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9155" windowHeight="12195" activeTab="7"/>
  </bookViews>
  <sheets>
    <sheet name="PE Woofers June 6 2013" sheetId="2" r:id="rId1"/>
    <sheet name="PE Pro Audio" sheetId="7" r:id="rId2"/>
    <sheet name="PE Car Audio" sheetId="8" r:id="rId3"/>
    <sheet name="MCM June 7 2013" sheetId="3" r:id="rId4"/>
    <sheet name="TT sticky June 7 2013" sheetId="4" r:id="rId5"/>
    <sheet name="ThieleSmall.com" sheetId="5" r:id="rId6"/>
    <sheet name="Consolidated List" sheetId="9" r:id="rId7"/>
    <sheet name="Consolidated without TS.com" sheetId="10" r:id="rId8"/>
  </sheets>
  <calcPr calcId="125725"/>
</workbook>
</file>

<file path=xl/calcChain.xml><?xml version="1.0" encoding="utf-8"?>
<calcChain xmlns="http://schemas.openxmlformats.org/spreadsheetml/2006/main">
  <c r="B3346" i="9"/>
  <c r="B3345"/>
  <c r="L333" i="10"/>
  <c r="B333"/>
  <c r="L332"/>
  <c r="B332"/>
  <c r="L3149" i="9"/>
  <c r="B3149"/>
  <c r="L3148"/>
  <c r="B3148"/>
  <c r="B95" i="7"/>
  <c r="B3324" i="9"/>
  <c r="L3325"/>
  <c r="B3325"/>
  <c r="L3324"/>
  <c r="L103" i="2"/>
  <c r="B103"/>
  <c r="L102"/>
  <c r="B102"/>
  <c r="B103" i="10"/>
  <c r="B102"/>
  <c r="L124"/>
  <c r="B124"/>
  <c r="L123"/>
  <c r="B123"/>
  <c r="L3346" i="9"/>
  <c r="L3345"/>
  <c r="L101" i="10"/>
  <c r="B101"/>
  <c r="L100"/>
  <c r="B100"/>
  <c r="L99"/>
  <c r="B99"/>
  <c r="L98"/>
  <c r="B98"/>
  <c r="L97"/>
  <c r="B97"/>
  <c r="L96"/>
  <c r="B96"/>
  <c r="L3323" i="9"/>
  <c r="B3323"/>
  <c r="L3322"/>
  <c r="B3322"/>
  <c r="L3321"/>
  <c r="B3321"/>
  <c r="L3320"/>
  <c r="B3320"/>
  <c r="L3319"/>
  <c r="B3319"/>
  <c r="L3318"/>
  <c r="B3318"/>
  <c r="B101" i="2"/>
  <c r="B100"/>
  <c r="B99"/>
  <c r="B98"/>
  <c r="B97"/>
  <c r="B96"/>
  <c r="B3" i="10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AE630" s="1"/>
  <c r="B2796" i="9"/>
  <c r="B14" i="4"/>
  <c r="B3" i="9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2"/>
  <c r="B2" i="10"/>
  <c r="B2" i="2"/>
  <c r="L630" i="1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L2"/>
  <c r="L3459" i="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N2783"/>
  <c r="O2783" s="1"/>
  <c r="N2782"/>
  <c r="O2782" s="1"/>
  <c r="N2781"/>
  <c r="O2781" s="1"/>
  <c r="O2780"/>
  <c r="N2780"/>
  <c r="N2779"/>
  <c r="O2779" s="1"/>
  <c r="O2778"/>
  <c r="N2778"/>
  <c r="N2777"/>
  <c r="O2777" s="1"/>
  <c r="O2776"/>
  <c r="N2776"/>
  <c r="N2775"/>
  <c r="O2775" s="1"/>
  <c r="O2774"/>
  <c r="N2774"/>
  <c r="O2773"/>
  <c r="N2773"/>
  <c r="O2772"/>
  <c r="N2772"/>
  <c r="N2771"/>
  <c r="O2771" s="1"/>
  <c r="N2770"/>
  <c r="O2770" s="1"/>
  <c r="N2769"/>
  <c r="O2769" s="1"/>
  <c r="O2768"/>
  <c r="N2768"/>
  <c r="N2767"/>
  <c r="O2767" s="1"/>
  <c r="N2766"/>
  <c r="O2766" s="1"/>
  <c r="N2765"/>
  <c r="O2765" s="1"/>
  <c r="O2764"/>
  <c r="N2764"/>
  <c r="N2763"/>
  <c r="O2763" s="1"/>
  <c r="N2762"/>
  <c r="O2762" s="1"/>
  <c r="N2761"/>
  <c r="O2761" s="1"/>
  <c r="O2760"/>
  <c r="N2760"/>
  <c r="N2759"/>
  <c r="O2759" s="1"/>
  <c r="N2758"/>
  <c r="O2758" s="1"/>
  <c r="O2757"/>
  <c r="N2757"/>
  <c r="N2756"/>
  <c r="O2756" s="1"/>
  <c r="N2755"/>
  <c r="O2755" s="1"/>
  <c r="O2754"/>
  <c r="N2754"/>
  <c r="N2753"/>
  <c r="O2753" s="1"/>
  <c r="N2752"/>
  <c r="O2752" s="1"/>
  <c r="N2751"/>
  <c r="O2751" s="1"/>
  <c r="O2750"/>
  <c r="N2750"/>
  <c r="N2749"/>
  <c r="O2749" s="1"/>
  <c r="N2748"/>
  <c r="O2748" s="1"/>
  <c r="O2747"/>
  <c r="N2747"/>
  <c r="O2746"/>
  <c r="N2746"/>
  <c r="N2745"/>
  <c r="O2745" s="1"/>
  <c r="O2744"/>
  <c r="N2744"/>
  <c r="N2743"/>
  <c r="O2743" s="1"/>
  <c r="O2742"/>
  <c r="N2742"/>
  <c r="N2741"/>
  <c r="O2741" s="1"/>
  <c r="O2740"/>
  <c r="N2740"/>
  <c r="N2739"/>
  <c r="O2739" s="1"/>
  <c r="O2738"/>
  <c r="N2738"/>
  <c r="N2737"/>
  <c r="O2737" s="1"/>
  <c r="O2736"/>
  <c r="N2736"/>
  <c r="N2735"/>
  <c r="O2735" s="1"/>
  <c r="O2734"/>
  <c r="N2734"/>
  <c r="N2733"/>
  <c r="O2733" s="1"/>
  <c r="O2732"/>
  <c r="N2732"/>
  <c r="N2731"/>
  <c r="O2731" s="1"/>
  <c r="O2730"/>
  <c r="N2730"/>
  <c r="N2729"/>
  <c r="O2729" s="1"/>
  <c r="O2728"/>
  <c r="N2728"/>
  <c r="N2727"/>
  <c r="O2727" s="1"/>
  <c r="O2726"/>
  <c r="N2726"/>
  <c r="O2725"/>
  <c r="N2725"/>
  <c r="O2724"/>
  <c r="N2724"/>
  <c r="N2723"/>
  <c r="O2723" s="1"/>
  <c r="O2722"/>
  <c r="N2722"/>
  <c r="N2721"/>
  <c r="O2721" s="1"/>
  <c r="N2720"/>
  <c r="O2720" s="1"/>
  <c r="O2719"/>
  <c r="N2719"/>
  <c r="O2718"/>
  <c r="N2718"/>
  <c r="N2717"/>
  <c r="O2717" s="1"/>
  <c r="O2716"/>
  <c r="N2716"/>
  <c r="O2715"/>
  <c r="N2715"/>
  <c r="O2714"/>
  <c r="N2714"/>
  <c r="N2713"/>
  <c r="O2713" s="1"/>
  <c r="O2712"/>
  <c r="N2712"/>
  <c r="N2711"/>
  <c r="O2711" s="1"/>
  <c r="O2710"/>
  <c r="N2710"/>
  <c r="N2709"/>
  <c r="O2709" s="1"/>
  <c r="O2708"/>
  <c r="N2708"/>
  <c r="N2707"/>
  <c r="O2707" s="1"/>
  <c r="O2706"/>
  <c r="N2706"/>
  <c r="N2705"/>
  <c r="O2705" s="1"/>
  <c r="O2704"/>
  <c r="N2704"/>
  <c r="N2703"/>
  <c r="O2703" s="1"/>
  <c r="O2702"/>
  <c r="N2702"/>
  <c r="N2701"/>
  <c r="O2701" s="1"/>
  <c r="O2700"/>
  <c r="N2700"/>
  <c r="N2699"/>
  <c r="O2699" s="1"/>
  <c r="O2698"/>
  <c r="N2698"/>
  <c r="N2697"/>
  <c r="O2697" s="1"/>
  <c r="O2696"/>
  <c r="N2696"/>
  <c r="N2695"/>
  <c r="O2695" s="1"/>
  <c r="O2694"/>
  <c r="N2694"/>
  <c r="N2693"/>
  <c r="O2693" s="1"/>
  <c r="O2692"/>
  <c r="N2692"/>
  <c r="N2691"/>
  <c r="O2691" s="1"/>
  <c r="O2690"/>
  <c r="N2690"/>
  <c r="N2689"/>
  <c r="O2689" s="1"/>
  <c r="O2688"/>
  <c r="N2688"/>
  <c r="N2687"/>
  <c r="O2687" s="1"/>
  <c r="O2686"/>
  <c r="N2686"/>
  <c r="N2685"/>
  <c r="O2685" s="1"/>
  <c r="O2684"/>
  <c r="N2684"/>
  <c r="N2683"/>
  <c r="O2683" s="1"/>
  <c r="O2682"/>
  <c r="N2682"/>
  <c r="O2681"/>
  <c r="N2681"/>
  <c r="O2680"/>
  <c r="N2680"/>
  <c r="N2679"/>
  <c r="O2679" s="1"/>
  <c r="N2678"/>
  <c r="O2678" s="1"/>
  <c r="N2677"/>
  <c r="O2677" s="1"/>
  <c r="O2676"/>
  <c r="N2676"/>
  <c r="N2675"/>
  <c r="O2675" s="1"/>
  <c r="N2674"/>
  <c r="O2674" s="1"/>
  <c r="N2673"/>
  <c r="O2673" s="1"/>
  <c r="O2672"/>
  <c r="N2672"/>
  <c r="N2671"/>
  <c r="O2671" s="1"/>
  <c r="N2670"/>
  <c r="O2670" s="1"/>
  <c r="N2669"/>
  <c r="O2669" s="1"/>
  <c r="O2668"/>
  <c r="N2668"/>
  <c r="N2667"/>
  <c r="O2667" s="1"/>
  <c r="N2666"/>
  <c r="O2666" s="1"/>
  <c r="N2665"/>
  <c r="O2665" s="1"/>
  <c r="O2664"/>
  <c r="N2664"/>
  <c r="N2663"/>
  <c r="O2663" s="1"/>
  <c r="N2662"/>
  <c r="O2662" s="1"/>
  <c r="N2661"/>
  <c r="O2661" s="1"/>
  <c r="O2660"/>
  <c r="N2660"/>
  <c r="N2659"/>
  <c r="O2659" s="1"/>
  <c r="N2658"/>
  <c r="O2658" s="1"/>
  <c r="N2657"/>
  <c r="O2657" s="1"/>
  <c r="O2656"/>
  <c r="N2656"/>
  <c r="N2655"/>
  <c r="O2655" s="1"/>
  <c r="N2654"/>
  <c r="O2654" s="1"/>
  <c r="N2653"/>
  <c r="O2653" s="1"/>
  <c r="O2652"/>
  <c r="N2652"/>
  <c r="N2651"/>
  <c r="O2651" s="1"/>
  <c r="N2650"/>
  <c r="O2650" s="1"/>
  <c r="N2649"/>
  <c r="O2649" s="1"/>
  <c r="O2648"/>
  <c r="N2648"/>
  <c r="N2647"/>
  <c r="O2647" s="1"/>
  <c r="N2646"/>
  <c r="O2646" s="1"/>
  <c r="N2645"/>
  <c r="O2645" s="1"/>
  <c r="O2644"/>
  <c r="N2644"/>
  <c r="N2643"/>
  <c r="O2643" s="1"/>
  <c r="N2642"/>
  <c r="O2642" s="1"/>
  <c r="N2641"/>
  <c r="O2641" s="1"/>
  <c r="O2640"/>
  <c r="N2640"/>
  <c r="N2639"/>
  <c r="O2639" s="1"/>
  <c r="N2638"/>
  <c r="O2638" s="1"/>
  <c r="N2637"/>
  <c r="O2637" s="1"/>
  <c r="O2636"/>
  <c r="N2636"/>
  <c r="N2635"/>
  <c r="O2635" s="1"/>
  <c r="N2634"/>
  <c r="O2634" s="1"/>
  <c r="N2633"/>
  <c r="O2633" s="1"/>
  <c r="O2632"/>
  <c r="N2632"/>
  <c r="N2631"/>
  <c r="O2631" s="1"/>
  <c r="N2630"/>
  <c r="O2630" s="1"/>
  <c r="N2629"/>
  <c r="O2629" s="1"/>
  <c r="O2628"/>
  <c r="N2628"/>
  <c r="N2627"/>
  <c r="O2627" s="1"/>
  <c r="N2626"/>
  <c r="O2626" s="1"/>
  <c r="N2625"/>
  <c r="O2625" s="1"/>
  <c r="O2624"/>
  <c r="N2624"/>
  <c r="N2623"/>
  <c r="O2623" s="1"/>
  <c r="N2622"/>
  <c r="O2622" s="1"/>
  <c r="N2621"/>
  <c r="O2621" s="1"/>
  <c r="O2620"/>
  <c r="N2620"/>
  <c r="N2619"/>
  <c r="O2619" s="1"/>
  <c r="N2618"/>
  <c r="O2618" s="1"/>
  <c r="N2617"/>
  <c r="O2617" s="1"/>
  <c r="O2616"/>
  <c r="N2616"/>
  <c r="N2615"/>
  <c r="O2615" s="1"/>
  <c r="N2614"/>
  <c r="O2614" s="1"/>
  <c r="N2613"/>
  <c r="O2613" s="1"/>
  <c r="O2612"/>
  <c r="N2612"/>
  <c r="N2611"/>
  <c r="O2611" s="1"/>
  <c r="N2610"/>
  <c r="O2610" s="1"/>
  <c r="N2609"/>
  <c r="O2609" s="1"/>
  <c r="O2608"/>
  <c r="N2608"/>
  <c r="O2607"/>
  <c r="N2607"/>
  <c r="O2606"/>
  <c r="N2606"/>
  <c r="N2605"/>
  <c r="O2605" s="1"/>
  <c r="N2604"/>
  <c r="O2604" s="1"/>
  <c r="N2603"/>
  <c r="O2603" s="1"/>
  <c r="O2602"/>
  <c r="N2602"/>
  <c r="N2601"/>
  <c r="O2601" s="1"/>
  <c r="N2600"/>
  <c r="O2600" s="1"/>
  <c r="N2599"/>
  <c r="O2599" s="1"/>
  <c r="O2598"/>
  <c r="N2598"/>
  <c r="N2597"/>
  <c r="O2597" s="1"/>
  <c r="N2596"/>
  <c r="O2596" s="1"/>
  <c r="O2595"/>
  <c r="N2595"/>
  <c r="O2594"/>
  <c r="N2594"/>
  <c r="N2593"/>
  <c r="O2593" s="1"/>
  <c r="O2592"/>
  <c r="N2592"/>
  <c r="N2591"/>
  <c r="O2591" s="1"/>
  <c r="O2590"/>
  <c r="N2590"/>
  <c r="N2589"/>
  <c r="O2589" s="1"/>
  <c r="O2588"/>
  <c r="N2588"/>
  <c r="N2587"/>
  <c r="O2587" s="1"/>
  <c r="O2586"/>
  <c r="N2586"/>
  <c r="N2585"/>
  <c r="O2585" s="1"/>
  <c r="O2584"/>
  <c r="N2584"/>
  <c r="N2583"/>
  <c r="O2583" s="1"/>
  <c r="O2582"/>
  <c r="N2582"/>
  <c r="N2581"/>
  <c r="O2581" s="1"/>
  <c r="O2580"/>
  <c r="N2580"/>
  <c r="N2579"/>
  <c r="O2579" s="1"/>
  <c r="O2578"/>
  <c r="N2578"/>
  <c r="N2577"/>
  <c r="O2577" s="1"/>
  <c r="O2576"/>
  <c r="N2576"/>
  <c r="N2575"/>
  <c r="O2575" s="1"/>
  <c r="O2574"/>
  <c r="N2574"/>
  <c r="N2573"/>
  <c r="O2573" s="1"/>
  <c r="O2572"/>
  <c r="N2572"/>
  <c r="N2571"/>
  <c r="O2571" s="1"/>
  <c r="O2570"/>
  <c r="N2570"/>
  <c r="N2569"/>
  <c r="O2569" s="1"/>
  <c r="O2568"/>
  <c r="N2568"/>
  <c r="N2567"/>
  <c r="O2567" s="1"/>
  <c r="O2566"/>
  <c r="N2566"/>
  <c r="N2565"/>
  <c r="O2565" s="1"/>
  <c r="O2564"/>
  <c r="N2564"/>
  <c r="N2563"/>
  <c r="O2563" s="1"/>
  <c r="O2562"/>
  <c r="N2562"/>
  <c r="O2561"/>
  <c r="N2561"/>
  <c r="O2560"/>
  <c r="N2560"/>
  <c r="N2559"/>
  <c r="O2559" s="1"/>
  <c r="O2558"/>
  <c r="N2558"/>
  <c r="N2557"/>
  <c r="O2557" s="1"/>
  <c r="N2556"/>
  <c r="O2556" s="1"/>
  <c r="N2555"/>
  <c r="O2555" s="1"/>
  <c r="O2554"/>
  <c r="N2554"/>
  <c r="N2553"/>
  <c r="O2553" s="1"/>
  <c r="N2552"/>
  <c r="O2552" s="1"/>
  <c r="N2551"/>
  <c r="O2551" s="1"/>
  <c r="O2550"/>
  <c r="N2550"/>
  <c r="N2549"/>
  <c r="O2549" s="1"/>
  <c r="N2548"/>
  <c r="O2548" s="1"/>
  <c r="N2547"/>
  <c r="O2547" s="1"/>
  <c r="O2546"/>
  <c r="N2546"/>
  <c r="N2545"/>
  <c r="O2545" s="1"/>
  <c r="N2544"/>
  <c r="O2544" s="1"/>
  <c r="N2543"/>
  <c r="O2543" s="1"/>
  <c r="O2542"/>
  <c r="N2542"/>
  <c r="N2541"/>
  <c r="O2541" s="1"/>
  <c r="N2540"/>
  <c r="O2540" s="1"/>
  <c r="N2539"/>
  <c r="O2539" s="1"/>
  <c r="O2538"/>
  <c r="N2538"/>
  <c r="N2537"/>
  <c r="O2537" s="1"/>
  <c r="N2536"/>
  <c r="O2536" s="1"/>
  <c r="N2535"/>
  <c r="O2535" s="1"/>
  <c r="O2534"/>
  <c r="N2534"/>
  <c r="N2533"/>
  <c r="O2533" s="1"/>
  <c r="N2532"/>
  <c r="O2532" s="1"/>
  <c r="N2531"/>
  <c r="O2531" s="1"/>
  <c r="O2530"/>
  <c r="N2530"/>
  <c r="O2529"/>
  <c r="N2529"/>
  <c r="O2528"/>
  <c r="N2528"/>
  <c r="O2527"/>
  <c r="N2527"/>
  <c r="O2526"/>
  <c r="N2526"/>
  <c r="O2525"/>
  <c r="N2525"/>
  <c r="O2524"/>
  <c r="N2524"/>
  <c r="O2523"/>
  <c r="N2523"/>
  <c r="O2522"/>
  <c r="N2522"/>
  <c r="O2521"/>
  <c r="N2521"/>
  <c r="O2520"/>
  <c r="N2520"/>
  <c r="N2519"/>
  <c r="O2519" s="1"/>
  <c r="O2518"/>
  <c r="N2518"/>
  <c r="N2517"/>
  <c r="O2517" s="1"/>
  <c r="O2516"/>
  <c r="N2516"/>
  <c r="N2515"/>
  <c r="O2515" s="1"/>
  <c r="O2514"/>
  <c r="N2514"/>
  <c r="N2513"/>
  <c r="O2513" s="1"/>
  <c r="O2512"/>
  <c r="N2512"/>
  <c r="N2511"/>
  <c r="O2511" s="1"/>
  <c r="O2510"/>
  <c r="N2510"/>
  <c r="N2509"/>
  <c r="O2509" s="1"/>
  <c r="O2508"/>
  <c r="N2508"/>
  <c r="N2507"/>
  <c r="O2507" s="1"/>
  <c r="O2506"/>
  <c r="N2506"/>
  <c r="N2505"/>
  <c r="O2505" s="1"/>
  <c r="O2504"/>
  <c r="N2504"/>
  <c r="N2503"/>
  <c r="O2503" s="1"/>
  <c r="O2502"/>
  <c r="N2502"/>
  <c r="O2501"/>
  <c r="N2501"/>
  <c r="N2500"/>
  <c r="O2500" s="1"/>
  <c r="N2499"/>
  <c r="O2499" s="1"/>
  <c r="O2498"/>
  <c r="N2498"/>
  <c r="N2497"/>
  <c r="O2497" s="1"/>
  <c r="N2496"/>
  <c r="O2496" s="1"/>
  <c r="N2495"/>
  <c r="O2495" s="1"/>
  <c r="O2494"/>
  <c r="N2494"/>
  <c r="N2493"/>
  <c r="O2493" s="1"/>
  <c r="N2492"/>
  <c r="O2492" s="1"/>
  <c r="N2491"/>
  <c r="O2491" s="1"/>
  <c r="O2490"/>
  <c r="N2490"/>
  <c r="O2489"/>
  <c r="N2489"/>
  <c r="O2488"/>
  <c r="N2488"/>
  <c r="O2487"/>
  <c r="N2487"/>
  <c r="O2486"/>
  <c r="N2486"/>
  <c r="N2485"/>
  <c r="O2485" s="1"/>
  <c r="O2484"/>
  <c r="N2484"/>
  <c r="N2483"/>
  <c r="O2483" s="1"/>
  <c r="O2482"/>
  <c r="N2482"/>
  <c r="N2481"/>
  <c r="O2481" s="1"/>
  <c r="O2480"/>
  <c r="N2480"/>
  <c r="N2479"/>
  <c r="O2479" s="1"/>
  <c r="O2478"/>
  <c r="N2478"/>
  <c r="N2477"/>
  <c r="O2477" s="1"/>
  <c r="O2476"/>
  <c r="N2476"/>
  <c r="N2475"/>
  <c r="O2475" s="1"/>
  <c r="O2474"/>
  <c r="N2474"/>
  <c r="N2473"/>
  <c r="O2473" s="1"/>
  <c r="O2472"/>
  <c r="N2472"/>
  <c r="N2471"/>
  <c r="O2471" s="1"/>
  <c r="O2470"/>
  <c r="N2470"/>
  <c r="N2469"/>
  <c r="O2469" s="1"/>
  <c r="N2468"/>
  <c r="O2468" s="1"/>
  <c r="N2467"/>
  <c r="O2467" s="1"/>
  <c r="N2466"/>
  <c r="O2466" s="1"/>
  <c r="O2465"/>
  <c r="N2465"/>
  <c r="O2464"/>
  <c r="N2464"/>
  <c r="N2463"/>
  <c r="O2463" s="1"/>
  <c r="N2462"/>
  <c r="O2462" s="1"/>
  <c r="O2461"/>
  <c r="N2461"/>
  <c r="O2460"/>
  <c r="N2460"/>
  <c r="N2459"/>
  <c r="O2459" s="1"/>
  <c r="O2458"/>
  <c r="N2458"/>
  <c r="N2457"/>
  <c r="O2457" s="1"/>
  <c r="N2456"/>
  <c r="O2456" s="1"/>
  <c r="O2455"/>
  <c r="N2455"/>
  <c r="N2454"/>
  <c r="O2454" s="1"/>
  <c r="O2453"/>
  <c r="N2453"/>
  <c r="N2452"/>
  <c r="O2452" s="1"/>
  <c r="N2451"/>
  <c r="O2451" s="1"/>
  <c r="N2450"/>
  <c r="O2450" s="1"/>
  <c r="N2449"/>
  <c r="O2449" s="1"/>
  <c r="N2448"/>
  <c r="O2448" s="1"/>
  <c r="N2447"/>
  <c r="O2447" s="1"/>
  <c r="O2446"/>
  <c r="N2446"/>
  <c r="N2445"/>
  <c r="O2445" s="1"/>
  <c r="N2444"/>
  <c r="O2444" s="1"/>
  <c r="N2443"/>
  <c r="O2443" s="1"/>
  <c r="O2442"/>
  <c r="N2442"/>
  <c r="N2441"/>
  <c r="O2441" s="1"/>
  <c r="N2440"/>
  <c r="O2440" s="1"/>
  <c r="N2439"/>
  <c r="O2439" s="1"/>
  <c r="O2438"/>
  <c r="N2438"/>
  <c r="N2437"/>
  <c r="O2437" s="1"/>
  <c r="N2436"/>
  <c r="O2436" s="1"/>
  <c r="N2435"/>
  <c r="O2435" s="1"/>
  <c r="N2434"/>
  <c r="O2434" s="1"/>
  <c r="N2433"/>
  <c r="O2433" s="1"/>
  <c r="N2432"/>
  <c r="O2432" s="1"/>
  <c r="N2431"/>
  <c r="O2431" s="1"/>
  <c r="O2430"/>
  <c r="N2430"/>
  <c r="O2429"/>
  <c r="N2429"/>
  <c r="O2428"/>
  <c r="N2428"/>
  <c r="N2427"/>
  <c r="O2427" s="1"/>
  <c r="N2426"/>
  <c r="O2426" s="1"/>
  <c r="N2425"/>
  <c r="O2425" s="1"/>
  <c r="O2424"/>
  <c r="N2424"/>
  <c r="N2423"/>
  <c r="O2423" s="1"/>
  <c r="N2422"/>
  <c r="O2422" s="1"/>
  <c r="N2421"/>
  <c r="O2421" s="1"/>
  <c r="O2420"/>
  <c r="N2420"/>
  <c r="N2419"/>
  <c r="O2419" s="1"/>
  <c r="N2418"/>
  <c r="O2418" s="1"/>
  <c r="N2417"/>
  <c r="O2417" s="1"/>
  <c r="N2416"/>
  <c r="O2416" s="1"/>
  <c r="N2415"/>
  <c r="O2415" s="1"/>
  <c r="N2414"/>
  <c r="O2414" s="1"/>
  <c r="N2413"/>
  <c r="O2413" s="1"/>
  <c r="O2412"/>
  <c r="N2412"/>
  <c r="N2411"/>
  <c r="O2411" s="1"/>
  <c r="N2410"/>
  <c r="O2410" s="1"/>
  <c r="N2409"/>
  <c r="O2409" s="1"/>
  <c r="N2408"/>
  <c r="O2408" s="1"/>
  <c r="N2407"/>
  <c r="O2407" s="1"/>
  <c r="N2406"/>
  <c r="O2406" s="1"/>
  <c r="N2405"/>
  <c r="O2405" s="1"/>
  <c r="O2404"/>
  <c r="N2404"/>
  <c r="N2403"/>
  <c r="O2403" s="1"/>
  <c r="N2402"/>
  <c r="O2402" s="1"/>
  <c r="N2401"/>
  <c r="O2401" s="1"/>
  <c r="O2400"/>
  <c r="N2400"/>
  <c r="N2399"/>
  <c r="O2399" s="1"/>
  <c r="N2398"/>
  <c r="O2398" s="1"/>
  <c r="N2397"/>
  <c r="O2397" s="1"/>
  <c r="O2396"/>
  <c r="N2396"/>
  <c r="N2395"/>
  <c r="O2395" s="1"/>
  <c r="N2394"/>
  <c r="O2394" s="1"/>
  <c r="N2393"/>
  <c r="O2393" s="1"/>
  <c r="N2392"/>
  <c r="O2392" s="1"/>
  <c r="N2391"/>
  <c r="O2391" s="1"/>
  <c r="N2390"/>
  <c r="O2390" s="1"/>
  <c r="N2389"/>
  <c r="O2389" s="1"/>
  <c r="O2388"/>
  <c r="N2388"/>
  <c r="N2387"/>
  <c r="O2387" s="1"/>
  <c r="N2386"/>
  <c r="O2386" s="1"/>
  <c r="N2385"/>
  <c r="O2385" s="1"/>
  <c r="N2384"/>
  <c r="O2384" s="1"/>
  <c r="N2383"/>
  <c r="O2383" s="1"/>
  <c r="N2382"/>
  <c r="O2382" s="1"/>
  <c r="N2381"/>
  <c r="O2381" s="1"/>
  <c r="O2380"/>
  <c r="N2380"/>
  <c r="N2379"/>
  <c r="O2379" s="1"/>
  <c r="N2378"/>
  <c r="O2378" s="1"/>
  <c r="N2377"/>
  <c r="O2377" s="1"/>
  <c r="O2376"/>
  <c r="N2376"/>
  <c r="N2375"/>
  <c r="O2375" s="1"/>
  <c r="N2374"/>
  <c r="O2374" s="1"/>
  <c r="N2373"/>
  <c r="O2373" s="1"/>
  <c r="O2372"/>
  <c r="N2372"/>
  <c r="N2371"/>
  <c r="O2371" s="1"/>
  <c r="N2370"/>
  <c r="O2370" s="1"/>
  <c r="N2369"/>
  <c r="O2369" s="1"/>
  <c r="N2368"/>
  <c r="O2368" s="1"/>
  <c r="N2367"/>
  <c r="O2367" s="1"/>
  <c r="N2366"/>
  <c r="O2366" s="1"/>
  <c r="N2365"/>
  <c r="O2365" s="1"/>
  <c r="O2364"/>
  <c r="N2364"/>
  <c r="N2363"/>
  <c r="O2363" s="1"/>
  <c r="N2362"/>
  <c r="O2362" s="1"/>
  <c r="N2361"/>
  <c r="O2361" s="1"/>
  <c r="O2360"/>
  <c r="N2360"/>
  <c r="O2359"/>
  <c r="N2359"/>
  <c r="O2358"/>
  <c r="N2358"/>
  <c r="N2357"/>
  <c r="O2357" s="1"/>
  <c r="N2356"/>
  <c r="O2356" s="1"/>
  <c r="N2355"/>
  <c r="O2355" s="1"/>
  <c r="O2354"/>
  <c r="N2354"/>
  <c r="N2353"/>
  <c r="O2353" s="1"/>
  <c r="N2352"/>
  <c r="O2352" s="1"/>
  <c r="O2351"/>
  <c r="N2351"/>
  <c r="N2350"/>
  <c r="O2350" s="1"/>
  <c r="N2349"/>
  <c r="O2349" s="1"/>
  <c r="O2348"/>
  <c r="N2348"/>
  <c r="N2347"/>
  <c r="O2347" s="1"/>
  <c r="N2346"/>
  <c r="O2346" s="1"/>
  <c r="N2345"/>
  <c r="O2345" s="1"/>
  <c r="O2344"/>
  <c r="N2344"/>
  <c r="N2343"/>
  <c r="O2343" s="1"/>
  <c r="N2342"/>
  <c r="O2342" s="1"/>
  <c r="N2341"/>
  <c r="O2341" s="1"/>
  <c r="O2340"/>
  <c r="N2340"/>
  <c r="N2339"/>
  <c r="O2339" s="1"/>
  <c r="N2338"/>
  <c r="O2338" s="1"/>
  <c r="N2337"/>
  <c r="O2337" s="1"/>
  <c r="N2336"/>
  <c r="O2336" s="1"/>
  <c r="N2335"/>
  <c r="O2335" s="1"/>
  <c r="N2334"/>
  <c r="O2334" s="1"/>
  <c r="N2333"/>
  <c r="O2333" s="1"/>
  <c r="O2332"/>
  <c r="N2332"/>
  <c r="N2331"/>
  <c r="O2331" s="1"/>
  <c r="N2330"/>
  <c r="O2330" s="1"/>
  <c r="N2329"/>
  <c r="O2329" s="1"/>
  <c r="N2328"/>
  <c r="O2328" s="1"/>
  <c r="N2327"/>
  <c r="O2327" s="1"/>
  <c r="N2326"/>
  <c r="O2326" s="1"/>
  <c r="N2325"/>
  <c r="O2325" s="1"/>
  <c r="O2324"/>
  <c r="N2324"/>
  <c r="N2323"/>
  <c r="O2323" s="1"/>
  <c r="N2322"/>
  <c r="O2322" s="1"/>
  <c r="N2321"/>
  <c r="O2321" s="1"/>
  <c r="O2320"/>
  <c r="N2320"/>
  <c r="N2319"/>
  <c r="O2319" s="1"/>
  <c r="N2318"/>
  <c r="O2318" s="1"/>
  <c r="N2317"/>
  <c r="O2317" s="1"/>
  <c r="O2316"/>
  <c r="N2316"/>
  <c r="N2315"/>
  <c r="O2315" s="1"/>
  <c r="N2314"/>
  <c r="O2314" s="1"/>
  <c r="N2313"/>
  <c r="O2313" s="1"/>
  <c r="O2312"/>
  <c r="N2312"/>
  <c r="O2311"/>
  <c r="N2311"/>
  <c r="N2310"/>
  <c r="O2310" s="1"/>
  <c r="N2309"/>
  <c r="O2309" s="1"/>
  <c r="N2308"/>
  <c r="O2308" s="1"/>
  <c r="N2307"/>
  <c r="O2307" s="1"/>
  <c r="O2306"/>
  <c r="N2306"/>
  <c r="N2305"/>
  <c r="O2305" s="1"/>
  <c r="N2304"/>
  <c r="O2304" s="1"/>
  <c r="N2303"/>
  <c r="O2303" s="1"/>
  <c r="O2302"/>
  <c r="N2302"/>
  <c r="N2301"/>
  <c r="O2301" s="1"/>
  <c r="N2300"/>
  <c r="O2300" s="1"/>
  <c r="N2299"/>
  <c r="O2299" s="1"/>
  <c r="N2298"/>
  <c r="O2298" s="1"/>
  <c r="N2297"/>
  <c r="O2297" s="1"/>
  <c r="N2296"/>
  <c r="O2296" s="1"/>
  <c r="N2295"/>
  <c r="O2295" s="1"/>
  <c r="N2294"/>
  <c r="O2294" s="1"/>
  <c r="N2293"/>
  <c r="O2293" s="1"/>
  <c r="N2292"/>
  <c r="O2292" s="1"/>
  <c r="N2291"/>
  <c r="O2291" s="1"/>
  <c r="O2290"/>
  <c r="N2290"/>
  <c r="N2289"/>
  <c r="O2289" s="1"/>
  <c r="N2288"/>
  <c r="O2288" s="1"/>
  <c r="N2287"/>
  <c r="O2287" s="1"/>
  <c r="N2286"/>
  <c r="O2286" s="1"/>
  <c r="N2285"/>
  <c r="O2285" s="1"/>
  <c r="N2284"/>
  <c r="O2284" s="1"/>
  <c r="N2283"/>
  <c r="O2283" s="1"/>
  <c r="O2282"/>
  <c r="N2282"/>
  <c r="N2281"/>
  <c r="O2281" s="1"/>
  <c r="N2280"/>
  <c r="O2280" s="1"/>
  <c r="N2279"/>
  <c r="O2279" s="1"/>
  <c r="O2278"/>
  <c r="N2278"/>
  <c r="N2277"/>
  <c r="O2277" s="1"/>
  <c r="N2276"/>
  <c r="O2276" s="1"/>
  <c r="N2275"/>
  <c r="O2275" s="1"/>
  <c r="O2274"/>
  <c r="N2274"/>
  <c r="N2273"/>
  <c r="O2273" s="1"/>
  <c r="N2272"/>
  <c r="O2272" s="1"/>
  <c r="N2271"/>
  <c r="O2271" s="1"/>
  <c r="N2270"/>
  <c r="O2270" s="1"/>
  <c r="N2269"/>
  <c r="O2269" s="1"/>
  <c r="N2268"/>
  <c r="O2268" s="1"/>
  <c r="N2267"/>
  <c r="O2267" s="1"/>
  <c r="O2266"/>
  <c r="N2266"/>
  <c r="N2265"/>
  <c r="O2265" s="1"/>
  <c r="N2264"/>
  <c r="O2264" s="1"/>
  <c r="N2263"/>
  <c r="O2263" s="1"/>
  <c r="N2262"/>
  <c r="O2262" s="1"/>
  <c r="N2261"/>
  <c r="O2261" s="1"/>
  <c r="N2260"/>
  <c r="O2260" s="1"/>
  <c r="N2259"/>
  <c r="O2259" s="1"/>
  <c r="O2258"/>
  <c r="N2258"/>
  <c r="N2257"/>
  <c r="O2257" s="1"/>
  <c r="N2256"/>
  <c r="O2256" s="1"/>
  <c r="N2255"/>
  <c r="O2255" s="1"/>
  <c r="O2254"/>
  <c r="N2254"/>
  <c r="N2253"/>
  <c r="O2253" s="1"/>
  <c r="O2252"/>
  <c r="N2252"/>
  <c r="N2251"/>
  <c r="O2251" s="1"/>
  <c r="N2250"/>
  <c r="O2250" s="1"/>
  <c r="N2249"/>
  <c r="O2249" s="1"/>
  <c r="N2248"/>
  <c r="O2248" s="1"/>
  <c r="N2247"/>
  <c r="O2247" s="1"/>
  <c r="N2246"/>
  <c r="O2246" s="1"/>
  <c r="N2245"/>
  <c r="O2245" s="1"/>
  <c r="N2244"/>
  <c r="O2244" s="1"/>
  <c r="N2243"/>
  <c r="O2243" s="1"/>
  <c r="O2242"/>
  <c r="N2242"/>
  <c r="N2241"/>
  <c r="O2241" s="1"/>
  <c r="O2240"/>
  <c r="N2240"/>
  <c r="N2239"/>
  <c r="O2239" s="1"/>
  <c r="N2238"/>
  <c r="O2238" s="1"/>
  <c r="N2237"/>
  <c r="O2237" s="1"/>
  <c r="N2236"/>
  <c r="O2236" s="1"/>
  <c r="N2235"/>
  <c r="O2235" s="1"/>
  <c r="O2234"/>
  <c r="N2234"/>
  <c r="N2233"/>
  <c r="O2233" s="1"/>
  <c r="N2232"/>
  <c r="O2232" s="1"/>
  <c r="N2231"/>
  <c r="O2231" s="1"/>
  <c r="O2230"/>
  <c r="N2230"/>
  <c r="N2229"/>
  <c r="O2229" s="1"/>
  <c r="N2228"/>
  <c r="O2228" s="1"/>
  <c r="N2227"/>
  <c r="O2227" s="1"/>
  <c r="N2226"/>
  <c r="O2226" s="1"/>
  <c r="N2225"/>
  <c r="O2225" s="1"/>
  <c r="N2224"/>
  <c r="O2224" s="1"/>
  <c r="N2223"/>
  <c r="O2223" s="1"/>
  <c r="O2222"/>
  <c r="N2222"/>
  <c r="N2221"/>
  <c r="O2221" s="1"/>
  <c r="N2220"/>
  <c r="O2220" s="1"/>
  <c r="N2219"/>
  <c r="O2219" s="1"/>
  <c r="N2218"/>
  <c r="O2218" s="1"/>
  <c r="N2217"/>
  <c r="O2217" s="1"/>
  <c r="N2216"/>
  <c r="O2216" s="1"/>
  <c r="N2215"/>
  <c r="O2215" s="1"/>
  <c r="N2214"/>
  <c r="O2214" s="1"/>
  <c r="N2213"/>
  <c r="O2213" s="1"/>
  <c r="N2212"/>
  <c r="O2212" s="1"/>
  <c r="N2211"/>
  <c r="O2211" s="1"/>
  <c r="N2210"/>
  <c r="O2210" s="1"/>
  <c r="N2209"/>
  <c r="O2209" s="1"/>
  <c r="O2208"/>
  <c r="N2208"/>
  <c r="N2207"/>
  <c r="O2207" s="1"/>
  <c r="N2206"/>
  <c r="O2206" s="1"/>
  <c r="N2205"/>
  <c r="O2205" s="1"/>
  <c r="O2204"/>
  <c r="N2204"/>
  <c r="N2203"/>
  <c r="O2203" s="1"/>
  <c r="N2202"/>
  <c r="O2202" s="1"/>
  <c r="N2201"/>
  <c r="O2201" s="1"/>
  <c r="O2200"/>
  <c r="N2200"/>
  <c r="N2199"/>
  <c r="O2199" s="1"/>
  <c r="N2198"/>
  <c r="O2198" s="1"/>
  <c r="N2197"/>
  <c r="O2197" s="1"/>
  <c r="N2196"/>
  <c r="O2196" s="1"/>
  <c r="N2195"/>
  <c r="O2195" s="1"/>
  <c r="N2194"/>
  <c r="O2194" s="1"/>
  <c r="N2193"/>
  <c r="O2193" s="1"/>
  <c r="N2192"/>
  <c r="O2192" s="1"/>
  <c r="N2191"/>
  <c r="O2191" s="1"/>
  <c r="N2190"/>
  <c r="O2190" s="1"/>
  <c r="N2189"/>
  <c r="O2189" s="1"/>
  <c r="N2188"/>
  <c r="O2188" s="1"/>
  <c r="N2187"/>
  <c r="O2187" s="1"/>
  <c r="N2186"/>
  <c r="O2186" s="1"/>
  <c r="N2185"/>
  <c r="O2185" s="1"/>
  <c r="O2184"/>
  <c r="N2184"/>
  <c r="N2183"/>
  <c r="O2183" s="1"/>
  <c r="N2182"/>
  <c r="O2182" s="1"/>
  <c r="O2181"/>
  <c r="N2181"/>
  <c r="O2180"/>
  <c r="N2180"/>
  <c r="N2179"/>
  <c r="O2179" s="1"/>
  <c r="O2178"/>
  <c r="N2178"/>
  <c r="N2177"/>
  <c r="O2177" s="1"/>
  <c r="O2176"/>
  <c r="N2176"/>
  <c r="N2175"/>
  <c r="O2175" s="1"/>
  <c r="O2174"/>
  <c r="N2174"/>
  <c r="N2173"/>
  <c r="O2173" s="1"/>
  <c r="O2172"/>
  <c r="N2172"/>
  <c r="N2171"/>
  <c r="O2171" s="1"/>
  <c r="O2170"/>
  <c r="N2170"/>
  <c r="N2169"/>
  <c r="O2169" s="1"/>
  <c r="O2168"/>
  <c r="N2168"/>
  <c r="N2167"/>
  <c r="O2167" s="1"/>
  <c r="N2166"/>
  <c r="O2166" s="1"/>
  <c r="N2165"/>
  <c r="O2165" s="1"/>
  <c r="O2164"/>
  <c r="N2164"/>
  <c r="N2163"/>
  <c r="O2163" s="1"/>
  <c r="N2162"/>
  <c r="O2162" s="1"/>
  <c r="N2161"/>
  <c r="O2161" s="1"/>
  <c r="O2160"/>
  <c r="N2160"/>
  <c r="N2159"/>
  <c r="O2159" s="1"/>
  <c r="N2158"/>
  <c r="O2158" s="1"/>
  <c r="N2157"/>
  <c r="O2157" s="1"/>
  <c r="O2156"/>
  <c r="N2156"/>
  <c r="N2155"/>
  <c r="O2155" s="1"/>
  <c r="N2154"/>
  <c r="O2154" s="1"/>
  <c r="N2153"/>
  <c r="O2153" s="1"/>
  <c r="O2152"/>
  <c r="N2152"/>
  <c r="N2151"/>
  <c r="O2151" s="1"/>
  <c r="N2150"/>
  <c r="O2150" s="1"/>
  <c r="N2149"/>
  <c r="O2149" s="1"/>
  <c r="O2148"/>
  <c r="N2148"/>
  <c r="N2147"/>
  <c r="O2147" s="1"/>
  <c r="N2146"/>
  <c r="O2146" s="1"/>
  <c r="N2145"/>
  <c r="O2145" s="1"/>
  <c r="O2144"/>
  <c r="N2144"/>
  <c r="N2143"/>
  <c r="O2143" s="1"/>
  <c r="N2142"/>
  <c r="O2142" s="1"/>
  <c r="N2141"/>
  <c r="O2141" s="1"/>
  <c r="O2140"/>
  <c r="N2140"/>
  <c r="N2139"/>
  <c r="O2139" s="1"/>
  <c r="N2138"/>
  <c r="O2138" s="1"/>
  <c r="N2137"/>
  <c r="O2137" s="1"/>
  <c r="O2136"/>
  <c r="N2136"/>
  <c r="N2135"/>
  <c r="O2135" s="1"/>
  <c r="N2134"/>
  <c r="O2134" s="1"/>
  <c r="N2133"/>
  <c r="O2133" s="1"/>
  <c r="O2132"/>
  <c r="N2132"/>
  <c r="N2131"/>
  <c r="O2131" s="1"/>
  <c r="N2130"/>
  <c r="O2130" s="1"/>
  <c r="N2129"/>
  <c r="O2129" s="1"/>
  <c r="O2128"/>
  <c r="N2128"/>
  <c r="N2127"/>
  <c r="O2127" s="1"/>
  <c r="N2126"/>
  <c r="O2126" s="1"/>
  <c r="N2125"/>
  <c r="O2125" s="1"/>
  <c r="O2124"/>
  <c r="N2124"/>
  <c r="N2123"/>
  <c r="O2123" s="1"/>
  <c r="N2122"/>
  <c r="O2122" s="1"/>
  <c r="N2121"/>
  <c r="O2121" s="1"/>
  <c r="O2120"/>
  <c r="N2120"/>
  <c r="N2119"/>
  <c r="O2119" s="1"/>
  <c r="N2118"/>
  <c r="O2118" s="1"/>
  <c r="N2117"/>
  <c r="O2117" s="1"/>
  <c r="O2116"/>
  <c r="N2116"/>
  <c r="N2115"/>
  <c r="O2115" s="1"/>
  <c r="N2114"/>
  <c r="O2114" s="1"/>
  <c r="N2113"/>
  <c r="O2113" s="1"/>
  <c r="O2112"/>
  <c r="N2112"/>
  <c r="N2111"/>
  <c r="O2111" s="1"/>
  <c r="N2110"/>
  <c r="O2110" s="1"/>
  <c r="N2109"/>
  <c r="O2109" s="1"/>
  <c r="O2108"/>
  <c r="N2108"/>
  <c r="N2107"/>
  <c r="O2107" s="1"/>
  <c r="N2106"/>
  <c r="O2106" s="1"/>
  <c r="N2105"/>
  <c r="O2105" s="1"/>
  <c r="O2104"/>
  <c r="N2104"/>
  <c r="N2103"/>
  <c r="O2103" s="1"/>
  <c r="N2102"/>
  <c r="O2102" s="1"/>
  <c r="N2101"/>
  <c r="O2101" s="1"/>
  <c r="O2100"/>
  <c r="N2100"/>
  <c r="N2099"/>
  <c r="O2099" s="1"/>
  <c r="N2098"/>
  <c r="O2098" s="1"/>
  <c r="N2097"/>
  <c r="O2097" s="1"/>
  <c r="O2096"/>
  <c r="N2096"/>
  <c r="N2095"/>
  <c r="O2095" s="1"/>
  <c r="N2094"/>
  <c r="O2094" s="1"/>
  <c r="N2093"/>
  <c r="O2093" s="1"/>
  <c r="O2092"/>
  <c r="N2092"/>
  <c r="O2091"/>
  <c r="N2091"/>
  <c r="O2090"/>
  <c r="N2090"/>
  <c r="O2089"/>
  <c r="N2089"/>
  <c r="N2088"/>
  <c r="O2088" s="1"/>
  <c r="N2087"/>
  <c r="O2087" s="1"/>
  <c r="O2086"/>
  <c r="N2086"/>
  <c r="N2085"/>
  <c r="O2085" s="1"/>
  <c r="N2084"/>
  <c r="O2084" s="1"/>
  <c r="N2083"/>
  <c r="O2083" s="1"/>
  <c r="N2082"/>
  <c r="O2082" s="1"/>
  <c r="N2081"/>
  <c r="O2081" s="1"/>
  <c r="N2080"/>
  <c r="O2080" s="1"/>
  <c r="N2079"/>
  <c r="O2079" s="1"/>
  <c r="N2078"/>
  <c r="O2078" s="1"/>
  <c r="N2077"/>
  <c r="O2077" s="1"/>
  <c r="N2076"/>
  <c r="O2076" s="1"/>
  <c r="N2075"/>
  <c r="O2075" s="1"/>
  <c r="N2074"/>
  <c r="O2074" s="1"/>
  <c r="N2073"/>
  <c r="O2073" s="1"/>
  <c r="N2072"/>
  <c r="O2072" s="1"/>
  <c r="N2071"/>
  <c r="O2071" s="1"/>
  <c r="O2070"/>
  <c r="N2070"/>
  <c r="N2069"/>
  <c r="O2069" s="1"/>
  <c r="N2068"/>
  <c r="O2068" s="1"/>
  <c r="O2067"/>
  <c r="N2067"/>
  <c r="O2066"/>
  <c r="N2066"/>
  <c r="N2065"/>
  <c r="O2065" s="1"/>
  <c r="N2064"/>
  <c r="O2064" s="1"/>
  <c r="N2063"/>
  <c r="O2063" s="1"/>
  <c r="O2062"/>
  <c r="N2062"/>
  <c r="N2061"/>
  <c r="O2061" s="1"/>
  <c r="N2060"/>
  <c r="O2060" s="1"/>
  <c r="N2059"/>
  <c r="O2059" s="1"/>
  <c r="O2058"/>
  <c r="N2058"/>
  <c r="N2057"/>
  <c r="O2057" s="1"/>
  <c r="N2056"/>
  <c r="O2056" s="1"/>
  <c r="N2055"/>
  <c r="O2055" s="1"/>
  <c r="O2054"/>
  <c r="N2054"/>
  <c r="N2053"/>
  <c r="O2053" s="1"/>
  <c r="N2052"/>
  <c r="O2052" s="1"/>
  <c r="N2051"/>
  <c r="O2051" s="1"/>
  <c r="O2050"/>
  <c r="N2050"/>
  <c r="N2049"/>
  <c r="O2049" s="1"/>
  <c r="N2048"/>
  <c r="O2048" s="1"/>
  <c r="N2047"/>
  <c r="O2047" s="1"/>
  <c r="O2046"/>
  <c r="N2046"/>
  <c r="N2045"/>
  <c r="O2045" s="1"/>
  <c r="N2044"/>
  <c r="O2044" s="1"/>
  <c r="N2043"/>
  <c r="O2043" s="1"/>
  <c r="O2042"/>
  <c r="N2042"/>
  <c r="N2041"/>
  <c r="O2041" s="1"/>
  <c r="N2040"/>
  <c r="O2040" s="1"/>
  <c r="N2039"/>
  <c r="O2039" s="1"/>
  <c r="O2038"/>
  <c r="N2038"/>
  <c r="N2037"/>
  <c r="O2037" s="1"/>
  <c r="N2036"/>
  <c r="O2036" s="1"/>
  <c r="N2035"/>
  <c r="O2035" s="1"/>
  <c r="O2034"/>
  <c r="N2034"/>
  <c r="N2033"/>
  <c r="O2033" s="1"/>
  <c r="N2032"/>
  <c r="O2032" s="1"/>
  <c r="N2031"/>
  <c r="O2031" s="1"/>
  <c r="O2030"/>
  <c r="N2030"/>
  <c r="N2029"/>
  <c r="O2029" s="1"/>
  <c r="N2028"/>
  <c r="O2028" s="1"/>
  <c r="N2027"/>
  <c r="O2027" s="1"/>
  <c r="O2026"/>
  <c r="N2026"/>
  <c r="O2025"/>
  <c r="N2025"/>
  <c r="O2024"/>
  <c r="N2024"/>
  <c r="N2023"/>
  <c r="O2023" s="1"/>
  <c r="O2022"/>
  <c r="N2022"/>
  <c r="O2021"/>
  <c r="N2021"/>
  <c r="O2020"/>
  <c r="N2020"/>
  <c r="O2019"/>
  <c r="N2019"/>
  <c r="O2018"/>
  <c r="N2018"/>
  <c r="O2017"/>
  <c r="N2017"/>
  <c r="O2016"/>
  <c r="N2016"/>
  <c r="N2015"/>
  <c r="O2015" s="1"/>
  <c r="O2014"/>
  <c r="N2014"/>
  <c r="N2013"/>
  <c r="O2013" s="1"/>
  <c r="O2012"/>
  <c r="N2012"/>
  <c r="N2011"/>
  <c r="O2011" s="1"/>
  <c r="O2010"/>
  <c r="N2010"/>
  <c r="N2009"/>
  <c r="O2009" s="1"/>
  <c r="O2008"/>
  <c r="N2008"/>
  <c r="N2007"/>
  <c r="O2007" s="1"/>
  <c r="O2006"/>
  <c r="N2006"/>
  <c r="N2005"/>
  <c r="O2005" s="1"/>
  <c r="O2004"/>
  <c r="N2004"/>
  <c r="N2003"/>
  <c r="O2003" s="1"/>
  <c r="O2002"/>
  <c r="N2002"/>
  <c r="N2001"/>
  <c r="O2001" s="1"/>
  <c r="O2000"/>
  <c r="N2000"/>
  <c r="N1999"/>
  <c r="O1999" s="1"/>
  <c r="O1998"/>
  <c r="N1998"/>
  <c r="N1997"/>
  <c r="O1997" s="1"/>
  <c r="O1996"/>
  <c r="N1996"/>
  <c r="N1995"/>
  <c r="O1995" s="1"/>
  <c r="O1994"/>
  <c r="N1994"/>
  <c r="N1993"/>
  <c r="O1993" s="1"/>
  <c r="O1992"/>
  <c r="N1992"/>
  <c r="N1991"/>
  <c r="O1991" s="1"/>
  <c r="O1990"/>
  <c r="N1990"/>
  <c r="N1989"/>
  <c r="O1989" s="1"/>
  <c r="O1988"/>
  <c r="N1988"/>
  <c r="O1987"/>
  <c r="N1987"/>
  <c r="O1986"/>
  <c r="N1986"/>
  <c r="N1985"/>
  <c r="O1985" s="1"/>
  <c r="N1984"/>
  <c r="O1984" s="1"/>
  <c r="O1983"/>
  <c r="N1983"/>
  <c r="O1982"/>
  <c r="N1982"/>
  <c r="N1981"/>
  <c r="O1981" s="1"/>
  <c r="N1980"/>
  <c r="O1980" s="1"/>
  <c r="N1979"/>
  <c r="O1979" s="1"/>
  <c r="O1978"/>
  <c r="N1978"/>
  <c r="N1977"/>
  <c r="O1977" s="1"/>
  <c r="O1976"/>
  <c r="N1976"/>
  <c r="N1975"/>
  <c r="O1975" s="1"/>
  <c r="O1974"/>
  <c r="N1974"/>
  <c r="N1973"/>
  <c r="O1973" s="1"/>
  <c r="N1972"/>
  <c r="O1972" s="1"/>
  <c r="N1971"/>
  <c r="O1971" s="1"/>
  <c r="O1970"/>
  <c r="N1970"/>
  <c r="N1969"/>
  <c r="O1969" s="1"/>
  <c r="N1968"/>
  <c r="O1968" s="1"/>
  <c r="N1967"/>
  <c r="O1967" s="1"/>
  <c r="O1966"/>
  <c r="N1966"/>
  <c r="N1965"/>
  <c r="O1965" s="1"/>
  <c r="N1964"/>
  <c r="O1964" s="1"/>
  <c r="N1963"/>
  <c r="O1963" s="1"/>
  <c r="O1962"/>
  <c r="N1962"/>
  <c r="N1961"/>
  <c r="O1961" s="1"/>
  <c r="N1960"/>
  <c r="O1960" s="1"/>
  <c r="N1959"/>
  <c r="O1959" s="1"/>
  <c r="O1958"/>
  <c r="N1958"/>
  <c r="N1957"/>
  <c r="O1957" s="1"/>
  <c r="N1956"/>
  <c r="O1956" s="1"/>
  <c r="N1955"/>
  <c r="O1955" s="1"/>
  <c r="O1954"/>
  <c r="N1954"/>
  <c r="N1953"/>
  <c r="O1953" s="1"/>
  <c r="N1952"/>
  <c r="O1952" s="1"/>
  <c r="N1951"/>
  <c r="O1951" s="1"/>
  <c r="O1950"/>
  <c r="N1950"/>
  <c r="N1949"/>
  <c r="O1949" s="1"/>
  <c r="N1948"/>
  <c r="O1948" s="1"/>
  <c r="N1947"/>
  <c r="O1947" s="1"/>
  <c r="O1946"/>
  <c r="N1946"/>
  <c r="N1945"/>
  <c r="O1945" s="1"/>
  <c r="O1944"/>
  <c r="N1944"/>
  <c r="O1943"/>
  <c r="N1943"/>
  <c r="O1942"/>
  <c r="N1942"/>
  <c r="O1941"/>
  <c r="N1941"/>
  <c r="O1940"/>
  <c r="N1940"/>
  <c r="N1939"/>
  <c r="O1939" s="1"/>
  <c r="N1938"/>
  <c r="O1938" s="1"/>
  <c r="N1937"/>
  <c r="O1937" s="1"/>
  <c r="N1936"/>
  <c r="O1936" s="1"/>
  <c r="N1935"/>
  <c r="O1935" s="1"/>
  <c r="N1934"/>
  <c r="O1934" s="1"/>
  <c r="N1933"/>
  <c r="O1933" s="1"/>
  <c r="O1932"/>
  <c r="N1932"/>
  <c r="O1931"/>
  <c r="N1931"/>
  <c r="O1930"/>
  <c r="N1930"/>
  <c r="O1929"/>
  <c r="N1929"/>
  <c r="O1928"/>
  <c r="N1928"/>
  <c r="N1927"/>
  <c r="O1927" s="1"/>
  <c r="O1926"/>
  <c r="N1926"/>
  <c r="N1925"/>
  <c r="O1925" s="1"/>
  <c r="O1924"/>
  <c r="N1924"/>
  <c r="N1923"/>
  <c r="O1923" s="1"/>
  <c r="O1922"/>
  <c r="N1922"/>
  <c r="N1921"/>
  <c r="O1921" s="1"/>
  <c r="O1920"/>
  <c r="N1920"/>
  <c r="N1919"/>
  <c r="O1919" s="1"/>
  <c r="O1918"/>
  <c r="N1918"/>
  <c r="N1917"/>
  <c r="O1917" s="1"/>
  <c r="O1916"/>
  <c r="N1916"/>
  <c r="N1915"/>
  <c r="O1915" s="1"/>
  <c r="N1914"/>
  <c r="O1914" s="1"/>
  <c r="N1913"/>
  <c r="O1913" s="1"/>
  <c r="O1912"/>
  <c r="N1912"/>
  <c r="N1911"/>
  <c r="O1911" s="1"/>
  <c r="N1910"/>
  <c r="O1910" s="1"/>
  <c r="N1909"/>
  <c r="O1909" s="1"/>
  <c r="O1908"/>
  <c r="N1908"/>
  <c r="N1907"/>
  <c r="O1907" s="1"/>
  <c r="N1906"/>
  <c r="O1906" s="1"/>
  <c r="N1905"/>
  <c r="O1905" s="1"/>
  <c r="O1904"/>
  <c r="N1904"/>
  <c r="N1903"/>
  <c r="O1903" s="1"/>
  <c r="N1902"/>
  <c r="O1902" s="1"/>
  <c r="N1901"/>
  <c r="O1901" s="1"/>
  <c r="O1900"/>
  <c r="N1900"/>
  <c r="N1899"/>
  <c r="O1899" s="1"/>
  <c r="N1898"/>
  <c r="O1898" s="1"/>
  <c r="N1897"/>
  <c r="O1897" s="1"/>
  <c r="O1896"/>
  <c r="N1896"/>
  <c r="N1895"/>
  <c r="O1895" s="1"/>
  <c r="N1894"/>
  <c r="O1894" s="1"/>
  <c r="N1893"/>
  <c r="O1893" s="1"/>
  <c r="O1892"/>
  <c r="N1892"/>
  <c r="N1891"/>
  <c r="O1891" s="1"/>
  <c r="N1890"/>
  <c r="O1890" s="1"/>
  <c r="O1889"/>
  <c r="N1889"/>
  <c r="O1888"/>
  <c r="N1888"/>
  <c r="N1887"/>
  <c r="O1887" s="1"/>
  <c r="N1886"/>
  <c r="O1886" s="1"/>
  <c r="N1885"/>
  <c r="O1885" s="1"/>
  <c r="N1884"/>
  <c r="O1884" s="1"/>
  <c r="N1883"/>
  <c r="O1883" s="1"/>
  <c r="N1882"/>
  <c r="O1882" s="1"/>
  <c r="N1881"/>
  <c r="O1881" s="1"/>
  <c r="N1880"/>
  <c r="O1880" s="1"/>
  <c r="N1879"/>
  <c r="O1879" s="1"/>
  <c r="O1878"/>
  <c r="N1878"/>
  <c r="N1877"/>
  <c r="O1877" s="1"/>
  <c r="N1876"/>
  <c r="O1876" s="1"/>
  <c r="N1875"/>
  <c r="O1875" s="1"/>
  <c r="O1874"/>
  <c r="N1874"/>
  <c r="N1873"/>
  <c r="O1873" s="1"/>
  <c r="N1872"/>
  <c r="O1872" s="1"/>
  <c r="N1871"/>
  <c r="O1871" s="1"/>
  <c r="O1870"/>
  <c r="N1870"/>
  <c r="N1869"/>
  <c r="O1869" s="1"/>
  <c r="N1868"/>
  <c r="O1868" s="1"/>
  <c r="N1867"/>
  <c r="O1867" s="1"/>
  <c r="N1866"/>
  <c r="O1866" s="1"/>
  <c r="N1865"/>
  <c r="O1865" s="1"/>
  <c r="N1864"/>
  <c r="O1864" s="1"/>
  <c r="N1863"/>
  <c r="O1863" s="1"/>
  <c r="N1862"/>
  <c r="O1862" s="1"/>
  <c r="N1861"/>
  <c r="O1861" s="1"/>
  <c r="N1860"/>
  <c r="O1860" s="1"/>
  <c r="N1859"/>
  <c r="O1859" s="1"/>
  <c r="N1858"/>
  <c r="O1858" s="1"/>
  <c r="N1857"/>
  <c r="O1857" s="1"/>
  <c r="N1856"/>
  <c r="O1856" s="1"/>
  <c r="N1855"/>
  <c r="O1855" s="1"/>
  <c r="O1854"/>
  <c r="N1854"/>
  <c r="N1853"/>
  <c r="O1853" s="1"/>
  <c r="N1852"/>
  <c r="O1852" s="1"/>
  <c r="N1851"/>
  <c r="O1851" s="1"/>
  <c r="O1850"/>
  <c r="N1850"/>
  <c r="N1849"/>
  <c r="O1849" s="1"/>
  <c r="N1848"/>
  <c r="O1848" s="1"/>
  <c r="N1847"/>
  <c r="O1847" s="1"/>
  <c r="O1846"/>
  <c r="N1846"/>
  <c r="N1845"/>
  <c r="O1845" s="1"/>
  <c r="N1844"/>
  <c r="O1844" s="1"/>
  <c r="N1843"/>
  <c r="O1843" s="1"/>
  <c r="N1842"/>
  <c r="O1842" s="1"/>
  <c r="N1841"/>
  <c r="O1841" s="1"/>
  <c r="N1840"/>
  <c r="O1840" s="1"/>
  <c r="N1839"/>
  <c r="O1839" s="1"/>
  <c r="N1838"/>
  <c r="O1838" s="1"/>
  <c r="N1837"/>
  <c r="O1837" s="1"/>
  <c r="N1836"/>
  <c r="O1836" s="1"/>
  <c r="N1835"/>
  <c r="O1835" s="1"/>
  <c r="N1834"/>
  <c r="O1834" s="1"/>
  <c r="N1833"/>
  <c r="O1833" s="1"/>
  <c r="N1832"/>
  <c r="O1832" s="1"/>
  <c r="N1831"/>
  <c r="O1831" s="1"/>
  <c r="O1830"/>
  <c r="N1830"/>
  <c r="N1829"/>
  <c r="O1829" s="1"/>
  <c r="N1828"/>
  <c r="O1828" s="1"/>
  <c r="N1827"/>
  <c r="O1827" s="1"/>
  <c r="O1826"/>
  <c r="N1826"/>
  <c r="N1825"/>
  <c r="O1825" s="1"/>
  <c r="N1824"/>
  <c r="O1824" s="1"/>
  <c r="N1823"/>
  <c r="O1823" s="1"/>
  <c r="O1822"/>
  <c r="N1822"/>
  <c r="N1821"/>
  <c r="O1821" s="1"/>
  <c r="N1820"/>
  <c r="O1820" s="1"/>
  <c r="N1819"/>
  <c r="O1819" s="1"/>
  <c r="N1818"/>
  <c r="O1818" s="1"/>
  <c r="N1817"/>
  <c r="O1817" s="1"/>
  <c r="N1816"/>
  <c r="O1816" s="1"/>
  <c r="N1815"/>
  <c r="O1815" s="1"/>
  <c r="N1814"/>
  <c r="O1814" s="1"/>
  <c r="N1813"/>
  <c r="O1813" s="1"/>
  <c r="N1812"/>
  <c r="O1812" s="1"/>
  <c r="N1811"/>
  <c r="O1811" s="1"/>
  <c r="N1810"/>
  <c r="O1810" s="1"/>
  <c r="N1809"/>
  <c r="O1809" s="1"/>
  <c r="N1808"/>
  <c r="O1808" s="1"/>
  <c r="N1807"/>
  <c r="O1807" s="1"/>
  <c r="O1806"/>
  <c r="N1806"/>
  <c r="N1805"/>
  <c r="O1805" s="1"/>
  <c r="N1804"/>
  <c r="O1804" s="1"/>
  <c r="N1803"/>
  <c r="O1803" s="1"/>
  <c r="O1802"/>
  <c r="N1802"/>
  <c r="N1801"/>
  <c r="O1801" s="1"/>
  <c r="N1800"/>
  <c r="O1800" s="1"/>
  <c r="N1799"/>
  <c r="O1799" s="1"/>
  <c r="O1798"/>
  <c r="N1798"/>
  <c r="N1797"/>
  <c r="O1797" s="1"/>
  <c r="N1796"/>
  <c r="O1796" s="1"/>
  <c r="N1795"/>
  <c r="O1795" s="1"/>
  <c r="N1794"/>
  <c r="O1794" s="1"/>
  <c r="N1793"/>
  <c r="O1793" s="1"/>
  <c r="N1792"/>
  <c r="O1792" s="1"/>
  <c r="N1791"/>
  <c r="O1791" s="1"/>
  <c r="N1790"/>
  <c r="O1790" s="1"/>
  <c r="N1789"/>
  <c r="O1789" s="1"/>
  <c r="N1788"/>
  <c r="O1788" s="1"/>
  <c r="N1787"/>
  <c r="O1787" s="1"/>
  <c r="N1786"/>
  <c r="O1786" s="1"/>
  <c r="N1785"/>
  <c r="O1785" s="1"/>
  <c r="N1784"/>
  <c r="O1784" s="1"/>
  <c r="N1783"/>
  <c r="O1783" s="1"/>
  <c r="O1782"/>
  <c r="N1782"/>
  <c r="N1781"/>
  <c r="O1781" s="1"/>
  <c r="N1780"/>
  <c r="O1780" s="1"/>
  <c r="N1779"/>
  <c r="O1779" s="1"/>
  <c r="O1778"/>
  <c r="N1778"/>
  <c r="N1777"/>
  <c r="O1777" s="1"/>
  <c r="N1776"/>
  <c r="O1776" s="1"/>
  <c r="N1775"/>
  <c r="O1775" s="1"/>
  <c r="O1774"/>
  <c r="N1774"/>
  <c r="N1773"/>
  <c r="O1773" s="1"/>
  <c r="N1772"/>
  <c r="O1772" s="1"/>
  <c r="N1771"/>
  <c r="O1771" s="1"/>
  <c r="N1770"/>
  <c r="O1770" s="1"/>
  <c r="N1769"/>
  <c r="O1769" s="1"/>
  <c r="N1768"/>
  <c r="O1768" s="1"/>
  <c r="N1767"/>
  <c r="O1767" s="1"/>
  <c r="N1766"/>
  <c r="O1766" s="1"/>
  <c r="N1765"/>
  <c r="O1765" s="1"/>
  <c r="N1764"/>
  <c r="O1764" s="1"/>
  <c r="N1763"/>
  <c r="O1763" s="1"/>
  <c r="N1762"/>
  <c r="O1762" s="1"/>
  <c r="N1761"/>
  <c r="O1761" s="1"/>
  <c r="N1760"/>
  <c r="O1760" s="1"/>
  <c r="N1759"/>
  <c r="O1759" s="1"/>
  <c r="O1758"/>
  <c r="N1758"/>
  <c r="N1757"/>
  <c r="O1757" s="1"/>
  <c r="N1756"/>
  <c r="O1756" s="1"/>
  <c r="N1755"/>
  <c r="O1755" s="1"/>
  <c r="O1754"/>
  <c r="N1754"/>
  <c r="N1753"/>
  <c r="O1753" s="1"/>
  <c r="N1752"/>
  <c r="O1752" s="1"/>
  <c r="N1751"/>
  <c r="O1751" s="1"/>
  <c r="O1750"/>
  <c r="N1750"/>
  <c r="N1749"/>
  <c r="O1749" s="1"/>
  <c r="O1748"/>
  <c r="N1748"/>
  <c r="N1747"/>
  <c r="O1747" s="1"/>
  <c r="O1746"/>
  <c r="N1746"/>
  <c r="N1745"/>
  <c r="O1745" s="1"/>
  <c r="N1744"/>
  <c r="O1744" s="1"/>
  <c r="N1743"/>
  <c r="O1743" s="1"/>
  <c r="N1742"/>
  <c r="O1742" s="1"/>
  <c r="N1741"/>
  <c r="O1741" s="1"/>
  <c r="N1740"/>
  <c r="O1740" s="1"/>
  <c r="N1739"/>
  <c r="O1739" s="1"/>
  <c r="N1738"/>
  <c r="O1738" s="1"/>
  <c r="N1737"/>
  <c r="O1737" s="1"/>
  <c r="N1736"/>
  <c r="O1736" s="1"/>
  <c r="N1735"/>
  <c r="O1735" s="1"/>
  <c r="N1734"/>
  <c r="O1734" s="1"/>
  <c r="N1733"/>
  <c r="O1733" s="1"/>
  <c r="N1732"/>
  <c r="O1732" s="1"/>
  <c r="N1731"/>
  <c r="O1731" s="1"/>
  <c r="O1730"/>
  <c r="N1730"/>
  <c r="N1729"/>
  <c r="O1729" s="1"/>
  <c r="N1728"/>
  <c r="O1728" s="1"/>
  <c r="N1727"/>
  <c r="O1727" s="1"/>
  <c r="O1726"/>
  <c r="N1726"/>
  <c r="N1725"/>
  <c r="O1725" s="1"/>
  <c r="N1724"/>
  <c r="O1724" s="1"/>
  <c r="N1723"/>
  <c r="O1723" s="1"/>
  <c r="O1722"/>
  <c r="N1722"/>
  <c r="N1721"/>
  <c r="O1721" s="1"/>
  <c r="N1720"/>
  <c r="O1720" s="1"/>
  <c r="N1719"/>
  <c r="O1719" s="1"/>
  <c r="N1718"/>
  <c r="O1718" s="1"/>
  <c r="N1717"/>
  <c r="O1717" s="1"/>
  <c r="N1716"/>
  <c r="O1716" s="1"/>
  <c r="N1715"/>
  <c r="O1715" s="1"/>
  <c r="N1714"/>
  <c r="O1714" s="1"/>
  <c r="N1713"/>
  <c r="O1713" s="1"/>
  <c r="O1712"/>
  <c r="N1712"/>
  <c r="N1711"/>
  <c r="O1711" s="1"/>
  <c r="O1710"/>
  <c r="N1710"/>
  <c r="O1709"/>
  <c r="N1709"/>
  <c r="N1708"/>
  <c r="O1708" s="1"/>
  <c r="N1707"/>
  <c r="O1707" s="1"/>
  <c r="O1706"/>
  <c r="N1706"/>
  <c r="N1705"/>
  <c r="O1705" s="1"/>
  <c r="N1704"/>
  <c r="O1704" s="1"/>
  <c r="O1703"/>
  <c r="N1703"/>
  <c r="O1702"/>
  <c r="N1702"/>
  <c r="N1701"/>
  <c r="O1701" s="1"/>
  <c r="N1700"/>
  <c r="O1700" s="1"/>
  <c r="O1699"/>
  <c r="N1699"/>
  <c r="N1698"/>
  <c r="O1698" s="1"/>
  <c r="N1697"/>
  <c r="O1697" s="1"/>
  <c r="O1696"/>
  <c r="N1696"/>
  <c r="N1695"/>
  <c r="O1695" s="1"/>
  <c r="N1694"/>
  <c r="O1694" s="1"/>
  <c r="N1693"/>
  <c r="O1693" s="1"/>
  <c r="N1692"/>
  <c r="O1692" s="1"/>
  <c r="O1691"/>
  <c r="N1691"/>
  <c r="N1690"/>
  <c r="O1690" s="1"/>
  <c r="N1689"/>
  <c r="O1689" s="1"/>
  <c r="O1688"/>
  <c r="N1688"/>
  <c r="N1687"/>
  <c r="O1687" s="1"/>
  <c r="N1686"/>
  <c r="O1686" s="1"/>
  <c r="O1685"/>
  <c r="N1685"/>
  <c r="O1684"/>
  <c r="N1684"/>
  <c r="N1683"/>
  <c r="O1683" s="1"/>
  <c r="N1682"/>
  <c r="O1682" s="1"/>
  <c r="O1681"/>
  <c r="N1681"/>
  <c r="N1680"/>
  <c r="O1680" s="1"/>
  <c r="N1679"/>
  <c r="O1679" s="1"/>
  <c r="O1678"/>
  <c r="N1678"/>
  <c r="N1677"/>
  <c r="O1677" s="1"/>
  <c r="N1676"/>
  <c r="O1676" s="1"/>
  <c r="N1675"/>
  <c r="O1675" s="1"/>
  <c r="N1674"/>
  <c r="O1674" s="1"/>
  <c r="O1673"/>
  <c r="N1673"/>
  <c r="N1672"/>
  <c r="O1672" s="1"/>
  <c r="N1671"/>
  <c r="O1671" s="1"/>
  <c r="O1670"/>
  <c r="N1670"/>
  <c r="N1669"/>
  <c r="O1669" s="1"/>
  <c r="N1668"/>
  <c r="O1668" s="1"/>
  <c r="O1667"/>
  <c r="N1667"/>
  <c r="O1666"/>
  <c r="N1666"/>
  <c r="N1665"/>
  <c r="O1665" s="1"/>
  <c r="N1664"/>
  <c r="O1664" s="1"/>
  <c r="O1663"/>
  <c r="N1663"/>
  <c r="N1662"/>
  <c r="O1662" s="1"/>
  <c r="N1661"/>
  <c r="O1661" s="1"/>
  <c r="O1660"/>
  <c r="N1660"/>
  <c r="N1659"/>
  <c r="O1659" s="1"/>
  <c r="N1658"/>
  <c r="O1658" s="1"/>
  <c r="N1657"/>
  <c r="O1657" s="1"/>
  <c r="N1656"/>
  <c r="O1656" s="1"/>
  <c r="O1655"/>
  <c r="N1655"/>
  <c r="N1654"/>
  <c r="O1654" s="1"/>
  <c r="N1653"/>
  <c r="O1653" s="1"/>
  <c r="O1652"/>
  <c r="N1652"/>
  <c r="N1651"/>
  <c r="O1651" s="1"/>
  <c r="N1650"/>
  <c r="O1650" s="1"/>
  <c r="O1649"/>
  <c r="N1649"/>
  <c r="O1648"/>
  <c r="N1648"/>
  <c r="N1647"/>
  <c r="O1647" s="1"/>
  <c r="N1646"/>
  <c r="O1646" s="1"/>
  <c r="O1645"/>
  <c r="N1645"/>
  <c r="N1644"/>
  <c r="O1644" s="1"/>
  <c r="N1643"/>
  <c r="O1643" s="1"/>
  <c r="O1642"/>
  <c r="N1642"/>
  <c r="N1641"/>
  <c r="O1641" s="1"/>
  <c r="N1640"/>
  <c r="O1640" s="1"/>
  <c r="N1639"/>
  <c r="O1639" s="1"/>
  <c r="N1638"/>
  <c r="O1638" s="1"/>
  <c r="O1637"/>
  <c r="N1637"/>
  <c r="N1636"/>
  <c r="O1636" s="1"/>
  <c r="N1635"/>
  <c r="O1635" s="1"/>
  <c r="O1634"/>
  <c r="N1634"/>
  <c r="N1633"/>
  <c r="O1633" s="1"/>
  <c r="N1632"/>
  <c r="O1632" s="1"/>
  <c r="O1631"/>
  <c r="N1631"/>
  <c r="O1630"/>
  <c r="N1630"/>
  <c r="N1629"/>
  <c r="O1629" s="1"/>
  <c r="N1628"/>
  <c r="O1628" s="1"/>
  <c r="O1627"/>
  <c r="N1627"/>
  <c r="N1626"/>
  <c r="O1626" s="1"/>
  <c r="N1625"/>
  <c r="O1625" s="1"/>
  <c r="O1624"/>
  <c r="N1624"/>
  <c r="N1623"/>
  <c r="O1623" s="1"/>
  <c r="N1622"/>
  <c r="O1622" s="1"/>
  <c r="N1621"/>
  <c r="O1621" s="1"/>
  <c r="N1620"/>
  <c r="O1620" s="1"/>
  <c r="O1619"/>
  <c r="N1619"/>
  <c r="N1618"/>
  <c r="O1618" s="1"/>
  <c r="N1617"/>
  <c r="O1617" s="1"/>
  <c r="O1616"/>
  <c r="N1616"/>
  <c r="N1615"/>
  <c r="O1615" s="1"/>
  <c r="N1614"/>
  <c r="O1614" s="1"/>
  <c r="O1613"/>
  <c r="N1613"/>
  <c r="O1612"/>
  <c r="N1612"/>
  <c r="N1611"/>
  <c r="O1611" s="1"/>
  <c r="N1610"/>
  <c r="O1610" s="1"/>
  <c r="O1609"/>
  <c r="N1609"/>
  <c r="N1608"/>
  <c r="O1608" s="1"/>
  <c r="N1607"/>
  <c r="O1607" s="1"/>
  <c r="O1606"/>
  <c r="N1606"/>
  <c r="N1605"/>
  <c r="O1605" s="1"/>
  <c r="N1604"/>
  <c r="O1604" s="1"/>
  <c r="N1603"/>
  <c r="O1603" s="1"/>
  <c r="N1602"/>
  <c r="O1602" s="1"/>
  <c r="O1601"/>
  <c r="N1601"/>
  <c r="N1600"/>
  <c r="O1600" s="1"/>
  <c r="N1599"/>
  <c r="O1599" s="1"/>
  <c r="O1598"/>
  <c r="N1598"/>
  <c r="N1597"/>
  <c r="O1597" s="1"/>
  <c r="N1596"/>
  <c r="O1596" s="1"/>
  <c r="O1595"/>
  <c r="N1595"/>
  <c r="O1594"/>
  <c r="N1594"/>
  <c r="N1593"/>
  <c r="O1593" s="1"/>
  <c r="N1592"/>
  <c r="O1592" s="1"/>
  <c r="O1591"/>
  <c r="N1591"/>
  <c r="N1590"/>
  <c r="O1590" s="1"/>
  <c r="N1589"/>
  <c r="O1589" s="1"/>
  <c r="O1588"/>
  <c r="N1588"/>
  <c r="N1587"/>
  <c r="O1587" s="1"/>
  <c r="N1586"/>
  <c r="O1586" s="1"/>
  <c r="N1585"/>
  <c r="O1585" s="1"/>
  <c r="N1584"/>
  <c r="O1584" s="1"/>
  <c r="O1583"/>
  <c r="N1583"/>
  <c r="N1582"/>
  <c r="O1582" s="1"/>
  <c r="N1581"/>
  <c r="O1581" s="1"/>
  <c r="O1580"/>
  <c r="N1580"/>
  <c r="N1579"/>
  <c r="O1579" s="1"/>
  <c r="N1578"/>
  <c r="O1578" s="1"/>
  <c r="O1577"/>
  <c r="N1577"/>
  <c r="O1576"/>
  <c r="N1576"/>
  <c r="N1575"/>
  <c r="O1575" s="1"/>
  <c r="N1574"/>
  <c r="O1574" s="1"/>
  <c r="O1573"/>
  <c r="N1573"/>
  <c r="N1572"/>
  <c r="O1572" s="1"/>
  <c r="N1571"/>
  <c r="O1571" s="1"/>
  <c r="O1570"/>
  <c r="N1570"/>
  <c r="N1569"/>
  <c r="O1569" s="1"/>
  <c r="N1568"/>
  <c r="O1568" s="1"/>
  <c r="N1567"/>
  <c r="O1567" s="1"/>
  <c r="N1566"/>
  <c r="O1566" s="1"/>
  <c r="O1565"/>
  <c r="N1565"/>
  <c r="N1564"/>
  <c r="O1564" s="1"/>
  <c r="N1563"/>
  <c r="O1563" s="1"/>
  <c r="O1562"/>
  <c r="N1562"/>
  <c r="N1561"/>
  <c r="O1561" s="1"/>
  <c r="N1560"/>
  <c r="O1560" s="1"/>
  <c r="O1559"/>
  <c r="N1559"/>
  <c r="O1558"/>
  <c r="N1558"/>
  <c r="N1557"/>
  <c r="O1557" s="1"/>
  <c r="N1556"/>
  <c r="O1556" s="1"/>
  <c r="O1555"/>
  <c r="N1555"/>
  <c r="N1554"/>
  <c r="O1554" s="1"/>
  <c r="N1553"/>
  <c r="O1553" s="1"/>
  <c r="O1552"/>
  <c r="N1552"/>
  <c r="N1551"/>
  <c r="O1551" s="1"/>
  <c r="N1550"/>
  <c r="O1550" s="1"/>
  <c r="N1549"/>
  <c r="O1549" s="1"/>
  <c r="O1548"/>
  <c r="N1548"/>
  <c r="N1547"/>
  <c r="O1547" s="1"/>
  <c r="N1546"/>
  <c r="O1546" s="1"/>
  <c r="N1545"/>
  <c r="O1545" s="1"/>
  <c r="O1544"/>
  <c r="N1544"/>
  <c r="N1543"/>
  <c r="O1543" s="1"/>
  <c r="N1542"/>
  <c r="O1542" s="1"/>
  <c r="O1541"/>
  <c r="N1541"/>
  <c r="N1540"/>
  <c r="O1540" s="1"/>
  <c r="N1539"/>
  <c r="O1539" s="1"/>
  <c r="O1538"/>
  <c r="N1538"/>
  <c r="O1537"/>
  <c r="N1537"/>
  <c r="N1536"/>
  <c r="O1536" s="1"/>
  <c r="N1535"/>
  <c r="O1535" s="1"/>
  <c r="O1534"/>
  <c r="N1534"/>
  <c r="N1533"/>
  <c r="O1533" s="1"/>
  <c r="N1532"/>
  <c r="O1532" s="1"/>
  <c r="O1531"/>
  <c r="N1531"/>
  <c r="N1530"/>
  <c r="O1530" s="1"/>
  <c r="N1529"/>
  <c r="O1529" s="1"/>
  <c r="N1528"/>
  <c r="O1528" s="1"/>
  <c r="N1527"/>
  <c r="O1527" s="1"/>
  <c r="O1526"/>
  <c r="N1526"/>
  <c r="N1525"/>
  <c r="O1525" s="1"/>
  <c r="N1524"/>
  <c r="O1524" s="1"/>
  <c r="O1523"/>
  <c r="N1523"/>
  <c r="N1522"/>
  <c r="O1522" s="1"/>
  <c r="N1521"/>
  <c r="O1521" s="1"/>
  <c r="O1520"/>
  <c r="N1520"/>
  <c r="O1519"/>
  <c r="N1519"/>
  <c r="N1518"/>
  <c r="O1518" s="1"/>
  <c r="N1517"/>
  <c r="O1517" s="1"/>
  <c r="O1516"/>
  <c r="N1516"/>
  <c r="N1515"/>
  <c r="O1515" s="1"/>
  <c r="N1514"/>
  <c r="O1514" s="1"/>
  <c r="O1513"/>
  <c r="N1513"/>
  <c r="N1512"/>
  <c r="O1512" s="1"/>
  <c r="N1511"/>
  <c r="O1511" s="1"/>
  <c r="N1510"/>
  <c r="O1510" s="1"/>
  <c r="N1509"/>
  <c r="O1509" s="1"/>
  <c r="O1508"/>
  <c r="N1508"/>
  <c r="N1507"/>
  <c r="O1507" s="1"/>
  <c r="N1506"/>
  <c r="O1506" s="1"/>
  <c r="O1505"/>
  <c r="N1505"/>
  <c r="O1504"/>
  <c r="N1504"/>
  <c r="N1503"/>
  <c r="O1503" s="1"/>
  <c r="O1502"/>
  <c r="N1502"/>
  <c r="O1501"/>
  <c r="N1501"/>
  <c r="N1500"/>
  <c r="O1500" s="1"/>
  <c r="N1499"/>
  <c r="O1499" s="1"/>
  <c r="O1498"/>
  <c r="N1498"/>
  <c r="N1497"/>
  <c r="O1497" s="1"/>
  <c r="N1496"/>
  <c r="O1496" s="1"/>
  <c r="O1495"/>
  <c r="N1495"/>
  <c r="N1494"/>
  <c r="O1494" s="1"/>
  <c r="N1493"/>
  <c r="O1493" s="1"/>
  <c r="N1492"/>
  <c r="O1492" s="1"/>
  <c r="N1491"/>
  <c r="O1491" s="1"/>
  <c r="O1490"/>
  <c r="N1490"/>
  <c r="N1489"/>
  <c r="O1489" s="1"/>
  <c r="N1488"/>
  <c r="O1488" s="1"/>
  <c r="O1487"/>
  <c r="N1487"/>
  <c r="N1486"/>
  <c r="O1486" s="1"/>
  <c r="N1485"/>
  <c r="O1485" s="1"/>
  <c r="O1484"/>
  <c r="N1484"/>
  <c r="O1483"/>
  <c r="N1483"/>
  <c r="N1482"/>
  <c r="O1482" s="1"/>
  <c r="N1481"/>
  <c r="O1481" s="1"/>
  <c r="O1480"/>
  <c r="N1480"/>
  <c r="N1479"/>
  <c r="O1479" s="1"/>
  <c r="N1478"/>
  <c r="O1478" s="1"/>
  <c r="O1477"/>
  <c r="N1477"/>
  <c r="N1476"/>
  <c r="O1476" s="1"/>
  <c r="N1475"/>
  <c r="O1475" s="1"/>
  <c r="N1474"/>
  <c r="O1474" s="1"/>
  <c r="N1473"/>
  <c r="O1473" s="1"/>
  <c r="O1472"/>
  <c r="N1472"/>
  <c r="N1471"/>
  <c r="O1471" s="1"/>
  <c r="N1470"/>
  <c r="O1470" s="1"/>
  <c r="O1469"/>
  <c r="N1469"/>
  <c r="N1468"/>
  <c r="O1468" s="1"/>
  <c r="N1467"/>
  <c r="O1467" s="1"/>
  <c r="O1466"/>
  <c r="N1466"/>
  <c r="O1465"/>
  <c r="N1465"/>
  <c r="N1464"/>
  <c r="O1464" s="1"/>
  <c r="N1463"/>
  <c r="O1463" s="1"/>
  <c r="O1462"/>
  <c r="N1462"/>
  <c r="N1461"/>
  <c r="O1461" s="1"/>
  <c r="N1460"/>
  <c r="O1460" s="1"/>
  <c r="O1459"/>
  <c r="N1459"/>
  <c r="N1458"/>
  <c r="O1458" s="1"/>
  <c r="N1457"/>
  <c r="O1457" s="1"/>
  <c r="N1456"/>
  <c r="O1456" s="1"/>
  <c r="N1455"/>
  <c r="O1455" s="1"/>
  <c r="O1454"/>
  <c r="N1454"/>
  <c r="N1453"/>
  <c r="O1453" s="1"/>
  <c r="N1452"/>
  <c r="O1452" s="1"/>
  <c r="O1451"/>
  <c r="N1451"/>
  <c r="N1450"/>
  <c r="O1450" s="1"/>
  <c r="N1449"/>
  <c r="O1449" s="1"/>
  <c r="O1448"/>
  <c r="N1448"/>
  <c r="O1447"/>
  <c r="N1447"/>
  <c r="N1446"/>
  <c r="O1446" s="1"/>
  <c r="N1445"/>
  <c r="O1445" s="1"/>
  <c r="O1444"/>
  <c r="N1444"/>
  <c r="N1443"/>
  <c r="O1443" s="1"/>
  <c r="O1442"/>
  <c r="N1442"/>
  <c r="O1441"/>
  <c r="N1441"/>
  <c r="O1440"/>
  <c r="N1440"/>
  <c r="O1439"/>
  <c r="N1439"/>
  <c r="O1438"/>
  <c r="N1438"/>
  <c r="N1437"/>
  <c r="O1437" s="1"/>
  <c r="N1436"/>
  <c r="O1436" s="1"/>
  <c r="N1435"/>
  <c r="O1435" s="1"/>
  <c r="N1434"/>
  <c r="O1434" s="1"/>
  <c r="O1433"/>
  <c r="N1433"/>
  <c r="N1432"/>
  <c r="O1432" s="1"/>
  <c r="N1431"/>
  <c r="O1431" s="1"/>
  <c r="O1430"/>
  <c r="N1430"/>
  <c r="O1429"/>
  <c r="N1429"/>
  <c r="O1428"/>
  <c r="N1428"/>
  <c r="O1427"/>
  <c r="N1427"/>
  <c r="N1426"/>
  <c r="O1426" s="1"/>
  <c r="N1425"/>
  <c r="O1425" s="1"/>
  <c r="O1424"/>
  <c r="N1424"/>
  <c r="O1423"/>
  <c r="N1423"/>
  <c r="N1422"/>
  <c r="O1422" s="1"/>
  <c r="N1421"/>
  <c r="O1421" s="1"/>
  <c r="O1420"/>
  <c r="N1420"/>
  <c r="N1419"/>
  <c r="O1419" s="1"/>
  <c r="N1418"/>
  <c r="O1418" s="1"/>
  <c r="O1417"/>
  <c r="N1417"/>
  <c r="N1416"/>
  <c r="O1416" s="1"/>
  <c r="N1415"/>
  <c r="O1415" s="1"/>
  <c r="N1414"/>
  <c r="O1414" s="1"/>
  <c r="N1413"/>
  <c r="O1413" s="1"/>
  <c r="O1412"/>
  <c r="N1412"/>
  <c r="N1411"/>
  <c r="O1411" s="1"/>
  <c r="N1410"/>
  <c r="O1410" s="1"/>
  <c r="O1409"/>
  <c r="N1409"/>
  <c r="N1408"/>
  <c r="O1408" s="1"/>
  <c r="N1407"/>
  <c r="O1407" s="1"/>
  <c r="O1406"/>
  <c r="N1406"/>
  <c r="O1405"/>
  <c r="N1405"/>
  <c r="N1404"/>
  <c r="O1404" s="1"/>
  <c r="N1403"/>
  <c r="O1403" s="1"/>
  <c r="O1402"/>
  <c r="N1402"/>
  <c r="N1401"/>
  <c r="O1401" s="1"/>
  <c r="N1400"/>
  <c r="O1400" s="1"/>
  <c r="O1399"/>
  <c r="N1399"/>
  <c r="N1398"/>
  <c r="O1398" s="1"/>
  <c r="N1397"/>
  <c r="O1397" s="1"/>
  <c r="N1396"/>
  <c r="O1396" s="1"/>
  <c r="O1395"/>
  <c r="N1395"/>
  <c r="N1394"/>
  <c r="O1394" s="1"/>
  <c r="O1393"/>
  <c r="N1393"/>
  <c r="N1392"/>
  <c r="O1392" s="1"/>
  <c r="O1391"/>
  <c r="N1391"/>
  <c r="N1390"/>
  <c r="O1390" s="1"/>
  <c r="N1389"/>
  <c r="O1389" s="1"/>
  <c r="O1388"/>
  <c r="N1388"/>
  <c r="N1387"/>
  <c r="O1387" s="1"/>
  <c r="O1386"/>
  <c r="N1386"/>
  <c r="O1385"/>
  <c r="N1385"/>
  <c r="O1384"/>
  <c r="N1384"/>
  <c r="O1383"/>
  <c r="N1383"/>
  <c r="O1382"/>
  <c r="N1382"/>
  <c r="O1381"/>
  <c r="N1381"/>
  <c r="O1380"/>
  <c r="N1380"/>
  <c r="O1379"/>
  <c r="N1379"/>
  <c r="O1378"/>
  <c r="N1378"/>
  <c r="N1377"/>
  <c r="O1377" s="1"/>
  <c r="O1376"/>
  <c r="N1376"/>
  <c r="O1375"/>
  <c r="N1375"/>
  <c r="N1374"/>
  <c r="O1374" s="1"/>
  <c r="N1373"/>
  <c r="O1373" s="1"/>
  <c r="O1372"/>
  <c r="N1372"/>
  <c r="N1371"/>
  <c r="O1371" s="1"/>
  <c r="N1370"/>
  <c r="O1370" s="1"/>
  <c r="O1369"/>
  <c r="N1369"/>
  <c r="N1368"/>
  <c r="O1368" s="1"/>
  <c r="N1367"/>
  <c r="O1367" s="1"/>
  <c r="N1366"/>
  <c r="O1366" s="1"/>
  <c r="N1365"/>
  <c r="O1365" s="1"/>
  <c r="O1364"/>
  <c r="N1364"/>
  <c r="N1363"/>
  <c r="O1363" s="1"/>
  <c r="N1362"/>
  <c r="O1362" s="1"/>
  <c r="O1361"/>
  <c r="N1361"/>
  <c r="N1360"/>
  <c r="O1360" s="1"/>
  <c r="N1359"/>
  <c r="O1359" s="1"/>
  <c r="O1358"/>
  <c r="N1358"/>
  <c r="O1357"/>
  <c r="N1357"/>
  <c r="N1356"/>
  <c r="O1356" s="1"/>
  <c r="N1355"/>
  <c r="O1355" s="1"/>
  <c r="O1354"/>
  <c r="N1354"/>
  <c r="O1353"/>
  <c r="N1353"/>
  <c r="O1352"/>
  <c r="N1352"/>
  <c r="O1351"/>
  <c r="N1351"/>
  <c r="N1350"/>
  <c r="O1350" s="1"/>
  <c r="N1349"/>
  <c r="O1349" s="1"/>
  <c r="O1348"/>
  <c r="N1348"/>
  <c r="N1347"/>
  <c r="O1347" s="1"/>
  <c r="N1346"/>
  <c r="O1346" s="1"/>
  <c r="N1345"/>
  <c r="O1345" s="1"/>
  <c r="O1344"/>
  <c r="N1344"/>
  <c r="N1343"/>
  <c r="O1343" s="1"/>
  <c r="N1342"/>
  <c r="O1342" s="1"/>
  <c r="N1341"/>
  <c r="O1341" s="1"/>
  <c r="O1340"/>
  <c r="N1340"/>
  <c r="N1339"/>
  <c r="O1339" s="1"/>
  <c r="N1338"/>
  <c r="O1338" s="1"/>
  <c r="O1337"/>
  <c r="N1337"/>
  <c r="N1336"/>
  <c r="O1336" s="1"/>
  <c r="N1335"/>
  <c r="O1335" s="1"/>
  <c r="O1334"/>
  <c r="N1334"/>
  <c r="O1333"/>
  <c r="N1333"/>
  <c r="N1332"/>
  <c r="O1332" s="1"/>
  <c r="N1331"/>
  <c r="O1331" s="1"/>
  <c r="O1330"/>
  <c r="N1330"/>
  <c r="N1329"/>
  <c r="O1329" s="1"/>
  <c r="N1328"/>
  <c r="O1328" s="1"/>
  <c r="O1327"/>
  <c r="N1327"/>
  <c r="N1326"/>
  <c r="O1326" s="1"/>
  <c r="N1325"/>
  <c r="O1325" s="1"/>
  <c r="N1324"/>
  <c r="O1324" s="1"/>
  <c r="N1323"/>
  <c r="O1323" s="1"/>
  <c r="O1322"/>
  <c r="N1322"/>
  <c r="N1321"/>
  <c r="O1321" s="1"/>
  <c r="N1320"/>
  <c r="O1320" s="1"/>
  <c r="O1319"/>
  <c r="N1319"/>
  <c r="O1318"/>
  <c r="N1318"/>
  <c r="O1317"/>
  <c r="N1317"/>
  <c r="O1316"/>
  <c r="N1316"/>
  <c r="N1315"/>
  <c r="O1315" s="1"/>
  <c r="N1314"/>
  <c r="O1314" s="1"/>
  <c r="O1313"/>
  <c r="N1313"/>
  <c r="O1312"/>
  <c r="N1312"/>
  <c r="N1311"/>
  <c r="O1311" s="1"/>
  <c r="N1310"/>
  <c r="O1310" s="1"/>
  <c r="O1309"/>
  <c r="N1309"/>
  <c r="N1308"/>
  <c r="O1308" s="1"/>
  <c r="N1307"/>
  <c r="O1307" s="1"/>
  <c r="O1306"/>
  <c r="N1306"/>
  <c r="N1305"/>
  <c r="O1305" s="1"/>
  <c r="N1304"/>
  <c r="O1304" s="1"/>
  <c r="N1303"/>
  <c r="O1303" s="1"/>
  <c r="N1302"/>
  <c r="O1302" s="1"/>
  <c r="O1301"/>
  <c r="N1301"/>
  <c r="N1300"/>
  <c r="O1300" s="1"/>
  <c r="N1299"/>
  <c r="O1299" s="1"/>
  <c r="O1298"/>
  <c r="N1298"/>
  <c r="N1297"/>
  <c r="O1297" s="1"/>
  <c r="N1296"/>
  <c r="O1296" s="1"/>
  <c r="O1295"/>
  <c r="N1295"/>
  <c r="O1294"/>
  <c r="N1294"/>
  <c r="N1293"/>
  <c r="O1293" s="1"/>
  <c r="N1292"/>
  <c r="O1292" s="1"/>
  <c r="O1291"/>
  <c r="N1291"/>
  <c r="N1290"/>
  <c r="O1290" s="1"/>
  <c r="N1289"/>
  <c r="O1289" s="1"/>
  <c r="O1288"/>
  <c r="N1288"/>
  <c r="N1287"/>
  <c r="O1287" s="1"/>
  <c r="N1286"/>
  <c r="O1286" s="1"/>
  <c r="N1285"/>
  <c r="O1285" s="1"/>
  <c r="N1284"/>
  <c r="O1284" s="1"/>
  <c r="O1283"/>
  <c r="N1283"/>
  <c r="O1282"/>
  <c r="N1282"/>
  <c r="O1281"/>
  <c r="N1281"/>
  <c r="O1280"/>
  <c r="N1280"/>
  <c r="N1279"/>
  <c r="O1279" s="1"/>
  <c r="N1278"/>
  <c r="O1278" s="1"/>
  <c r="O1277"/>
  <c r="N1277"/>
  <c r="N1276"/>
  <c r="O1276" s="1"/>
  <c r="N1275"/>
  <c r="O1275" s="1"/>
  <c r="O1274"/>
  <c r="N1274"/>
  <c r="O1273"/>
  <c r="N1273"/>
  <c r="N1272"/>
  <c r="O1272" s="1"/>
  <c r="N1271"/>
  <c r="O1271" s="1"/>
  <c r="O1270"/>
  <c r="N1270"/>
  <c r="N1269"/>
  <c r="O1269" s="1"/>
  <c r="N1268"/>
  <c r="O1268" s="1"/>
  <c r="O1267"/>
  <c r="N1267"/>
  <c r="N1266"/>
  <c r="O1266" s="1"/>
  <c r="N1265"/>
  <c r="O1265" s="1"/>
  <c r="N1264"/>
  <c r="O1264" s="1"/>
  <c r="N1263"/>
  <c r="O1263" s="1"/>
  <c r="O1262"/>
  <c r="N1262"/>
  <c r="N1261"/>
  <c r="O1261" s="1"/>
  <c r="N1260"/>
  <c r="O1260" s="1"/>
  <c r="O1259"/>
  <c r="N1259"/>
  <c r="N1258"/>
  <c r="O1258" s="1"/>
  <c r="N1257"/>
  <c r="O1257" s="1"/>
  <c r="O1256"/>
  <c r="N1256"/>
  <c r="O1255"/>
  <c r="N1255"/>
  <c r="N1254"/>
  <c r="O1254" s="1"/>
  <c r="N1253"/>
  <c r="O1253" s="1"/>
  <c r="O1252"/>
  <c r="N1252"/>
  <c r="N1251"/>
  <c r="O1251" s="1"/>
  <c r="N1250"/>
  <c r="O1250" s="1"/>
  <c r="O1249"/>
  <c r="N1249"/>
  <c r="N1248"/>
  <c r="O1248" s="1"/>
  <c r="N1247"/>
  <c r="O1247" s="1"/>
  <c r="N1246"/>
  <c r="O1246" s="1"/>
  <c r="N1245"/>
  <c r="O1245" s="1"/>
  <c r="O1244"/>
  <c r="N1244"/>
  <c r="N1243"/>
  <c r="O1243" s="1"/>
  <c r="N1242"/>
  <c r="O1242" s="1"/>
  <c r="O1241"/>
  <c r="N1241"/>
  <c r="N1240"/>
  <c r="O1240" s="1"/>
  <c r="N1239"/>
  <c r="O1239" s="1"/>
  <c r="O1238"/>
  <c r="N1238"/>
  <c r="O1237"/>
  <c r="N1237"/>
  <c r="N1236"/>
  <c r="O1236" s="1"/>
  <c r="N1235"/>
  <c r="O1235" s="1"/>
  <c r="O1234"/>
  <c r="N1234"/>
  <c r="N1233"/>
  <c r="O1233" s="1"/>
  <c r="N1232"/>
  <c r="O1232" s="1"/>
  <c r="O1231"/>
  <c r="N1231"/>
  <c r="N1230"/>
  <c r="O1230" s="1"/>
  <c r="N1229"/>
  <c r="O1229" s="1"/>
  <c r="N1228"/>
  <c r="O1228" s="1"/>
  <c r="N1227"/>
  <c r="O1227" s="1"/>
  <c r="O1226"/>
  <c r="N1226"/>
  <c r="N1225"/>
  <c r="O1225" s="1"/>
  <c r="N1224"/>
  <c r="O1224" s="1"/>
  <c r="O1223"/>
  <c r="N1223"/>
  <c r="N1222"/>
  <c r="O1222" s="1"/>
  <c r="N1221"/>
  <c r="O1221" s="1"/>
  <c r="O1220"/>
  <c r="N1220"/>
  <c r="O1219"/>
  <c r="N1219"/>
  <c r="N1218"/>
  <c r="O1218" s="1"/>
  <c r="N1217"/>
  <c r="O1217" s="1"/>
  <c r="O1216"/>
  <c r="N1216"/>
  <c r="N1215"/>
  <c r="O1215" s="1"/>
  <c r="N1214"/>
  <c r="O1214" s="1"/>
  <c r="O1213"/>
  <c r="N1213"/>
  <c r="N1212"/>
  <c r="O1212" s="1"/>
  <c r="N1211"/>
  <c r="O1211" s="1"/>
  <c r="N1210"/>
  <c r="O1210" s="1"/>
  <c r="N1209"/>
  <c r="O1209" s="1"/>
  <c r="O1208"/>
  <c r="N1208"/>
  <c r="N1207"/>
  <c r="O1207" s="1"/>
  <c r="N1206"/>
  <c r="O1206" s="1"/>
  <c r="O1205"/>
  <c r="N1205"/>
  <c r="N1204"/>
  <c r="O1204" s="1"/>
  <c r="N1203"/>
  <c r="O1203" s="1"/>
  <c r="O1202"/>
  <c r="N1202"/>
  <c r="O1201"/>
  <c r="N1201"/>
  <c r="N1200"/>
  <c r="O1200" s="1"/>
  <c r="N1199"/>
  <c r="O1199" s="1"/>
  <c r="O1198"/>
  <c r="N1198"/>
  <c r="N1197"/>
  <c r="O1197" s="1"/>
  <c r="N1196"/>
  <c r="O1196" s="1"/>
  <c r="O1195"/>
  <c r="N1195"/>
  <c r="N1194"/>
  <c r="O1194" s="1"/>
  <c r="N1193"/>
  <c r="O1193" s="1"/>
  <c r="N1192"/>
  <c r="O1192" s="1"/>
  <c r="N1191"/>
  <c r="O1191" s="1"/>
  <c r="O1190"/>
  <c r="N1190"/>
  <c r="N1189"/>
  <c r="O1189" s="1"/>
  <c r="N1188"/>
  <c r="O1188" s="1"/>
  <c r="O1187"/>
  <c r="N1187"/>
  <c r="N1186"/>
  <c r="O1186" s="1"/>
  <c r="N1185"/>
  <c r="O1185" s="1"/>
  <c r="O1184"/>
  <c r="N1184"/>
  <c r="O1183"/>
  <c r="N1183"/>
  <c r="N1182"/>
  <c r="O1182" s="1"/>
  <c r="N1181"/>
  <c r="O1181" s="1"/>
  <c r="O1180"/>
  <c r="N1180"/>
  <c r="N1179"/>
  <c r="O1179" s="1"/>
  <c r="N1178"/>
  <c r="O1178" s="1"/>
  <c r="O1177"/>
  <c r="N1177"/>
  <c r="N1176"/>
  <c r="O1176" s="1"/>
  <c r="N1175"/>
  <c r="O1175" s="1"/>
  <c r="O1174"/>
  <c r="N1174"/>
  <c r="N1173"/>
  <c r="O1173" s="1"/>
  <c r="O1172"/>
  <c r="N1172"/>
  <c r="N1171"/>
  <c r="O1171" s="1"/>
  <c r="N1170"/>
  <c r="O1170" s="1"/>
  <c r="O1169"/>
  <c r="N1169"/>
  <c r="N1168"/>
  <c r="O1168" s="1"/>
  <c r="N1167"/>
  <c r="O1167" s="1"/>
  <c r="O1166"/>
  <c r="N1166"/>
  <c r="O1165"/>
  <c r="N1165"/>
  <c r="N1164"/>
  <c r="O1164" s="1"/>
  <c r="N1163"/>
  <c r="O1163" s="1"/>
  <c r="O1162"/>
  <c r="N1162"/>
  <c r="N1161"/>
  <c r="O1161" s="1"/>
  <c r="N1160"/>
  <c r="O1160" s="1"/>
  <c r="O1159"/>
  <c r="N1159"/>
  <c r="O1158"/>
  <c r="N1158"/>
  <c r="N1157"/>
  <c r="O1157" s="1"/>
  <c r="O1156"/>
  <c r="N1156"/>
  <c r="N1155"/>
  <c r="O1155" s="1"/>
  <c r="N1154"/>
  <c r="O1154" s="1"/>
  <c r="N1153"/>
  <c r="O1153" s="1"/>
  <c r="N1152"/>
  <c r="O1152" s="1"/>
  <c r="O1151"/>
  <c r="N1151"/>
  <c r="N1150"/>
  <c r="O1150" s="1"/>
  <c r="N1149"/>
  <c r="O1149" s="1"/>
  <c r="O1148"/>
  <c r="N1148"/>
  <c r="N1147"/>
  <c r="O1147" s="1"/>
  <c r="N1146"/>
  <c r="O1146" s="1"/>
  <c r="O1145"/>
  <c r="N1145"/>
  <c r="O1144"/>
  <c r="N1144"/>
  <c r="N1143"/>
  <c r="O1143" s="1"/>
  <c r="N1142"/>
  <c r="O1142" s="1"/>
  <c r="O1141"/>
  <c r="N1141"/>
  <c r="N1140"/>
  <c r="O1140" s="1"/>
  <c r="N1139"/>
  <c r="O1139" s="1"/>
  <c r="O1138"/>
  <c r="N1138"/>
  <c r="N1137"/>
  <c r="O1137" s="1"/>
  <c r="N1136"/>
  <c r="O1136" s="1"/>
  <c r="N1135"/>
  <c r="O1135" s="1"/>
  <c r="N1134"/>
  <c r="O1134" s="1"/>
  <c r="O1133"/>
  <c r="N1133"/>
  <c r="N1132"/>
  <c r="O1132" s="1"/>
  <c r="O1131"/>
  <c r="N1131"/>
  <c r="O1130"/>
  <c r="N1130"/>
  <c r="N1129"/>
  <c r="O1129" s="1"/>
  <c r="O1128"/>
  <c r="N1128"/>
  <c r="O1127"/>
  <c r="N1127"/>
  <c r="N1126"/>
  <c r="O1126" s="1"/>
  <c r="O1125"/>
  <c r="N1125"/>
  <c r="O1124"/>
  <c r="N1124"/>
  <c r="N1123"/>
  <c r="O1123" s="1"/>
  <c r="O1122"/>
  <c r="N1122"/>
  <c r="O1121"/>
  <c r="N1121"/>
  <c r="N1120"/>
  <c r="O1120" s="1"/>
  <c r="O1119"/>
  <c r="N1119"/>
  <c r="O1118"/>
  <c r="N1118"/>
  <c r="N1117"/>
  <c r="O1117" s="1"/>
  <c r="O1116"/>
  <c r="N1116"/>
  <c r="O1115"/>
  <c r="N1115"/>
  <c r="N1114"/>
  <c r="O1114" s="1"/>
  <c r="O1113"/>
  <c r="N1113"/>
  <c r="O1112"/>
  <c r="N1112"/>
  <c r="N1111"/>
  <c r="O1111" s="1"/>
  <c r="O1110"/>
  <c r="N1110"/>
  <c r="O1109"/>
  <c r="N1109"/>
  <c r="N1108"/>
  <c r="O1108" s="1"/>
  <c r="O1107"/>
  <c r="N1107"/>
  <c r="O1106"/>
  <c r="N1106"/>
  <c r="N1105"/>
  <c r="O1105" s="1"/>
  <c r="O1104"/>
  <c r="N1104"/>
  <c r="O1103"/>
  <c r="N1103"/>
  <c r="N1102"/>
  <c r="O1102" s="1"/>
  <c r="O1101"/>
  <c r="N1101"/>
  <c r="O1100"/>
  <c r="N1100"/>
  <c r="N1099"/>
  <c r="O1099" s="1"/>
  <c r="O1098"/>
  <c r="N1098"/>
  <c r="O1097"/>
  <c r="N1097"/>
  <c r="N1096"/>
  <c r="O1096" s="1"/>
  <c r="O1095"/>
  <c r="N1095"/>
  <c r="O1094"/>
  <c r="N1094"/>
  <c r="N1093"/>
  <c r="O1093" s="1"/>
  <c r="O1092"/>
  <c r="N1092"/>
  <c r="O1091"/>
  <c r="N1091"/>
  <c r="N1090"/>
  <c r="O1090" s="1"/>
  <c r="O1089"/>
  <c r="N1089"/>
  <c r="O1088"/>
  <c r="N1088"/>
  <c r="N1087"/>
  <c r="O1087" s="1"/>
  <c r="O1086"/>
  <c r="N1086"/>
  <c r="O1085"/>
  <c r="N1085"/>
  <c r="N1084"/>
  <c r="O1084" s="1"/>
  <c r="O1083"/>
  <c r="N1083"/>
  <c r="O1082"/>
  <c r="N1082"/>
  <c r="N1081"/>
  <c r="O1081" s="1"/>
  <c r="O1080"/>
  <c r="N1080"/>
  <c r="O1079"/>
  <c r="N1079"/>
  <c r="N1078"/>
  <c r="O1078" s="1"/>
  <c r="O1077"/>
  <c r="N1077"/>
  <c r="O1076"/>
  <c r="N1076"/>
  <c r="N1075"/>
  <c r="O1075" s="1"/>
  <c r="O1074"/>
  <c r="N1074"/>
  <c r="O1073"/>
  <c r="N1073"/>
  <c r="N1072"/>
  <c r="O1072" s="1"/>
  <c r="O1071"/>
  <c r="N1071"/>
  <c r="O1070"/>
  <c r="N1070"/>
  <c r="N1069"/>
  <c r="O1069" s="1"/>
  <c r="O1068"/>
  <c r="N1068"/>
  <c r="O1067"/>
  <c r="N1067"/>
  <c r="N1066"/>
  <c r="O1066" s="1"/>
  <c r="O1065"/>
  <c r="N1065"/>
  <c r="O1064"/>
  <c r="N1064"/>
  <c r="N1063"/>
  <c r="O1063" s="1"/>
  <c r="O1062"/>
  <c r="N1062"/>
  <c r="O1061"/>
  <c r="N1061"/>
  <c r="N1060"/>
  <c r="O1060" s="1"/>
  <c r="O1059"/>
  <c r="N1059"/>
  <c r="O1058"/>
  <c r="N1058"/>
  <c r="N1057"/>
  <c r="O1057" s="1"/>
  <c r="O1056"/>
  <c r="N1056"/>
  <c r="O1055"/>
  <c r="N1055"/>
  <c r="N1054"/>
  <c r="O1054" s="1"/>
  <c r="O1053"/>
  <c r="N1053"/>
  <c r="O1052"/>
  <c r="N1052"/>
  <c r="N1051"/>
  <c r="O1051" s="1"/>
  <c r="O1050"/>
  <c r="N1050"/>
  <c r="O1049"/>
  <c r="N1049"/>
  <c r="N1048"/>
  <c r="O1048" s="1"/>
  <c r="O1047"/>
  <c r="N1047"/>
  <c r="O1046"/>
  <c r="N1046"/>
  <c r="N1045"/>
  <c r="O1045" s="1"/>
  <c r="O1044"/>
  <c r="N1044"/>
  <c r="O1043"/>
  <c r="N1043"/>
  <c r="N1042"/>
  <c r="O1042" s="1"/>
  <c r="O1041"/>
  <c r="N1041"/>
  <c r="O1040"/>
  <c r="N1040"/>
  <c r="N1039"/>
  <c r="O1039" s="1"/>
  <c r="O1038"/>
  <c r="N1038"/>
  <c r="O1037"/>
  <c r="N1037"/>
  <c r="N1036"/>
  <c r="O1036" s="1"/>
  <c r="O1035"/>
  <c r="N1035"/>
  <c r="O1034"/>
  <c r="N1034"/>
  <c r="N1033"/>
  <c r="O1033" s="1"/>
  <c r="O1032"/>
  <c r="N1032"/>
  <c r="O1031"/>
  <c r="N1031"/>
  <c r="O1030"/>
  <c r="N1030"/>
  <c r="O1029"/>
  <c r="N1029"/>
  <c r="O1028"/>
  <c r="N1028"/>
  <c r="N1027"/>
  <c r="O1027" s="1"/>
  <c r="O1026"/>
  <c r="N1026"/>
  <c r="O1025"/>
  <c r="N1025"/>
  <c r="N1024"/>
  <c r="O1024" s="1"/>
  <c r="O1023"/>
  <c r="N1023"/>
  <c r="O1022"/>
  <c r="N1022"/>
  <c r="N1021"/>
  <c r="O1021" s="1"/>
  <c r="O1020"/>
  <c r="N1020"/>
  <c r="O1019"/>
  <c r="N1019"/>
  <c r="N1018"/>
  <c r="O1018" s="1"/>
  <c r="O1017"/>
  <c r="N1017"/>
  <c r="O1016"/>
  <c r="N1016"/>
  <c r="N1015"/>
  <c r="O1015" s="1"/>
  <c r="O1014"/>
  <c r="N1014"/>
  <c r="O1013"/>
  <c r="N1013"/>
  <c r="N1012"/>
  <c r="O1012" s="1"/>
  <c r="O1011"/>
  <c r="N1011"/>
  <c r="O1010"/>
  <c r="N1010"/>
  <c r="N1009"/>
  <c r="O1009" s="1"/>
  <c r="O1008"/>
  <c r="N1008"/>
  <c r="O1007"/>
  <c r="N1007"/>
  <c r="N1006"/>
  <c r="O1006" s="1"/>
  <c r="O1005"/>
  <c r="N1005"/>
  <c r="O1004"/>
  <c r="N1004"/>
  <c r="N1003"/>
  <c r="O1003" s="1"/>
  <c r="O1002"/>
  <c r="N1002"/>
  <c r="O1001"/>
  <c r="N1001"/>
  <c r="N1000"/>
  <c r="O1000" s="1"/>
  <c r="O999"/>
  <c r="N999"/>
  <c r="O998"/>
  <c r="N998"/>
  <c r="N997"/>
  <c r="O997" s="1"/>
  <c r="O996"/>
  <c r="N996"/>
  <c r="O995"/>
  <c r="N995"/>
  <c r="N994"/>
  <c r="O994" s="1"/>
  <c r="O993"/>
  <c r="N993"/>
  <c r="O992"/>
  <c r="N992"/>
  <c r="N991"/>
  <c r="O991" s="1"/>
  <c r="O990"/>
  <c r="N990"/>
  <c r="O989"/>
  <c r="N989"/>
  <c r="N988"/>
  <c r="O988" s="1"/>
  <c r="O987"/>
  <c r="N987"/>
  <c r="O986"/>
  <c r="N986"/>
  <c r="N985"/>
  <c r="O985" s="1"/>
  <c r="O984"/>
  <c r="N984"/>
  <c r="O983"/>
  <c r="N983"/>
  <c r="N982"/>
  <c r="O982" s="1"/>
  <c r="O981"/>
  <c r="N981"/>
  <c r="O980"/>
  <c r="N980"/>
  <c r="N979"/>
  <c r="O979" s="1"/>
  <c r="O978"/>
  <c r="N978"/>
  <c r="O977"/>
  <c r="N977"/>
  <c r="N976"/>
  <c r="O976" s="1"/>
  <c r="O975"/>
  <c r="N975"/>
  <c r="O974"/>
  <c r="N974"/>
  <c r="N973"/>
  <c r="O973" s="1"/>
  <c r="O972"/>
  <c r="N972"/>
  <c r="O971"/>
  <c r="N971"/>
  <c r="N970"/>
  <c r="O970" s="1"/>
  <c r="O969"/>
  <c r="N969"/>
  <c r="O968"/>
  <c r="N968"/>
  <c r="N967"/>
  <c r="O967" s="1"/>
  <c r="O966"/>
  <c r="N966"/>
  <c r="O965"/>
  <c r="N965"/>
  <c r="N964"/>
  <c r="O964" s="1"/>
  <c r="O963"/>
  <c r="N963"/>
  <c r="O962"/>
  <c r="N962"/>
  <c r="N961"/>
  <c r="O961" s="1"/>
  <c r="O960"/>
  <c r="N960"/>
  <c r="O959"/>
  <c r="N959"/>
  <c r="N958"/>
  <c r="O958" s="1"/>
  <c r="O957"/>
  <c r="N957"/>
  <c r="O956"/>
  <c r="N956"/>
  <c r="N955"/>
  <c r="O955" s="1"/>
  <c r="O954"/>
  <c r="N954"/>
  <c r="O953"/>
  <c r="N953"/>
  <c r="N952"/>
  <c r="O952" s="1"/>
  <c r="O951"/>
  <c r="N951"/>
  <c r="O950"/>
  <c r="N950"/>
  <c r="N949"/>
  <c r="O949" s="1"/>
  <c r="O948"/>
  <c r="N948"/>
  <c r="O947"/>
  <c r="N947"/>
  <c r="N946"/>
  <c r="O946" s="1"/>
  <c r="O945"/>
  <c r="N945"/>
  <c r="O944"/>
  <c r="N944"/>
  <c r="N943"/>
  <c r="O943" s="1"/>
  <c r="O942"/>
  <c r="N942"/>
  <c r="O941"/>
  <c r="N941"/>
  <c r="N940"/>
  <c r="O940" s="1"/>
  <c r="O939"/>
  <c r="N939"/>
  <c r="O938"/>
  <c r="N938"/>
  <c r="N937"/>
  <c r="O937" s="1"/>
  <c r="O936"/>
  <c r="N936"/>
  <c r="O935"/>
  <c r="N935"/>
  <c r="N934"/>
  <c r="O934" s="1"/>
  <c r="O933"/>
  <c r="N933"/>
  <c r="O932"/>
  <c r="N932"/>
  <c r="N931"/>
  <c r="O931" s="1"/>
  <c r="O930"/>
  <c r="N930"/>
  <c r="O929"/>
  <c r="N929"/>
  <c r="N928"/>
  <c r="O928" s="1"/>
  <c r="O927"/>
  <c r="N927"/>
  <c r="O926"/>
  <c r="N926"/>
  <c r="N925"/>
  <c r="O925" s="1"/>
  <c r="O924"/>
  <c r="N924"/>
  <c r="O923"/>
  <c r="N923"/>
  <c r="N922"/>
  <c r="O922" s="1"/>
  <c r="O921"/>
  <c r="N921"/>
  <c r="O920"/>
  <c r="N920"/>
  <c r="N919"/>
  <c r="O919" s="1"/>
  <c r="O918"/>
  <c r="N918"/>
  <c r="O917"/>
  <c r="N917"/>
  <c r="N916"/>
  <c r="O916" s="1"/>
  <c r="O915"/>
  <c r="N915"/>
  <c r="O914"/>
  <c r="N914"/>
  <c r="O913"/>
  <c r="N913"/>
  <c r="O912"/>
  <c r="N912"/>
  <c r="O911"/>
  <c r="N911"/>
  <c r="N910"/>
  <c r="O910" s="1"/>
  <c r="O909"/>
  <c r="N909"/>
  <c r="O908"/>
  <c r="N908"/>
  <c r="N907"/>
  <c r="O907" s="1"/>
  <c r="O906"/>
  <c r="N906"/>
  <c r="O905"/>
  <c r="N905"/>
  <c r="N904"/>
  <c r="O904" s="1"/>
  <c r="O903"/>
  <c r="N903"/>
  <c r="O902"/>
  <c r="N902"/>
  <c r="N901"/>
  <c r="O901" s="1"/>
  <c r="O900"/>
  <c r="N900"/>
  <c r="O899"/>
  <c r="N899"/>
  <c r="N898"/>
  <c r="O898" s="1"/>
  <c r="O897"/>
  <c r="N897"/>
  <c r="O896"/>
  <c r="N896"/>
  <c r="N895"/>
  <c r="O895" s="1"/>
  <c r="O894"/>
  <c r="N894"/>
  <c r="O893"/>
  <c r="N893"/>
  <c r="N892"/>
  <c r="O892" s="1"/>
  <c r="O891"/>
  <c r="N891"/>
  <c r="O890"/>
  <c r="N890"/>
  <c r="N889"/>
  <c r="O889" s="1"/>
  <c r="O888"/>
  <c r="N888"/>
  <c r="O887"/>
  <c r="N887"/>
  <c r="N886"/>
  <c r="O886" s="1"/>
  <c r="O885"/>
  <c r="N885"/>
  <c r="O884"/>
  <c r="N884"/>
  <c r="N883"/>
  <c r="O883" s="1"/>
  <c r="O882"/>
  <c r="N882"/>
  <c r="O881"/>
  <c r="N881"/>
  <c r="N880"/>
  <c r="O880" s="1"/>
  <c r="O879"/>
  <c r="N879"/>
  <c r="O878"/>
  <c r="N878"/>
  <c r="N877"/>
  <c r="O877" s="1"/>
  <c r="O876"/>
  <c r="N876"/>
  <c r="O875"/>
  <c r="N875"/>
  <c r="O874"/>
  <c r="N874"/>
  <c r="O873"/>
  <c r="N873"/>
  <c r="O872"/>
  <c r="N872"/>
  <c r="O871"/>
  <c r="N871"/>
  <c r="O870"/>
  <c r="N870"/>
  <c r="O869"/>
  <c r="N869"/>
  <c r="N868"/>
  <c r="O868" s="1"/>
  <c r="O867"/>
  <c r="N867"/>
  <c r="O866"/>
  <c r="N866"/>
  <c r="O865"/>
  <c r="N865"/>
  <c r="O864"/>
  <c r="N864"/>
  <c r="O863"/>
  <c r="N863"/>
  <c r="O862"/>
  <c r="N862"/>
  <c r="O861"/>
  <c r="N861"/>
  <c r="O860"/>
  <c r="N860"/>
  <c r="N859"/>
  <c r="O859" s="1"/>
  <c r="O858"/>
  <c r="N858"/>
  <c r="O857"/>
  <c r="N857"/>
  <c r="N856"/>
  <c r="O856" s="1"/>
  <c r="O855"/>
  <c r="N855"/>
  <c r="O854"/>
  <c r="N854"/>
  <c r="N853"/>
  <c r="O853" s="1"/>
  <c r="O852"/>
  <c r="N852"/>
  <c r="O851"/>
  <c r="N851"/>
  <c r="N850"/>
  <c r="O850" s="1"/>
  <c r="O849"/>
  <c r="N849"/>
  <c r="O848"/>
  <c r="N848"/>
  <c r="N847"/>
  <c r="O847" s="1"/>
  <c r="O846"/>
  <c r="N846"/>
  <c r="O845"/>
  <c r="N845"/>
  <c r="N844"/>
  <c r="O844" s="1"/>
  <c r="O843"/>
  <c r="N843"/>
  <c r="O842"/>
  <c r="N842"/>
  <c r="N841"/>
  <c r="O841" s="1"/>
  <c r="O840"/>
  <c r="N840"/>
  <c r="O839"/>
  <c r="N839"/>
  <c r="N838"/>
  <c r="O838" s="1"/>
  <c r="O837"/>
  <c r="N837"/>
  <c r="O836"/>
  <c r="N836"/>
  <c r="N835"/>
  <c r="O835" s="1"/>
  <c r="O834"/>
  <c r="N834"/>
  <c r="O833"/>
  <c r="N833"/>
  <c r="N832"/>
  <c r="O832" s="1"/>
  <c r="O831"/>
  <c r="N831"/>
  <c r="O830"/>
  <c r="N830"/>
  <c r="O829"/>
  <c r="N829"/>
  <c r="O828"/>
  <c r="N828"/>
  <c r="O827"/>
  <c r="N827"/>
  <c r="N826"/>
  <c r="O826" s="1"/>
  <c r="O825"/>
  <c r="N825"/>
  <c r="O824"/>
  <c r="N824"/>
  <c r="N823"/>
  <c r="O823" s="1"/>
  <c r="O822"/>
  <c r="N822"/>
  <c r="O821"/>
  <c r="N821"/>
  <c r="N820"/>
  <c r="O820" s="1"/>
  <c r="O819"/>
  <c r="N819"/>
  <c r="O818"/>
  <c r="N818"/>
  <c r="N817"/>
  <c r="O817" s="1"/>
  <c r="O816"/>
  <c r="N816"/>
  <c r="O815"/>
  <c r="N815"/>
  <c r="N814"/>
  <c r="O814" s="1"/>
  <c r="O813"/>
  <c r="N813"/>
  <c r="O812"/>
  <c r="N812"/>
  <c r="N811"/>
  <c r="O811" s="1"/>
  <c r="O810"/>
  <c r="N810"/>
  <c r="O809"/>
  <c r="N809"/>
  <c r="N808"/>
  <c r="O808" s="1"/>
  <c r="O807"/>
  <c r="N807"/>
  <c r="O806"/>
  <c r="N806"/>
  <c r="N805"/>
  <c r="O805" s="1"/>
  <c r="O804"/>
  <c r="N804"/>
  <c r="O803"/>
  <c r="N803"/>
  <c r="N802"/>
  <c r="O802" s="1"/>
  <c r="O801"/>
  <c r="N801"/>
  <c r="O800"/>
  <c r="N800"/>
  <c r="N799"/>
  <c r="O799" s="1"/>
  <c r="O798"/>
  <c r="N798"/>
  <c r="O797"/>
  <c r="N797"/>
  <c r="N796"/>
  <c r="O796" s="1"/>
  <c r="O795"/>
  <c r="N795"/>
  <c r="O794"/>
  <c r="N794"/>
  <c r="N793"/>
  <c r="O793" s="1"/>
  <c r="O792"/>
  <c r="N792"/>
  <c r="O791"/>
  <c r="N791"/>
  <c r="N790"/>
  <c r="O790" s="1"/>
  <c r="O789"/>
  <c r="N789"/>
  <c r="O788"/>
  <c r="N788"/>
  <c r="N787"/>
  <c r="O787" s="1"/>
  <c r="O786"/>
  <c r="N786"/>
  <c r="O785"/>
  <c r="N785"/>
  <c r="N784"/>
  <c r="O784" s="1"/>
  <c r="O783"/>
  <c r="N783"/>
  <c r="O782"/>
  <c r="N782"/>
  <c r="N781"/>
  <c r="O781" s="1"/>
  <c r="O780"/>
  <c r="N780"/>
  <c r="O779"/>
  <c r="N779"/>
  <c r="N778"/>
  <c r="O778" s="1"/>
  <c r="O777"/>
  <c r="N777"/>
  <c r="O776"/>
  <c r="N776"/>
  <c r="N775"/>
  <c r="O775" s="1"/>
  <c r="O774"/>
  <c r="N774"/>
  <c r="O773"/>
  <c r="N773"/>
  <c r="N772"/>
  <c r="O772" s="1"/>
  <c r="O771"/>
  <c r="N771"/>
  <c r="O770"/>
  <c r="N770"/>
  <c r="N769"/>
  <c r="O769" s="1"/>
  <c r="O768"/>
  <c r="N768"/>
  <c r="O767"/>
  <c r="N767"/>
  <c r="N766"/>
  <c r="O766" s="1"/>
  <c r="O765"/>
  <c r="N765"/>
  <c r="O764"/>
  <c r="N764"/>
  <c r="N763"/>
  <c r="O763" s="1"/>
  <c r="O762"/>
  <c r="N762"/>
  <c r="O761"/>
  <c r="N761"/>
  <c r="N760"/>
  <c r="O760" s="1"/>
  <c r="O759"/>
  <c r="N759"/>
  <c r="O758"/>
  <c r="N758"/>
  <c r="N757"/>
  <c r="O757" s="1"/>
  <c r="O756"/>
  <c r="N756"/>
  <c r="O755"/>
  <c r="N755"/>
  <c r="N754"/>
  <c r="O754" s="1"/>
  <c r="O753"/>
  <c r="N753"/>
  <c r="O752"/>
  <c r="N752"/>
  <c r="N751"/>
  <c r="O751" s="1"/>
  <c r="O750"/>
  <c r="N750"/>
  <c r="O749"/>
  <c r="N749"/>
  <c r="N748"/>
  <c r="O748" s="1"/>
  <c r="O747"/>
  <c r="N747"/>
  <c r="O746"/>
  <c r="N746"/>
  <c r="N745"/>
  <c r="O745" s="1"/>
  <c r="O744"/>
  <c r="N744"/>
  <c r="O743"/>
  <c r="N743"/>
  <c r="N742"/>
  <c r="O742" s="1"/>
  <c r="O741"/>
  <c r="N741"/>
  <c r="O740"/>
  <c r="N740"/>
  <c r="N739"/>
  <c r="O739" s="1"/>
  <c r="O738"/>
  <c r="N738"/>
  <c r="O737"/>
  <c r="N737"/>
  <c r="N736"/>
  <c r="O736" s="1"/>
  <c r="O735"/>
  <c r="N735"/>
  <c r="O734"/>
  <c r="N734"/>
  <c r="N733"/>
  <c r="O733" s="1"/>
  <c r="O732"/>
  <c r="N732"/>
  <c r="O731"/>
  <c r="N731"/>
  <c r="N730"/>
  <c r="O730" s="1"/>
  <c r="O729"/>
  <c r="N729"/>
  <c r="O728"/>
  <c r="N728"/>
  <c r="N727"/>
  <c r="O727" s="1"/>
  <c r="O726"/>
  <c r="N726"/>
  <c r="O725"/>
  <c r="N725"/>
  <c r="O724"/>
  <c r="N724"/>
  <c r="O723"/>
  <c r="N723"/>
  <c r="O722"/>
  <c r="N722"/>
  <c r="O721"/>
  <c r="N721"/>
  <c r="O720"/>
  <c r="N720"/>
  <c r="O719"/>
  <c r="N719"/>
  <c r="N718"/>
  <c r="O718" s="1"/>
  <c r="O717"/>
  <c r="N717"/>
  <c r="O716"/>
  <c r="N716"/>
  <c r="N715"/>
  <c r="O715" s="1"/>
  <c r="O714"/>
  <c r="N714"/>
  <c r="O713"/>
  <c r="N713"/>
  <c r="N712"/>
  <c r="O712" s="1"/>
  <c r="O711"/>
  <c r="N711"/>
  <c r="O710"/>
  <c r="N710"/>
  <c r="N709"/>
  <c r="O709" s="1"/>
  <c r="O708"/>
  <c r="N708"/>
  <c r="O707"/>
  <c r="N707"/>
  <c r="N706"/>
  <c r="O706" s="1"/>
  <c r="O705"/>
  <c r="N705"/>
  <c r="O704"/>
  <c r="N704"/>
  <c r="N703"/>
  <c r="O703" s="1"/>
  <c r="O702"/>
  <c r="N702"/>
  <c r="O701"/>
  <c r="N701"/>
  <c r="N700"/>
  <c r="O700" s="1"/>
  <c r="O699"/>
  <c r="N699"/>
  <c r="O698"/>
  <c r="N698"/>
  <c r="N697"/>
  <c r="O697" s="1"/>
  <c r="O696"/>
  <c r="N696"/>
  <c r="O695"/>
  <c r="N695"/>
  <c r="N694"/>
  <c r="O694" s="1"/>
  <c r="O693"/>
  <c r="N693"/>
  <c r="O692"/>
  <c r="N692"/>
  <c r="N691"/>
  <c r="O691" s="1"/>
  <c r="O690"/>
  <c r="N690"/>
  <c r="O689"/>
  <c r="N689"/>
  <c r="N688"/>
  <c r="O688" s="1"/>
  <c r="O687"/>
  <c r="N687"/>
  <c r="O686"/>
  <c r="N686"/>
  <c r="N685"/>
  <c r="O685" s="1"/>
  <c r="O684"/>
  <c r="N684"/>
  <c r="O683"/>
  <c r="N683"/>
  <c r="N682"/>
  <c r="O682" s="1"/>
  <c r="O681"/>
  <c r="N681"/>
  <c r="O680"/>
  <c r="N680"/>
  <c r="N679"/>
  <c r="O679" s="1"/>
  <c r="O678"/>
  <c r="N678"/>
  <c r="O677"/>
  <c r="N677"/>
  <c r="N676"/>
  <c r="O676" s="1"/>
  <c r="O675"/>
  <c r="N675"/>
  <c r="O674"/>
  <c r="N674"/>
  <c r="N673"/>
  <c r="O673" s="1"/>
  <c r="O672"/>
  <c r="N672"/>
  <c r="O671"/>
  <c r="N671"/>
  <c r="N670"/>
  <c r="O670" s="1"/>
  <c r="O669"/>
  <c r="N669"/>
  <c r="O668"/>
  <c r="N668"/>
  <c r="N667"/>
  <c r="O667" s="1"/>
  <c r="O666"/>
  <c r="N666"/>
  <c r="O665"/>
  <c r="N665"/>
  <c r="N664"/>
  <c r="O664" s="1"/>
  <c r="O663"/>
  <c r="N663"/>
  <c r="O662"/>
  <c r="N662"/>
  <c r="N661"/>
  <c r="O661" s="1"/>
  <c r="O660"/>
  <c r="N660"/>
  <c r="O659"/>
  <c r="N659"/>
  <c r="N658"/>
  <c r="O658" s="1"/>
  <c r="O657"/>
  <c r="N657"/>
  <c r="O656"/>
  <c r="N656"/>
  <c r="N655"/>
  <c r="O655" s="1"/>
  <c r="O654"/>
  <c r="N654"/>
  <c r="O653"/>
  <c r="N653"/>
  <c r="N652"/>
  <c r="O652" s="1"/>
  <c r="O651"/>
  <c r="N651"/>
  <c r="O650"/>
  <c r="N650"/>
  <c r="N649"/>
  <c r="O649" s="1"/>
  <c r="O648"/>
  <c r="N648"/>
  <c r="O647"/>
  <c r="N647"/>
  <c r="N646"/>
  <c r="O646" s="1"/>
  <c r="O645"/>
  <c r="N645"/>
  <c r="O644"/>
  <c r="N644"/>
  <c r="O643"/>
  <c r="N643"/>
  <c r="O642"/>
  <c r="N642"/>
  <c r="O641"/>
  <c r="N641"/>
  <c r="N640"/>
  <c r="O640" s="1"/>
  <c r="O639"/>
  <c r="N639"/>
  <c r="O638"/>
  <c r="N638"/>
  <c r="N637"/>
  <c r="O637" s="1"/>
  <c r="O636"/>
  <c r="N636"/>
  <c r="O635"/>
  <c r="N635"/>
  <c r="N634"/>
  <c r="O634" s="1"/>
  <c r="O633"/>
  <c r="N633"/>
  <c r="O632"/>
  <c r="N632"/>
  <c r="N631"/>
  <c r="O631" s="1"/>
  <c r="O630"/>
  <c r="N630"/>
  <c r="O629"/>
  <c r="N629"/>
  <c r="N628"/>
  <c r="O628" s="1"/>
  <c r="O627"/>
  <c r="N627"/>
  <c r="O626"/>
  <c r="N626"/>
  <c r="N625"/>
  <c r="O625" s="1"/>
  <c r="O624"/>
  <c r="N624"/>
  <c r="O623"/>
  <c r="N623"/>
  <c r="N622"/>
  <c r="O622" s="1"/>
  <c r="O621"/>
  <c r="N621"/>
  <c r="O620"/>
  <c r="N620"/>
  <c r="N619"/>
  <c r="O619" s="1"/>
  <c r="O618"/>
  <c r="N618"/>
  <c r="O617"/>
  <c r="N617"/>
  <c r="N616"/>
  <c r="O616" s="1"/>
  <c r="O615"/>
  <c r="N615"/>
  <c r="O614"/>
  <c r="N614"/>
  <c r="N613"/>
  <c r="O613" s="1"/>
  <c r="O612"/>
  <c r="N612"/>
  <c r="O611"/>
  <c r="N611"/>
  <c r="N610"/>
  <c r="O610" s="1"/>
  <c r="O609"/>
  <c r="N609"/>
  <c r="O608"/>
  <c r="N608"/>
  <c r="O607"/>
  <c r="N607"/>
  <c r="O606"/>
  <c r="N606"/>
  <c r="O605"/>
  <c r="N605"/>
  <c r="O604"/>
  <c r="N604"/>
  <c r="O603"/>
  <c r="N603"/>
  <c r="O602"/>
  <c r="N602"/>
  <c r="N601"/>
  <c r="O601" s="1"/>
  <c r="O600"/>
  <c r="N600"/>
  <c r="O599"/>
  <c r="N599"/>
  <c r="N598"/>
  <c r="O598" s="1"/>
  <c r="O597"/>
  <c r="N597"/>
  <c r="O596"/>
  <c r="N596"/>
  <c r="N595"/>
  <c r="O595" s="1"/>
  <c r="N594"/>
  <c r="O594" s="1"/>
  <c r="O593"/>
  <c r="N593"/>
  <c r="N592"/>
  <c r="O592" s="1"/>
  <c r="O591"/>
  <c r="N591"/>
  <c r="O590"/>
  <c r="N590"/>
  <c r="N589"/>
  <c r="O589" s="1"/>
  <c r="N588"/>
  <c r="O588" s="1"/>
  <c r="O587"/>
  <c r="N587"/>
  <c r="N586"/>
  <c r="O586" s="1"/>
  <c r="O585"/>
  <c r="N585"/>
  <c r="O584"/>
  <c r="N584"/>
  <c r="O583"/>
  <c r="N583"/>
  <c r="O582"/>
  <c r="N582"/>
  <c r="O581"/>
  <c r="N581"/>
  <c r="O580"/>
  <c r="N580"/>
  <c r="O579"/>
  <c r="N579"/>
  <c r="O578"/>
  <c r="N578"/>
  <c r="N577"/>
  <c r="O577" s="1"/>
  <c r="N576"/>
  <c r="O576" s="1"/>
  <c r="O575"/>
  <c r="N575"/>
  <c r="N574"/>
  <c r="O574" s="1"/>
  <c r="O573"/>
  <c r="N573"/>
  <c r="O572"/>
  <c r="N572"/>
  <c r="N571"/>
  <c r="O571" s="1"/>
  <c r="N570"/>
  <c r="O570" s="1"/>
  <c r="O569"/>
  <c r="N569"/>
  <c r="N568"/>
  <c r="O568" s="1"/>
  <c r="O567"/>
  <c r="N567"/>
  <c r="O566"/>
  <c r="N566"/>
  <c r="N565"/>
  <c r="O565" s="1"/>
  <c r="N564"/>
  <c r="O564" s="1"/>
  <c r="O563"/>
  <c r="N563"/>
  <c r="N562"/>
  <c r="O562" s="1"/>
  <c r="N561"/>
  <c r="O561" s="1"/>
  <c r="O560"/>
  <c r="N560"/>
  <c r="N559"/>
  <c r="O559" s="1"/>
  <c r="N558"/>
  <c r="O558" s="1"/>
  <c r="O557"/>
  <c r="N557"/>
  <c r="N556"/>
  <c r="O556" s="1"/>
  <c r="N555"/>
  <c r="O555" s="1"/>
  <c r="O554"/>
  <c r="N554"/>
  <c r="N553"/>
  <c r="O553" s="1"/>
  <c r="N552"/>
  <c r="O552" s="1"/>
  <c r="O551"/>
  <c r="N551"/>
  <c r="N550"/>
  <c r="O550" s="1"/>
  <c r="N549"/>
  <c r="O549" s="1"/>
  <c r="O548"/>
  <c r="N548"/>
  <c r="N547"/>
  <c r="O547" s="1"/>
  <c r="N546"/>
  <c r="O546" s="1"/>
  <c r="O545"/>
  <c r="N545"/>
  <c r="N544"/>
  <c r="O544" s="1"/>
  <c r="N543"/>
  <c r="O543" s="1"/>
  <c r="O542"/>
  <c r="N542"/>
  <c r="N541"/>
  <c r="O541" s="1"/>
  <c r="N540"/>
  <c r="O540" s="1"/>
  <c r="O539"/>
  <c r="N539"/>
  <c r="O538"/>
  <c r="N538"/>
  <c r="O537"/>
  <c r="N537"/>
  <c r="O536"/>
  <c r="N536"/>
  <c r="N535"/>
  <c r="O535" s="1"/>
  <c r="N534"/>
  <c r="O534" s="1"/>
  <c r="O533"/>
  <c r="N533"/>
  <c r="N532"/>
  <c r="O532" s="1"/>
  <c r="N531"/>
  <c r="O531" s="1"/>
  <c r="O530"/>
  <c r="N530"/>
  <c r="N529"/>
  <c r="O529" s="1"/>
  <c r="N528"/>
  <c r="O528" s="1"/>
  <c r="O527"/>
  <c r="N527"/>
  <c r="N526"/>
  <c r="O526" s="1"/>
  <c r="N525"/>
  <c r="O525" s="1"/>
  <c r="O524"/>
  <c r="N524"/>
  <c r="O523"/>
  <c r="N523"/>
  <c r="N522"/>
  <c r="O522" s="1"/>
  <c r="O521"/>
  <c r="N521"/>
  <c r="N520"/>
  <c r="O520" s="1"/>
  <c r="N519"/>
  <c r="O519" s="1"/>
  <c r="O518"/>
  <c r="N518"/>
  <c r="O517"/>
  <c r="N517"/>
  <c r="N516"/>
  <c r="O516" s="1"/>
  <c r="O515"/>
  <c r="N515"/>
  <c r="O514"/>
  <c r="N514"/>
  <c r="O513"/>
  <c r="N513"/>
  <c r="O512"/>
  <c r="N512"/>
  <c r="O511"/>
  <c r="N511"/>
  <c r="O510"/>
  <c r="N510"/>
  <c r="O509"/>
  <c r="N509"/>
  <c r="O508"/>
  <c r="N508"/>
  <c r="O507"/>
  <c r="N507"/>
  <c r="O506"/>
  <c r="N506"/>
  <c r="N505"/>
  <c r="O505" s="1"/>
  <c r="N504"/>
  <c r="O504" s="1"/>
  <c r="O503"/>
  <c r="N503"/>
  <c r="N502"/>
  <c r="O502" s="1"/>
  <c r="N501"/>
  <c r="O501" s="1"/>
  <c r="O500"/>
  <c r="N500"/>
  <c r="N499"/>
  <c r="O499" s="1"/>
  <c r="N498"/>
  <c r="O498" s="1"/>
  <c r="O497"/>
  <c r="N497"/>
  <c r="N496"/>
  <c r="O496" s="1"/>
  <c r="N495"/>
  <c r="O495" s="1"/>
  <c r="O494"/>
  <c r="N494"/>
  <c r="N493"/>
  <c r="O493" s="1"/>
  <c r="N492"/>
  <c r="O492" s="1"/>
  <c r="O491"/>
  <c r="N491"/>
  <c r="N490"/>
  <c r="O490" s="1"/>
  <c r="N489"/>
  <c r="O489" s="1"/>
  <c r="O488"/>
  <c r="N488"/>
  <c r="N487"/>
  <c r="O487" s="1"/>
  <c r="N486"/>
  <c r="O486" s="1"/>
  <c r="O485"/>
  <c r="N485"/>
  <c r="O484"/>
  <c r="N484"/>
  <c r="O483"/>
  <c r="N483"/>
  <c r="O482"/>
  <c r="N482"/>
  <c r="O481"/>
  <c r="N481"/>
  <c r="O480"/>
  <c r="N480"/>
  <c r="O479"/>
  <c r="N479"/>
  <c r="N478"/>
  <c r="O478" s="1"/>
  <c r="N477"/>
  <c r="O477" s="1"/>
  <c r="O476"/>
  <c r="N476"/>
  <c r="N475"/>
  <c r="O475" s="1"/>
  <c r="N474"/>
  <c r="O474" s="1"/>
  <c r="O473"/>
  <c r="N473"/>
  <c r="N472"/>
  <c r="O472" s="1"/>
  <c r="N471"/>
  <c r="O471" s="1"/>
  <c r="O470"/>
  <c r="N470"/>
  <c r="N469"/>
  <c r="O469" s="1"/>
  <c r="N468"/>
  <c r="O468" s="1"/>
  <c r="O467"/>
  <c r="N467"/>
  <c r="N466"/>
  <c r="O466" s="1"/>
  <c r="N465"/>
  <c r="O465" s="1"/>
  <c r="O464"/>
  <c r="N464"/>
  <c r="O463"/>
  <c r="N463"/>
  <c r="O462"/>
  <c r="N462"/>
  <c r="O461"/>
  <c r="N461"/>
  <c r="O460"/>
  <c r="N460"/>
  <c r="N459"/>
  <c r="O459" s="1"/>
  <c r="O458"/>
  <c r="N458"/>
  <c r="N457"/>
  <c r="O457" s="1"/>
  <c r="N456"/>
  <c r="O456" s="1"/>
  <c r="O455"/>
  <c r="N455"/>
  <c r="N454"/>
  <c r="O454" s="1"/>
  <c r="N453"/>
  <c r="O453" s="1"/>
  <c r="O452"/>
  <c r="N452"/>
  <c r="O451"/>
  <c r="N451"/>
  <c r="O450"/>
  <c r="N450"/>
  <c r="O449"/>
  <c r="N449"/>
  <c r="O448"/>
  <c r="N448"/>
  <c r="N447"/>
  <c r="O447" s="1"/>
  <c r="O446"/>
  <c r="N446"/>
  <c r="N445"/>
  <c r="O445" s="1"/>
  <c r="N444"/>
  <c r="O444" s="1"/>
  <c r="O443"/>
  <c r="N443"/>
  <c r="N442"/>
  <c r="O442" s="1"/>
  <c r="N441"/>
  <c r="O441" s="1"/>
  <c r="O440"/>
  <c r="N440"/>
  <c r="N439"/>
  <c r="O439" s="1"/>
  <c r="N438"/>
  <c r="O438" s="1"/>
  <c r="O437"/>
  <c r="N437"/>
  <c r="N436"/>
  <c r="O436" s="1"/>
  <c r="N435"/>
  <c r="O435" s="1"/>
  <c r="O434"/>
  <c r="N434"/>
  <c r="N433"/>
  <c r="O433" s="1"/>
  <c r="N432"/>
  <c r="O432" s="1"/>
  <c r="O431"/>
  <c r="N431"/>
  <c r="N430"/>
  <c r="O430" s="1"/>
  <c r="N429"/>
  <c r="O429" s="1"/>
  <c r="O428"/>
  <c r="N428"/>
  <c r="N427"/>
  <c r="O427" s="1"/>
  <c r="N426"/>
  <c r="O426" s="1"/>
  <c r="O425"/>
  <c r="N425"/>
  <c r="N424"/>
  <c r="O424" s="1"/>
  <c r="N423"/>
  <c r="O423" s="1"/>
  <c r="O422"/>
  <c r="N422"/>
  <c r="N421"/>
  <c r="O421" s="1"/>
  <c r="N420"/>
  <c r="O420" s="1"/>
  <c r="O419"/>
  <c r="N419"/>
  <c r="N418"/>
  <c r="O418" s="1"/>
  <c r="N417"/>
  <c r="O417" s="1"/>
  <c r="O416"/>
  <c r="N416"/>
  <c r="N415"/>
  <c r="O415" s="1"/>
  <c r="N414"/>
  <c r="O414" s="1"/>
  <c r="O413"/>
  <c r="N413"/>
  <c r="N412"/>
  <c r="O412" s="1"/>
  <c r="N411"/>
  <c r="O411" s="1"/>
  <c r="O410"/>
  <c r="N410"/>
  <c r="N409"/>
  <c r="O409" s="1"/>
  <c r="N408"/>
  <c r="O408" s="1"/>
  <c r="O407"/>
  <c r="N407"/>
  <c r="N406"/>
  <c r="O406" s="1"/>
  <c r="N405"/>
  <c r="O405" s="1"/>
  <c r="O404"/>
  <c r="N404"/>
  <c r="N403"/>
  <c r="O403" s="1"/>
  <c r="N402"/>
  <c r="O402" s="1"/>
  <c r="O401"/>
  <c r="N401"/>
  <c r="N400"/>
  <c r="O400" s="1"/>
  <c r="N399"/>
  <c r="O399" s="1"/>
  <c r="O398"/>
  <c r="N398"/>
  <c r="N397"/>
  <c r="O397" s="1"/>
  <c r="N396"/>
  <c r="O396" s="1"/>
  <c r="O395"/>
  <c r="N395"/>
  <c r="N394"/>
  <c r="O394" s="1"/>
  <c r="N393"/>
  <c r="O393" s="1"/>
  <c r="O392"/>
  <c r="N392"/>
  <c r="N391"/>
  <c r="O391" s="1"/>
  <c r="N390"/>
  <c r="O390" s="1"/>
  <c r="O389"/>
  <c r="N389"/>
  <c r="N388"/>
  <c r="O388" s="1"/>
  <c r="N387"/>
  <c r="O387" s="1"/>
  <c r="O386"/>
  <c r="N386"/>
  <c r="N385"/>
  <c r="O385" s="1"/>
  <c r="N384"/>
  <c r="O384" s="1"/>
  <c r="O383"/>
  <c r="N383"/>
  <c r="N382"/>
  <c r="O382" s="1"/>
  <c r="N381"/>
  <c r="O381" s="1"/>
  <c r="O380"/>
  <c r="N380"/>
  <c r="N379"/>
  <c r="O379" s="1"/>
  <c r="N378"/>
  <c r="O378" s="1"/>
  <c r="O377"/>
  <c r="N377"/>
  <c r="N376"/>
  <c r="O376" s="1"/>
  <c r="N375"/>
  <c r="O375" s="1"/>
  <c r="O374"/>
  <c r="N374"/>
  <c r="N373"/>
  <c r="O373" s="1"/>
  <c r="N372"/>
  <c r="O372" s="1"/>
  <c r="O371"/>
  <c r="N371"/>
  <c r="O370"/>
  <c r="N370"/>
  <c r="O369"/>
  <c r="N369"/>
  <c r="O368"/>
  <c r="N368"/>
  <c r="N367"/>
  <c r="O367" s="1"/>
  <c r="N366"/>
  <c r="O366" s="1"/>
  <c r="O365"/>
  <c r="N365"/>
  <c r="N364"/>
  <c r="O364" s="1"/>
  <c r="N363"/>
  <c r="O363" s="1"/>
  <c r="O362"/>
  <c r="N362"/>
  <c r="N361"/>
  <c r="O361" s="1"/>
  <c r="N360"/>
  <c r="O360" s="1"/>
  <c r="O359"/>
  <c r="N359"/>
  <c r="N358"/>
  <c r="O358" s="1"/>
  <c r="N357"/>
  <c r="O357" s="1"/>
  <c r="O356"/>
  <c r="N356"/>
  <c r="N355"/>
  <c r="O355" s="1"/>
  <c r="N354"/>
  <c r="O354" s="1"/>
  <c r="O353"/>
  <c r="N353"/>
  <c r="N352"/>
  <c r="O352" s="1"/>
  <c r="N351"/>
  <c r="O351" s="1"/>
  <c r="O350"/>
  <c r="N350"/>
  <c r="N349"/>
  <c r="O349" s="1"/>
  <c r="N348"/>
  <c r="O348" s="1"/>
  <c r="O347"/>
  <c r="N347"/>
  <c r="N346"/>
  <c r="O346" s="1"/>
  <c r="N345"/>
  <c r="O345" s="1"/>
  <c r="O344"/>
  <c r="N344"/>
  <c r="N343"/>
  <c r="O343" s="1"/>
  <c r="N342"/>
  <c r="O342" s="1"/>
  <c r="O341"/>
  <c r="N341"/>
  <c r="N340"/>
  <c r="O340" s="1"/>
  <c r="N339"/>
  <c r="O339" s="1"/>
  <c r="O338"/>
  <c r="N338"/>
  <c r="N337"/>
  <c r="O337" s="1"/>
  <c r="N336"/>
  <c r="O336" s="1"/>
  <c r="O335"/>
  <c r="N335"/>
  <c r="N334"/>
  <c r="O334" s="1"/>
  <c r="N333"/>
  <c r="O333" s="1"/>
  <c r="O332"/>
  <c r="N332"/>
  <c r="O331"/>
  <c r="N331"/>
  <c r="O330"/>
  <c r="N330"/>
  <c r="O329"/>
  <c r="N329"/>
  <c r="O328"/>
  <c r="N328"/>
  <c r="N327"/>
  <c r="O327" s="1"/>
  <c r="O326"/>
  <c r="N326"/>
  <c r="N325"/>
  <c r="O325" s="1"/>
  <c r="N324"/>
  <c r="O324" s="1"/>
  <c r="O323"/>
  <c r="N323"/>
  <c r="N322"/>
  <c r="O322" s="1"/>
  <c r="N321"/>
  <c r="O321" s="1"/>
  <c r="O320"/>
  <c r="N320"/>
  <c r="N319"/>
  <c r="O319" s="1"/>
  <c r="N318"/>
  <c r="O318" s="1"/>
  <c r="O317"/>
  <c r="N317"/>
  <c r="N316"/>
  <c r="O316" s="1"/>
  <c r="N315"/>
  <c r="O315" s="1"/>
  <c r="O314"/>
  <c r="N314"/>
  <c r="N313"/>
  <c r="O313" s="1"/>
  <c r="N312"/>
  <c r="O312" s="1"/>
  <c r="O311"/>
  <c r="N311"/>
  <c r="N310"/>
  <c r="O310" s="1"/>
  <c r="N309"/>
  <c r="O309" s="1"/>
  <c r="O308"/>
  <c r="N308"/>
  <c r="N307"/>
  <c r="O307" s="1"/>
  <c r="N306"/>
  <c r="O306" s="1"/>
  <c r="O305"/>
  <c r="N305"/>
  <c r="N304"/>
  <c r="O304" s="1"/>
  <c r="N303"/>
  <c r="O303" s="1"/>
  <c r="O302"/>
  <c r="N302"/>
  <c r="N301"/>
  <c r="O301" s="1"/>
  <c r="N300"/>
  <c r="O300" s="1"/>
  <c r="O299"/>
  <c r="N299"/>
  <c r="N298"/>
  <c r="O298" s="1"/>
  <c r="N297"/>
  <c r="O297" s="1"/>
  <c r="O296"/>
  <c r="N296"/>
  <c r="N295"/>
  <c r="O295" s="1"/>
  <c r="N294"/>
  <c r="O294" s="1"/>
  <c r="O293"/>
  <c r="N293"/>
  <c r="O292"/>
  <c r="N292"/>
  <c r="O291"/>
  <c r="N291"/>
  <c r="O290"/>
  <c r="N290"/>
  <c r="O289"/>
  <c r="N289"/>
  <c r="O288"/>
  <c r="N288"/>
  <c r="O287"/>
  <c r="N287"/>
  <c r="N286"/>
  <c r="O286" s="1"/>
  <c r="O285"/>
  <c r="N285"/>
  <c r="O284"/>
  <c r="N284"/>
  <c r="N283"/>
  <c r="O283" s="1"/>
  <c r="N282"/>
  <c r="O282" s="1"/>
  <c r="O281"/>
  <c r="N281"/>
  <c r="N280"/>
  <c r="O280" s="1"/>
  <c r="N279"/>
  <c r="O279" s="1"/>
  <c r="O278"/>
  <c r="N278"/>
  <c r="N277"/>
  <c r="O277" s="1"/>
  <c r="N276"/>
  <c r="O276" s="1"/>
  <c r="O275"/>
  <c r="N275"/>
  <c r="N274"/>
  <c r="O274" s="1"/>
  <c r="N273"/>
  <c r="O273" s="1"/>
  <c r="O272"/>
  <c r="N272"/>
  <c r="N271"/>
  <c r="O271" s="1"/>
  <c r="N270"/>
  <c r="O270" s="1"/>
  <c r="O269"/>
  <c r="N269"/>
  <c r="N268"/>
  <c r="O268" s="1"/>
  <c r="N267"/>
  <c r="O267" s="1"/>
  <c r="O266"/>
  <c r="N266"/>
  <c r="N265"/>
  <c r="O265" s="1"/>
  <c r="N264"/>
  <c r="O264" s="1"/>
  <c r="O263"/>
  <c r="N263"/>
  <c r="N262"/>
  <c r="O262" s="1"/>
  <c r="N261"/>
  <c r="O261" s="1"/>
  <c r="O260"/>
  <c r="N260"/>
  <c r="N259"/>
  <c r="O259" s="1"/>
  <c r="N258"/>
  <c r="O258" s="1"/>
  <c r="O257"/>
  <c r="N257"/>
  <c r="N256"/>
  <c r="O256" s="1"/>
  <c r="N255"/>
  <c r="O255" s="1"/>
  <c r="O254"/>
  <c r="N254"/>
  <c r="N253"/>
  <c r="O253" s="1"/>
  <c r="N252"/>
  <c r="O252" s="1"/>
  <c r="O251"/>
  <c r="N251"/>
  <c r="N250"/>
  <c r="O250" s="1"/>
  <c r="N249"/>
  <c r="O249" s="1"/>
  <c r="O248"/>
  <c r="N248"/>
  <c r="N247"/>
  <c r="O247" s="1"/>
  <c r="N246"/>
  <c r="O246" s="1"/>
  <c r="O245"/>
  <c r="N245"/>
  <c r="N244"/>
  <c r="O244" s="1"/>
  <c r="N243"/>
  <c r="O243" s="1"/>
  <c r="O242"/>
  <c r="N242"/>
  <c r="N241"/>
  <c r="O241" s="1"/>
  <c r="N240"/>
  <c r="O240" s="1"/>
  <c r="O239"/>
  <c r="N239"/>
  <c r="N238"/>
  <c r="O238" s="1"/>
  <c r="N237"/>
  <c r="O237" s="1"/>
  <c r="O236"/>
  <c r="N236"/>
  <c r="N235"/>
  <c r="O235" s="1"/>
  <c r="N234"/>
  <c r="O234" s="1"/>
  <c r="O233"/>
  <c r="N233"/>
  <c r="N232"/>
  <c r="O232" s="1"/>
  <c r="N231"/>
  <c r="O231" s="1"/>
  <c r="O230"/>
  <c r="N230"/>
  <c r="N229"/>
  <c r="O229" s="1"/>
  <c r="N228"/>
  <c r="O228" s="1"/>
  <c r="O227"/>
  <c r="N227"/>
  <c r="N226"/>
  <c r="O226" s="1"/>
  <c r="N225"/>
  <c r="O225" s="1"/>
  <c r="O224"/>
  <c r="N224"/>
  <c r="N223"/>
  <c r="O223" s="1"/>
  <c r="N222"/>
  <c r="O222" s="1"/>
  <c r="O221"/>
  <c r="N221"/>
  <c r="N220"/>
  <c r="O220" s="1"/>
  <c r="N219"/>
  <c r="O219" s="1"/>
  <c r="O218"/>
  <c r="N218"/>
  <c r="N217"/>
  <c r="O217" s="1"/>
  <c r="N216"/>
  <c r="O216" s="1"/>
  <c r="O215"/>
  <c r="N215"/>
  <c r="N214"/>
  <c r="O214" s="1"/>
  <c r="N213"/>
  <c r="O213" s="1"/>
  <c r="O212"/>
  <c r="N212"/>
  <c r="N211"/>
  <c r="O211" s="1"/>
  <c r="N210"/>
  <c r="O210" s="1"/>
  <c r="O209"/>
  <c r="N209"/>
  <c r="N208"/>
  <c r="O208" s="1"/>
  <c r="N207"/>
  <c r="O207" s="1"/>
  <c r="O206"/>
  <c r="N206"/>
  <c r="N205"/>
  <c r="O205" s="1"/>
  <c r="N204"/>
  <c r="O204" s="1"/>
  <c r="O203"/>
  <c r="N203"/>
  <c r="N202"/>
  <c r="O202" s="1"/>
  <c r="N201"/>
  <c r="O201" s="1"/>
  <c r="O200"/>
  <c r="N200"/>
  <c r="N199"/>
  <c r="O199" s="1"/>
  <c r="N198"/>
  <c r="O198" s="1"/>
  <c r="O197"/>
  <c r="N197"/>
  <c r="N196"/>
  <c r="O196" s="1"/>
  <c r="N195"/>
  <c r="O195" s="1"/>
  <c r="O194"/>
  <c r="N194"/>
  <c r="N193"/>
  <c r="O193" s="1"/>
  <c r="N192"/>
  <c r="O192" s="1"/>
  <c r="O191"/>
  <c r="N191"/>
  <c r="O190"/>
  <c r="N190"/>
  <c r="N189"/>
  <c r="O189" s="1"/>
  <c r="O188"/>
  <c r="N188"/>
  <c r="N187"/>
  <c r="O187" s="1"/>
  <c r="N186"/>
  <c r="O186" s="1"/>
  <c r="O185"/>
  <c r="N185"/>
  <c r="N184"/>
  <c r="O184" s="1"/>
  <c r="N183"/>
  <c r="O183" s="1"/>
  <c r="O182"/>
  <c r="N182"/>
  <c r="N181"/>
  <c r="O181" s="1"/>
  <c r="N180"/>
  <c r="O180" s="1"/>
  <c r="O179"/>
  <c r="N179"/>
  <c r="N178"/>
  <c r="O178" s="1"/>
  <c r="N177"/>
  <c r="O177" s="1"/>
  <c r="O176"/>
  <c r="N176"/>
  <c r="N175"/>
  <c r="O175" s="1"/>
  <c r="N174"/>
  <c r="O174" s="1"/>
  <c r="O173"/>
  <c r="N173"/>
  <c r="N172"/>
  <c r="O172" s="1"/>
  <c r="N171"/>
  <c r="O171" s="1"/>
  <c r="O170"/>
  <c r="N170"/>
  <c r="N169"/>
  <c r="O169" s="1"/>
  <c r="N168"/>
  <c r="O168" s="1"/>
  <c r="O167"/>
  <c r="N167"/>
  <c r="N166"/>
  <c r="O166" s="1"/>
  <c r="N165"/>
  <c r="O165" s="1"/>
  <c r="O164"/>
  <c r="N164"/>
  <c r="N163"/>
  <c r="O163" s="1"/>
  <c r="N162"/>
  <c r="O162" s="1"/>
  <c r="O161"/>
  <c r="N161"/>
  <c r="N160"/>
  <c r="O160" s="1"/>
  <c r="N159"/>
  <c r="O159" s="1"/>
  <c r="O158"/>
  <c r="N158"/>
  <c r="N157"/>
  <c r="O157" s="1"/>
  <c r="N156"/>
  <c r="O156" s="1"/>
  <c r="O155"/>
  <c r="N155"/>
  <c r="N154"/>
  <c r="O154" s="1"/>
  <c r="N153"/>
  <c r="O153" s="1"/>
  <c r="O152"/>
  <c r="N152"/>
  <c r="O151"/>
  <c r="N151"/>
  <c r="N150"/>
  <c r="O150" s="1"/>
  <c r="O149"/>
  <c r="N149"/>
  <c r="N148"/>
  <c r="O148" s="1"/>
  <c r="O147"/>
  <c r="N147"/>
  <c r="O146"/>
  <c r="N146"/>
  <c r="O145"/>
  <c r="N145"/>
  <c r="O144"/>
  <c r="N144"/>
  <c r="O143"/>
  <c r="N143"/>
  <c r="N142"/>
  <c r="O142" s="1"/>
  <c r="N141"/>
  <c r="O141" s="1"/>
  <c r="O140"/>
  <c r="N140"/>
  <c r="N139"/>
  <c r="O139" s="1"/>
  <c r="N138"/>
  <c r="O138" s="1"/>
  <c r="O137"/>
  <c r="N137"/>
  <c r="N136"/>
  <c r="O136" s="1"/>
  <c r="N135"/>
  <c r="O135" s="1"/>
  <c r="O134"/>
  <c r="N134"/>
  <c r="N133"/>
  <c r="O133" s="1"/>
  <c r="O132"/>
  <c r="N132"/>
  <c r="O131"/>
  <c r="N131"/>
  <c r="O130"/>
  <c r="N130"/>
  <c r="O129"/>
  <c r="N129"/>
  <c r="O128"/>
  <c r="N128"/>
  <c r="N127"/>
  <c r="O127" s="1"/>
  <c r="O126"/>
  <c r="N126"/>
  <c r="O125"/>
  <c r="N125"/>
  <c r="N124"/>
  <c r="O124" s="1"/>
  <c r="O123"/>
  <c r="N123"/>
  <c r="O122"/>
  <c r="N122"/>
  <c r="N121"/>
  <c r="O121" s="1"/>
  <c r="O120"/>
  <c r="N120"/>
  <c r="O119"/>
  <c r="N119"/>
  <c r="N118"/>
  <c r="O118" s="1"/>
  <c r="O117"/>
  <c r="N117"/>
  <c r="O116"/>
  <c r="N116"/>
  <c r="O115"/>
  <c r="N115"/>
  <c r="O114"/>
  <c r="N114"/>
  <c r="O113"/>
  <c r="N113"/>
  <c r="N112"/>
  <c r="O112" s="1"/>
  <c r="O111"/>
  <c r="N111"/>
  <c r="O110"/>
  <c r="N110"/>
  <c r="N109"/>
  <c r="O109" s="1"/>
  <c r="O108"/>
  <c r="N108"/>
  <c r="O107"/>
  <c r="N107"/>
  <c r="N106"/>
  <c r="O106" s="1"/>
  <c r="O105"/>
  <c r="N105"/>
  <c r="O104"/>
  <c r="N104"/>
  <c r="N103"/>
  <c r="O103" s="1"/>
  <c r="O102"/>
  <c r="N102"/>
  <c r="O101"/>
  <c r="N101"/>
  <c r="N100"/>
  <c r="O100" s="1"/>
  <c r="O99"/>
  <c r="N99"/>
  <c r="O98"/>
  <c r="N98"/>
  <c r="N97"/>
  <c r="O97" s="1"/>
  <c r="O96"/>
  <c r="N96"/>
  <c r="O95"/>
  <c r="N95"/>
  <c r="N94"/>
  <c r="O94" s="1"/>
  <c r="O93"/>
  <c r="N93"/>
  <c r="O92"/>
  <c r="N92"/>
  <c r="N91"/>
  <c r="O91" s="1"/>
  <c r="O90"/>
  <c r="N90"/>
  <c r="O89"/>
  <c r="N89"/>
  <c r="N88"/>
  <c r="O88" s="1"/>
  <c r="O87"/>
  <c r="N87"/>
  <c r="O86"/>
  <c r="N86"/>
  <c r="N85"/>
  <c r="O85" s="1"/>
  <c r="O84"/>
  <c r="N84"/>
  <c r="O83"/>
  <c r="N83"/>
  <c r="N82"/>
  <c r="O82" s="1"/>
  <c r="O81"/>
  <c r="N81"/>
  <c r="O80"/>
  <c r="N80"/>
  <c r="N79"/>
  <c r="O79" s="1"/>
  <c r="O78"/>
  <c r="N78"/>
  <c r="O77"/>
  <c r="N77"/>
  <c r="N76"/>
  <c r="O76" s="1"/>
  <c r="O75"/>
  <c r="N75"/>
  <c r="O74"/>
  <c r="N74"/>
  <c r="N73"/>
  <c r="O73" s="1"/>
  <c r="O72"/>
  <c r="N72"/>
  <c r="O71"/>
  <c r="N71"/>
  <c r="N70"/>
  <c r="O70" s="1"/>
  <c r="O69"/>
  <c r="N69"/>
  <c r="O68"/>
  <c r="N68"/>
  <c r="O67"/>
  <c r="N67"/>
  <c r="O66"/>
  <c r="N66"/>
  <c r="O65"/>
  <c r="N65"/>
  <c r="N64"/>
  <c r="O64" s="1"/>
  <c r="O63"/>
  <c r="N63"/>
  <c r="O62"/>
  <c r="N62"/>
  <c r="N61"/>
  <c r="O61" s="1"/>
  <c r="O60"/>
  <c r="N60"/>
  <c r="O59"/>
  <c r="N59"/>
  <c r="N58"/>
  <c r="O58" s="1"/>
  <c r="O57"/>
  <c r="N57"/>
  <c r="O56"/>
  <c r="N56"/>
  <c r="N55"/>
  <c r="O55" s="1"/>
  <c r="O54"/>
  <c r="N54"/>
  <c r="O53"/>
  <c r="N53"/>
  <c r="N52"/>
  <c r="O52" s="1"/>
  <c r="O51"/>
  <c r="N51"/>
  <c r="O50"/>
  <c r="N50"/>
  <c r="N49"/>
  <c r="O49" s="1"/>
  <c r="O48"/>
  <c r="N48"/>
  <c r="O47"/>
  <c r="N47"/>
  <c r="N46"/>
  <c r="O46" s="1"/>
  <c r="O45"/>
  <c r="N45"/>
  <c r="O44"/>
  <c r="N44"/>
  <c r="N43"/>
  <c r="O43" s="1"/>
  <c r="O42"/>
  <c r="N42"/>
  <c r="O41"/>
  <c r="N41"/>
  <c r="N40"/>
  <c r="O40" s="1"/>
  <c r="O39"/>
  <c r="N39"/>
  <c r="O38"/>
  <c r="N38"/>
  <c r="N37"/>
  <c r="O37" s="1"/>
  <c r="O36"/>
  <c r="N36"/>
  <c r="O35"/>
  <c r="N35"/>
  <c r="N34"/>
  <c r="O34" s="1"/>
  <c r="O33"/>
  <c r="N33"/>
  <c r="O32"/>
  <c r="N32"/>
  <c r="N31"/>
  <c r="O31" s="1"/>
  <c r="O30"/>
  <c r="N30"/>
  <c r="O29"/>
  <c r="N29"/>
  <c r="N28"/>
  <c r="O28" s="1"/>
  <c r="O27"/>
  <c r="N27"/>
  <c r="O26"/>
  <c r="N26"/>
  <c r="N25"/>
  <c r="O25" s="1"/>
  <c r="O24"/>
  <c r="N24"/>
  <c r="O23"/>
  <c r="N23"/>
  <c r="N22"/>
  <c r="O22" s="1"/>
  <c r="O21"/>
  <c r="N21"/>
  <c r="O20"/>
  <c r="N20"/>
  <c r="N19"/>
  <c r="O19" s="1"/>
  <c r="O18"/>
  <c r="N18"/>
  <c r="O17"/>
  <c r="N17"/>
  <c r="N16"/>
  <c r="O16" s="1"/>
  <c r="O15"/>
  <c r="N15"/>
  <c r="O14"/>
  <c r="N14"/>
  <c r="N13"/>
  <c r="O13" s="1"/>
  <c r="O12"/>
  <c r="N12"/>
  <c r="O11"/>
  <c r="N11"/>
  <c r="N10"/>
  <c r="O10" s="1"/>
  <c r="O9"/>
  <c r="N9"/>
  <c r="O8"/>
  <c r="N8"/>
  <c r="N7"/>
  <c r="O7" s="1"/>
  <c r="O6"/>
  <c r="N6"/>
  <c r="O5"/>
  <c r="N5"/>
  <c r="N4"/>
  <c r="O4" s="1"/>
  <c r="O3"/>
  <c r="N3"/>
  <c r="O2"/>
  <c r="N2"/>
  <c r="B2" i="8"/>
  <c r="B3"/>
  <c r="B4"/>
  <c r="B5"/>
  <c r="B6"/>
  <c r="B7"/>
  <c r="B8"/>
  <c r="B9"/>
  <c r="B10"/>
  <c r="B3" i="7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2"/>
  <c r="L3" i="4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2"/>
  <c r="L2" i="8"/>
  <c r="L3"/>
  <c r="L4"/>
  <c r="L5"/>
  <c r="L6"/>
  <c r="L7"/>
  <c r="L8"/>
  <c r="L9"/>
  <c r="L10"/>
  <c r="L3" i="7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2"/>
  <c r="L3" i="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"/>
  <c r="B60" i="4"/>
  <c r="B61"/>
  <c r="B62"/>
  <c r="B63"/>
  <c r="B64"/>
  <c r="B65"/>
  <c r="B66"/>
  <c r="B67"/>
  <c r="B68"/>
  <c r="B69"/>
  <c r="B70"/>
  <c r="B71"/>
  <c r="B56"/>
  <c r="B57"/>
  <c r="B58"/>
  <c r="B59"/>
  <c r="B52"/>
  <c r="B53"/>
  <c r="B54"/>
  <c r="B55"/>
  <c r="B45"/>
  <c r="B46"/>
  <c r="B47"/>
  <c r="B48"/>
  <c r="B49"/>
  <c r="B50"/>
  <c r="B51"/>
  <c r="B42"/>
  <c r="B43"/>
  <c r="B44"/>
  <c r="B38"/>
  <c r="B39"/>
  <c r="B40"/>
  <c r="B41"/>
  <c r="B36"/>
  <c r="B37"/>
  <c r="B35"/>
  <c r="B28"/>
  <c r="B29"/>
  <c r="B30"/>
  <c r="B31"/>
  <c r="B32"/>
  <c r="B33"/>
  <c r="B34"/>
  <c r="B25"/>
  <c r="B26"/>
  <c r="B27"/>
  <c r="B21"/>
  <c r="B22"/>
  <c r="B23"/>
  <c r="B24"/>
  <c r="B19"/>
  <c r="B20"/>
  <c r="B17"/>
  <c r="B18"/>
  <c r="B15"/>
  <c r="B16"/>
  <c r="B13"/>
  <c r="B11"/>
  <c r="B12"/>
  <c r="B9"/>
  <c r="B10"/>
  <c r="B8"/>
  <c r="B7"/>
  <c r="B6"/>
  <c r="B5"/>
  <c r="B3"/>
  <c r="B4"/>
  <c r="B2"/>
  <c r="B2" i="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3"/>
  <c r="O62" i="5"/>
  <c r="O65"/>
  <c r="O66"/>
  <c r="O67"/>
  <c r="O114"/>
  <c r="O115"/>
  <c r="O116"/>
  <c r="O117"/>
  <c r="O128"/>
  <c r="O129"/>
  <c r="O130"/>
  <c r="O131"/>
  <c r="O144"/>
  <c r="O145"/>
  <c r="O146"/>
  <c r="O147"/>
  <c r="O151"/>
  <c r="O188"/>
  <c r="O190"/>
  <c r="O191"/>
  <c r="O200"/>
  <c r="O239"/>
  <c r="O284"/>
  <c r="O285"/>
  <c r="O287"/>
  <c r="O288"/>
  <c r="O289"/>
  <c r="O290"/>
  <c r="O291"/>
  <c r="O292"/>
  <c r="O293"/>
  <c r="O296"/>
  <c r="O328"/>
  <c r="O329"/>
  <c r="O330"/>
  <c r="O331"/>
  <c r="O369"/>
  <c r="O370"/>
  <c r="O448"/>
  <c r="O449"/>
  <c r="O450"/>
  <c r="O451"/>
  <c r="O452"/>
  <c r="O460"/>
  <c r="O461"/>
  <c r="O462"/>
  <c r="O463"/>
  <c r="O480"/>
  <c r="O481"/>
  <c r="O482"/>
  <c r="O483"/>
  <c r="O484"/>
  <c r="O485"/>
  <c r="O507"/>
  <c r="O508"/>
  <c r="O509"/>
  <c r="O510"/>
  <c r="O511"/>
  <c r="O512"/>
  <c r="O513"/>
  <c r="O514"/>
  <c r="O515"/>
  <c r="O517"/>
  <c r="O518"/>
  <c r="O523"/>
  <c r="O524"/>
  <c r="O537"/>
  <c r="O538"/>
  <c r="O580"/>
  <c r="O583"/>
  <c r="O584"/>
  <c r="O602"/>
  <c r="O603"/>
  <c r="O604"/>
  <c r="O605"/>
  <c r="O606"/>
  <c r="O607"/>
  <c r="O608"/>
  <c r="O641"/>
  <c r="O642"/>
  <c r="O643"/>
  <c r="O644"/>
  <c r="O699"/>
  <c r="O720"/>
  <c r="O721"/>
  <c r="O722"/>
  <c r="O723"/>
  <c r="O724"/>
  <c r="O725"/>
  <c r="O726"/>
  <c r="O806"/>
  <c r="O827"/>
  <c r="O828"/>
  <c r="O829"/>
  <c r="O830"/>
  <c r="O861"/>
  <c r="O862"/>
  <c r="O863"/>
  <c r="O864"/>
  <c r="O865"/>
  <c r="O866"/>
  <c r="O867"/>
  <c r="O871"/>
  <c r="O874"/>
  <c r="O875"/>
  <c r="O902"/>
  <c r="O903"/>
  <c r="O912"/>
  <c r="O913"/>
  <c r="O914"/>
  <c r="O959"/>
  <c r="O1030"/>
  <c r="O1031"/>
  <c r="O1158"/>
  <c r="O1174"/>
  <c r="O1281"/>
  <c r="O1282"/>
  <c r="O1317"/>
  <c r="O1318"/>
  <c r="O1344"/>
  <c r="O1348"/>
  <c r="O1352"/>
  <c r="O1353"/>
  <c r="O1378"/>
  <c r="O1379"/>
  <c r="O1380"/>
  <c r="O1381"/>
  <c r="O1382"/>
  <c r="O1383"/>
  <c r="O1384"/>
  <c r="O1385"/>
  <c r="O1386"/>
  <c r="O1391"/>
  <c r="O1393"/>
  <c r="O1395"/>
  <c r="O1428"/>
  <c r="O1429"/>
  <c r="O1439"/>
  <c r="O1440"/>
  <c r="O1442"/>
  <c r="O1483"/>
  <c r="O1504"/>
  <c r="O1548"/>
  <c r="O1663"/>
  <c r="O1709"/>
  <c r="O1710"/>
  <c r="O1748"/>
  <c r="O1888"/>
  <c r="O1889"/>
  <c r="O1918"/>
  <c r="O1922"/>
  <c r="O1924"/>
  <c r="O1926"/>
  <c r="O1929"/>
  <c r="O1930"/>
  <c r="O1931"/>
  <c r="O1932"/>
  <c r="O1940"/>
  <c r="O1941"/>
  <c r="O1942"/>
  <c r="O1943"/>
  <c r="O1944"/>
  <c r="O1976"/>
  <c r="O1982"/>
  <c r="O1983"/>
  <c r="O1987"/>
  <c r="O2016"/>
  <c r="O2017"/>
  <c r="O2018"/>
  <c r="O2019"/>
  <c r="O2020"/>
  <c r="O2021"/>
  <c r="O2022"/>
  <c r="O2025"/>
  <c r="O2066"/>
  <c r="O2067"/>
  <c r="O2089"/>
  <c r="O2090"/>
  <c r="O2091"/>
  <c r="O2124"/>
  <c r="O2181"/>
  <c r="O2222"/>
  <c r="O2311"/>
  <c r="O2312"/>
  <c r="O2351"/>
  <c r="O2359"/>
  <c r="O2360"/>
  <c r="O2429"/>
  <c r="O2453"/>
  <c r="O2455"/>
  <c r="O2458"/>
  <c r="O2460"/>
  <c r="O2461"/>
  <c r="O2464"/>
  <c r="O2465"/>
  <c r="O2486"/>
  <c r="O2487"/>
  <c r="O2488"/>
  <c r="O2489"/>
  <c r="O2501"/>
  <c r="O2521"/>
  <c r="O2522"/>
  <c r="O2523"/>
  <c r="O2524"/>
  <c r="O2525"/>
  <c r="O2526"/>
  <c r="O2527"/>
  <c r="O2528"/>
  <c r="O2529"/>
  <c r="O2530"/>
  <c r="O2560"/>
  <c r="O2561"/>
  <c r="O2595"/>
  <c r="O2607"/>
  <c r="O2681"/>
  <c r="O2688"/>
  <c r="O2715"/>
  <c r="O2716"/>
  <c r="O2718"/>
  <c r="O2719"/>
  <c r="O2724"/>
  <c r="O2725"/>
  <c r="O2726"/>
  <c r="O2746"/>
  <c r="O2747"/>
  <c r="O2757"/>
  <c r="O2773"/>
  <c r="O3"/>
  <c r="N3"/>
  <c r="N4"/>
  <c r="O4" s="1"/>
  <c r="N5"/>
  <c r="O5" s="1"/>
  <c r="N6"/>
  <c r="O6" s="1"/>
  <c r="N7"/>
  <c r="O7" s="1"/>
  <c r="N8"/>
  <c r="O8" s="1"/>
  <c r="N9"/>
  <c r="O9" s="1"/>
  <c r="N10"/>
  <c r="O10" s="1"/>
  <c r="N11"/>
  <c r="O11" s="1"/>
  <c r="N12"/>
  <c r="O12" s="1"/>
  <c r="N13"/>
  <c r="O13" s="1"/>
  <c r="N14"/>
  <c r="O14" s="1"/>
  <c r="N15"/>
  <c r="O15" s="1"/>
  <c r="N16"/>
  <c r="O16" s="1"/>
  <c r="N17"/>
  <c r="O17" s="1"/>
  <c r="N18"/>
  <c r="O18" s="1"/>
  <c r="N19"/>
  <c r="O19" s="1"/>
  <c r="N20"/>
  <c r="O20" s="1"/>
  <c r="N21"/>
  <c r="O21" s="1"/>
  <c r="N22"/>
  <c r="O22" s="1"/>
  <c r="N23"/>
  <c r="O23" s="1"/>
  <c r="N24"/>
  <c r="O24" s="1"/>
  <c r="N25"/>
  <c r="O25" s="1"/>
  <c r="N26"/>
  <c r="O26" s="1"/>
  <c r="N27"/>
  <c r="O27" s="1"/>
  <c r="N28"/>
  <c r="O28" s="1"/>
  <c r="N29"/>
  <c r="O29" s="1"/>
  <c r="N30"/>
  <c r="O30" s="1"/>
  <c r="N31"/>
  <c r="O31" s="1"/>
  <c r="N32"/>
  <c r="O32" s="1"/>
  <c r="N33"/>
  <c r="O33" s="1"/>
  <c r="N34"/>
  <c r="O34" s="1"/>
  <c r="N35"/>
  <c r="O35" s="1"/>
  <c r="N36"/>
  <c r="O36" s="1"/>
  <c r="N37"/>
  <c r="O37" s="1"/>
  <c r="N38"/>
  <c r="O38" s="1"/>
  <c r="N39"/>
  <c r="O39" s="1"/>
  <c r="N40"/>
  <c r="O40" s="1"/>
  <c r="N41"/>
  <c r="O41" s="1"/>
  <c r="N42"/>
  <c r="O42" s="1"/>
  <c r="N43"/>
  <c r="O43" s="1"/>
  <c r="N44"/>
  <c r="O44" s="1"/>
  <c r="N45"/>
  <c r="O45" s="1"/>
  <c r="N46"/>
  <c r="O46" s="1"/>
  <c r="N47"/>
  <c r="O47" s="1"/>
  <c r="N48"/>
  <c r="O48" s="1"/>
  <c r="N49"/>
  <c r="O49" s="1"/>
  <c r="N50"/>
  <c r="O50" s="1"/>
  <c r="N51"/>
  <c r="O51" s="1"/>
  <c r="N52"/>
  <c r="O52" s="1"/>
  <c r="N53"/>
  <c r="O53" s="1"/>
  <c r="N54"/>
  <c r="O54" s="1"/>
  <c r="N55"/>
  <c r="O55" s="1"/>
  <c r="N56"/>
  <c r="O56" s="1"/>
  <c r="N57"/>
  <c r="O57" s="1"/>
  <c r="N58"/>
  <c r="O58" s="1"/>
  <c r="N59"/>
  <c r="O59" s="1"/>
  <c r="N60"/>
  <c r="O60" s="1"/>
  <c r="N61"/>
  <c r="O61" s="1"/>
  <c r="N62"/>
  <c r="N63"/>
  <c r="O63" s="1"/>
  <c r="N64"/>
  <c r="O64" s="1"/>
  <c r="N65"/>
  <c r="N66"/>
  <c r="N67"/>
  <c r="N68"/>
  <c r="O68" s="1"/>
  <c r="N69"/>
  <c r="O69" s="1"/>
  <c r="N70"/>
  <c r="O70" s="1"/>
  <c r="N71"/>
  <c r="O71" s="1"/>
  <c r="N72"/>
  <c r="O72" s="1"/>
  <c r="N73"/>
  <c r="O73" s="1"/>
  <c r="N74"/>
  <c r="O74" s="1"/>
  <c r="N75"/>
  <c r="O75" s="1"/>
  <c r="N76"/>
  <c r="O76" s="1"/>
  <c r="N77"/>
  <c r="O77" s="1"/>
  <c r="N78"/>
  <c r="O78" s="1"/>
  <c r="N79"/>
  <c r="O79" s="1"/>
  <c r="N80"/>
  <c r="O80" s="1"/>
  <c r="N81"/>
  <c r="O81" s="1"/>
  <c r="N82"/>
  <c r="O82" s="1"/>
  <c r="N83"/>
  <c r="O83" s="1"/>
  <c r="N84"/>
  <c r="O84" s="1"/>
  <c r="N85"/>
  <c r="O85" s="1"/>
  <c r="N86"/>
  <c r="O86" s="1"/>
  <c r="N87"/>
  <c r="O87" s="1"/>
  <c r="N88"/>
  <c r="O88" s="1"/>
  <c r="N89"/>
  <c r="O89" s="1"/>
  <c r="N90"/>
  <c r="O90" s="1"/>
  <c r="N91"/>
  <c r="O91" s="1"/>
  <c r="N92"/>
  <c r="O92" s="1"/>
  <c r="N93"/>
  <c r="O93" s="1"/>
  <c r="N94"/>
  <c r="O94" s="1"/>
  <c r="N95"/>
  <c r="O95" s="1"/>
  <c r="N96"/>
  <c r="O96" s="1"/>
  <c r="N97"/>
  <c r="O97" s="1"/>
  <c r="N98"/>
  <c r="O98" s="1"/>
  <c r="N99"/>
  <c r="O99" s="1"/>
  <c r="N100"/>
  <c r="O100" s="1"/>
  <c r="N101"/>
  <c r="O101" s="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N115"/>
  <c r="N116"/>
  <c r="N117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N129"/>
  <c r="N130"/>
  <c r="N13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N145"/>
  <c r="N146"/>
  <c r="N147"/>
  <c r="N148"/>
  <c r="O148" s="1"/>
  <c r="N149"/>
  <c r="O149" s="1"/>
  <c r="N150"/>
  <c r="O150" s="1"/>
  <c r="N151"/>
  <c r="N152"/>
  <c r="O152" s="1"/>
  <c r="N153"/>
  <c r="O153" s="1"/>
  <c r="N154"/>
  <c r="O154" s="1"/>
  <c r="N155"/>
  <c r="O155" s="1"/>
  <c r="N156"/>
  <c r="O156" s="1"/>
  <c r="N157"/>
  <c r="O157" s="1"/>
  <c r="N158"/>
  <c r="O158" s="1"/>
  <c r="N159"/>
  <c r="O159" s="1"/>
  <c r="N160"/>
  <c r="O160" s="1"/>
  <c r="N161"/>
  <c r="O161" s="1"/>
  <c r="N162"/>
  <c r="O162" s="1"/>
  <c r="N163"/>
  <c r="O163" s="1"/>
  <c r="N164"/>
  <c r="O164" s="1"/>
  <c r="N165"/>
  <c r="O165" s="1"/>
  <c r="N166"/>
  <c r="O166" s="1"/>
  <c r="N167"/>
  <c r="O167" s="1"/>
  <c r="N168"/>
  <c r="O168" s="1"/>
  <c r="N169"/>
  <c r="O169" s="1"/>
  <c r="N170"/>
  <c r="O170" s="1"/>
  <c r="N171"/>
  <c r="O171" s="1"/>
  <c r="N172"/>
  <c r="O172" s="1"/>
  <c r="N173"/>
  <c r="O173" s="1"/>
  <c r="N174"/>
  <c r="O174" s="1"/>
  <c r="N175"/>
  <c r="O175" s="1"/>
  <c r="N176"/>
  <c r="O176" s="1"/>
  <c r="N177"/>
  <c r="O177" s="1"/>
  <c r="N178"/>
  <c r="O178" s="1"/>
  <c r="N179"/>
  <c r="O179" s="1"/>
  <c r="N180"/>
  <c r="O180" s="1"/>
  <c r="N181"/>
  <c r="O181" s="1"/>
  <c r="N182"/>
  <c r="O182" s="1"/>
  <c r="N183"/>
  <c r="O183" s="1"/>
  <c r="N184"/>
  <c r="O184" s="1"/>
  <c r="N185"/>
  <c r="O185" s="1"/>
  <c r="N186"/>
  <c r="O186" s="1"/>
  <c r="N187"/>
  <c r="O187" s="1"/>
  <c r="N188"/>
  <c r="N189"/>
  <c r="O189" s="1"/>
  <c r="N190"/>
  <c r="N191"/>
  <c r="N192"/>
  <c r="O192" s="1"/>
  <c r="N193"/>
  <c r="O193" s="1"/>
  <c r="N194"/>
  <c r="O194" s="1"/>
  <c r="N195"/>
  <c r="O195" s="1"/>
  <c r="N196"/>
  <c r="O196" s="1"/>
  <c r="N197"/>
  <c r="O197" s="1"/>
  <c r="N198"/>
  <c r="O198" s="1"/>
  <c r="N199"/>
  <c r="O199" s="1"/>
  <c r="N200"/>
  <c r="N201"/>
  <c r="O201" s="1"/>
  <c r="N202"/>
  <c r="O202" s="1"/>
  <c r="N203"/>
  <c r="O203" s="1"/>
  <c r="N204"/>
  <c r="O204" s="1"/>
  <c r="N205"/>
  <c r="O205" s="1"/>
  <c r="N206"/>
  <c r="O206" s="1"/>
  <c r="N207"/>
  <c r="O207" s="1"/>
  <c r="N208"/>
  <c r="O208" s="1"/>
  <c r="N209"/>
  <c r="O209" s="1"/>
  <c r="N210"/>
  <c r="O210" s="1"/>
  <c r="N211"/>
  <c r="O211" s="1"/>
  <c r="N212"/>
  <c r="O212" s="1"/>
  <c r="N213"/>
  <c r="O213" s="1"/>
  <c r="N214"/>
  <c r="O214" s="1"/>
  <c r="N215"/>
  <c r="O215" s="1"/>
  <c r="N216"/>
  <c r="O216" s="1"/>
  <c r="N217"/>
  <c r="O217" s="1"/>
  <c r="N218"/>
  <c r="O218" s="1"/>
  <c r="N219"/>
  <c r="O219" s="1"/>
  <c r="N220"/>
  <c r="O220" s="1"/>
  <c r="N221"/>
  <c r="O221" s="1"/>
  <c r="N222"/>
  <c r="O222" s="1"/>
  <c r="N223"/>
  <c r="O223" s="1"/>
  <c r="N224"/>
  <c r="O224" s="1"/>
  <c r="N225"/>
  <c r="O225" s="1"/>
  <c r="N226"/>
  <c r="O226" s="1"/>
  <c r="N227"/>
  <c r="O227" s="1"/>
  <c r="N228"/>
  <c r="O228" s="1"/>
  <c r="N229"/>
  <c r="O229" s="1"/>
  <c r="N230"/>
  <c r="O230" s="1"/>
  <c r="N231"/>
  <c r="O231" s="1"/>
  <c r="N232"/>
  <c r="O232" s="1"/>
  <c r="N233"/>
  <c r="O233" s="1"/>
  <c r="N234"/>
  <c r="O234" s="1"/>
  <c r="N235"/>
  <c r="O235" s="1"/>
  <c r="N236"/>
  <c r="O236" s="1"/>
  <c r="N237"/>
  <c r="O237" s="1"/>
  <c r="N238"/>
  <c r="O238" s="1"/>
  <c r="N239"/>
  <c r="N240"/>
  <c r="O240" s="1"/>
  <c r="N241"/>
  <c r="O241" s="1"/>
  <c r="N242"/>
  <c r="O242" s="1"/>
  <c r="N243"/>
  <c r="O243" s="1"/>
  <c r="N244"/>
  <c r="O244" s="1"/>
  <c r="N245"/>
  <c r="O245" s="1"/>
  <c r="N246"/>
  <c r="O246" s="1"/>
  <c r="N247"/>
  <c r="O247" s="1"/>
  <c r="N248"/>
  <c r="O248" s="1"/>
  <c r="N249"/>
  <c r="O249" s="1"/>
  <c r="N250"/>
  <c r="O250" s="1"/>
  <c r="N251"/>
  <c r="O251" s="1"/>
  <c r="N252"/>
  <c r="O252" s="1"/>
  <c r="N253"/>
  <c r="O253" s="1"/>
  <c r="N254"/>
  <c r="O254" s="1"/>
  <c r="N255"/>
  <c r="O255" s="1"/>
  <c r="N256"/>
  <c r="O256" s="1"/>
  <c r="N257"/>
  <c r="O257" s="1"/>
  <c r="N258"/>
  <c r="O258" s="1"/>
  <c r="N259"/>
  <c r="O259" s="1"/>
  <c r="N260"/>
  <c r="O260" s="1"/>
  <c r="N261"/>
  <c r="O261" s="1"/>
  <c r="N262"/>
  <c r="O262" s="1"/>
  <c r="N263"/>
  <c r="O263" s="1"/>
  <c r="N264"/>
  <c r="O264" s="1"/>
  <c r="N265"/>
  <c r="O265" s="1"/>
  <c r="N266"/>
  <c r="O266" s="1"/>
  <c r="N267"/>
  <c r="O267" s="1"/>
  <c r="N268"/>
  <c r="O268" s="1"/>
  <c r="N269"/>
  <c r="O269" s="1"/>
  <c r="N270"/>
  <c r="O270" s="1"/>
  <c r="N271"/>
  <c r="O271" s="1"/>
  <c r="N272"/>
  <c r="O272" s="1"/>
  <c r="N273"/>
  <c r="O273" s="1"/>
  <c r="N274"/>
  <c r="O274" s="1"/>
  <c r="N275"/>
  <c r="O275" s="1"/>
  <c r="N276"/>
  <c r="O276" s="1"/>
  <c r="N277"/>
  <c r="O277" s="1"/>
  <c r="N278"/>
  <c r="O278" s="1"/>
  <c r="N279"/>
  <c r="O279" s="1"/>
  <c r="N280"/>
  <c r="O280" s="1"/>
  <c r="N281"/>
  <c r="O281" s="1"/>
  <c r="N282"/>
  <c r="O282" s="1"/>
  <c r="N283"/>
  <c r="O283" s="1"/>
  <c r="N284"/>
  <c r="N285"/>
  <c r="N286"/>
  <c r="O286" s="1"/>
  <c r="N287"/>
  <c r="N288"/>
  <c r="N289"/>
  <c r="N290"/>
  <c r="N291"/>
  <c r="N292"/>
  <c r="N293"/>
  <c r="N294"/>
  <c r="O294" s="1"/>
  <c r="N295"/>
  <c r="O295" s="1"/>
  <c r="N296"/>
  <c r="N297"/>
  <c r="O297" s="1"/>
  <c r="N298"/>
  <c r="O298" s="1"/>
  <c r="N299"/>
  <c r="O299" s="1"/>
  <c r="N300"/>
  <c r="O300" s="1"/>
  <c r="N301"/>
  <c r="O301" s="1"/>
  <c r="N302"/>
  <c r="O302" s="1"/>
  <c r="N303"/>
  <c r="O303" s="1"/>
  <c r="N304"/>
  <c r="O304" s="1"/>
  <c r="N305"/>
  <c r="O305" s="1"/>
  <c r="N306"/>
  <c r="O306" s="1"/>
  <c r="N307"/>
  <c r="O307" s="1"/>
  <c r="N308"/>
  <c r="O308" s="1"/>
  <c r="N309"/>
  <c r="O309" s="1"/>
  <c r="N310"/>
  <c r="O310" s="1"/>
  <c r="N311"/>
  <c r="O311" s="1"/>
  <c r="N312"/>
  <c r="O312" s="1"/>
  <c r="N313"/>
  <c r="O313" s="1"/>
  <c r="N314"/>
  <c r="O314" s="1"/>
  <c r="N315"/>
  <c r="O315" s="1"/>
  <c r="N316"/>
  <c r="O316" s="1"/>
  <c r="N317"/>
  <c r="O317" s="1"/>
  <c r="N318"/>
  <c r="O318" s="1"/>
  <c r="N319"/>
  <c r="O319" s="1"/>
  <c r="N320"/>
  <c r="O320" s="1"/>
  <c r="N321"/>
  <c r="O321" s="1"/>
  <c r="N322"/>
  <c r="O322" s="1"/>
  <c r="N323"/>
  <c r="O323" s="1"/>
  <c r="N324"/>
  <c r="O324" s="1"/>
  <c r="N325"/>
  <c r="O325" s="1"/>
  <c r="N326"/>
  <c r="O326" s="1"/>
  <c r="N327"/>
  <c r="O327" s="1"/>
  <c r="N328"/>
  <c r="N329"/>
  <c r="N330"/>
  <c r="N331"/>
  <c r="N332"/>
  <c r="O332" s="1"/>
  <c r="N333"/>
  <c r="O333" s="1"/>
  <c r="N334"/>
  <c r="O334" s="1"/>
  <c r="N335"/>
  <c r="O335" s="1"/>
  <c r="N336"/>
  <c r="O336" s="1"/>
  <c r="N337"/>
  <c r="O337" s="1"/>
  <c r="N338"/>
  <c r="O338" s="1"/>
  <c r="N339"/>
  <c r="O339" s="1"/>
  <c r="N340"/>
  <c r="O340" s="1"/>
  <c r="N341"/>
  <c r="O341" s="1"/>
  <c r="N342"/>
  <c r="O342" s="1"/>
  <c r="N343"/>
  <c r="O343" s="1"/>
  <c r="N344"/>
  <c r="O344" s="1"/>
  <c r="N345"/>
  <c r="O345" s="1"/>
  <c r="N346"/>
  <c r="O346" s="1"/>
  <c r="N347"/>
  <c r="O347" s="1"/>
  <c r="N348"/>
  <c r="O348" s="1"/>
  <c r="N349"/>
  <c r="O349" s="1"/>
  <c r="N350"/>
  <c r="O350" s="1"/>
  <c r="N351"/>
  <c r="O351" s="1"/>
  <c r="N352"/>
  <c r="O352" s="1"/>
  <c r="N353"/>
  <c r="O353" s="1"/>
  <c r="N354"/>
  <c r="O354" s="1"/>
  <c r="N355"/>
  <c r="O355" s="1"/>
  <c r="N356"/>
  <c r="O356" s="1"/>
  <c r="N357"/>
  <c r="O357" s="1"/>
  <c r="N358"/>
  <c r="O358" s="1"/>
  <c r="N359"/>
  <c r="O359" s="1"/>
  <c r="N360"/>
  <c r="O360" s="1"/>
  <c r="N361"/>
  <c r="O361" s="1"/>
  <c r="N362"/>
  <c r="O362" s="1"/>
  <c r="N363"/>
  <c r="O363" s="1"/>
  <c r="N364"/>
  <c r="O364" s="1"/>
  <c r="N365"/>
  <c r="O365" s="1"/>
  <c r="N366"/>
  <c r="O366" s="1"/>
  <c r="N367"/>
  <c r="O367" s="1"/>
  <c r="N368"/>
  <c r="O368" s="1"/>
  <c r="N369"/>
  <c r="N370"/>
  <c r="N371"/>
  <c r="O371" s="1"/>
  <c r="N372"/>
  <c r="O372" s="1"/>
  <c r="N373"/>
  <c r="O373" s="1"/>
  <c r="N374"/>
  <c r="O374" s="1"/>
  <c r="N375"/>
  <c r="O375" s="1"/>
  <c r="N376"/>
  <c r="O376" s="1"/>
  <c r="N377"/>
  <c r="O377" s="1"/>
  <c r="N378"/>
  <c r="O378" s="1"/>
  <c r="N379"/>
  <c r="O379" s="1"/>
  <c r="N380"/>
  <c r="O380" s="1"/>
  <c r="N381"/>
  <c r="O381" s="1"/>
  <c r="N382"/>
  <c r="O382" s="1"/>
  <c r="N383"/>
  <c r="O383" s="1"/>
  <c r="N384"/>
  <c r="O384" s="1"/>
  <c r="N385"/>
  <c r="O385" s="1"/>
  <c r="N386"/>
  <c r="O386" s="1"/>
  <c r="N387"/>
  <c r="O387" s="1"/>
  <c r="N388"/>
  <c r="O388" s="1"/>
  <c r="N389"/>
  <c r="O389" s="1"/>
  <c r="N390"/>
  <c r="O390" s="1"/>
  <c r="N391"/>
  <c r="O391" s="1"/>
  <c r="N392"/>
  <c r="O392" s="1"/>
  <c r="N393"/>
  <c r="O393" s="1"/>
  <c r="N394"/>
  <c r="O394" s="1"/>
  <c r="N395"/>
  <c r="O395" s="1"/>
  <c r="N396"/>
  <c r="O396" s="1"/>
  <c r="N397"/>
  <c r="O397" s="1"/>
  <c r="N398"/>
  <c r="O398" s="1"/>
  <c r="N399"/>
  <c r="O399" s="1"/>
  <c r="N400"/>
  <c r="O400" s="1"/>
  <c r="N401"/>
  <c r="O401" s="1"/>
  <c r="N402"/>
  <c r="O402" s="1"/>
  <c r="N403"/>
  <c r="O403" s="1"/>
  <c r="N404"/>
  <c r="O404" s="1"/>
  <c r="N405"/>
  <c r="O405" s="1"/>
  <c r="N406"/>
  <c r="O406" s="1"/>
  <c r="N407"/>
  <c r="O407" s="1"/>
  <c r="N408"/>
  <c r="O408" s="1"/>
  <c r="N409"/>
  <c r="O409" s="1"/>
  <c r="N410"/>
  <c r="O410" s="1"/>
  <c r="N411"/>
  <c r="O411" s="1"/>
  <c r="N412"/>
  <c r="O412" s="1"/>
  <c r="N413"/>
  <c r="O413" s="1"/>
  <c r="N414"/>
  <c r="O414" s="1"/>
  <c r="N415"/>
  <c r="O415" s="1"/>
  <c r="N416"/>
  <c r="O416" s="1"/>
  <c r="N417"/>
  <c r="O417" s="1"/>
  <c r="N418"/>
  <c r="O418" s="1"/>
  <c r="N419"/>
  <c r="O419" s="1"/>
  <c r="N420"/>
  <c r="O420" s="1"/>
  <c r="N421"/>
  <c r="O421" s="1"/>
  <c r="N422"/>
  <c r="O422" s="1"/>
  <c r="N423"/>
  <c r="O423" s="1"/>
  <c r="N424"/>
  <c r="O424" s="1"/>
  <c r="N425"/>
  <c r="O425" s="1"/>
  <c r="N426"/>
  <c r="O426" s="1"/>
  <c r="N427"/>
  <c r="O427" s="1"/>
  <c r="N428"/>
  <c r="O428" s="1"/>
  <c r="N429"/>
  <c r="O429" s="1"/>
  <c r="N430"/>
  <c r="O430" s="1"/>
  <c r="N431"/>
  <c r="O431" s="1"/>
  <c r="N432"/>
  <c r="O432" s="1"/>
  <c r="N433"/>
  <c r="O433" s="1"/>
  <c r="N434"/>
  <c r="O434" s="1"/>
  <c r="N435"/>
  <c r="O435" s="1"/>
  <c r="N436"/>
  <c r="O436" s="1"/>
  <c r="N437"/>
  <c r="O437" s="1"/>
  <c r="N438"/>
  <c r="O438" s="1"/>
  <c r="N439"/>
  <c r="O439" s="1"/>
  <c r="N440"/>
  <c r="O440" s="1"/>
  <c r="N441"/>
  <c r="O441" s="1"/>
  <c r="N442"/>
  <c r="O442" s="1"/>
  <c r="N443"/>
  <c r="O443" s="1"/>
  <c r="N444"/>
  <c r="O444" s="1"/>
  <c r="N445"/>
  <c r="O445" s="1"/>
  <c r="N446"/>
  <c r="O446" s="1"/>
  <c r="N447"/>
  <c r="O447" s="1"/>
  <c r="N448"/>
  <c r="N449"/>
  <c r="N450"/>
  <c r="N451"/>
  <c r="N452"/>
  <c r="N453"/>
  <c r="O453" s="1"/>
  <c r="N454"/>
  <c r="O454" s="1"/>
  <c r="N455"/>
  <c r="O455" s="1"/>
  <c r="N456"/>
  <c r="O456" s="1"/>
  <c r="N457"/>
  <c r="O457" s="1"/>
  <c r="N458"/>
  <c r="O458" s="1"/>
  <c r="N459"/>
  <c r="O459" s="1"/>
  <c r="N460"/>
  <c r="N461"/>
  <c r="N462"/>
  <c r="N463"/>
  <c r="N464"/>
  <c r="O464" s="1"/>
  <c r="N465"/>
  <c r="O465" s="1"/>
  <c r="N466"/>
  <c r="O466" s="1"/>
  <c r="N467"/>
  <c r="O467" s="1"/>
  <c r="N468"/>
  <c r="O468" s="1"/>
  <c r="N469"/>
  <c r="O469" s="1"/>
  <c r="N470"/>
  <c r="O470" s="1"/>
  <c r="N471"/>
  <c r="O471" s="1"/>
  <c r="N472"/>
  <c r="O472" s="1"/>
  <c r="N473"/>
  <c r="O473" s="1"/>
  <c r="N474"/>
  <c r="O474" s="1"/>
  <c r="N475"/>
  <c r="O475" s="1"/>
  <c r="N476"/>
  <c r="O476" s="1"/>
  <c r="N477"/>
  <c r="O477" s="1"/>
  <c r="N478"/>
  <c r="O478" s="1"/>
  <c r="N479"/>
  <c r="O479" s="1"/>
  <c r="N480"/>
  <c r="N481"/>
  <c r="N482"/>
  <c r="N483"/>
  <c r="N484"/>
  <c r="N485"/>
  <c r="N486"/>
  <c r="O486" s="1"/>
  <c r="N487"/>
  <c r="O487" s="1"/>
  <c r="N488"/>
  <c r="O488" s="1"/>
  <c r="N489"/>
  <c r="O489" s="1"/>
  <c r="N490"/>
  <c r="O490" s="1"/>
  <c r="N491"/>
  <c r="O491" s="1"/>
  <c r="N492"/>
  <c r="O492" s="1"/>
  <c r="N493"/>
  <c r="O493" s="1"/>
  <c r="N494"/>
  <c r="O494" s="1"/>
  <c r="N495"/>
  <c r="O495" s="1"/>
  <c r="N496"/>
  <c r="O496" s="1"/>
  <c r="N497"/>
  <c r="O497" s="1"/>
  <c r="N498"/>
  <c r="O498" s="1"/>
  <c r="N499"/>
  <c r="O499" s="1"/>
  <c r="N500"/>
  <c r="O500" s="1"/>
  <c r="N501"/>
  <c r="O501" s="1"/>
  <c r="N502"/>
  <c r="O502" s="1"/>
  <c r="N503"/>
  <c r="O503" s="1"/>
  <c r="N504"/>
  <c r="O504" s="1"/>
  <c r="N505"/>
  <c r="O505" s="1"/>
  <c r="N506"/>
  <c r="O506" s="1"/>
  <c r="N507"/>
  <c r="N508"/>
  <c r="N509"/>
  <c r="N510"/>
  <c r="N511"/>
  <c r="N512"/>
  <c r="N513"/>
  <c r="N514"/>
  <c r="N515"/>
  <c r="N516"/>
  <c r="O516" s="1"/>
  <c r="N517"/>
  <c r="N518"/>
  <c r="N519"/>
  <c r="O519" s="1"/>
  <c r="N520"/>
  <c r="O520" s="1"/>
  <c r="N521"/>
  <c r="O521" s="1"/>
  <c r="N522"/>
  <c r="O522" s="1"/>
  <c r="N523"/>
  <c r="N524"/>
  <c r="N525"/>
  <c r="O525" s="1"/>
  <c r="N526"/>
  <c r="O526" s="1"/>
  <c r="N527"/>
  <c r="O527" s="1"/>
  <c r="N528"/>
  <c r="O528" s="1"/>
  <c r="N529"/>
  <c r="O529" s="1"/>
  <c r="N530"/>
  <c r="O530" s="1"/>
  <c r="N531"/>
  <c r="O531" s="1"/>
  <c r="N532"/>
  <c r="O532" s="1"/>
  <c r="N533"/>
  <c r="O533" s="1"/>
  <c r="N534"/>
  <c r="O534" s="1"/>
  <c r="N535"/>
  <c r="O535" s="1"/>
  <c r="N536"/>
  <c r="O536" s="1"/>
  <c r="N537"/>
  <c r="N538"/>
  <c r="N539"/>
  <c r="O539" s="1"/>
  <c r="N540"/>
  <c r="O540" s="1"/>
  <c r="N541"/>
  <c r="O541" s="1"/>
  <c r="N542"/>
  <c r="O542" s="1"/>
  <c r="N543"/>
  <c r="O543" s="1"/>
  <c r="N544"/>
  <c r="O544" s="1"/>
  <c r="N545"/>
  <c r="O545" s="1"/>
  <c r="N546"/>
  <c r="O546" s="1"/>
  <c r="N547"/>
  <c r="O547" s="1"/>
  <c r="N548"/>
  <c r="O548" s="1"/>
  <c r="N549"/>
  <c r="O549" s="1"/>
  <c r="N550"/>
  <c r="O550" s="1"/>
  <c r="N551"/>
  <c r="O551" s="1"/>
  <c r="N552"/>
  <c r="O552" s="1"/>
  <c r="N553"/>
  <c r="O553" s="1"/>
  <c r="N554"/>
  <c r="O554" s="1"/>
  <c r="N555"/>
  <c r="O555" s="1"/>
  <c r="N556"/>
  <c r="O556" s="1"/>
  <c r="N557"/>
  <c r="O557" s="1"/>
  <c r="N558"/>
  <c r="O558" s="1"/>
  <c r="N559"/>
  <c r="O559" s="1"/>
  <c r="N560"/>
  <c r="O560" s="1"/>
  <c r="N561"/>
  <c r="O561" s="1"/>
  <c r="N562"/>
  <c r="O562" s="1"/>
  <c r="N563"/>
  <c r="O563" s="1"/>
  <c r="N564"/>
  <c r="O564" s="1"/>
  <c r="N565"/>
  <c r="O565" s="1"/>
  <c r="N566"/>
  <c r="O566" s="1"/>
  <c r="N567"/>
  <c r="O567" s="1"/>
  <c r="N568"/>
  <c r="O568" s="1"/>
  <c r="N569"/>
  <c r="O569" s="1"/>
  <c r="N570"/>
  <c r="O570" s="1"/>
  <c r="N571"/>
  <c r="O571" s="1"/>
  <c r="N572"/>
  <c r="O572" s="1"/>
  <c r="N573"/>
  <c r="O573" s="1"/>
  <c r="N574"/>
  <c r="O574" s="1"/>
  <c r="N575"/>
  <c r="O575" s="1"/>
  <c r="N576"/>
  <c r="O576" s="1"/>
  <c r="N577"/>
  <c r="O577" s="1"/>
  <c r="N578"/>
  <c r="O578" s="1"/>
  <c r="N579"/>
  <c r="O579" s="1"/>
  <c r="N580"/>
  <c r="N581"/>
  <c r="O581" s="1"/>
  <c r="N582"/>
  <c r="O582" s="1"/>
  <c r="N583"/>
  <c r="N584"/>
  <c r="N585"/>
  <c r="O585" s="1"/>
  <c r="N586"/>
  <c r="O586" s="1"/>
  <c r="N587"/>
  <c r="O587" s="1"/>
  <c r="N588"/>
  <c r="O588" s="1"/>
  <c r="N589"/>
  <c r="O589" s="1"/>
  <c r="N590"/>
  <c r="O590" s="1"/>
  <c r="N591"/>
  <c r="O591" s="1"/>
  <c r="N592"/>
  <c r="O592" s="1"/>
  <c r="N593"/>
  <c r="O593" s="1"/>
  <c r="N594"/>
  <c r="O594" s="1"/>
  <c r="N595"/>
  <c r="O595" s="1"/>
  <c r="N596"/>
  <c r="O596" s="1"/>
  <c r="N597"/>
  <c r="O597" s="1"/>
  <c r="N598"/>
  <c r="O598" s="1"/>
  <c r="N599"/>
  <c r="O599" s="1"/>
  <c r="N600"/>
  <c r="O600" s="1"/>
  <c r="N601"/>
  <c r="O601" s="1"/>
  <c r="N602"/>
  <c r="N603"/>
  <c r="N604"/>
  <c r="N605"/>
  <c r="N606"/>
  <c r="N607"/>
  <c r="N608"/>
  <c r="N609"/>
  <c r="O609" s="1"/>
  <c r="N610"/>
  <c r="O610" s="1"/>
  <c r="N611"/>
  <c r="O611" s="1"/>
  <c r="N612"/>
  <c r="O612" s="1"/>
  <c r="N613"/>
  <c r="O613" s="1"/>
  <c r="N614"/>
  <c r="O614" s="1"/>
  <c r="N615"/>
  <c r="O615" s="1"/>
  <c r="N616"/>
  <c r="O616" s="1"/>
  <c r="N617"/>
  <c r="O617" s="1"/>
  <c r="N618"/>
  <c r="O618" s="1"/>
  <c r="N619"/>
  <c r="O619" s="1"/>
  <c r="N620"/>
  <c r="O620" s="1"/>
  <c r="N621"/>
  <c r="O621" s="1"/>
  <c r="N622"/>
  <c r="O622" s="1"/>
  <c r="N623"/>
  <c r="O623" s="1"/>
  <c r="N624"/>
  <c r="O624" s="1"/>
  <c r="N625"/>
  <c r="O625" s="1"/>
  <c r="N626"/>
  <c r="O626" s="1"/>
  <c r="N627"/>
  <c r="O627" s="1"/>
  <c r="N628"/>
  <c r="O628" s="1"/>
  <c r="N629"/>
  <c r="O629" s="1"/>
  <c r="N630"/>
  <c r="O630" s="1"/>
  <c r="N631"/>
  <c r="O631" s="1"/>
  <c r="N632"/>
  <c r="O632" s="1"/>
  <c r="N633"/>
  <c r="O633" s="1"/>
  <c r="N634"/>
  <c r="O634" s="1"/>
  <c r="N635"/>
  <c r="O635" s="1"/>
  <c r="N636"/>
  <c r="O636" s="1"/>
  <c r="N637"/>
  <c r="O637" s="1"/>
  <c r="N638"/>
  <c r="O638" s="1"/>
  <c r="N639"/>
  <c r="O639" s="1"/>
  <c r="N640"/>
  <c r="O640" s="1"/>
  <c r="N641"/>
  <c r="N642"/>
  <c r="N643"/>
  <c r="N644"/>
  <c r="N645"/>
  <c r="O645" s="1"/>
  <c r="N646"/>
  <c r="O646" s="1"/>
  <c r="N647"/>
  <c r="O647" s="1"/>
  <c r="N648"/>
  <c r="O648" s="1"/>
  <c r="N649"/>
  <c r="O649" s="1"/>
  <c r="N650"/>
  <c r="O650" s="1"/>
  <c r="N651"/>
  <c r="O651" s="1"/>
  <c r="N652"/>
  <c r="O652" s="1"/>
  <c r="N653"/>
  <c r="O653" s="1"/>
  <c r="N654"/>
  <c r="O654" s="1"/>
  <c r="N655"/>
  <c r="O655" s="1"/>
  <c r="N656"/>
  <c r="O656" s="1"/>
  <c r="N657"/>
  <c r="O657" s="1"/>
  <c r="N658"/>
  <c r="O658" s="1"/>
  <c r="N659"/>
  <c r="O659" s="1"/>
  <c r="N660"/>
  <c r="O660" s="1"/>
  <c r="N661"/>
  <c r="O661" s="1"/>
  <c r="N662"/>
  <c r="O662" s="1"/>
  <c r="N663"/>
  <c r="O663" s="1"/>
  <c r="N664"/>
  <c r="O664" s="1"/>
  <c r="N665"/>
  <c r="O665" s="1"/>
  <c r="N666"/>
  <c r="O666" s="1"/>
  <c r="N667"/>
  <c r="O667" s="1"/>
  <c r="N668"/>
  <c r="O668" s="1"/>
  <c r="N669"/>
  <c r="O669" s="1"/>
  <c r="N670"/>
  <c r="O670" s="1"/>
  <c r="N671"/>
  <c r="O671" s="1"/>
  <c r="N672"/>
  <c r="O672" s="1"/>
  <c r="N673"/>
  <c r="O673" s="1"/>
  <c r="N674"/>
  <c r="O674" s="1"/>
  <c r="N675"/>
  <c r="O675" s="1"/>
  <c r="N676"/>
  <c r="O676" s="1"/>
  <c r="N677"/>
  <c r="O677" s="1"/>
  <c r="N678"/>
  <c r="O678" s="1"/>
  <c r="N679"/>
  <c r="O679" s="1"/>
  <c r="N680"/>
  <c r="O680" s="1"/>
  <c r="N681"/>
  <c r="O681" s="1"/>
  <c r="N682"/>
  <c r="O682" s="1"/>
  <c r="N683"/>
  <c r="O683" s="1"/>
  <c r="N684"/>
  <c r="O684" s="1"/>
  <c r="N685"/>
  <c r="O685" s="1"/>
  <c r="N686"/>
  <c r="O686" s="1"/>
  <c r="N687"/>
  <c r="O687" s="1"/>
  <c r="N688"/>
  <c r="O688" s="1"/>
  <c r="N689"/>
  <c r="O689" s="1"/>
  <c r="N690"/>
  <c r="O690" s="1"/>
  <c r="N691"/>
  <c r="O691" s="1"/>
  <c r="N692"/>
  <c r="O692" s="1"/>
  <c r="N693"/>
  <c r="O693" s="1"/>
  <c r="N694"/>
  <c r="O694" s="1"/>
  <c r="N695"/>
  <c r="O695" s="1"/>
  <c r="N696"/>
  <c r="O696" s="1"/>
  <c r="N697"/>
  <c r="O697" s="1"/>
  <c r="N698"/>
  <c r="O698" s="1"/>
  <c r="N699"/>
  <c r="N700"/>
  <c r="O700" s="1"/>
  <c r="N701"/>
  <c r="O701" s="1"/>
  <c r="N702"/>
  <c r="O702" s="1"/>
  <c r="N703"/>
  <c r="O703" s="1"/>
  <c r="N704"/>
  <c r="O704" s="1"/>
  <c r="N705"/>
  <c r="O705" s="1"/>
  <c r="N706"/>
  <c r="O706" s="1"/>
  <c r="N707"/>
  <c r="O707" s="1"/>
  <c r="N708"/>
  <c r="O708" s="1"/>
  <c r="N709"/>
  <c r="O709" s="1"/>
  <c r="N710"/>
  <c r="O710" s="1"/>
  <c r="N711"/>
  <c r="O711" s="1"/>
  <c r="N712"/>
  <c r="O712" s="1"/>
  <c r="N713"/>
  <c r="O713" s="1"/>
  <c r="N714"/>
  <c r="O714" s="1"/>
  <c r="N715"/>
  <c r="O715" s="1"/>
  <c r="N716"/>
  <c r="O716" s="1"/>
  <c r="N717"/>
  <c r="O717" s="1"/>
  <c r="N718"/>
  <c r="O718" s="1"/>
  <c r="N719"/>
  <c r="O719" s="1"/>
  <c r="N720"/>
  <c r="N721"/>
  <c r="N722"/>
  <c r="N723"/>
  <c r="N724"/>
  <c r="N725"/>
  <c r="N726"/>
  <c r="N727"/>
  <c r="O727" s="1"/>
  <c r="N728"/>
  <c r="O728" s="1"/>
  <c r="N729"/>
  <c r="O729" s="1"/>
  <c r="N730"/>
  <c r="O730" s="1"/>
  <c r="N731"/>
  <c r="O731" s="1"/>
  <c r="N732"/>
  <c r="O732" s="1"/>
  <c r="N733"/>
  <c r="O733" s="1"/>
  <c r="N734"/>
  <c r="O734" s="1"/>
  <c r="N735"/>
  <c r="O735" s="1"/>
  <c r="N736"/>
  <c r="O736" s="1"/>
  <c r="N737"/>
  <c r="O737" s="1"/>
  <c r="N738"/>
  <c r="O738" s="1"/>
  <c r="N739"/>
  <c r="O739" s="1"/>
  <c r="N740"/>
  <c r="O740" s="1"/>
  <c r="N741"/>
  <c r="O741" s="1"/>
  <c r="N742"/>
  <c r="O742" s="1"/>
  <c r="N743"/>
  <c r="O743" s="1"/>
  <c r="N744"/>
  <c r="O744" s="1"/>
  <c r="N745"/>
  <c r="O745" s="1"/>
  <c r="N746"/>
  <c r="O746" s="1"/>
  <c r="N747"/>
  <c r="O747" s="1"/>
  <c r="N748"/>
  <c r="O748" s="1"/>
  <c r="N749"/>
  <c r="O749" s="1"/>
  <c r="N750"/>
  <c r="O750" s="1"/>
  <c r="N751"/>
  <c r="O751" s="1"/>
  <c r="N752"/>
  <c r="O752" s="1"/>
  <c r="N753"/>
  <c r="O753" s="1"/>
  <c r="N754"/>
  <c r="O754" s="1"/>
  <c r="N755"/>
  <c r="O755" s="1"/>
  <c r="N756"/>
  <c r="O756" s="1"/>
  <c r="N757"/>
  <c r="O757" s="1"/>
  <c r="N758"/>
  <c r="O758" s="1"/>
  <c r="N759"/>
  <c r="O759" s="1"/>
  <c r="N760"/>
  <c r="O760" s="1"/>
  <c r="N761"/>
  <c r="O761" s="1"/>
  <c r="N762"/>
  <c r="O762" s="1"/>
  <c r="N763"/>
  <c r="O763" s="1"/>
  <c r="N764"/>
  <c r="O764" s="1"/>
  <c r="N765"/>
  <c r="O765" s="1"/>
  <c r="N766"/>
  <c r="O766" s="1"/>
  <c r="N767"/>
  <c r="O767" s="1"/>
  <c r="N768"/>
  <c r="O768" s="1"/>
  <c r="N769"/>
  <c r="O769" s="1"/>
  <c r="N770"/>
  <c r="O770" s="1"/>
  <c r="N771"/>
  <c r="O771" s="1"/>
  <c r="N772"/>
  <c r="O772" s="1"/>
  <c r="N773"/>
  <c r="O773" s="1"/>
  <c r="N774"/>
  <c r="O774" s="1"/>
  <c r="N775"/>
  <c r="O775" s="1"/>
  <c r="N776"/>
  <c r="O776" s="1"/>
  <c r="N777"/>
  <c r="O777" s="1"/>
  <c r="N778"/>
  <c r="O778" s="1"/>
  <c r="N779"/>
  <c r="O779" s="1"/>
  <c r="N780"/>
  <c r="O780" s="1"/>
  <c r="N781"/>
  <c r="O781" s="1"/>
  <c r="N782"/>
  <c r="O782" s="1"/>
  <c r="N783"/>
  <c r="O783" s="1"/>
  <c r="N784"/>
  <c r="O784" s="1"/>
  <c r="N785"/>
  <c r="O785" s="1"/>
  <c r="N786"/>
  <c r="O786" s="1"/>
  <c r="N787"/>
  <c r="O787" s="1"/>
  <c r="N788"/>
  <c r="O788" s="1"/>
  <c r="N789"/>
  <c r="O789" s="1"/>
  <c r="N790"/>
  <c r="O790" s="1"/>
  <c r="N791"/>
  <c r="O791" s="1"/>
  <c r="N792"/>
  <c r="O792" s="1"/>
  <c r="N793"/>
  <c r="O793" s="1"/>
  <c r="N794"/>
  <c r="O794" s="1"/>
  <c r="N795"/>
  <c r="O795" s="1"/>
  <c r="N796"/>
  <c r="O796" s="1"/>
  <c r="N797"/>
  <c r="O797" s="1"/>
  <c r="N798"/>
  <c r="O798" s="1"/>
  <c r="N799"/>
  <c r="O799" s="1"/>
  <c r="N800"/>
  <c r="O800" s="1"/>
  <c r="N801"/>
  <c r="O801" s="1"/>
  <c r="N802"/>
  <c r="O802" s="1"/>
  <c r="N803"/>
  <c r="O803" s="1"/>
  <c r="N804"/>
  <c r="O804" s="1"/>
  <c r="N805"/>
  <c r="O805" s="1"/>
  <c r="N806"/>
  <c r="N807"/>
  <c r="O807" s="1"/>
  <c r="N808"/>
  <c r="O808" s="1"/>
  <c r="N809"/>
  <c r="O809" s="1"/>
  <c r="N810"/>
  <c r="O810" s="1"/>
  <c r="N811"/>
  <c r="O811" s="1"/>
  <c r="N812"/>
  <c r="O812" s="1"/>
  <c r="N813"/>
  <c r="O813" s="1"/>
  <c r="N814"/>
  <c r="O814" s="1"/>
  <c r="N815"/>
  <c r="O815" s="1"/>
  <c r="N816"/>
  <c r="O816" s="1"/>
  <c r="N817"/>
  <c r="O817" s="1"/>
  <c r="N818"/>
  <c r="O818" s="1"/>
  <c r="N819"/>
  <c r="O819" s="1"/>
  <c r="N820"/>
  <c r="O820" s="1"/>
  <c r="N821"/>
  <c r="O821" s="1"/>
  <c r="N822"/>
  <c r="O822" s="1"/>
  <c r="N823"/>
  <c r="O823" s="1"/>
  <c r="N824"/>
  <c r="O824" s="1"/>
  <c r="N825"/>
  <c r="O825" s="1"/>
  <c r="N826"/>
  <c r="O826" s="1"/>
  <c r="N827"/>
  <c r="N828"/>
  <c r="N829"/>
  <c r="N830"/>
  <c r="N831"/>
  <c r="O831" s="1"/>
  <c r="N832"/>
  <c r="O832" s="1"/>
  <c r="N833"/>
  <c r="O833" s="1"/>
  <c r="N834"/>
  <c r="O834" s="1"/>
  <c r="N835"/>
  <c r="O835" s="1"/>
  <c r="N836"/>
  <c r="O836" s="1"/>
  <c r="N837"/>
  <c r="O837" s="1"/>
  <c r="N838"/>
  <c r="O838" s="1"/>
  <c r="N839"/>
  <c r="O839" s="1"/>
  <c r="N840"/>
  <c r="O840" s="1"/>
  <c r="N841"/>
  <c r="O841" s="1"/>
  <c r="N842"/>
  <c r="O842" s="1"/>
  <c r="N843"/>
  <c r="O843" s="1"/>
  <c r="N844"/>
  <c r="O844" s="1"/>
  <c r="N845"/>
  <c r="O845" s="1"/>
  <c r="N846"/>
  <c r="O846" s="1"/>
  <c r="N847"/>
  <c r="O847" s="1"/>
  <c r="N848"/>
  <c r="O848" s="1"/>
  <c r="N849"/>
  <c r="O849" s="1"/>
  <c r="N850"/>
  <c r="O850" s="1"/>
  <c r="N851"/>
  <c r="O851" s="1"/>
  <c r="N852"/>
  <c r="O852" s="1"/>
  <c r="N853"/>
  <c r="O853" s="1"/>
  <c r="N854"/>
  <c r="O854" s="1"/>
  <c r="N855"/>
  <c r="O855" s="1"/>
  <c r="N856"/>
  <c r="O856" s="1"/>
  <c r="N857"/>
  <c r="O857" s="1"/>
  <c r="N858"/>
  <c r="O858" s="1"/>
  <c r="N859"/>
  <c r="O859" s="1"/>
  <c r="N860"/>
  <c r="O860" s="1"/>
  <c r="N861"/>
  <c r="N862"/>
  <c r="N863"/>
  <c r="N864"/>
  <c r="N865"/>
  <c r="N866"/>
  <c r="N867"/>
  <c r="N868"/>
  <c r="O868" s="1"/>
  <c r="N869"/>
  <c r="O869" s="1"/>
  <c r="N870"/>
  <c r="O870" s="1"/>
  <c r="N871"/>
  <c r="N872"/>
  <c r="O872" s="1"/>
  <c r="N873"/>
  <c r="O873" s="1"/>
  <c r="N874"/>
  <c r="N875"/>
  <c r="N876"/>
  <c r="O876" s="1"/>
  <c r="N877"/>
  <c r="O877" s="1"/>
  <c r="N878"/>
  <c r="O878" s="1"/>
  <c r="N879"/>
  <c r="O879" s="1"/>
  <c r="N880"/>
  <c r="O880" s="1"/>
  <c r="N881"/>
  <c r="O881" s="1"/>
  <c r="N882"/>
  <c r="O882" s="1"/>
  <c r="N883"/>
  <c r="O883" s="1"/>
  <c r="N884"/>
  <c r="O884" s="1"/>
  <c r="N885"/>
  <c r="O885" s="1"/>
  <c r="N886"/>
  <c r="O886" s="1"/>
  <c r="N887"/>
  <c r="O887" s="1"/>
  <c r="N888"/>
  <c r="O888" s="1"/>
  <c r="N889"/>
  <c r="O889" s="1"/>
  <c r="N890"/>
  <c r="O890" s="1"/>
  <c r="N891"/>
  <c r="O891" s="1"/>
  <c r="N892"/>
  <c r="O892" s="1"/>
  <c r="N893"/>
  <c r="O893" s="1"/>
  <c r="N894"/>
  <c r="O894" s="1"/>
  <c r="N895"/>
  <c r="O895" s="1"/>
  <c r="N896"/>
  <c r="O896" s="1"/>
  <c r="N897"/>
  <c r="O897" s="1"/>
  <c r="N898"/>
  <c r="O898" s="1"/>
  <c r="N899"/>
  <c r="O899" s="1"/>
  <c r="N900"/>
  <c r="O900" s="1"/>
  <c r="N901"/>
  <c r="O901" s="1"/>
  <c r="N902"/>
  <c r="N903"/>
  <c r="N904"/>
  <c r="O904" s="1"/>
  <c r="N905"/>
  <c r="O905" s="1"/>
  <c r="N906"/>
  <c r="O906" s="1"/>
  <c r="N907"/>
  <c r="O907" s="1"/>
  <c r="N908"/>
  <c r="O908" s="1"/>
  <c r="N909"/>
  <c r="O909" s="1"/>
  <c r="N910"/>
  <c r="O910" s="1"/>
  <c r="N911"/>
  <c r="O911" s="1"/>
  <c r="N912"/>
  <c r="N913"/>
  <c r="N914"/>
  <c r="N915"/>
  <c r="O915" s="1"/>
  <c r="N916"/>
  <c r="O916" s="1"/>
  <c r="N917"/>
  <c r="O917" s="1"/>
  <c r="N918"/>
  <c r="O918" s="1"/>
  <c r="N919"/>
  <c r="O919" s="1"/>
  <c r="N920"/>
  <c r="O920" s="1"/>
  <c r="N921"/>
  <c r="O921" s="1"/>
  <c r="N922"/>
  <c r="O922" s="1"/>
  <c r="N923"/>
  <c r="O923" s="1"/>
  <c r="N924"/>
  <c r="O924" s="1"/>
  <c r="N925"/>
  <c r="O925" s="1"/>
  <c r="N926"/>
  <c r="O926" s="1"/>
  <c r="N927"/>
  <c r="O927" s="1"/>
  <c r="N928"/>
  <c r="O928" s="1"/>
  <c r="N929"/>
  <c r="O929" s="1"/>
  <c r="N930"/>
  <c r="O930" s="1"/>
  <c r="N931"/>
  <c r="O931" s="1"/>
  <c r="N932"/>
  <c r="O932" s="1"/>
  <c r="N933"/>
  <c r="O933" s="1"/>
  <c r="N934"/>
  <c r="O934" s="1"/>
  <c r="N935"/>
  <c r="O935" s="1"/>
  <c r="N936"/>
  <c r="O936" s="1"/>
  <c r="N937"/>
  <c r="O937" s="1"/>
  <c r="N938"/>
  <c r="O938" s="1"/>
  <c r="N939"/>
  <c r="O939" s="1"/>
  <c r="N940"/>
  <c r="O940" s="1"/>
  <c r="N941"/>
  <c r="O941" s="1"/>
  <c r="N942"/>
  <c r="O942" s="1"/>
  <c r="N943"/>
  <c r="O943" s="1"/>
  <c r="N944"/>
  <c r="O944" s="1"/>
  <c r="N945"/>
  <c r="O945" s="1"/>
  <c r="N946"/>
  <c r="O946" s="1"/>
  <c r="N947"/>
  <c r="O947" s="1"/>
  <c r="N948"/>
  <c r="O948" s="1"/>
  <c r="N949"/>
  <c r="O949" s="1"/>
  <c r="N950"/>
  <c r="O950" s="1"/>
  <c r="N951"/>
  <c r="O951" s="1"/>
  <c r="N952"/>
  <c r="O952" s="1"/>
  <c r="N953"/>
  <c r="O953" s="1"/>
  <c r="N954"/>
  <c r="O954" s="1"/>
  <c r="N955"/>
  <c r="O955" s="1"/>
  <c r="N956"/>
  <c r="O956" s="1"/>
  <c r="N957"/>
  <c r="O957" s="1"/>
  <c r="N958"/>
  <c r="O958" s="1"/>
  <c r="N959"/>
  <c r="N960"/>
  <c r="O960" s="1"/>
  <c r="N961"/>
  <c r="O961" s="1"/>
  <c r="N962"/>
  <c r="O962" s="1"/>
  <c r="N963"/>
  <c r="O963" s="1"/>
  <c r="N964"/>
  <c r="O964" s="1"/>
  <c r="N965"/>
  <c r="O965" s="1"/>
  <c r="N966"/>
  <c r="O966" s="1"/>
  <c r="N967"/>
  <c r="O967" s="1"/>
  <c r="N968"/>
  <c r="O968" s="1"/>
  <c r="N969"/>
  <c r="O969" s="1"/>
  <c r="N970"/>
  <c r="O970" s="1"/>
  <c r="N971"/>
  <c r="O971" s="1"/>
  <c r="N972"/>
  <c r="O972" s="1"/>
  <c r="N973"/>
  <c r="O973" s="1"/>
  <c r="N974"/>
  <c r="O974" s="1"/>
  <c r="N975"/>
  <c r="O975" s="1"/>
  <c r="N976"/>
  <c r="O976" s="1"/>
  <c r="N977"/>
  <c r="O977" s="1"/>
  <c r="N978"/>
  <c r="O978" s="1"/>
  <c r="N979"/>
  <c r="O979" s="1"/>
  <c r="N980"/>
  <c r="O980" s="1"/>
  <c r="N981"/>
  <c r="O981" s="1"/>
  <c r="N982"/>
  <c r="O982" s="1"/>
  <c r="N983"/>
  <c r="O983" s="1"/>
  <c r="N984"/>
  <c r="O984" s="1"/>
  <c r="N985"/>
  <c r="O985" s="1"/>
  <c r="N986"/>
  <c r="O986" s="1"/>
  <c r="N987"/>
  <c r="O987" s="1"/>
  <c r="N988"/>
  <c r="O988" s="1"/>
  <c r="N989"/>
  <c r="O989" s="1"/>
  <c r="N990"/>
  <c r="O990" s="1"/>
  <c r="N991"/>
  <c r="O991" s="1"/>
  <c r="N992"/>
  <c r="O992" s="1"/>
  <c r="N993"/>
  <c r="O993" s="1"/>
  <c r="N994"/>
  <c r="O994" s="1"/>
  <c r="N995"/>
  <c r="O995" s="1"/>
  <c r="N996"/>
  <c r="O996" s="1"/>
  <c r="N997"/>
  <c r="O997" s="1"/>
  <c r="N998"/>
  <c r="O998" s="1"/>
  <c r="N999"/>
  <c r="O999" s="1"/>
  <c r="N1000"/>
  <c r="O1000" s="1"/>
  <c r="N1001"/>
  <c r="O1001" s="1"/>
  <c r="N1002"/>
  <c r="O1002" s="1"/>
  <c r="N1003"/>
  <c r="O1003" s="1"/>
  <c r="N1004"/>
  <c r="O1004" s="1"/>
  <c r="N1005"/>
  <c r="O1005" s="1"/>
  <c r="N1006"/>
  <c r="O1006" s="1"/>
  <c r="N1007"/>
  <c r="O1007" s="1"/>
  <c r="N1008"/>
  <c r="O1008" s="1"/>
  <c r="N1009"/>
  <c r="O1009" s="1"/>
  <c r="N1010"/>
  <c r="O1010" s="1"/>
  <c r="N1011"/>
  <c r="O1011" s="1"/>
  <c r="N1012"/>
  <c r="O1012" s="1"/>
  <c r="N1013"/>
  <c r="O1013" s="1"/>
  <c r="N1014"/>
  <c r="O1014" s="1"/>
  <c r="N1015"/>
  <c r="O1015" s="1"/>
  <c r="N1016"/>
  <c r="O1016" s="1"/>
  <c r="N1017"/>
  <c r="O1017" s="1"/>
  <c r="N1018"/>
  <c r="O1018" s="1"/>
  <c r="N1019"/>
  <c r="O1019" s="1"/>
  <c r="N1020"/>
  <c r="O1020" s="1"/>
  <c r="N1021"/>
  <c r="O1021" s="1"/>
  <c r="N1022"/>
  <c r="O1022" s="1"/>
  <c r="N1023"/>
  <c r="O1023" s="1"/>
  <c r="N1024"/>
  <c r="O1024" s="1"/>
  <c r="N1025"/>
  <c r="O1025" s="1"/>
  <c r="N1026"/>
  <c r="O1026" s="1"/>
  <c r="N1027"/>
  <c r="O1027" s="1"/>
  <c r="N1028"/>
  <c r="O1028" s="1"/>
  <c r="N1029"/>
  <c r="O1029" s="1"/>
  <c r="N1030"/>
  <c r="N1031"/>
  <c r="N1032"/>
  <c r="O1032" s="1"/>
  <c r="N1033"/>
  <c r="O1033" s="1"/>
  <c r="N1034"/>
  <c r="O1034" s="1"/>
  <c r="N1035"/>
  <c r="O1035" s="1"/>
  <c r="N1036"/>
  <c r="O1036" s="1"/>
  <c r="N1037"/>
  <c r="O1037" s="1"/>
  <c r="N1038"/>
  <c r="O1038" s="1"/>
  <c r="N1039"/>
  <c r="O1039" s="1"/>
  <c r="N1040"/>
  <c r="O1040" s="1"/>
  <c r="N1041"/>
  <c r="O1041" s="1"/>
  <c r="N1042"/>
  <c r="O1042" s="1"/>
  <c r="N1043"/>
  <c r="O1043" s="1"/>
  <c r="N1044"/>
  <c r="O1044" s="1"/>
  <c r="N1045"/>
  <c r="O1045" s="1"/>
  <c r="N1046"/>
  <c r="O1046" s="1"/>
  <c r="N1047"/>
  <c r="O1047" s="1"/>
  <c r="N1048"/>
  <c r="O1048" s="1"/>
  <c r="N1049"/>
  <c r="O1049" s="1"/>
  <c r="N1050"/>
  <c r="O1050" s="1"/>
  <c r="N1051"/>
  <c r="O1051" s="1"/>
  <c r="N1052"/>
  <c r="O1052" s="1"/>
  <c r="N1053"/>
  <c r="O1053" s="1"/>
  <c r="N1054"/>
  <c r="O1054" s="1"/>
  <c r="N1055"/>
  <c r="O1055" s="1"/>
  <c r="N1056"/>
  <c r="O1056" s="1"/>
  <c r="N1057"/>
  <c r="O1057" s="1"/>
  <c r="N1058"/>
  <c r="O1058" s="1"/>
  <c r="N1059"/>
  <c r="O1059" s="1"/>
  <c r="N1060"/>
  <c r="O1060" s="1"/>
  <c r="N1061"/>
  <c r="O1061" s="1"/>
  <c r="N1062"/>
  <c r="O1062" s="1"/>
  <c r="N1063"/>
  <c r="O1063" s="1"/>
  <c r="N1064"/>
  <c r="O1064" s="1"/>
  <c r="N1065"/>
  <c r="O1065" s="1"/>
  <c r="N1066"/>
  <c r="O1066" s="1"/>
  <c r="N1067"/>
  <c r="O1067" s="1"/>
  <c r="N1068"/>
  <c r="O1068" s="1"/>
  <c r="N1069"/>
  <c r="O1069" s="1"/>
  <c r="N1070"/>
  <c r="O1070" s="1"/>
  <c r="N1071"/>
  <c r="O1071" s="1"/>
  <c r="N1072"/>
  <c r="O1072" s="1"/>
  <c r="N1073"/>
  <c r="O1073" s="1"/>
  <c r="N1074"/>
  <c r="O1074" s="1"/>
  <c r="N1075"/>
  <c r="O1075" s="1"/>
  <c r="N1076"/>
  <c r="O1076" s="1"/>
  <c r="N1077"/>
  <c r="O1077" s="1"/>
  <c r="N1078"/>
  <c r="O1078" s="1"/>
  <c r="N1079"/>
  <c r="O1079" s="1"/>
  <c r="N1080"/>
  <c r="O1080" s="1"/>
  <c r="N1081"/>
  <c r="O1081" s="1"/>
  <c r="N1082"/>
  <c r="O1082" s="1"/>
  <c r="N1083"/>
  <c r="O1083" s="1"/>
  <c r="N1084"/>
  <c r="O1084" s="1"/>
  <c r="N1085"/>
  <c r="O1085" s="1"/>
  <c r="N1086"/>
  <c r="O1086" s="1"/>
  <c r="N1087"/>
  <c r="O1087" s="1"/>
  <c r="N1088"/>
  <c r="O1088" s="1"/>
  <c r="N1089"/>
  <c r="O1089" s="1"/>
  <c r="N1090"/>
  <c r="O1090" s="1"/>
  <c r="N1091"/>
  <c r="O1091" s="1"/>
  <c r="N1092"/>
  <c r="O1092" s="1"/>
  <c r="N1093"/>
  <c r="O1093" s="1"/>
  <c r="N1094"/>
  <c r="O1094" s="1"/>
  <c r="N1095"/>
  <c r="O1095" s="1"/>
  <c r="N1096"/>
  <c r="O1096" s="1"/>
  <c r="N1097"/>
  <c r="O1097" s="1"/>
  <c r="N1098"/>
  <c r="O1098" s="1"/>
  <c r="N1099"/>
  <c r="O1099" s="1"/>
  <c r="N1100"/>
  <c r="O1100" s="1"/>
  <c r="N1101"/>
  <c r="O1101" s="1"/>
  <c r="N1102"/>
  <c r="O1102" s="1"/>
  <c r="N1103"/>
  <c r="O1103" s="1"/>
  <c r="N1104"/>
  <c r="O1104" s="1"/>
  <c r="N1105"/>
  <c r="O1105" s="1"/>
  <c r="N1106"/>
  <c r="O1106" s="1"/>
  <c r="N1107"/>
  <c r="O1107" s="1"/>
  <c r="N1108"/>
  <c r="O1108" s="1"/>
  <c r="N1109"/>
  <c r="O1109" s="1"/>
  <c r="N1110"/>
  <c r="O1110" s="1"/>
  <c r="N1111"/>
  <c r="O1111" s="1"/>
  <c r="N1112"/>
  <c r="O1112" s="1"/>
  <c r="N1113"/>
  <c r="O1113" s="1"/>
  <c r="N1114"/>
  <c r="O1114" s="1"/>
  <c r="N1115"/>
  <c r="O1115" s="1"/>
  <c r="N1116"/>
  <c r="O1116" s="1"/>
  <c r="N1117"/>
  <c r="O1117" s="1"/>
  <c r="N1118"/>
  <c r="O1118" s="1"/>
  <c r="N1119"/>
  <c r="O1119" s="1"/>
  <c r="N1120"/>
  <c r="O1120" s="1"/>
  <c r="N1121"/>
  <c r="O1121" s="1"/>
  <c r="N1122"/>
  <c r="O1122" s="1"/>
  <c r="N1123"/>
  <c r="O1123" s="1"/>
  <c r="N1124"/>
  <c r="O1124" s="1"/>
  <c r="N1125"/>
  <c r="O1125" s="1"/>
  <c r="N1126"/>
  <c r="O1126" s="1"/>
  <c r="N1127"/>
  <c r="O1127" s="1"/>
  <c r="N1128"/>
  <c r="O1128" s="1"/>
  <c r="N1129"/>
  <c r="O1129" s="1"/>
  <c r="N1130"/>
  <c r="O1130" s="1"/>
  <c r="N1131"/>
  <c r="O1131" s="1"/>
  <c r="N1132"/>
  <c r="O1132" s="1"/>
  <c r="N1133"/>
  <c r="O1133" s="1"/>
  <c r="N1134"/>
  <c r="O1134" s="1"/>
  <c r="N1135"/>
  <c r="O1135" s="1"/>
  <c r="N1136"/>
  <c r="O1136" s="1"/>
  <c r="N1137"/>
  <c r="O1137" s="1"/>
  <c r="N1138"/>
  <c r="O1138" s="1"/>
  <c r="N1139"/>
  <c r="O1139" s="1"/>
  <c r="N1140"/>
  <c r="O1140" s="1"/>
  <c r="N1141"/>
  <c r="O1141" s="1"/>
  <c r="N1142"/>
  <c r="O1142" s="1"/>
  <c r="N1143"/>
  <c r="O1143" s="1"/>
  <c r="N1144"/>
  <c r="O1144" s="1"/>
  <c r="N1145"/>
  <c r="O1145" s="1"/>
  <c r="N1146"/>
  <c r="O1146" s="1"/>
  <c r="N1147"/>
  <c r="O1147" s="1"/>
  <c r="N1148"/>
  <c r="O1148" s="1"/>
  <c r="N1149"/>
  <c r="O1149" s="1"/>
  <c r="N1150"/>
  <c r="O1150" s="1"/>
  <c r="N1151"/>
  <c r="O1151" s="1"/>
  <c r="N1152"/>
  <c r="O1152" s="1"/>
  <c r="N1153"/>
  <c r="O1153" s="1"/>
  <c r="N1154"/>
  <c r="O1154" s="1"/>
  <c r="N1155"/>
  <c r="O1155" s="1"/>
  <c r="N1156"/>
  <c r="O1156" s="1"/>
  <c r="N1157"/>
  <c r="O1157" s="1"/>
  <c r="N1158"/>
  <c r="N1159"/>
  <c r="O1159" s="1"/>
  <c r="N1160"/>
  <c r="O1160" s="1"/>
  <c r="N1161"/>
  <c r="O1161" s="1"/>
  <c r="N1162"/>
  <c r="O1162" s="1"/>
  <c r="N1163"/>
  <c r="O1163" s="1"/>
  <c r="N1164"/>
  <c r="O1164" s="1"/>
  <c r="N1165"/>
  <c r="O1165" s="1"/>
  <c r="N1166"/>
  <c r="O1166" s="1"/>
  <c r="N1167"/>
  <c r="O1167" s="1"/>
  <c r="N1168"/>
  <c r="O1168" s="1"/>
  <c r="N1169"/>
  <c r="O1169" s="1"/>
  <c r="N1170"/>
  <c r="O1170" s="1"/>
  <c r="N1171"/>
  <c r="O1171" s="1"/>
  <c r="N1172"/>
  <c r="O1172" s="1"/>
  <c r="N1173"/>
  <c r="O1173" s="1"/>
  <c r="N1174"/>
  <c r="N1175"/>
  <c r="O1175" s="1"/>
  <c r="N1176"/>
  <c r="O1176" s="1"/>
  <c r="N1177"/>
  <c r="O1177" s="1"/>
  <c r="N1178"/>
  <c r="O1178" s="1"/>
  <c r="N1179"/>
  <c r="O1179" s="1"/>
  <c r="N1180"/>
  <c r="O1180" s="1"/>
  <c r="N1181"/>
  <c r="O1181" s="1"/>
  <c r="N1182"/>
  <c r="O1182" s="1"/>
  <c r="N1183"/>
  <c r="O1183" s="1"/>
  <c r="N1184"/>
  <c r="O1184" s="1"/>
  <c r="N1185"/>
  <c r="O1185" s="1"/>
  <c r="N1186"/>
  <c r="O1186" s="1"/>
  <c r="N1187"/>
  <c r="O1187" s="1"/>
  <c r="N1188"/>
  <c r="O1188" s="1"/>
  <c r="N1189"/>
  <c r="O1189" s="1"/>
  <c r="N1190"/>
  <c r="O1190" s="1"/>
  <c r="N1191"/>
  <c r="O1191" s="1"/>
  <c r="N1192"/>
  <c r="O1192" s="1"/>
  <c r="N1193"/>
  <c r="O1193" s="1"/>
  <c r="N1194"/>
  <c r="O1194" s="1"/>
  <c r="N1195"/>
  <c r="O1195" s="1"/>
  <c r="N1196"/>
  <c r="O1196" s="1"/>
  <c r="N1197"/>
  <c r="O1197" s="1"/>
  <c r="N1198"/>
  <c r="O1198" s="1"/>
  <c r="N1199"/>
  <c r="O1199" s="1"/>
  <c r="N1200"/>
  <c r="O1200" s="1"/>
  <c r="N1201"/>
  <c r="O1201" s="1"/>
  <c r="N1202"/>
  <c r="O1202" s="1"/>
  <c r="N1203"/>
  <c r="O1203" s="1"/>
  <c r="N1204"/>
  <c r="O1204" s="1"/>
  <c r="N1205"/>
  <c r="O1205" s="1"/>
  <c r="N1206"/>
  <c r="O1206" s="1"/>
  <c r="N1207"/>
  <c r="O1207" s="1"/>
  <c r="N1208"/>
  <c r="O1208" s="1"/>
  <c r="N1209"/>
  <c r="O1209" s="1"/>
  <c r="N1210"/>
  <c r="O1210" s="1"/>
  <c r="N1211"/>
  <c r="O1211" s="1"/>
  <c r="N1212"/>
  <c r="O1212" s="1"/>
  <c r="N1213"/>
  <c r="O1213" s="1"/>
  <c r="N1214"/>
  <c r="O1214" s="1"/>
  <c r="N1215"/>
  <c r="O1215" s="1"/>
  <c r="N1216"/>
  <c r="O1216" s="1"/>
  <c r="N1217"/>
  <c r="O1217" s="1"/>
  <c r="N1218"/>
  <c r="O1218" s="1"/>
  <c r="N1219"/>
  <c r="O1219" s="1"/>
  <c r="N1220"/>
  <c r="O1220" s="1"/>
  <c r="N1221"/>
  <c r="O1221" s="1"/>
  <c r="N1222"/>
  <c r="O1222" s="1"/>
  <c r="N1223"/>
  <c r="O1223" s="1"/>
  <c r="N1224"/>
  <c r="O1224" s="1"/>
  <c r="N1225"/>
  <c r="O1225" s="1"/>
  <c r="N1226"/>
  <c r="O1226" s="1"/>
  <c r="N1227"/>
  <c r="O1227" s="1"/>
  <c r="N1228"/>
  <c r="O1228" s="1"/>
  <c r="N1229"/>
  <c r="O1229" s="1"/>
  <c r="N1230"/>
  <c r="O1230" s="1"/>
  <c r="N1231"/>
  <c r="O1231" s="1"/>
  <c r="N1232"/>
  <c r="O1232" s="1"/>
  <c r="N1233"/>
  <c r="O1233" s="1"/>
  <c r="N1234"/>
  <c r="O1234" s="1"/>
  <c r="N1235"/>
  <c r="O1235" s="1"/>
  <c r="N1236"/>
  <c r="O1236" s="1"/>
  <c r="N1237"/>
  <c r="O1237" s="1"/>
  <c r="N1238"/>
  <c r="O1238" s="1"/>
  <c r="N1239"/>
  <c r="O1239" s="1"/>
  <c r="N1240"/>
  <c r="O1240" s="1"/>
  <c r="N1241"/>
  <c r="O1241" s="1"/>
  <c r="N1242"/>
  <c r="O1242" s="1"/>
  <c r="N1243"/>
  <c r="O1243" s="1"/>
  <c r="N1244"/>
  <c r="O1244" s="1"/>
  <c r="N1245"/>
  <c r="O1245" s="1"/>
  <c r="N1246"/>
  <c r="O1246" s="1"/>
  <c r="N1247"/>
  <c r="O1247" s="1"/>
  <c r="N1248"/>
  <c r="O1248" s="1"/>
  <c r="N1249"/>
  <c r="O1249" s="1"/>
  <c r="N1250"/>
  <c r="O1250" s="1"/>
  <c r="N1251"/>
  <c r="O1251" s="1"/>
  <c r="N1252"/>
  <c r="O1252" s="1"/>
  <c r="N1253"/>
  <c r="O1253" s="1"/>
  <c r="N1254"/>
  <c r="O1254" s="1"/>
  <c r="N1255"/>
  <c r="O1255" s="1"/>
  <c r="N1256"/>
  <c r="O1256" s="1"/>
  <c r="N1257"/>
  <c r="O1257" s="1"/>
  <c r="N1258"/>
  <c r="O1258" s="1"/>
  <c r="N1259"/>
  <c r="O1259" s="1"/>
  <c r="N1260"/>
  <c r="O1260" s="1"/>
  <c r="N1261"/>
  <c r="O1261" s="1"/>
  <c r="N1262"/>
  <c r="O1262" s="1"/>
  <c r="N1263"/>
  <c r="O1263" s="1"/>
  <c r="N1264"/>
  <c r="O1264" s="1"/>
  <c r="N1265"/>
  <c r="O1265" s="1"/>
  <c r="N1266"/>
  <c r="O1266" s="1"/>
  <c r="N1267"/>
  <c r="O1267" s="1"/>
  <c r="N1268"/>
  <c r="O1268" s="1"/>
  <c r="N1269"/>
  <c r="O1269" s="1"/>
  <c r="N1270"/>
  <c r="O1270" s="1"/>
  <c r="N1271"/>
  <c r="O1271" s="1"/>
  <c r="N1272"/>
  <c r="O1272" s="1"/>
  <c r="N1273"/>
  <c r="O1273" s="1"/>
  <c r="N1274"/>
  <c r="O1274" s="1"/>
  <c r="N1275"/>
  <c r="O1275" s="1"/>
  <c r="N1276"/>
  <c r="O1276" s="1"/>
  <c r="N1277"/>
  <c r="O1277" s="1"/>
  <c r="N1278"/>
  <c r="O1278" s="1"/>
  <c r="N1279"/>
  <c r="O1279" s="1"/>
  <c r="N1280"/>
  <c r="O1280" s="1"/>
  <c r="N1281"/>
  <c r="N1282"/>
  <c r="N1283"/>
  <c r="O1283" s="1"/>
  <c r="N1284"/>
  <c r="O1284" s="1"/>
  <c r="N1285"/>
  <c r="O1285" s="1"/>
  <c r="N1286"/>
  <c r="O1286" s="1"/>
  <c r="N1287"/>
  <c r="O1287" s="1"/>
  <c r="N1288"/>
  <c r="O1288" s="1"/>
  <c r="N1289"/>
  <c r="O1289" s="1"/>
  <c r="N1290"/>
  <c r="O1290" s="1"/>
  <c r="N1291"/>
  <c r="O1291" s="1"/>
  <c r="N1292"/>
  <c r="O1292" s="1"/>
  <c r="N1293"/>
  <c r="O1293" s="1"/>
  <c r="N1294"/>
  <c r="O1294" s="1"/>
  <c r="N1295"/>
  <c r="O1295" s="1"/>
  <c r="N1296"/>
  <c r="O1296" s="1"/>
  <c r="N1297"/>
  <c r="O1297" s="1"/>
  <c r="N1298"/>
  <c r="O1298" s="1"/>
  <c r="N1299"/>
  <c r="O1299" s="1"/>
  <c r="N1300"/>
  <c r="O1300" s="1"/>
  <c r="N1301"/>
  <c r="O1301" s="1"/>
  <c r="N1302"/>
  <c r="O1302" s="1"/>
  <c r="N1303"/>
  <c r="O1303" s="1"/>
  <c r="N1304"/>
  <c r="O1304" s="1"/>
  <c r="N1305"/>
  <c r="O1305" s="1"/>
  <c r="N1306"/>
  <c r="O1306" s="1"/>
  <c r="N1307"/>
  <c r="O1307" s="1"/>
  <c r="N1308"/>
  <c r="O1308" s="1"/>
  <c r="N1309"/>
  <c r="O1309" s="1"/>
  <c r="N1310"/>
  <c r="O1310" s="1"/>
  <c r="N1311"/>
  <c r="O1311" s="1"/>
  <c r="N1312"/>
  <c r="O1312" s="1"/>
  <c r="N1313"/>
  <c r="O1313" s="1"/>
  <c r="N1314"/>
  <c r="O1314" s="1"/>
  <c r="N1315"/>
  <c r="O1315" s="1"/>
  <c r="N1316"/>
  <c r="O1316" s="1"/>
  <c r="N1317"/>
  <c r="N1318"/>
  <c r="N1319"/>
  <c r="O1319" s="1"/>
  <c r="N1320"/>
  <c r="O1320" s="1"/>
  <c r="N1321"/>
  <c r="O1321" s="1"/>
  <c r="N1322"/>
  <c r="O1322" s="1"/>
  <c r="N1323"/>
  <c r="O1323" s="1"/>
  <c r="N1324"/>
  <c r="O1324" s="1"/>
  <c r="N1325"/>
  <c r="O1325" s="1"/>
  <c r="N1326"/>
  <c r="O1326" s="1"/>
  <c r="N1327"/>
  <c r="O1327" s="1"/>
  <c r="N1328"/>
  <c r="O1328" s="1"/>
  <c r="N1329"/>
  <c r="O1329" s="1"/>
  <c r="N1330"/>
  <c r="O1330" s="1"/>
  <c r="N1331"/>
  <c r="O1331" s="1"/>
  <c r="N1332"/>
  <c r="O1332" s="1"/>
  <c r="N1333"/>
  <c r="O1333" s="1"/>
  <c r="N1334"/>
  <c r="O1334" s="1"/>
  <c r="N1335"/>
  <c r="O1335" s="1"/>
  <c r="N1336"/>
  <c r="O1336" s="1"/>
  <c r="N1337"/>
  <c r="O1337" s="1"/>
  <c r="N1338"/>
  <c r="O1338" s="1"/>
  <c r="N1339"/>
  <c r="O1339" s="1"/>
  <c r="N1340"/>
  <c r="O1340" s="1"/>
  <c r="N1341"/>
  <c r="O1341" s="1"/>
  <c r="N1342"/>
  <c r="O1342" s="1"/>
  <c r="N1343"/>
  <c r="O1343" s="1"/>
  <c r="N1344"/>
  <c r="N1345"/>
  <c r="O1345" s="1"/>
  <c r="N1346"/>
  <c r="O1346" s="1"/>
  <c r="N1347"/>
  <c r="O1347" s="1"/>
  <c r="N1348"/>
  <c r="N1349"/>
  <c r="O1349" s="1"/>
  <c r="N1350"/>
  <c r="O1350" s="1"/>
  <c r="N1351"/>
  <c r="O1351" s="1"/>
  <c r="N1352"/>
  <c r="N1353"/>
  <c r="N1354"/>
  <c r="O1354" s="1"/>
  <c r="N1355"/>
  <c r="O1355" s="1"/>
  <c r="N1356"/>
  <c r="O1356" s="1"/>
  <c r="N1357"/>
  <c r="O1357" s="1"/>
  <c r="N1358"/>
  <c r="O1358" s="1"/>
  <c r="N1359"/>
  <c r="O1359" s="1"/>
  <c r="N1360"/>
  <c r="O1360" s="1"/>
  <c r="N1361"/>
  <c r="O1361" s="1"/>
  <c r="N1362"/>
  <c r="O1362" s="1"/>
  <c r="N1363"/>
  <c r="O1363" s="1"/>
  <c r="N1364"/>
  <c r="O1364" s="1"/>
  <c r="N1365"/>
  <c r="O1365" s="1"/>
  <c r="N1366"/>
  <c r="O1366" s="1"/>
  <c r="N1367"/>
  <c r="O1367" s="1"/>
  <c r="N1368"/>
  <c r="O1368" s="1"/>
  <c r="N1369"/>
  <c r="O1369" s="1"/>
  <c r="N1370"/>
  <c r="O1370" s="1"/>
  <c r="N1371"/>
  <c r="O1371" s="1"/>
  <c r="N1372"/>
  <c r="O1372" s="1"/>
  <c r="N1373"/>
  <c r="O1373" s="1"/>
  <c r="N1374"/>
  <c r="O1374" s="1"/>
  <c r="N1375"/>
  <c r="O1375" s="1"/>
  <c r="N1376"/>
  <c r="O1376" s="1"/>
  <c r="N1377"/>
  <c r="O1377" s="1"/>
  <c r="N1378"/>
  <c r="N1379"/>
  <c r="N1380"/>
  <c r="N1381"/>
  <c r="N1382"/>
  <c r="N1383"/>
  <c r="N1384"/>
  <c r="N1385"/>
  <c r="N1386"/>
  <c r="N1387"/>
  <c r="O1387" s="1"/>
  <c r="N1388"/>
  <c r="O1388" s="1"/>
  <c r="N1389"/>
  <c r="O1389" s="1"/>
  <c r="N1390"/>
  <c r="O1390" s="1"/>
  <c r="N1391"/>
  <c r="N1392"/>
  <c r="O1392" s="1"/>
  <c r="N1393"/>
  <c r="N1394"/>
  <c r="O1394" s="1"/>
  <c r="N1395"/>
  <c r="N1396"/>
  <c r="O1396" s="1"/>
  <c r="N1397"/>
  <c r="O1397" s="1"/>
  <c r="N1398"/>
  <c r="O1398" s="1"/>
  <c r="N1399"/>
  <c r="O1399" s="1"/>
  <c r="N1400"/>
  <c r="O1400" s="1"/>
  <c r="N1401"/>
  <c r="O1401" s="1"/>
  <c r="N1402"/>
  <c r="O1402" s="1"/>
  <c r="N1403"/>
  <c r="O1403" s="1"/>
  <c r="N1404"/>
  <c r="O1404" s="1"/>
  <c r="N1405"/>
  <c r="O1405" s="1"/>
  <c r="N1406"/>
  <c r="O1406" s="1"/>
  <c r="N1407"/>
  <c r="O1407" s="1"/>
  <c r="N1408"/>
  <c r="O1408" s="1"/>
  <c r="N1409"/>
  <c r="O1409" s="1"/>
  <c r="N1410"/>
  <c r="O1410" s="1"/>
  <c r="N1411"/>
  <c r="O1411" s="1"/>
  <c r="N1412"/>
  <c r="O1412" s="1"/>
  <c r="N1413"/>
  <c r="O1413" s="1"/>
  <c r="N1414"/>
  <c r="O1414" s="1"/>
  <c r="N1415"/>
  <c r="O1415" s="1"/>
  <c r="N1416"/>
  <c r="O1416" s="1"/>
  <c r="N1417"/>
  <c r="O1417" s="1"/>
  <c r="N1418"/>
  <c r="O1418" s="1"/>
  <c r="N1419"/>
  <c r="O1419" s="1"/>
  <c r="N1420"/>
  <c r="O1420" s="1"/>
  <c r="N1421"/>
  <c r="O1421" s="1"/>
  <c r="N1422"/>
  <c r="O1422" s="1"/>
  <c r="N1423"/>
  <c r="O1423" s="1"/>
  <c r="N1424"/>
  <c r="O1424" s="1"/>
  <c r="N1425"/>
  <c r="O1425" s="1"/>
  <c r="N1426"/>
  <c r="O1426" s="1"/>
  <c r="N1427"/>
  <c r="O1427" s="1"/>
  <c r="N1428"/>
  <c r="N1429"/>
  <c r="N1430"/>
  <c r="O1430" s="1"/>
  <c r="N1431"/>
  <c r="O1431" s="1"/>
  <c r="N1432"/>
  <c r="O1432" s="1"/>
  <c r="N1433"/>
  <c r="O1433" s="1"/>
  <c r="N1434"/>
  <c r="O1434" s="1"/>
  <c r="N1435"/>
  <c r="O1435" s="1"/>
  <c r="N1436"/>
  <c r="O1436" s="1"/>
  <c r="N1437"/>
  <c r="O1437" s="1"/>
  <c r="N1438"/>
  <c r="O1438" s="1"/>
  <c r="N1439"/>
  <c r="N1440"/>
  <c r="N1441"/>
  <c r="O1441" s="1"/>
  <c r="N1442"/>
  <c r="N1443"/>
  <c r="O1443" s="1"/>
  <c r="N1444"/>
  <c r="O1444" s="1"/>
  <c r="N1445"/>
  <c r="O1445" s="1"/>
  <c r="N1446"/>
  <c r="O1446" s="1"/>
  <c r="N1447"/>
  <c r="O1447" s="1"/>
  <c r="N1448"/>
  <c r="O1448" s="1"/>
  <c r="N1449"/>
  <c r="O1449" s="1"/>
  <c r="N1450"/>
  <c r="O1450" s="1"/>
  <c r="N1451"/>
  <c r="O1451" s="1"/>
  <c r="N1452"/>
  <c r="O1452" s="1"/>
  <c r="N1453"/>
  <c r="O1453" s="1"/>
  <c r="N1454"/>
  <c r="O1454" s="1"/>
  <c r="N1455"/>
  <c r="O1455" s="1"/>
  <c r="N1456"/>
  <c r="O1456" s="1"/>
  <c r="N1457"/>
  <c r="O1457" s="1"/>
  <c r="N1458"/>
  <c r="O1458" s="1"/>
  <c r="N1459"/>
  <c r="O1459" s="1"/>
  <c r="N1460"/>
  <c r="O1460" s="1"/>
  <c r="N1461"/>
  <c r="O1461" s="1"/>
  <c r="N1462"/>
  <c r="O1462" s="1"/>
  <c r="N1463"/>
  <c r="O1463" s="1"/>
  <c r="N1464"/>
  <c r="O1464" s="1"/>
  <c r="N1465"/>
  <c r="O1465" s="1"/>
  <c r="N1466"/>
  <c r="O1466" s="1"/>
  <c r="N1467"/>
  <c r="O1467" s="1"/>
  <c r="N1468"/>
  <c r="O1468" s="1"/>
  <c r="N1469"/>
  <c r="O1469" s="1"/>
  <c r="N1470"/>
  <c r="O1470" s="1"/>
  <c r="N1471"/>
  <c r="O1471" s="1"/>
  <c r="N1472"/>
  <c r="O1472" s="1"/>
  <c r="N1473"/>
  <c r="O1473" s="1"/>
  <c r="N1474"/>
  <c r="O1474" s="1"/>
  <c r="N1475"/>
  <c r="O1475" s="1"/>
  <c r="N1476"/>
  <c r="O1476" s="1"/>
  <c r="N1477"/>
  <c r="O1477" s="1"/>
  <c r="N1478"/>
  <c r="O1478" s="1"/>
  <c r="N1479"/>
  <c r="O1479" s="1"/>
  <c r="N1480"/>
  <c r="O1480" s="1"/>
  <c r="N1481"/>
  <c r="O1481" s="1"/>
  <c r="N1482"/>
  <c r="O1482" s="1"/>
  <c r="N1483"/>
  <c r="N1484"/>
  <c r="O1484" s="1"/>
  <c r="N1485"/>
  <c r="O1485" s="1"/>
  <c r="N1486"/>
  <c r="O1486" s="1"/>
  <c r="N1487"/>
  <c r="O1487" s="1"/>
  <c r="N1488"/>
  <c r="O1488" s="1"/>
  <c r="N1489"/>
  <c r="O1489" s="1"/>
  <c r="N1490"/>
  <c r="O1490" s="1"/>
  <c r="N1491"/>
  <c r="O1491" s="1"/>
  <c r="N1492"/>
  <c r="O1492" s="1"/>
  <c r="N1493"/>
  <c r="O1493" s="1"/>
  <c r="N1494"/>
  <c r="O1494" s="1"/>
  <c r="N1495"/>
  <c r="O1495" s="1"/>
  <c r="N1496"/>
  <c r="O1496" s="1"/>
  <c r="N1497"/>
  <c r="O1497" s="1"/>
  <c r="N1498"/>
  <c r="O1498" s="1"/>
  <c r="N1499"/>
  <c r="O1499" s="1"/>
  <c r="N1500"/>
  <c r="O1500" s="1"/>
  <c r="N1501"/>
  <c r="O1501" s="1"/>
  <c r="N1502"/>
  <c r="O1502" s="1"/>
  <c r="N1503"/>
  <c r="O1503" s="1"/>
  <c r="N1504"/>
  <c r="N1505"/>
  <c r="O1505" s="1"/>
  <c r="N1506"/>
  <c r="O1506" s="1"/>
  <c r="N1507"/>
  <c r="O1507" s="1"/>
  <c r="N1508"/>
  <c r="O1508" s="1"/>
  <c r="N1509"/>
  <c r="O1509" s="1"/>
  <c r="N1510"/>
  <c r="O1510" s="1"/>
  <c r="N1511"/>
  <c r="O1511" s="1"/>
  <c r="N1512"/>
  <c r="O1512" s="1"/>
  <c r="N1513"/>
  <c r="O1513" s="1"/>
  <c r="N1514"/>
  <c r="O1514" s="1"/>
  <c r="N1515"/>
  <c r="O1515" s="1"/>
  <c r="N1516"/>
  <c r="O1516" s="1"/>
  <c r="N1517"/>
  <c r="O1517" s="1"/>
  <c r="N1518"/>
  <c r="O1518" s="1"/>
  <c r="N1519"/>
  <c r="O1519" s="1"/>
  <c r="N1520"/>
  <c r="O1520" s="1"/>
  <c r="N1521"/>
  <c r="O1521" s="1"/>
  <c r="N1522"/>
  <c r="O1522" s="1"/>
  <c r="N1523"/>
  <c r="O1523" s="1"/>
  <c r="N1524"/>
  <c r="O1524" s="1"/>
  <c r="N1525"/>
  <c r="O1525" s="1"/>
  <c r="N1526"/>
  <c r="O1526" s="1"/>
  <c r="N1527"/>
  <c r="O1527" s="1"/>
  <c r="N1528"/>
  <c r="O1528" s="1"/>
  <c r="N1529"/>
  <c r="O1529" s="1"/>
  <c r="N1530"/>
  <c r="O1530" s="1"/>
  <c r="N1531"/>
  <c r="O1531" s="1"/>
  <c r="N1532"/>
  <c r="O1532" s="1"/>
  <c r="N1533"/>
  <c r="O1533" s="1"/>
  <c r="N1534"/>
  <c r="O1534" s="1"/>
  <c r="N1535"/>
  <c r="O1535" s="1"/>
  <c r="N1536"/>
  <c r="O1536" s="1"/>
  <c r="N1537"/>
  <c r="O1537" s="1"/>
  <c r="N1538"/>
  <c r="O1538" s="1"/>
  <c r="N1539"/>
  <c r="O1539" s="1"/>
  <c r="N1540"/>
  <c r="O1540" s="1"/>
  <c r="N1541"/>
  <c r="O1541" s="1"/>
  <c r="N1542"/>
  <c r="O1542" s="1"/>
  <c r="N1543"/>
  <c r="O1543" s="1"/>
  <c r="N1544"/>
  <c r="O1544" s="1"/>
  <c r="N1545"/>
  <c r="O1545" s="1"/>
  <c r="N1546"/>
  <c r="O1546" s="1"/>
  <c r="N1547"/>
  <c r="O1547" s="1"/>
  <c r="N1548"/>
  <c r="N1549"/>
  <c r="O1549" s="1"/>
  <c r="N1550"/>
  <c r="O1550" s="1"/>
  <c r="N1551"/>
  <c r="O1551" s="1"/>
  <c r="N1552"/>
  <c r="O1552" s="1"/>
  <c r="N1553"/>
  <c r="O1553" s="1"/>
  <c r="N1554"/>
  <c r="O1554" s="1"/>
  <c r="N1555"/>
  <c r="O1555" s="1"/>
  <c r="N1556"/>
  <c r="O1556" s="1"/>
  <c r="N1557"/>
  <c r="O1557" s="1"/>
  <c r="N1558"/>
  <c r="O1558" s="1"/>
  <c r="N1559"/>
  <c r="O1559" s="1"/>
  <c r="N1560"/>
  <c r="O1560" s="1"/>
  <c r="N1561"/>
  <c r="O1561" s="1"/>
  <c r="N1562"/>
  <c r="O1562" s="1"/>
  <c r="N1563"/>
  <c r="O1563" s="1"/>
  <c r="N1564"/>
  <c r="O1564" s="1"/>
  <c r="N1565"/>
  <c r="O1565" s="1"/>
  <c r="N1566"/>
  <c r="O1566" s="1"/>
  <c r="N1567"/>
  <c r="O1567" s="1"/>
  <c r="N1568"/>
  <c r="O1568" s="1"/>
  <c r="N1569"/>
  <c r="O1569" s="1"/>
  <c r="N1570"/>
  <c r="O1570" s="1"/>
  <c r="N1571"/>
  <c r="O1571" s="1"/>
  <c r="N1572"/>
  <c r="O1572" s="1"/>
  <c r="N1573"/>
  <c r="O1573" s="1"/>
  <c r="N1574"/>
  <c r="O1574" s="1"/>
  <c r="N1575"/>
  <c r="O1575" s="1"/>
  <c r="N1576"/>
  <c r="O1576" s="1"/>
  <c r="N1577"/>
  <c r="O1577" s="1"/>
  <c r="N1578"/>
  <c r="O1578" s="1"/>
  <c r="N1579"/>
  <c r="O1579" s="1"/>
  <c r="N1580"/>
  <c r="O1580" s="1"/>
  <c r="N1581"/>
  <c r="O1581" s="1"/>
  <c r="N1582"/>
  <c r="O1582" s="1"/>
  <c r="N1583"/>
  <c r="O1583" s="1"/>
  <c r="N1584"/>
  <c r="O1584" s="1"/>
  <c r="N1585"/>
  <c r="O1585" s="1"/>
  <c r="N1586"/>
  <c r="O1586" s="1"/>
  <c r="N1587"/>
  <c r="O1587" s="1"/>
  <c r="N1588"/>
  <c r="O1588" s="1"/>
  <c r="N1589"/>
  <c r="O1589" s="1"/>
  <c r="N1590"/>
  <c r="O1590" s="1"/>
  <c r="N1591"/>
  <c r="O1591" s="1"/>
  <c r="N1592"/>
  <c r="O1592" s="1"/>
  <c r="N1593"/>
  <c r="O1593" s="1"/>
  <c r="N1594"/>
  <c r="O1594" s="1"/>
  <c r="N1595"/>
  <c r="O1595" s="1"/>
  <c r="N1596"/>
  <c r="O1596" s="1"/>
  <c r="N1597"/>
  <c r="O1597" s="1"/>
  <c r="N1598"/>
  <c r="O1598" s="1"/>
  <c r="N1599"/>
  <c r="O1599" s="1"/>
  <c r="N1600"/>
  <c r="O1600" s="1"/>
  <c r="N1601"/>
  <c r="O1601" s="1"/>
  <c r="N1602"/>
  <c r="O1602" s="1"/>
  <c r="N1603"/>
  <c r="O1603" s="1"/>
  <c r="N1604"/>
  <c r="O1604" s="1"/>
  <c r="N1605"/>
  <c r="O1605" s="1"/>
  <c r="N1606"/>
  <c r="O1606" s="1"/>
  <c r="N1607"/>
  <c r="O1607" s="1"/>
  <c r="N1608"/>
  <c r="O1608" s="1"/>
  <c r="N1609"/>
  <c r="O1609" s="1"/>
  <c r="N1610"/>
  <c r="O1610" s="1"/>
  <c r="N1611"/>
  <c r="O1611" s="1"/>
  <c r="N1612"/>
  <c r="O1612" s="1"/>
  <c r="N1613"/>
  <c r="O1613" s="1"/>
  <c r="N1614"/>
  <c r="O1614" s="1"/>
  <c r="N1615"/>
  <c r="O1615" s="1"/>
  <c r="N1616"/>
  <c r="O1616" s="1"/>
  <c r="N1617"/>
  <c r="O1617" s="1"/>
  <c r="N1618"/>
  <c r="O1618" s="1"/>
  <c r="N1619"/>
  <c r="O1619" s="1"/>
  <c r="N1620"/>
  <c r="O1620" s="1"/>
  <c r="N1621"/>
  <c r="O1621" s="1"/>
  <c r="N1622"/>
  <c r="O1622" s="1"/>
  <c r="N1623"/>
  <c r="O1623" s="1"/>
  <c r="N1624"/>
  <c r="O1624" s="1"/>
  <c r="N1625"/>
  <c r="O1625" s="1"/>
  <c r="N1626"/>
  <c r="O1626" s="1"/>
  <c r="N1627"/>
  <c r="O1627" s="1"/>
  <c r="N1628"/>
  <c r="O1628" s="1"/>
  <c r="N1629"/>
  <c r="O1629" s="1"/>
  <c r="N1630"/>
  <c r="O1630" s="1"/>
  <c r="N1631"/>
  <c r="O1631" s="1"/>
  <c r="N1632"/>
  <c r="O1632" s="1"/>
  <c r="N1633"/>
  <c r="O1633" s="1"/>
  <c r="N1634"/>
  <c r="O1634" s="1"/>
  <c r="N1635"/>
  <c r="O1635" s="1"/>
  <c r="N1636"/>
  <c r="O1636" s="1"/>
  <c r="N1637"/>
  <c r="O1637" s="1"/>
  <c r="N1638"/>
  <c r="O1638" s="1"/>
  <c r="N1639"/>
  <c r="O1639" s="1"/>
  <c r="N1640"/>
  <c r="O1640" s="1"/>
  <c r="N1641"/>
  <c r="O1641" s="1"/>
  <c r="N1642"/>
  <c r="O1642" s="1"/>
  <c r="N1643"/>
  <c r="O1643" s="1"/>
  <c r="N1644"/>
  <c r="O1644" s="1"/>
  <c r="N1645"/>
  <c r="O1645" s="1"/>
  <c r="N1646"/>
  <c r="O1646" s="1"/>
  <c r="N1647"/>
  <c r="O1647" s="1"/>
  <c r="N1648"/>
  <c r="O1648" s="1"/>
  <c r="N1649"/>
  <c r="O1649" s="1"/>
  <c r="N1650"/>
  <c r="O1650" s="1"/>
  <c r="N1651"/>
  <c r="O1651" s="1"/>
  <c r="N1652"/>
  <c r="O1652" s="1"/>
  <c r="N1653"/>
  <c r="O1653" s="1"/>
  <c r="N1654"/>
  <c r="O1654" s="1"/>
  <c r="N1655"/>
  <c r="O1655" s="1"/>
  <c r="N1656"/>
  <c r="O1656" s="1"/>
  <c r="N1657"/>
  <c r="O1657" s="1"/>
  <c r="N1658"/>
  <c r="O1658" s="1"/>
  <c r="N1659"/>
  <c r="O1659" s="1"/>
  <c r="N1660"/>
  <c r="O1660" s="1"/>
  <c r="N1661"/>
  <c r="O1661" s="1"/>
  <c r="N1662"/>
  <c r="O1662" s="1"/>
  <c r="N1663"/>
  <c r="N1664"/>
  <c r="O1664" s="1"/>
  <c r="N1665"/>
  <c r="O1665" s="1"/>
  <c r="N1666"/>
  <c r="O1666" s="1"/>
  <c r="N1667"/>
  <c r="O1667" s="1"/>
  <c r="N1668"/>
  <c r="O1668" s="1"/>
  <c r="N1669"/>
  <c r="O1669" s="1"/>
  <c r="N1670"/>
  <c r="O1670" s="1"/>
  <c r="N1671"/>
  <c r="O1671" s="1"/>
  <c r="N1672"/>
  <c r="O1672" s="1"/>
  <c r="N1673"/>
  <c r="O1673" s="1"/>
  <c r="N1674"/>
  <c r="O1674" s="1"/>
  <c r="N1675"/>
  <c r="O1675" s="1"/>
  <c r="N1676"/>
  <c r="O1676" s="1"/>
  <c r="N1677"/>
  <c r="O1677" s="1"/>
  <c r="N1678"/>
  <c r="O1678" s="1"/>
  <c r="N1679"/>
  <c r="O1679" s="1"/>
  <c r="N1680"/>
  <c r="O1680" s="1"/>
  <c r="N1681"/>
  <c r="O1681" s="1"/>
  <c r="N1682"/>
  <c r="O1682" s="1"/>
  <c r="N1683"/>
  <c r="O1683" s="1"/>
  <c r="N1684"/>
  <c r="O1684" s="1"/>
  <c r="N1685"/>
  <c r="O1685" s="1"/>
  <c r="N1686"/>
  <c r="O1686" s="1"/>
  <c r="N1687"/>
  <c r="O1687" s="1"/>
  <c r="N1688"/>
  <c r="O1688" s="1"/>
  <c r="N1689"/>
  <c r="O1689" s="1"/>
  <c r="N1690"/>
  <c r="O1690" s="1"/>
  <c r="N1691"/>
  <c r="O1691" s="1"/>
  <c r="N1692"/>
  <c r="O1692" s="1"/>
  <c r="N1693"/>
  <c r="O1693" s="1"/>
  <c r="N1694"/>
  <c r="O1694" s="1"/>
  <c r="N1695"/>
  <c r="O1695" s="1"/>
  <c r="N1696"/>
  <c r="O1696" s="1"/>
  <c r="N1697"/>
  <c r="O1697" s="1"/>
  <c r="N1698"/>
  <c r="O1698" s="1"/>
  <c r="N1699"/>
  <c r="O1699" s="1"/>
  <c r="N1700"/>
  <c r="O1700" s="1"/>
  <c r="N1701"/>
  <c r="O1701" s="1"/>
  <c r="N1702"/>
  <c r="O1702" s="1"/>
  <c r="N1703"/>
  <c r="O1703" s="1"/>
  <c r="N1704"/>
  <c r="O1704" s="1"/>
  <c r="N1705"/>
  <c r="O1705" s="1"/>
  <c r="N1706"/>
  <c r="O1706" s="1"/>
  <c r="N1707"/>
  <c r="O1707" s="1"/>
  <c r="N1708"/>
  <c r="O1708" s="1"/>
  <c r="N1709"/>
  <c r="N1710"/>
  <c r="N1711"/>
  <c r="O1711" s="1"/>
  <c r="N1712"/>
  <c r="O1712" s="1"/>
  <c r="N1713"/>
  <c r="O1713" s="1"/>
  <c r="N1714"/>
  <c r="O1714" s="1"/>
  <c r="N1715"/>
  <c r="O1715" s="1"/>
  <c r="N1716"/>
  <c r="O1716" s="1"/>
  <c r="N1717"/>
  <c r="O1717" s="1"/>
  <c r="N1718"/>
  <c r="O1718" s="1"/>
  <c r="N1719"/>
  <c r="O1719" s="1"/>
  <c r="N1720"/>
  <c r="O1720" s="1"/>
  <c r="N1721"/>
  <c r="O1721" s="1"/>
  <c r="N1722"/>
  <c r="O1722" s="1"/>
  <c r="N1723"/>
  <c r="O1723" s="1"/>
  <c r="N1724"/>
  <c r="O1724" s="1"/>
  <c r="N1725"/>
  <c r="O1725" s="1"/>
  <c r="N1726"/>
  <c r="O1726" s="1"/>
  <c r="N1727"/>
  <c r="O1727" s="1"/>
  <c r="N1728"/>
  <c r="O1728" s="1"/>
  <c r="N1729"/>
  <c r="O1729" s="1"/>
  <c r="N1730"/>
  <c r="O1730" s="1"/>
  <c r="N1731"/>
  <c r="O1731" s="1"/>
  <c r="N1732"/>
  <c r="O1732" s="1"/>
  <c r="N1733"/>
  <c r="O1733" s="1"/>
  <c r="N1734"/>
  <c r="O1734" s="1"/>
  <c r="N1735"/>
  <c r="O1735" s="1"/>
  <c r="N1736"/>
  <c r="O1736" s="1"/>
  <c r="N1737"/>
  <c r="O1737" s="1"/>
  <c r="N1738"/>
  <c r="O1738" s="1"/>
  <c r="N1739"/>
  <c r="O1739" s="1"/>
  <c r="N1740"/>
  <c r="O1740" s="1"/>
  <c r="N1741"/>
  <c r="O1741" s="1"/>
  <c r="N1742"/>
  <c r="O1742" s="1"/>
  <c r="N1743"/>
  <c r="O1743" s="1"/>
  <c r="N1744"/>
  <c r="O1744" s="1"/>
  <c r="N1745"/>
  <c r="O1745" s="1"/>
  <c r="N1746"/>
  <c r="O1746" s="1"/>
  <c r="N1747"/>
  <c r="O1747" s="1"/>
  <c r="N1748"/>
  <c r="N1749"/>
  <c r="O1749" s="1"/>
  <c r="N1750"/>
  <c r="O1750" s="1"/>
  <c r="N1751"/>
  <c r="O1751" s="1"/>
  <c r="N1752"/>
  <c r="O1752" s="1"/>
  <c r="N1753"/>
  <c r="O1753" s="1"/>
  <c r="N1754"/>
  <c r="O1754" s="1"/>
  <c r="N1755"/>
  <c r="O1755" s="1"/>
  <c r="N1756"/>
  <c r="O1756" s="1"/>
  <c r="N1757"/>
  <c r="O1757" s="1"/>
  <c r="N1758"/>
  <c r="O1758" s="1"/>
  <c r="N1759"/>
  <c r="O1759" s="1"/>
  <c r="N1760"/>
  <c r="O1760" s="1"/>
  <c r="N1761"/>
  <c r="O1761" s="1"/>
  <c r="N1762"/>
  <c r="O1762" s="1"/>
  <c r="N1763"/>
  <c r="O1763" s="1"/>
  <c r="N1764"/>
  <c r="O1764" s="1"/>
  <c r="N1765"/>
  <c r="O1765" s="1"/>
  <c r="N1766"/>
  <c r="O1766" s="1"/>
  <c r="N1767"/>
  <c r="O1767" s="1"/>
  <c r="N1768"/>
  <c r="O1768" s="1"/>
  <c r="N1769"/>
  <c r="O1769" s="1"/>
  <c r="N1770"/>
  <c r="O1770" s="1"/>
  <c r="N1771"/>
  <c r="O1771" s="1"/>
  <c r="N1772"/>
  <c r="O1772" s="1"/>
  <c r="N1773"/>
  <c r="O1773" s="1"/>
  <c r="N1774"/>
  <c r="O1774" s="1"/>
  <c r="N1775"/>
  <c r="O1775" s="1"/>
  <c r="N1776"/>
  <c r="O1776" s="1"/>
  <c r="N1777"/>
  <c r="O1777" s="1"/>
  <c r="N1778"/>
  <c r="O1778" s="1"/>
  <c r="N1779"/>
  <c r="O1779" s="1"/>
  <c r="N1780"/>
  <c r="O1780" s="1"/>
  <c r="N1781"/>
  <c r="O1781" s="1"/>
  <c r="N1782"/>
  <c r="O1782" s="1"/>
  <c r="N1783"/>
  <c r="O1783" s="1"/>
  <c r="N1784"/>
  <c r="O1784" s="1"/>
  <c r="N1785"/>
  <c r="O1785" s="1"/>
  <c r="N1786"/>
  <c r="O1786" s="1"/>
  <c r="N1787"/>
  <c r="O1787" s="1"/>
  <c r="N1788"/>
  <c r="O1788" s="1"/>
  <c r="N1789"/>
  <c r="O1789" s="1"/>
  <c r="N1790"/>
  <c r="O1790" s="1"/>
  <c r="N1791"/>
  <c r="O1791" s="1"/>
  <c r="N1792"/>
  <c r="O1792" s="1"/>
  <c r="N1793"/>
  <c r="O1793" s="1"/>
  <c r="N1794"/>
  <c r="O1794" s="1"/>
  <c r="N1795"/>
  <c r="O1795" s="1"/>
  <c r="N1796"/>
  <c r="O1796" s="1"/>
  <c r="N1797"/>
  <c r="O1797" s="1"/>
  <c r="N1798"/>
  <c r="O1798" s="1"/>
  <c r="N1799"/>
  <c r="O1799" s="1"/>
  <c r="N1800"/>
  <c r="O1800" s="1"/>
  <c r="N1801"/>
  <c r="O1801" s="1"/>
  <c r="N1802"/>
  <c r="O1802" s="1"/>
  <c r="N1803"/>
  <c r="O1803" s="1"/>
  <c r="N1804"/>
  <c r="O1804" s="1"/>
  <c r="N1805"/>
  <c r="O1805" s="1"/>
  <c r="N1806"/>
  <c r="O1806" s="1"/>
  <c r="N1807"/>
  <c r="O1807" s="1"/>
  <c r="N1808"/>
  <c r="O1808" s="1"/>
  <c r="N1809"/>
  <c r="O1809" s="1"/>
  <c r="N1810"/>
  <c r="O1810" s="1"/>
  <c r="N1811"/>
  <c r="O1811" s="1"/>
  <c r="N1812"/>
  <c r="O1812" s="1"/>
  <c r="N1813"/>
  <c r="O1813" s="1"/>
  <c r="N1814"/>
  <c r="O1814" s="1"/>
  <c r="N1815"/>
  <c r="O1815" s="1"/>
  <c r="N1816"/>
  <c r="O1816" s="1"/>
  <c r="N1817"/>
  <c r="O1817" s="1"/>
  <c r="N1818"/>
  <c r="O1818" s="1"/>
  <c r="N1819"/>
  <c r="O1819" s="1"/>
  <c r="N1820"/>
  <c r="O1820" s="1"/>
  <c r="N1821"/>
  <c r="O1821" s="1"/>
  <c r="N1822"/>
  <c r="O1822" s="1"/>
  <c r="N1823"/>
  <c r="O1823" s="1"/>
  <c r="N1824"/>
  <c r="O1824" s="1"/>
  <c r="N1825"/>
  <c r="O1825" s="1"/>
  <c r="N1826"/>
  <c r="O1826" s="1"/>
  <c r="N1827"/>
  <c r="O1827" s="1"/>
  <c r="N1828"/>
  <c r="O1828" s="1"/>
  <c r="N1829"/>
  <c r="O1829" s="1"/>
  <c r="N1830"/>
  <c r="O1830" s="1"/>
  <c r="N1831"/>
  <c r="O1831" s="1"/>
  <c r="N1832"/>
  <c r="O1832" s="1"/>
  <c r="N1833"/>
  <c r="O1833" s="1"/>
  <c r="N1834"/>
  <c r="O1834" s="1"/>
  <c r="N1835"/>
  <c r="O1835" s="1"/>
  <c r="N1836"/>
  <c r="O1836" s="1"/>
  <c r="N1837"/>
  <c r="O1837" s="1"/>
  <c r="N1838"/>
  <c r="O1838" s="1"/>
  <c r="N1839"/>
  <c r="O1839" s="1"/>
  <c r="N1840"/>
  <c r="O1840" s="1"/>
  <c r="N1841"/>
  <c r="O1841" s="1"/>
  <c r="N1842"/>
  <c r="O1842" s="1"/>
  <c r="N1843"/>
  <c r="O1843" s="1"/>
  <c r="N1844"/>
  <c r="O1844" s="1"/>
  <c r="N1845"/>
  <c r="O1845" s="1"/>
  <c r="N1846"/>
  <c r="O1846" s="1"/>
  <c r="N1847"/>
  <c r="O1847" s="1"/>
  <c r="N1848"/>
  <c r="O1848" s="1"/>
  <c r="N1849"/>
  <c r="O1849" s="1"/>
  <c r="N1850"/>
  <c r="O1850" s="1"/>
  <c r="N1851"/>
  <c r="O1851" s="1"/>
  <c r="N1852"/>
  <c r="O1852" s="1"/>
  <c r="N1853"/>
  <c r="O1853" s="1"/>
  <c r="N1854"/>
  <c r="O1854" s="1"/>
  <c r="N1855"/>
  <c r="O1855" s="1"/>
  <c r="N1856"/>
  <c r="O1856" s="1"/>
  <c r="N1857"/>
  <c r="O1857" s="1"/>
  <c r="N1858"/>
  <c r="O1858" s="1"/>
  <c r="N1859"/>
  <c r="O1859" s="1"/>
  <c r="N1860"/>
  <c r="O1860" s="1"/>
  <c r="N1861"/>
  <c r="O1861" s="1"/>
  <c r="N1862"/>
  <c r="O1862" s="1"/>
  <c r="N1863"/>
  <c r="O1863" s="1"/>
  <c r="N1864"/>
  <c r="O1864" s="1"/>
  <c r="N1865"/>
  <c r="O1865" s="1"/>
  <c r="N1866"/>
  <c r="O1866" s="1"/>
  <c r="N1867"/>
  <c r="O1867" s="1"/>
  <c r="N1868"/>
  <c r="O1868" s="1"/>
  <c r="N1869"/>
  <c r="O1869" s="1"/>
  <c r="N1870"/>
  <c r="O1870" s="1"/>
  <c r="N1871"/>
  <c r="O1871" s="1"/>
  <c r="N1872"/>
  <c r="O1872" s="1"/>
  <c r="N1873"/>
  <c r="O1873" s="1"/>
  <c r="N1874"/>
  <c r="O1874" s="1"/>
  <c r="N1875"/>
  <c r="O1875" s="1"/>
  <c r="N1876"/>
  <c r="O1876" s="1"/>
  <c r="N1877"/>
  <c r="O1877" s="1"/>
  <c r="N1878"/>
  <c r="O1878" s="1"/>
  <c r="N1879"/>
  <c r="O1879" s="1"/>
  <c r="N1880"/>
  <c r="O1880" s="1"/>
  <c r="N1881"/>
  <c r="O1881" s="1"/>
  <c r="N1882"/>
  <c r="O1882" s="1"/>
  <c r="N1883"/>
  <c r="O1883" s="1"/>
  <c r="N1884"/>
  <c r="O1884" s="1"/>
  <c r="N1885"/>
  <c r="O1885" s="1"/>
  <c r="N1886"/>
  <c r="O1886" s="1"/>
  <c r="N1887"/>
  <c r="O1887" s="1"/>
  <c r="N1888"/>
  <c r="N1889"/>
  <c r="N1890"/>
  <c r="O1890" s="1"/>
  <c r="N1891"/>
  <c r="O1891" s="1"/>
  <c r="N1892"/>
  <c r="O1892" s="1"/>
  <c r="N1893"/>
  <c r="O1893" s="1"/>
  <c r="N1894"/>
  <c r="O1894" s="1"/>
  <c r="N1895"/>
  <c r="O1895" s="1"/>
  <c r="N1896"/>
  <c r="O1896" s="1"/>
  <c r="N1897"/>
  <c r="O1897" s="1"/>
  <c r="N1898"/>
  <c r="O1898" s="1"/>
  <c r="N1899"/>
  <c r="O1899" s="1"/>
  <c r="N1900"/>
  <c r="O1900" s="1"/>
  <c r="N1901"/>
  <c r="O1901" s="1"/>
  <c r="N1902"/>
  <c r="O1902" s="1"/>
  <c r="N1903"/>
  <c r="O1903" s="1"/>
  <c r="N1904"/>
  <c r="O1904" s="1"/>
  <c r="N1905"/>
  <c r="O1905" s="1"/>
  <c r="N1906"/>
  <c r="O1906" s="1"/>
  <c r="N1907"/>
  <c r="O1907" s="1"/>
  <c r="N1908"/>
  <c r="O1908" s="1"/>
  <c r="N1909"/>
  <c r="O1909" s="1"/>
  <c r="N1910"/>
  <c r="O1910" s="1"/>
  <c r="N1911"/>
  <c r="O1911" s="1"/>
  <c r="N1912"/>
  <c r="O1912" s="1"/>
  <c r="N1913"/>
  <c r="O1913" s="1"/>
  <c r="N1914"/>
  <c r="O1914" s="1"/>
  <c r="N1915"/>
  <c r="O1915" s="1"/>
  <c r="N1916"/>
  <c r="O1916" s="1"/>
  <c r="N1917"/>
  <c r="O1917" s="1"/>
  <c r="N1918"/>
  <c r="N1919"/>
  <c r="O1919" s="1"/>
  <c r="N1920"/>
  <c r="O1920" s="1"/>
  <c r="N1921"/>
  <c r="O1921" s="1"/>
  <c r="N1922"/>
  <c r="N1923"/>
  <c r="O1923" s="1"/>
  <c r="N1924"/>
  <c r="N1925"/>
  <c r="O1925" s="1"/>
  <c r="N1926"/>
  <c r="N1927"/>
  <c r="O1927" s="1"/>
  <c r="N1928"/>
  <c r="O1928" s="1"/>
  <c r="N1929"/>
  <c r="N1930"/>
  <c r="N1931"/>
  <c r="N1932"/>
  <c r="N1933"/>
  <c r="O1933" s="1"/>
  <c r="N1934"/>
  <c r="O1934" s="1"/>
  <c r="N1935"/>
  <c r="O1935" s="1"/>
  <c r="N1936"/>
  <c r="O1936" s="1"/>
  <c r="N1937"/>
  <c r="O1937" s="1"/>
  <c r="N1938"/>
  <c r="O1938" s="1"/>
  <c r="N1939"/>
  <c r="O1939" s="1"/>
  <c r="N1940"/>
  <c r="N1941"/>
  <c r="N1942"/>
  <c r="N1943"/>
  <c r="N1944"/>
  <c r="N1945"/>
  <c r="O1945" s="1"/>
  <c r="N1946"/>
  <c r="O1946" s="1"/>
  <c r="N1947"/>
  <c r="O1947" s="1"/>
  <c r="N1948"/>
  <c r="O1948" s="1"/>
  <c r="N1949"/>
  <c r="O1949" s="1"/>
  <c r="N1950"/>
  <c r="O1950" s="1"/>
  <c r="N1951"/>
  <c r="O1951" s="1"/>
  <c r="N1952"/>
  <c r="O1952" s="1"/>
  <c r="N1953"/>
  <c r="O1953" s="1"/>
  <c r="N1954"/>
  <c r="O1954" s="1"/>
  <c r="N1955"/>
  <c r="O1955" s="1"/>
  <c r="N1956"/>
  <c r="O1956" s="1"/>
  <c r="N1957"/>
  <c r="O1957" s="1"/>
  <c r="N1958"/>
  <c r="O1958" s="1"/>
  <c r="N1959"/>
  <c r="O1959" s="1"/>
  <c r="N1960"/>
  <c r="O1960" s="1"/>
  <c r="N1961"/>
  <c r="O1961" s="1"/>
  <c r="N1962"/>
  <c r="O1962" s="1"/>
  <c r="N1963"/>
  <c r="O1963" s="1"/>
  <c r="N1964"/>
  <c r="O1964" s="1"/>
  <c r="N1965"/>
  <c r="O1965" s="1"/>
  <c r="N1966"/>
  <c r="O1966" s="1"/>
  <c r="N1967"/>
  <c r="O1967" s="1"/>
  <c r="N1968"/>
  <c r="O1968" s="1"/>
  <c r="N1969"/>
  <c r="O1969" s="1"/>
  <c r="N1970"/>
  <c r="O1970" s="1"/>
  <c r="N1971"/>
  <c r="O1971" s="1"/>
  <c r="N1972"/>
  <c r="O1972" s="1"/>
  <c r="N1973"/>
  <c r="O1973" s="1"/>
  <c r="N1974"/>
  <c r="O1974" s="1"/>
  <c r="N1975"/>
  <c r="O1975" s="1"/>
  <c r="N1976"/>
  <c r="N1977"/>
  <c r="O1977" s="1"/>
  <c r="N1978"/>
  <c r="O1978" s="1"/>
  <c r="N1979"/>
  <c r="O1979" s="1"/>
  <c r="N1980"/>
  <c r="O1980" s="1"/>
  <c r="N1981"/>
  <c r="O1981" s="1"/>
  <c r="N1982"/>
  <c r="N1983"/>
  <c r="N1984"/>
  <c r="O1984" s="1"/>
  <c r="N1985"/>
  <c r="O1985" s="1"/>
  <c r="N1986"/>
  <c r="O1986" s="1"/>
  <c r="N1987"/>
  <c r="N1988"/>
  <c r="O1988" s="1"/>
  <c r="N1989"/>
  <c r="O1989" s="1"/>
  <c r="N1990"/>
  <c r="O1990" s="1"/>
  <c r="N1991"/>
  <c r="O1991" s="1"/>
  <c r="N1992"/>
  <c r="O1992" s="1"/>
  <c r="N1993"/>
  <c r="O1993" s="1"/>
  <c r="N1994"/>
  <c r="O1994" s="1"/>
  <c r="N1995"/>
  <c r="O1995" s="1"/>
  <c r="N1996"/>
  <c r="O1996" s="1"/>
  <c r="N1997"/>
  <c r="O1997" s="1"/>
  <c r="N1998"/>
  <c r="O1998" s="1"/>
  <c r="N1999"/>
  <c r="O1999" s="1"/>
  <c r="N2000"/>
  <c r="O2000" s="1"/>
  <c r="N2001"/>
  <c r="O2001" s="1"/>
  <c r="N2002"/>
  <c r="O2002" s="1"/>
  <c r="N2003"/>
  <c r="O2003" s="1"/>
  <c r="N2004"/>
  <c r="O2004" s="1"/>
  <c r="N2005"/>
  <c r="O2005" s="1"/>
  <c r="N2006"/>
  <c r="O2006" s="1"/>
  <c r="N2007"/>
  <c r="O2007" s="1"/>
  <c r="N2008"/>
  <c r="O2008" s="1"/>
  <c r="N2009"/>
  <c r="O2009" s="1"/>
  <c r="N2010"/>
  <c r="O2010" s="1"/>
  <c r="N2011"/>
  <c r="O2011" s="1"/>
  <c r="N2012"/>
  <c r="O2012" s="1"/>
  <c r="N2013"/>
  <c r="O2013" s="1"/>
  <c r="N2014"/>
  <c r="O2014" s="1"/>
  <c r="N2015"/>
  <c r="O2015" s="1"/>
  <c r="N2016"/>
  <c r="N2017"/>
  <c r="N2018"/>
  <c r="N2019"/>
  <c r="N2020"/>
  <c r="N2021"/>
  <c r="N2022"/>
  <c r="N2023"/>
  <c r="O2023" s="1"/>
  <c r="N2024"/>
  <c r="O2024" s="1"/>
  <c r="N2025"/>
  <c r="N2026"/>
  <c r="O2026" s="1"/>
  <c r="N2027"/>
  <c r="O2027" s="1"/>
  <c r="N2028"/>
  <c r="O2028" s="1"/>
  <c r="N2029"/>
  <c r="O2029" s="1"/>
  <c r="N2030"/>
  <c r="O2030" s="1"/>
  <c r="N2031"/>
  <c r="O2031" s="1"/>
  <c r="N2032"/>
  <c r="O2032" s="1"/>
  <c r="N2033"/>
  <c r="O2033" s="1"/>
  <c r="N2034"/>
  <c r="O2034" s="1"/>
  <c r="N2035"/>
  <c r="O2035" s="1"/>
  <c r="N2036"/>
  <c r="O2036" s="1"/>
  <c r="N2037"/>
  <c r="O2037" s="1"/>
  <c r="N2038"/>
  <c r="O2038" s="1"/>
  <c r="N2039"/>
  <c r="O2039" s="1"/>
  <c r="N2040"/>
  <c r="O2040" s="1"/>
  <c r="N2041"/>
  <c r="O2041" s="1"/>
  <c r="N2042"/>
  <c r="O2042" s="1"/>
  <c r="N2043"/>
  <c r="O2043" s="1"/>
  <c r="N2044"/>
  <c r="O2044" s="1"/>
  <c r="N2045"/>
  <c r="O2045" s="1"/>
  <c r="N2046"/>
  <c r="O2046" s="1"/>
  <c r="N2047"/>
  <c r="O2047" s="1"/>
  <c r="N2048"/>
  <c r="O2048" s="1"/>
  <c r="N2049"/>
  <c r="O2049" s="1"/>
  <c r="N2050"/>
  <c r="O2050" s="1"/>
  <c r="N2051"/>
  <c r="O2051" s="1"/>
  <c r="N2052"/>
  <c r="O2052" s="1"/>
  <c r="N2053"/>
  <c r="O2053" s="1"/>
  <c r="N2054"/>
  <c r="O2054" s="1"/>
  <c r="N2055"/>
  <c r="O2055" s="1"/>
  <c r="N2056"/>
  <c r="O2056" s="1"/>
  <c r="N2057"/>
  <c r="O2057" s="1"/>
  <c r="N2058"/>
  <c r="O2058" s="1"/>
  <c r="N2059"/>
  <c r="O2059" s="1"/>
  <c r="N2060"/>
  <c r="O2060" s="1"/>
  <c r="N2061"/>
  <c r="O2061" s="1"/>
  <c r="N2062"/>
  <c r="O2062" s="1"/>
  <c r="N2063"/>
  <c r="O2063" s="1"/>
  <c r="N2064"/>
  <c r="O2064" s="1"/>
  <c r="N2065"/>
  <c r="O2065" s="1"/>
  <c r="N2066"/>
  <c r="N2067"/>
  <c r="N2068"/>
  <c r="O2068" s="1"/>
  <c r="N2069"/>
  <c r="O2069" s="1"/>
  <c r="N2070"/>
  <c r="O2070" s="1"/>
  <c r="N2071"/>
  <c r="O2071" s="1"/>
  <c r="N2072"/>
  <c r="O2072" s="1"/>
  <c r="N2073"/>
  <c r="O2073" s="1"/>
  <c r="N2074"/>
  <c r="O2074" s="1"/>
  <c r="N2075"/>
  <c r="O2075" s="1"/>
  <c r="N2076"/>
  <c r="O2076" s="1"/>
  <c r="N2077"/>
  <c r="O2077" s="1"/>
  <c r="N2078"/>
  <c r="O2078" s="1"/>
  <c r="N2079"/>
  <c r="O2079" s="1"/>
  <c r="N2080"/>
  <c r="O2080" s="1"/>
  <c r="N2081"/>
  <c r="O2081" s="1"/>
  <c r="N2082"/>
  <c r="O2082" s="1"/>
  <c r="N2083"/>
  <c r="O2083" s="1"/>
  <c r="N2084"/>
  <c r="O2084" s="1"/>
  <c r="N2085"/>
  <c r="O2085" s="1"/>
  <c r="N2086"/>
  <c r="O2086" s="1"/>
  <c r="N2087"/>
  <c r="O2087" s="1"/>
  <c r="N2088"/>
  <c r="O2088" s="1"/>
  <c r="N2089"/>
  <c r="N2090"/>
  <c r="N2091"/>
  <c r="N2092"/>
  <c r="O2092" s="1"/>
  <c r="N2093"/>
  <c r="O2093" s="1"/>
  <c r="N2094"/>
  <c r="O2094" s="1"/>
  <c r="N2095"/>
  <c r="O2095" s="1"/>
  <c r="N2096"/>
  <c r="O2096" s="1"/>
  <c r="N2097"/>
  <c r="O2097" s="1"/>
  <c r="N2098"/>
  <c r="O2098" s="1"/>
  <c r="N2099"/>
  <c r="O2099" s="1"/>
  <c r="N2100"/>
  <c r="O2100" s="1"/>
  <c r="N2101"/>
  <c r="O2101" s="1"/>
  <c r="N2102"/>
  <c r="O2102" s="1"/>
  <c r="N2103"/>
  <c r="O2103" s="1"/>
  <c r="N2104"/>
  <c r="O2104" s="1"/>
  <c r="N2105"/>
  <c r="O2105" s="1"/>
  <c r="N2106"/>
  <c r="O2106" s="1"/>
  <c r="N2107"/>
  <c r="O2107" s="1"/>
  <c r="N2108"/>
  <c r="O2108" s="1"/>
  <c r="N2109"/>
  <c r="O2109" s="1"/>
  <c r="N2110"/>
  <c r="O2110" s="1"/>
  <c r="N2111"/>
  <c r="O2111" s="1"/>
  <c r="N2112"/>
  <c r="O2112" s="1"/>
  <c r="N2113"/>
  <c r="O2113" s="1"/>
  <c r="N2114"/>
  <c r="O2114" s="1"/>
  <c r="N2115"/>
  <c r="O2115" s="1"/>
  <c r="N2116"/>
  <c r="O2116" s="1"/>
  <c r="N2117"/>
  <c r="O2117" s="1"/>
  <c r="N2118"/>
  <c r="O2118" s="1"/>
  <c r="N2119"/>
  <c r="O2119" s="1"/>
  <c r="N2120"/>
  <c r="O2120" s="1"/>
  <c r="N2121"/>
  <c r="O2121" s="1"/>
  <c r="N2122"/>
  <c r="O2122" s="1"/>
  <c r="N2123"/>
  <c r="O2123" s="1"/>
  <c r="N2124"/>
  <c r="N2125"/>
  <c r="O2125" s="1"/>
  <c r="N2126"/>
  <c r="O2126" s="1"/>
  <c r="N2127"/>
  <c r="O2127" s="1"/>
  <c r="N2128"/>
  <c r="O2128" s="1"/>
  <c r="N2129"/>
  <c r="O2129" s="1"/>
  <c r="N2130"/>
  <c r="O2130" s="1"/>
  <c r="N2131"/>
  <c r="O2131" s="1"/>
  <c r="N2132"/>
  <c r="O2132" s="1"/>
  <c r="N2133"/>
  <c r="O2133" s="1"/>
  <c r="N2134"/>
  <c r="O2134" s="1"/>
  <c r="N2135"/>
  <c r="O2135" s="1"/>
  <c r="N2136"/>
  <c r="O2136" s="1"/>
  <c r="N2137"/>
  <c r="O2137" s="1"/>
  <c r="N2138"/>
  <c r="O2138" s="1"/>
  <c r="N2139"/>
  <c r="O2139" s="1"/>
  <c r="N2140"/>
  <c r="O2140" s="1"/>
  <c r="N2141"/>
  <c r="O2141" s="1"/>
  <c r="N2142"/>
  <c r="O2142" s="1"/>
  <c r="N2143"/>
  <c r="O2143" s="1"/>
  <c r="N2144"/>
  <c r="O2144" s="1"/>
  <c r="N2145"/>
  <c r="O2145" s="1"/>
  <c r="N2146"/>
  <c r="O2146" s="1"/>
  <c r="N2147"/>
  <c r="O2147" s="1"/>
  <c r="N2148"/>
  <c r="O2148" s="1"/>
  <c r="N2149"/>
  <c r="O2149" s="1"/>
  <c r="N2150"/>
  <c r="O2150" s="1"/>
  <c r="N2151"/>
  <c r="O2151" s="1"/>
  <c r="N2152"/>
  <c r="O2152" s="1"/>
  <c r="N2153"/>
  <c r="O2153" s="1"/>
  <c r="N2154"/>
  <c r="O2154" s="1"/>
  <c r="N2155"/>
  <c r="O2155" s="1"/>
  <c r="N2156"/>
  <c r="O2156" s="1"/>
  <c r="N2157"/>
  <c r="O2157" s="1"/>
  <c r="N2158"/>
  <c r="O2158" s="1"/>
  <c r="N2159"/>
  <c r="O2159" s="1"/>
  <c r="N2160"/>
  <c r="O2160" s="1"/>
  <c r="N2161"/>
  <c r="O2161" s="1"/>
  <c r="N2162"/>
  <c r="O2162" s="1"/>
  <c r="N2163"/>
  <c r="O2163" s="1"/>
  <c r="N2164"/>
  <c r="O2164" s="1"/>
  <c r="N2165"/>
  <c r="O2165" s="1"/>
  <c r="N2166"/>
  <c r="O2166" s="1"/>
  <c r="N2167"/>
  <c r="O2167" s="1"/>
  <c r="N2168"/>
  <c r="O2168" s="1"/>
  <c r="N2169"/>
  <c r="O2169" s="1"/>
  <c r="N2170"/>
  <c r="O2170" s="1"/>
  <c r="N2171"/>
  <c r="O2171" s="1"/>
  <c r="N2172"/>
  <c r="O2172" s="1"/>
  <c r="N2173"/>
  <c r="O2173" s="1"/>
  <c r="N2174"/>
  <c r="O2174" s="1"/>
  <c r="N2175"/>
  <c r="O2175" s="1"/>
  <c r="N2176"/>
  <c r="O2176" s="1"/>
  <c r="N2177"/>
  <c r="O2177" s="1"/>
  <c r="N2178"/>
  <c r="O2178" s="1"/>
  <c r="N2179"/>
  <c r="O2179" s="1"/>
  <c r="N2180"/>
  <c r="O2180" s="1"/>
  <c r="N2181"/>
  <c r="N2182"/>
  <c r="O2182" s="1"/>
  <c r="N2183"/>
  <c r="O2183" s="1"/>
  <c r="N2184"/>
  <c r="O2184" s="1"/>
  <c r="N2185"/>
  <c r="O2185" s="1"/>
  <c r="N2186"/>
  <c r="O2186" s="1"/>
  <c r="N2187"/>
  <c r="O2187" s="1"/>
  <c r="N2188"/>
  <c r="O2188" s="1"/>
  <c r="N2189"/>
  <c r="O2189" s="1"/>
  <c r="N2190"/>
  <c r="O2190" s="1"/>
  <c r="N2191"/>
  <c r="O2191" s="1"/>
  <c r="N2192"/>
  <c r="O2192" s="1"/>
  <c r="N2193"/>
  <c r="O2193" s="1"/>
  <c r="N2194"/>
  <c r="O2194" s="1"/>
  <c r="N2195"/>
  <c r="O2195" s="1"/>
  <c r="N2196"/>
  <c r="O2196" s="1"/>
  <c r="N2197"/>
  <c r="O2197" s="1"/>
  <c r="N2198"/>
  <c r="O2198" s="1"/>
  <c r="N2199"/>
  <c r="O2199" s="1"/>
  <c r="N2200"/>
  <c r="O2200" s="1"/>
  <c r="N2201"/>
  <c r="O2201" s="1"/>
  <c r="N2202"/>
  <c r="O2202" s="1"/>
  <c r="N2203"/>
  <c r="O2203" s="1"/>
  <c r="N2204"/>
  <c r="O2204" s="1"/>
  <c r="N2205"/>
  <c r="O2205" s="1"/>
  <c r="N2206"/>
  <c r="O2206" s="1"/>
  <c r="N2207"/>
  <c r="O2207" s="1"/>
  <c r="N2208"/>
  <c r="O2208" s="1"/>
  <c r="N2209"/>
  <c r="O2209" s="1"/>
  <c r="N2210"/>
  <c r="O2210" s="1"/>
  <c r="N2211"/>
  <c r="O2211" s="1"/>
  <c r="N2212"/>
  <c r="O2212" s="1"/>
  <c r="N2213"/>
  <c r="O2213" s="1"/>
  <c r="N2214"/>
  <c r="O2214" s="1"/>
  <c r="N2215"/>
  <c r="O2215" s="1"/>
  <c r="N2216"/>
  <c r="O2216" s="1"/>
  <c r="N2217"/>
  <c r="O2217" s="1"/>
  <c r="N2218"/>
  <c r="O2218" s="1"/>
  <c r="N2219"/>
  <c r="O2219" s="1"/>
  <c r="N2220"/>
  <c r="O2220" s="1"/>
  <c r="N2221"/>
  <c r="O2221" s="1"/>
  <c r="N2222"/>
  <c r="N2223"/>
  <c r="O2223" s="1"/>
  <c r="N2224"/>
  <c r="O2224" s="1"/>
  <c r="N2225"/>
  <c r="O2225" s="1"/>
  <c r="N2226"/>
  <c r="O2226" s="1"/>
  <c r="N2227"/>
  <c r="O2227" s="1"/>
  <c r="N2228"/>
  <c r="O2228" s="1"/>
  <c r="N2229"/>
  <c r="O2229" s="1"/>
  <c r="N2230"/>
  <c r="O2230" s="1"/>
  <c r="N2231"/>
  <c r="O2231" s="1"/>
  <c r="N2232"/>
  <c r="O2232" s="1"/>
  <c r="N2233"/>
  <c r="O2233" s="1"/>
  <c r="N2234"/>
  <c r="O2234" s="1"/>
  <c r="N2235"/>
  <c r="O2235" s="1"/>
  <c r="N2236"/>
  <c r="O2236" s="1"/>
  <c r="N2237"/>
  <c r="O2237" s="1"/>
  <c r="N2238"/>
  <c r="O2238" s="1"/>
  <c r="N2239"/>
  <c r="O2239" s="1"/>
  <c r="N2240"/>
  <c r="O2240" s="1"/>
  <c r="N2241"/>
  <c r="O2241" s="1"/>
  <c r="N2242"/>
  <c r="O2242" s="1"/>
  <c r="N2243"/>
  <c r="O2243" s="1"/>
  <c r="N2244"/>
  <c r="O2244" s="1"/>
  <c r="N2245"/>
  <c r="O2245" s="1"/>
  <c r="N2246"/>
  <c r="O2246" s="1"/>
  <c r="N2247"/>
  <c r="O2247" s="1"/>
  <c r="N2248"/>
  <c r="O2248" s="1"/>
  <c r="N2249"/>
  <c r="O2249" s="1"/>
  <c r="N2250"/>
  <c r="O2250" s="1"/>
  <c r="N2251"/>
  <c r="O2251" s="1"/>
  <c r="N2252"/>
  <c r="O2252" s="1"/>
  <c r="N2253"/>
  <c r="O2253" s="1"/>
  <c r="N2254"/>
  <c r="O2254" s="1"/>
  <c r="N2255"/>
  <c r="O2255" s="1"/>
  <c r="N2256"/>
  <c r="O2256" s="1"/>
  <c r="N2257"/>
  <c r="O2257" s="1"/>
  <c r="N2258"/>
  <c r="O2258" s="1"/>
  <c r="N2259"/>
  <c r="O2259" s="1"/>
  <c r="N2260"/>
  <c r="O2260" s="1"/>
  <c r="N2261"/>
  <c r="O2261" s="1"/>
  <c r="N2262"/>
  <c r="O2262" s="1"/>
  <c r="N2263"/>
  <c r="O2263" s="1"/>
  <c r="N2264"/>
  <c r="O2264" s="1"/>
  <c r="N2265"/>
  <c r="O2265" s="1"/>
  <c r="N2266"/>
  <c r="O2266" s="1"/>
  <c r="N2267"/>
  <c r="O2267" s="1"/>
  <c r="N2268"/>
  <c r="O2268" s="1"/>
  <c r="N2269"/>
  <c r="O2269" s="1"/>
  <c r="N2270"/>
  <c r="O2270" s="1"/>
  <c r="N2271"/>
  <c r="O2271" s="1"/>
  <c r="N2272"/>
  <c r="O2272" s="1"/>
  <c r="N2273"/>
  <c r="O2273" s="1"/>
  <c r="N2274"/>
  <c r="O2274" s="1"/>
  <c r="N2275"/>
  <c r="O2275" s="1"/>
  <c r="N2276"/>
  <c r="O2276" s="1"/>
  <c r="N2277"/>
  <c r="O2277" s="1"/>
  <c r="N2278"/>
  <c r="O2278" s="1"/>
  <c r="N2279"/>
  <c r="O2279" s="1"/>
  <c r="N2280"/>
  <c r="O2280" s="1"/>
  <c r="N2281"/>
  <c r="O2281" s="1"/>
  <c r="N2282"/>
  <c r="O2282" s="1"/>
  <c r="N2283"/>
  <c r="O2283" s="1"/>
  <c r="N2284"/>
  <c r="O2284" s="1"/>
  <c r="N2285"/>
  <c r="O2285" s="1"/>
  <c r="N2286"/>
  <c r="O2286" s="1"/>
  <c r="N2287"/>
  <c r="O2287" s="1"/>
  <c r="N2288"/>
  <c r="O2288" s="1"/>
  <c r="N2289"/>
  <c r="O2289" s="1"/>
  <c r="N2290"/>
  <c r="O2290" s="1"/>
  <c r="N2291"/>
  <c r="O2291" s="1"/>
  <c r="N2292"/>
  <c r="O2292" s="1"/>
  <c r="N2293"/>
  <c r="O2293" s="1"/>
  <c r="N2294"/>
  <c r="O2294" s="1"/>
  <c r="N2295"/>
  <c r="O2295" s="1"/>
  <c r="N2296"/>
  <c r="O2296" s="1"/>
  <c r="N2297"/>
  <c r="O2297" s="1"/>
  <c r="N2298"/>
  <c r="O2298" s="1"/>
  <c r="N2299"/>
  <c r="O2299" s="1"/>
  <c r="N2300"/>
  <c r="O2300" s="1"/>
  <c r="N2301"/>
  <c r="O2301" s="1"/>
  <c r="N2302"/>
  <c r="O2302" s="1"/>
  <c r="N2303"/>
  <c r="O2303" s="1"/>
  <c r="N2304"/>
  <c r="O2304" s="1"/>
  <c r="N2305"/>
  <c r="O2305" s="1"/>
  <c r="N2306"/>
  <c r="O2306" s="1"/>
  <c r="N2307"/>
  <c r="O2307" s="1"/>
  <c r="N2308"/>
  <c r="O2308" s="1"/>
  <c r="N2309"/>
  <c r="O2309" s="1"/>
  <c r="N2310"/>
  <c r="O2310" s="1"/>
  <c r="N2311"/>
  <c r="N2312"/>
  <c r="N2313"/>
  <c r="O2313" s="1"/>
  <c r="N2314"/>
  <c r="O2314" s="1"/>
  <c r="N2315"/>
  <c r="O2315" s="1"/>
  <c r="N2316"/>
  <c r="O2316" s="1"/>
  <c r="N2317"/>
  <c r="O2317" s="1"/>
  <c r="N2318"/>
  <c r="O2318" s="1"/>
  <c r="N2319"/>
  <c r="O2319" s="1"/>
  <c r="N2320"/>
  <c r="O2320" s="1"/>
  <c r="N2321"/>
  <c r="O2321" s="1"/>
  <c r="N2322"/>
  <c r="O2322" s="1"/>
  <c r="N2323"/>
  <c r="O2323" s="1"/>
  <c r="N2324"/>
  <c r="O2324" s="1"/>
  <c r="N2325"/>
  <c r="O2325" s="1"/>
  <c r="N2326"/>
  <c r="O2326" s="1"/>
  <c r="N2327"/>
  <c r="O2327" s="1"/>
  <c r="N2328"/>
  <c r="O2328" s="1"/>
  <c r="N2329"/>
  <c r="O2329" s="1"/>
  <c r="N2330"/>
  <c r="O2330" s="1"/>
  <c r="N2331"/>
  <c r="O2331" s="1"/>
  <c r="N2332"/>
  <c r="O2332" s="1"/>
  <c r="N2333"/>
  <c r="O2333" s="1"/>
  <c r="N2334"/>
  <c r="O2334" s="1"/>
  <c r="N2335"/>
  <c r="O2335" s="1"/>
  <c r="N2336"/>
  <c r="O2336" s="1"/>
  <c r="N2337"/>
  <c r="O2337" s="1"/>
  <c r="N2338"/>
  <c r="O2338" s="1"/>
  <c r="N2339"/>
  <c r="O2339" s="1"/>
  <c r="N2340"/>
  <c r="O2340" s="1"/>
  <c r="N2341"/>
  <c r="O2341" s="1"/>
  <c r="N2342"/>
  <c r="O2342" s="1"/>
  <c r="N2343"/>
  <c r="O2343" s="1"/>
  <c r="N2344"/>
  <c r="O2344" s="1"/>
  <c r="N2345"/>
  <c r="O2345" s="1"/>
  <c r="N2346"/>
  <c r="O2346" s="1"/>
  <c r="N2347"/>
  <c r="O2347" s="1"/>
  <c r="N2348"/>
  <c r="O2348" s="1"/>
  <c r="N2349"/>
  <c r="O2349" s="1"/>
  <c r="N2350"/>
  <c r="O2350" s="1"/>
  <c r="N2351"/>
  <c r="N2352"/>
  <c r="O2352" s="1"/>
  <c r="N2353"/>
  <c r="O2353" s="1"/>
  <c r="N2354"/>
  <c r="O2354" s="1"/>
  <c r="N2355"/>
  <c r="O2355" s="1"/>
  <c r="N2356"/>
  <c r="O2356" s="1"/>
  <c r="N2357"/>
  <c r="O2357" s="1"/>
  <c r="N2358"/>
  <c r="O2358" s="1"/>
  <c r="N2359"/>
  <c r="N2360"/>
  <c r="N2361"/>
  <c r="O2361" s="1"/>
  <c r="N2362"/>
  <c r="O2362" s="1"/>
  <c r="N2363"/>
  <c r="O2363" s="1"/>
  <c r="N2364"/>
  <c r="O2364" s="1"/>
  <c r="N2365"/>
  <c r="O2365" s="1"/>
  <c r="N2366"/>
  <c r="O2366" s="1"/>
  <c r="N2367"/>
  <c r="O2367" s="1"/>
  <c r="N2368"/>
  <c r="O2368" s="1"/>
  <c r="N2369"/>
  <c r="O2369" s="1"/>
  <c r="N2370"/>
  <c r="O2370" s="1"/>
  <c r="N2371"/>
  <c r="O2371" s="1"/>
  <c r="N2372"/>
  <c r="O2372" s="1"/>
  <c r="N2373"/>
  <c r="O2373" s="1"/>
  <c r="N2374"/>
  <c r="O2374" s="1"/>
  <c r="N2375"/>
  <c r="O2375" s="1"/>
  <c r="N2376"/>
  <c r="O2376" s="1"/>
  <c r="N2377"/>
  <c r="O2377" s="1"/>
  <c r="N2378"/>
  <c r="O2378" s="1"/>
  <c r="N2379"/>
  <c r="O2379" s="1"/>
  <c r="N2380"/>
  <c r="O2380" s="1"/>
  <c r="N2381"/>
  <c r="O2381" s="1"/>
  <c r="N2382"/>
  <c r="O2382" s="1"/>
  <c r="N2383"/>
  <c r="O2383" s="1"/>
  <c r="N2384"/>
  <c r="O2384" s="1"/>
  <c r="N2385"/>
  <c r="O2385" s="1"/>
  <c r="N2386"/>
  <c r="O2386" s="1"/>
  <c r="N2387"/>
  <c r="O2387" s="1"/>
  <c r="N2388"/>
  <c r="O2388" s="1"/>
  <c r="N2389"/>
  <c r="O2389" s="1"/>
  <c r="N2390"/>
  <c r="O2390" s="1"/>
  <c r="N2391"/>
  <c r="O2391" s="1"/>
  <c r="N2392"/>
  <c r="O2392" s="1"/>
  <c r="N2393"/>
  <c r="O2393" s="1"/>
  <c r="N2394"/>
  <c r="O2394" s="1"/>
  <c r="N2395"/>
  <c r="O2395" s="1"/>
  <c r="N2396"/>
  <c r="O2396" s="1"/>
  <c r="N2397"/>
  <c r="O2397" s="1"/>
  <c r="N2398"/>
  <c r="O2398" s="1"/>
  <c r="N2399"/>
  <c r="O2399" s="1"/>
  <c r="N2400"/>
  <c r="O2400" s="1"/>
  <c r="N2401"/>
  <c r="O2401" s="1"/>
  <c r="N2402"/>
  <c r="O2402" s="1"/>
  <c r="N2403"/>
  <c r="O2403" s="1"/>
  <c r="N2404"/>
  <c r="O2404" s="1"/>
  <c r="N2405"/>
  <c r="O2405" s="1"/>
  <c r="N2406"/>
  <c r="O2406" s="1"/>
  <c r="N2407"/>
  <c r="O2407" s="1"/>
  <c r="N2408"/>
  <c r="O2408" s="1"/>
  <c r="N2409"/>
  <c r="O2409" s="1"/>
  <c r="N2410"/>
  <c r="O2410" s="1"/>
  <c r="N2411"/>
  <c r="O2411" s="1"/>
  <c r="N2412"/>
  <c r="O2412" s="1"/>
  <c r="N2413"/>
  <c r="O2413" s="1"/>
  <c r="N2414"/>
  <c r="O2414" s="1"/>
  <c r="N2415"/>
  <c r="O2415" s="1"/>
  <c r="N2416"/>
  <c r="O2416" s="1"/>
  <c r="N2417"/>
  <c r="O2417" s="1"/>
  <c r="N2418"/>
  <c r="O2418" s="1"/>
  <c r="N2419"/>
  <c r="O2419" s="1"/>
  <c r="N2420"/>
  <c r="O2420" s="1"/>
  <c r="N2421"/>
  <c r="O2421" s="1"/>
  <c r="N2422"/>
  <c r="O2422" s="1"/>
  <c r="N2423"/>
  <c r="O2423" s="1"/>
  <c r="N2424"/>
  <c r="O2424" s="1"/>
  <c r="N2425"/>
  <c r="O2425" s="1"/>
  <c r="N2426"/>
  <c r="O2426" s="1"/>
  <c r="N2427"/>
  <c r="O2427" s="1"/>
  <c r="N2428"/>
  <c r="O2428" s="1"/>
  <c r="N2429"/>
  <c r="N2430"/>
  <c r="O2430" s="1"/>
  <c r="N2431"/>
  <c r="O2431" s="1"/>
  <c r="N2432"/>
  <c r="O2432" s="1"/>
  <c r="N2433"/>
  <c r="O2433" s="1"/>
  <c r="N2434"/>
  <c r="O2434" s="1"/>
  <c r="N2435"/>
  <c r="O2435" s="1"/>
  <c r="N2436"/>
  <c r="O2436" s="1"/>
  <c r="N2437"/>
  <c r="O2437" s="1"/>
  <c r="N2438"/>
  <c r="O2438" s="1"/>
  <c r="N2439"/>
  <c r="O2439" s="1"/>
  <c r="N2440"/>
  <c r="O2440" s="1"/>
  <c r="N2441"/>
  <c r="O2441" s="1"/>
  <c r="N2442"/>
  <c r="O2442" s="1"/>
  <c r="N2443"/>
  <c r="O2443" s="1"/>
  <c r="N2444"/>
  <c r="O2444" s="1"/>
  <c r="N2445"/>
  <c r="O2445" s="1"/>
  <c r="N2446"/>
  <c r="O2446" s="1"/>
  <c r="N2447"/>
  <c r="O2447" s="1"/>
  <c r="N2448"/>
  <c r="O2448" s="1"/>
  <c r="N2449"/>
  <c r="O2449" s="1"/>
  <c r="N2450"/>
  <c r="O2450" s="1"/>
  <c r="N2451"/>
  <c r="O2451" s="1"/>
  <c r="N2452"/>
  <c r="O2452" s="1"/>
  <c r="N2453"/>
  <c r="N2454"/>
  <c r="O2454" s="1"/>
  <c r="N2455"/>
  <c r="N2456"/>
  <c r="O2456" s="1"/>
  <c r="N2457"/>
  <c r="O2457" s="1"/>
  <c r="N2458"/>
  <c r="N2459"/>
  <c r="O2459" s="1"/>
  <c r="N2460"/>
  <c r="N2461"/>
  <c r="N2462"/>
  <c r="O2462" s="1"/>
  <c r="N2463"/>
  <c r="O2463" s="1"/>
  <c r="N2464"/>
  <c r="N2465"/>
  <c r="N2466"/>
  <c r="O2466" s="1"/>
  <c r="N2467"/>
  <c r="O2467" s="1"/>
  <c r="N2468"/>
  <c r="O2468" s="1"/>
  <c r="N2469"/>
  <c r="O2469" s="1"/>
  <c r="N2470"/>
  <c r="O2470" s="1"/>
  <c r="N2471"/>
  <c r="O2471" s="1"/>
  <c r="N2472"/>
  <c r="O2472" s="1"/>
  <c r="N2473"/>
  <c r="O2473" s="1"/>
  <c r="N2474"/>
  <c r="O2474" s="1"/>
  <c r="N2475"/>
  <c r="O2475" s="1"/>
  <c r="N2476"/>
  <c r="O2476" s="1"/>
  <c r="N2477"/>
  <c r="O2477" s="1"/>
  <c r="N2478"/>
  <c r="O2478" s="1"/>
  <c r="N2479"/>
  <c r="O2479" s="1"/>
  <c r="N2480"/>
  <c r="O2480" s="1"/>
  <c r="N2481"/>
  <c r="O2481" s="1"/>
  <c r="N2482"/>
  <c r="O2482" s="1"/>
  <c r="N2483"/>
  <c r="O2483" s="1"/>
  <c r="N2484"/>
  <c r="O2484" s="1"/>
  <c r="N2485"/>
  <c r="O2485" s="1"/>
  <c r="N2486"/>
  <c r="N2487"/>
  <c r="N2488"/>
  <c r="N2489"/>
  <c r="N2490"/>
  <c r="O2490" s="1"/>
  <c r="N2491"/>
  <c r="O2491" s="1"/>
  <c r="N2492"/>
  <c r="O2492" s="1"/>
  <c r="N2493"/>
  <c r="O2493" s="1"/>
  <c r="N2494"/>
  <c r="O2494" s="1"/>
  <c r="N2495"/>
  <c r="O2495" s="1"/>
  <c r="N2496"/>
  <c r="O2496" s="1"/>
  <c r="N2497"/>
  <c r="O2497" s="1"/>
  <c r="N2498"/>
  <c r="O2498" s="1"/>
  <c r="N2499"/>
  <c r="O2499" s="1"/>
  <c r="N2500"/>
  <c r="O2500" s="1"/>
  <c r="N2501"/>
  <c r="N2502"/>
  <c r="O2502" s="1"/>
  <c r="N2503"/>
  <c r="O2503" s="1"/>
  <c r="N2504"/>
  <c r="O2504" s="1"/>
  <c r="N2505"/>
  <c r="O2505" s="1"/>
  <c r="N2506"/>
  <c r="O2506" s="1"/>
  <c r="N2507"/>
  <c r="O2507" s="1"/>
  <c r="N2508"/>
  <c r="O2508" s="1"/>
  <c r="N2509"/>
  <c r="O2509" s="1"/>
  <c r="N2510"/>
  <c r="O2510" s="1"/>
  <c r="N2511"/>
  <c r="O2511" s="1"/>
  <c r="N2512"/>
  <c r="O2512" s="1"/>
  <c r="N2513"/>
  <c r="O2513" s="1"/>
  <c r="N2514"/>
  <c r="O2514" s="1"/>
  <c r="N2515"/>
  <c r="O2515" s="1"/>
  <c r="N2516"/>
  <c r="O2516" s="1"/>
  <c r="N2517"/>
  <c r="O2517" s="1"/>
  <c r="N2518"/>
  <c r="O2518" s="1"/>
  <c r="N2519"/>
  <c r="O2519" s="1"/>
  <c r="N2520"/>
  <c r="O2520" s="1"/>
  <c r="N2521"/>
  <c r="N2522"/>
  <c r="N2523"/>
  <c r="N2524"/>
  <c r="N2525"/>
  <c r="N2526"/>
  <c r="N2527"/>
  <c r="N2528"/>
  <c r="N2529"/>
  <c r="N2530"/>
  <c r="N2531"/>
  <c r="O2531" s="1"/>
  <c r="N2532"/>
  <c r="O2532" s="1"/>
  <c r="N2533"/>
  <c r="O2533" s="1"/>
  <c r="N2534"/>
  <c r="O2534" s="1"/>
  <c r="N2535"/>
  <c r="O2535" s="1"/>
  <c r="N2536"/>
  <c r="O2536" s="1"/>
  <c r="N2537"/>
  <c r="O2537" s="1"/>
  <c r="N2538"/>
  <c r="O2538" s="1"/>
  <c r="N2539"/>
  <c r="O2539" s="1"/>
  <c r="N2540"/>
  <c r="O2540" s="1"/>
  <c r="N2541"/>
  <c r="O2541" s="1"/>
  <c r="N2542"/>
  <c r="O2542" s="1"/>
  <c r="N2543"/>
  <c r="O2543" s="1"/>
  <c r="N2544"/>
  <c r="O2544" s="1"/>
  <c r="N2545"/>
  <c r="O2545" s="1"/>
  <c r="N2546"/>
  <c r="O2546" s="1"/>
  <c r="N2547"/>
  <c r="O2547" s="1"/>
  <c r="N2548"/>
  <c r="O2548" s="1"/>
  <c r="N2549"/>
  <c r="O2549" s="1"/>
  <c r="N2550"/>
  <c r="O2550" s="1"/>
  <c r="N2551"/>
  <c r="O2551" s="1"/>
  <c r="N2552"/>
  <c r="O2552" s="1"/>
  <c r="N2553"/>
  <c r="O2553" s="1"/>
  <c r="N2554"/>
  <c r="O2554" s="1"/>
  <c r="N2555"/>
  <c r="O2555" s="1"/>
  <c r="N2556"/>
  <c r="O2556" s="1"/>
  <c r="N2557"/>
  <c r="O2557" s="1"/>
  <c r="N2558"/>
  <c r="O2558" s="1"/>
  <c r="N2559"/>
  <c r="O2559" s="1"/>
  <c r="N2560"/>
  <c r="N2561"/>
  <c r="N2562"/>
  <c r="O2562" s="1"/>
  <c r="N2563"/>
  <c r="O2563" s="1"/>
  <c r="N2564"/>
  <c r="O2564" s="1"/>
  <c r="N2565"/>
  <c r="O2565" s="1"/>
  <c r="N2566"/>
  <c r="O2566" s="1"/>
  <c r="N2567"/>
  <c r="O2567" s="1"/>
  <c r="N2568"/>
  <c r="O2568" s="1"/>
  <c r="N2569"/>
  <c r="O2569" s="1"/>
  <c r="N2570"/>
  <c r="O2570" s="1"/>
  <c r="N2571"/>
  <c r="O2571" s="1"/>
  <c r="N2572"/>
  <c r="O2572" s="1"/>
  <c r="N2573"/>
  <c r="O2573" s="1"/>
  <c r="N2574"/>
  <c r="O2574" s="1"/>
  <c r="N2575"/>
  <c r="O2575" s="1"/>
  <c r="N2576"/>
  <c r="O2576" s="1"/>
  <c r="N2577"/>
  <c r="O2577" s="1"/>
  <c r="N2578"/>
  <c r="O2578" s="1"/>
  <c r="N2579"/>
  <c r="O2579" s="1"/>
  <c r="N2580"/>
  <c r="O2580" s="1"/>
  <c r="N2581"/>
  <c r="O2581" s="1"/>
  <c r="N2582"/>
  <c r="O2582" s="1"/>
  <c r="N2583"/>
  <c r="O2583" s="1"/>
  <c r="N2584"/>
  <c r="O2584" s="1"/>
  <c r="N2585"/>
  <c r="O2585" s="1"/>
  <c r="N2586"/>
  <c r="O2586" s="1"/>
  <c r="N2587"/>
  <c r="O2587" s="1"/>
  <c r="N2588"/>
  <c r="O2588" s="1"/>
  <c r="N2589"/>
  <c r="O2589" s="1"/>
  <c r="N2590"/>
  <c r="O2590" s="1"/>
  <c r="N2591"/>
  <c r="O2591" s="1"/>
  <c r="N2592"/>
  <c r="O2592" s="1"/>
  <c r="N2593"/>
  <c r="O2593" s="1"/>
  <c r="N2594"/>
  <c r="O2594" s="1"/>
  <c r="N2595"/>
  <c r="N2596"/>
  <c r="O2596" s="1"/>
  <c r="N2597"/>
  <c r="O2597" s="1"/>
  <c r="N2598"/>
  <c r="O2598" s="1"/>
  <c r="N2599"/>
  <c r="O2599" s="1"/>
  <c r="N2600"/>
  <c r="O2600" s="1"/>
  <c r="N2601"/>
  <c r="O2601" s="1"/>
  <c r="N2602"/>
  <c r="O2602" s="1"/>
  <c r="N2603"/>
  <c r="O2603" s="1"/>
  <c r="N2604"/>
  <c r="O2604" s="1"/>
  <c r="N2605"/>
  <c r="O2605" s="1"/>
  <c r="N2606"/>
  <c r="O2606" s="1"/>
  <c r="N2607"/>
  <c r="N2608"/>
  <c r="O2608" s="1"/>
  <c r="N2609"/>
  <c r="O2609" s="1"/>
  <c r="N2610"/>
  <c r="O2610" s="1"/>
  <c r="N2611"/>
  <c r="O2611" s="1"/>
  <c r="N2612"/>
  <c r="O2612" s="1"/>
  <c r="N2613"/>
  <c r="O2613" s="1"/>
  <c r="N2614"/>
  <c r="O2614" s="1"/>
  <c r="N2615"/>
  <c r="O2615" s="1"/>
  <c r="N2616"/>
  <c r="O2616" s="1"/>
  <c r="N2617"/>
  <c r="O2617" s="1"/>
  <c r="N2618"/>
  <c r="O2618" s="1"/>
  <c r="N2619"/>
  <c r="O2619" s="1"/>
  <c r="N2620"/>
  <c r="O2620" s="1"/>
  <c r="N2621"/>
  <c r="O2621" s="1"/>
  <c r="N2622"/>
  <c r="O2622" s="1"/>
  <c r="N2623"/>
  <c r="O2623" s="1"/>
  <c r="N2624"/>
  <c r="O2624" s="1"/>
  <c r="N2625"/>
  <c r="O2625" s="1"/>
  <c r="N2626"/>
  <c r="O2626" s="1"/>
  <c r="N2627"/>
  <c r="O2627" s="1"/>
  <c r="N2628"/>
  <c r="O2628" s="1"/>
  <c r="N2629"/>
  <c r="O2629" s="1"/>
  <c r="N2630"/>
  <c r="O2630" s="1"/>
  <c r="N2631"/>
  <c r="O2631" s="1"/>
  <c r="N2632"/>
  <c r="O2632" s="1"/>
  <c r="N2633"/>
  <c r="O2633" s="1"/>
  <c r="N2634"/>
  <c r="O2634" s="1"/>
  <c r="N2635"/>
  <c r="O2635" s="1"/>
  <c r="N2636"/>
  <c r="O2636" s="1"/>
  <c r="N2637"/>
  <c r="O2637" s="1"/>
  <c r="N2638"/>
  <c r="O2638" s="1"/>
  <c r="N2639"/>
  <c r="O2639" s="1"/>
  <c r="N2640"/>
  <c r="O2640" s="1"/>
  <c r="N2641"/>
  <c r="O2641" s="1"/>
  <c r="N2642"/>
  <c r="O2642" s="1"/>
  <c r="N2643"/>
  <c r="O2643" s="1"/>
  <c r="N2644"/>
  <c r="O2644" s="1"/>
  <c r="N2645"/>
  <c r="O2645" s="1"/>
  <c r="N2646"/>
  <c r="O2646" s="1"/>
  <c r="N2647"/>
  <c r="O2647" s="1"/>
  <c r="N2648"/>
  <c r="O2648" s="1"/>
  <c r="N2649"/>
  <c r="O2649" s="1"/>
  <c r="N2650"/>
  <c r="O2650" s="1"/>
  <c r="N2651"/>
  <c r="O2651" s="1"/>
  <c r="N2652"/>
  <c r="O2652" s="1"/>
  <c r="N2653"/>
  <c r="O2653" s="1"/>
  <c r="N2654"/>
  <c r="O2654" s="1"/>
  <c r="N2655"/>
  <c r="O2655" s="1"/>
  <c r="N2656"/>
  <c r="O2656" s="1"/>
  <c r="N2657"/>
  <c r="O2657" s="1"/>
  <c r="N2658"/>
  <c r="O2658" s="1"/>
  <c r="N2659"/>
  <c r="O2659" s="1"/>
  <c r="N2660"/>
  <c r="O2660" s="1"/>
  <c r="N2661"/>
  <c r="O2661" s="1"/>
  <c r="N2662"/>
  <c r="O2662" s="1"/>
  <c r="N2663"/>
  <c r="O2663" s="1"/>
  <c r="N2664"/>
  <c r="O2664" s="1"/>
  <c r="N2665"/>
  <c r="O2665" s="1"/>
  <c r="N2666"/>
  <c r="O2666" s="1"/>
  <c r="N2667"/>
  <c r="O2667" s="1"/>
  <c r="N2668"/>
  <c r="O2668" s="1"/>
  <c r="N2669"/>
  <c r="O2669" s="1"/>
  <c r="N2670"/>
  <c r="O2670" s="1"/>
  <c r="N2671"/>
  <c r="O2671" s="1"/>
  <c r="N2672"/>
  <c r="O2672" s="1"/>
  <c r="N2673"/>
  <c r="O2673" s="1"/>
  <c r="N2674"/>
  <c r="O2674" s="1"/>
  <c r="N2675"/>
  <c r="O2675" s="1"/>
  <c r="N2676"/>
  <c r="O2676" s="1"/>
  <c r="N2677"/>
  <c r="O2677" s="1"/>
  <c r="N2678"/>
  <c r="O2678" s="1"/>
  <c r="N2679"/>
  <c r="O2679" s="1"/>
  <c r="N2680"/>
  <c r="O2680" s="1"/>
  <c r="N2681"/>
  <c r="N2682"/>
  <c r="O2682" s="1"/>
  <c r="N2683"/>
  <c r="O2683" s="1"/>
  <c r="N2684"/>
  <c r="O2684" s="1"/>
  <c r="N2685"/>
  <c r="O2685" s="1"/>
  <c r="N2686"/>
  <c r="O2686" s="1"/>
  <c r="N2687"/>
  <c r="O2687" s="1"/>
  <c r="N2688"/>
  <c r="N2689"/>
  <c r="O2689" s="1"/>
  <c r="N2690"/>
  <c r="O2690" s="1"/>
  <c r="N2691"/>
  <c r="O2691" s="1"/>
  <c r="N2692"/>
  <c r="O2692" s="1"/>
  <c r="N2693"/>
  <c r="O2693" s="1"/>
  <c r="N2694"/>
  <c r="O2694" s="1"/>
  <c r="N2695"/>
  <c r="O2695" s="1"/>
  <c r="N2696"/>
  <c r="O2696" s="1"/>
  <c r="N2697"/>
  <c r="O2697" s="1"/>
  <c r="N2698"/>
  <c r="O2698" s="1"/>
  <c r="N2699"/>
  <c r="O2699" s="1"/>
  <c r="N2700"/>
  <c r="O2700" s="1"/>
  <c r="N2701"/>
  <c r="O2701" s="1"/>
  <c r="N2702"/>
  <c r="O2702" s="1"/>
  <c r="N2703"/>
  <c r="O2703" s="1"/>
  <c r="N2704"/>
  <c r="O2704" s="1"/>
  <c r="N2705"/>
  <c r="O2705" s="1"/>
  <c r="N2706"/>
  <c r="O2706" s="1"/>
  <c r="N2707"/>
  <c r="O2707" s="1"/>
  <c r="N2708"/>
  <c r="O2708" s="1"/>
  <c r="N2709"/>
  <c r="O2709" s="1"/>
  <c r="N2710"/>
  <c r="O2710" s="1"/>
  <c r="N2711"/>
  <c r="O2711" s="1"/>
  <c r="N2712"/>
  <c r="O2712" s="1"/>
  <c r="N2713"/>
  <c r="O2713" s="1"/>
  <c r="N2714"/>
  <c r="O2714" s="1"/>
  <c r="N2715"/>
  <c r="N2716"/>
  <c r="N2717"/>
  <c r="O2717" s="1"/>
  <c r="N2718"/>
  <c r="N2719"/>
  <c r="N2720"/>
  <c r="O2720" s="1"/>
  <c r="N2721"/>
  <c r="O2721" s="1"/>
  <c r="N2722"/>
  <c r="O2722" s="1"/>
  <c r="N2723"/>
  <c r="O2723" s="1"/>
  <c r="N2724"/>
  <c r="N2725"/>
  <c r="N2726"/>
  <c r="N2727"/>
  <c r="O2727" s="1"/>
  <c r="N2728"/>
  <c r="O2728" s="1"/>
  <c r="N2729"/>
  <c r="O2729" s="1"/>
  <c r="N2730"/>
  <c r="O2730" s="1"/>
  <c r="N2731"/>
  <c r="O2731" s="1"/>
  <c r="N2732"/>
  <c r="O2732" s="1"/>
  <c r="N2733"/>
  <c r="O2733" s="1"/>
  <c r="N2734"/>
  <c r="O2734" s="1"/>
  <c r="N2735"/>
  <c r="O2735" s="1"/>
  <c r="N2736"/>
  <c r="O2736" s="1"/>
  <c r="N2737"/>
  <c r="O2737" s="1"/>
  <c r="N2738"/>
  <c r="O2738" s="1"/>
  <c r="N2739"/>
  <c r="O2739" s="1"/>
  <c r="N2740"/>
  <c r="O2740" s="1"/>
  <c r="N2741"/>
  <c r="O2741" s="1"/>
  <c r="N2742"/>
  <c r="O2742" s="1"/>
  <c r="N2743"/>
  <c r="O2743" s="1"/>
  <c r="N2744"/>
  <c r="O2744" s="1"/>
  <c r="N2745"/>
  <c r="O2745" s="1"/>
  <c r="N2746"/>
  <c r="N2747"/>
  <c r="N2748"/>
  <c r="O2748" s="1"/>
  <c r="N2749"/>
  <c r="O2749" s="1"/>
  <c r="N2750"/>
  <c r="O2750" s="1"/>
  <c r="N2751"/>
  <c r="O2751" s="1"/>
  <c r="N2752"/>
  <c r="O2752" s="1"/>
  <c r="N2753"/>
  <c r="O2753" s="1"/>
  <c r="N2754"/>
  <c r="O2754" s="1"/>
  <c r="N2755"/>
  <c r="O2755" s="1"/>
  <c r="N2756"/>
  <c r="O2756" s="1"/>
  <c r="N2757"/>
  <c r="N2758"/>
  <c r="O2758" s="1"/>
  <c r="N2759"/>
  <c r="O2759" s="1"/>
  <c r="N2760"/>
  <c r="O2760" s="1"/>
  <c r="N2761"/>
  <c r="O2761" s="1"/>
  <c r="N2762"/>
  <c r="O2762" s="1"/>
  <c r="N2763"/>
  <c r="O2763" s="1"/>
  <c r="N2764"/>
  <c r="O2764" s="1"/>
  <c r="N2765"/>
  <c r="O2765" s="1"/>
  <c r="N2766"/>
  <c r="O2766" s="1"/>
  <c r="N2767"/>
  <c r="O2767" s="1"/>
  <c r="N2768"/>
  <c r="O2768" s="1"/>
  <c r="N2769"/>
  <c r="O2769" s="1"/>
  <c r="N2770"/>
  <c r="O2770" s="1"/>
  <c r="N2771"/>
  <c r="O2771" s="1"/>
  <c r="N2772"/>
  <c r="O2772" s="1"/>
  <c r="N2773"/>
  <c r="N2774"/>
  <c r="O2774" s="1"/>
  <c r="N2775"/>
  <c r="O2775" s="1"/>
  <c r="N2776"/>
  <c r="O2776" s="1"/>
  <c r="N2777"/>
  <c r="O2777" s="1"/>
  <c r="N2778"/>
  <c r="O2778" s="1"/>
  <c r="N2779"/>
  <c r="O2779" s="1"/>
  <c r="N2780"/>
  <c r="O2780" s="1"/>
  <c r="N2781"/>
  <c r="O2781" s="1"/>
  <c r="N2782"/>
  <c r="O2782" s="1"/>
  <c r="N2783"/>
  <c r="O2783" s="1"/>
  <c r="N2"/>
  <c r="O2" s="1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"/>
  <c r="B35" i="2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AE13" i="10" l="1"/>
  <c r="AE7"/>
  <c r="AE6"/>
  <c r="AE12"/>
  <c r="AE11"/>
  <c r="AE5"/>
  <c r="AE8"/>
  <c r="AE9"/>
  <c r="AE2"/>
  <c r="AE10"/>
  <c r="AE628"/>
  <c r="AE626"/>
  <c r="AE620"/>
  <c r="AE614"/>
  <c r="AE608"/>
  <c r="AE602"/>
  <c r="AE596"/>
  <c r="AE590"/>
  <c r="AE584"/>
  <c r="AE120"/>
  <c r="AE52"/>
  <c r="AE627"/>
  <c r="AE621"/>
  <c r="AE615"/>
  <c r="AE609"/>
  <c r="AE603"/>
  <c r="AE597"/>
  <c r="AE591"/>
  <c r="AE585"/>
  <c r="AE579"/>
  <c r="AE121"/>
  <c r="AE115"/>
  <c r="AE71"/>
  <c r="AE53"/>
  <c r="AE41"/>
  <c r="AE622"/>
  <c r="AE616"/>
  <c r="AE610"/>
  <c r="AE604"/>
  <c r="AE598"/>
  <c r="AE592"/>
  <c r="AE586"/>
  <c r="AE580"/>
  <c r="AE122"/>
  <c r="AE116"/>
  <c r="AE629"/>
  <c r="AE623"/>
  <c r="AE617"/>
  <c r="AE611"/>
  <c r="AE605"/>
  <c r="AE599"/>
  <c r="AE593"/>
  <c r="AE587"/>
  <c r="AE581"/>
  <c r="AE426"/>
  <c r="AE117"/>
  <c r="AE67"/>
  <c r="AE624"/>
  <c r="AE618"/>
  <c r="AE612"/>
  <c r="AE606"/>
  <c r="AE600"/>
  <c r="AE594"/>
  <c r="AE588"/>
  <c r="AE582"/>
  <c r="AE118"/>
  <c r="AE74"/>
  <c r="AE38"/>
  <c r="AE32"/>
  <c r="AE625"/>
  <c r="AE619"/>
  <c r="AE613"/>
  <c r="AE607"/>
  <c r="AE601"/>
  <c r="AE595"/>
  <c r="AE589"/>
  <c r="AE583"/>
  <c r="AE119"/>
  <c r="AE63"/>
  <c r="AE51"/>
  <c r="AE33"/>
  <c r="AE577"/>
  <c r="AE28"/>
  <c r="AE578"/>
  <c r="AE576"/>
  <c r="AE574"/>
  <c r="AE575"/>
  <c r="AE571"/>
  <c r="AE565"/>
  <c r="AE559"/>
  <c r="AE553"/>
  <c r="AE547"/>
  <c r="AE541"/>
  <c r="AE535"/>
  <c r="AE529"/>
  <c r="AE523"/>
  <c r="AE517"/>
  <c r="AE511"/>
  <c r="AE505"/>
  <c r="AE499"/>
  <c r="AE493"/>
  <c r="AE487"/>
  <c r="AE481"/>
  <c r="AE475"/>
  <c r="AE469"/>
  <c r="AE463"/>
  <c r="AE457"/>
  <c r="AE451"/>
  <c r="AE445"/>
  <c r="AE439"/>
  <c r="AE433"/>
  <c r="AE428"/>
  <c r="AE422"/>
  <c r="AE416"/>
  <c r="AE415"/>
  <c r="AE17"/>
  <c r="AE572"/>
  <c r="AE566"/>
  <c r="AE560"/>
  <c r="AE554"/>
  <c r="AE548"/>
  <c r="AE542"/>
  <c r="AE536"/>
  <c r="AE530"/>
  <c r="AE524"/>
  <c r="AE518"/>
  <c r="AE512"/>
  <c r="AE506"/>
  <c r="AE500"/>
  <c r="AE494"/>
  <c r="AE488"/>
  <c r="AE482"/>
  <c r="AE476"/>
  <c r="AE470"/>
  <c r="AE464"/>
  <c r="AE458"/>
  <c r="AE452"/>
  <c r="AE446"/>
  <c r="AE440"/>
  <c r="AE434"/>
  <c r="AE423"/>
  <c r="AE417"/>
  <c r="AE349"/>
  <c r="AE573"/>
  <c r="AE567"/>
  <c r="AE561"/>
  <c r="AE555"/>
  <c r="AE549"/>
  <c r="AE543"/>
  <c r="AE537"/>
  <c r="AE531"/>
  <c r="AE525"/>
  <c r="AE519"/>
  <c r="AE513"/>
  <c r="AE507"/>
  <c r="AE501"/>
  <c r="AE495"/>
  <c r="AE489"/>
  <c r="AE483"/>
  <c r="AE477"/>
  <c r="AE471"/>
  <c r="AE465"/>
  <c r="AE459"/>
  <c r="AE453"/>
  <c r="AE447"/>
  <c r="AE441"/>
  <c r="AE435"/>
  <c r="AE429"/>
  <c r="AE424"/>
  <c r="AE418"/>
  <c r="AE568"/>
  <c r="AE562"/>
  <c r="AE556"/>
  <c r="AE550"/>
  <c r="AE544"/>
  <c r="AE538"/>
  <c r="AE532"/>
  <c r="AE526"/>
  <c r="AE520"/>
  <c r="AE514"/>
  <c r="AE508"/>
  <c r="AE502"/>
  <c r="AE496"/>
  <c r="AE490"/>
  <c r="AE484"/>
  <c r="AE478"/>
  <c r="AE472"/>
  <c r="AE466"/>
  <c r="AE460"/>
  <c r="AE454"/>
  <c r="AE448"/>
  <c r="AE442"/>
  <c r="AE436"/>
  <c r="AE430"/>
  <c r="AE425"/>
  <c r="AE419"/>
  <c r="AE569"/>
  <c r="AE563"/>
  <c r="AE557"/>
  <c r="AE551"/>
  <c r="AE545"/>
  <c r="AE539"/>
  <c r="AE533"/>
  <c r="AE527"/>
  <c r="AE521"/>
  <c r="AE515"/>
  <c r="AE509"/>
  <c r="AE503"/>
  <c r="AE497"/>
  <c r="AE491"/>
  <c r="AE485"/>
  <c r="AE479"/>
  <c r="AE473"/>
  <c r="AE467"/>
  <c r="AE461"/>
  <c r="AE455"/>
  <c r="AE449"/>
  <c r="AE443"/>
  <c r="AE437"/>
  <c r="AE431"/>
  <c r="AE420"/>
  <c r="AE413"/>
  <c r="AE570"/>
  <c r="AE564"/>
  <c r="AE558"/>
  <c r="AE552"/>
  <c r="AE546"/>
  <c r="AE540"/>
  <c r="AE534"/>
  <c r="AE528"/>
  <c r="AE522"/>
  <c r="AE516"/>
  <c r="AE510"/>
  <c r="AE504"/>
  <c r="AE498"/>
  <c r="AE492"/>
  <c r="AE486"/>
  <c r="AE480"/>
  <c r="AE474"/>
  <c r="AE468"/>
  <c r="AE462"/>
  <c r="AE456"/>
  <c r="AE450"/>
  <c r="AE444"/>
  <c r="AE438"/>
  <c r="AE432"/>
  <c r="AE427"/>
  <c r="AE421"/>
  <c r="AE414"/>
  <c r="AE404"/>
  <c r="AE386"/>
  <c r="AE368"/>
  <c r="AE350"/>
  <c r="AE391"/>
  <c r="AE373"/>
  <c r="AE355"/>
  <c r="AE392"/>
  <c r="AE374"/>
  <c r="AE356"/>
  <c r="AE410"/>
  <c r="AE397"/>
  <c r="AE379"/>
  <c r="AE361"/>
  <c r="AE411"/>
  <c r="AE398"/>
  <c r="AE380"/>
  <c r="AE362"/>
  <c r="AE343"/>
  <c r="AE403"/>
  <c r="AE385"/>
  <c r="AE367"/>
  <c r="AE408"/>
  <c r="AE402"/>
  <c r="AE396"/>
  <c r="AE390"/>
  <c r="AE384"/>
  <c r="AE378"/>
  <c r="AE372"/>
  <c r="AE366"/>
  <c r="AE360"/>
  <c r="AE354"/>
  <c r="AE348"/>
  <c r="AE342"/>
  <c r="AE336"/>
  <c r="AE330"/>
  <c r="AE324"/>
  <c r="AE318"/>
  <c r="AE312"/>
  <c r="AE306"/>
  <c r="AE300"/>
  <c r="AE294"/>
  <c r="AE288"/>
  <c r="AE282"/>
  <c r="AE276"/>
  <c r="AE270"/>
  <c r="AE264"/>
  <c r="AE258"/>
  <c r="AE252"/>
  <c r="AE246"/>
  <c r="AE240"/>
  <c r="AE234"/>
  <c r="AE228"/>
  <c r="AE222"/>
  <c r="AE216"/>
  <c r="AE210"/>
  <c r="AE204"/>
  <c r="AE198"/>
  <c r="AE192"/>
  <c r="AE186"/>
  <c r="AE180"/>
  <c r="AE174"/>
  <c r="AE168"/>
  <c r="AE162"/>
  <c r="AE156"/>
  <c r="AE150"/>
  <c r="AE144"/>
  <c r="AE138"/>
  <c r="AE132"/>
  <c r="AE126"/>
  <c r="AE114"/>
  <c r="AE108"/>
  <c r="AE102"/>
  <c r="AE96"/>
  <c r="AE90"/>
  <c r="AE84"/>
  <c r="AE78"/>
  <c r="AE72"/>
  <c r="AE66"/>
  <c r="AE60"/>
  <c r="AE54"/>
  <c r="AE48"/>
  <c r="AE42"/>
  <c r="AE36"/>
  <c r="AE30"/>
  <c r="AE24"/>
  <c r="AE18"/>
  <c r="AE337"/>
  <c r="AE331"/>
  <c r="AE325"/>
  <c r="AE319"/>
  <c r="AE313"/>
  <c r="AE307"/>
  <c r="AE301"/>
  <c r="AE295"/>
  <c r="AE289"/>
  <c r="AE283"/>
  <c r="AE277"/>
  <c r="AE271"/>
  <c r="AE265"/>
  <c r="AE259"/>
  <c r="AE253"/>
  <c r="AE247"/>
  <c r="AE241"/>
  <c r="AE235"/>
  <c r="AE229"/>
  <c r="AE223"/>
  <c r="AE217"/>
  <c r="AE211"/>
  <c r="AE205"/>
  <c r="AE199"/>
  <c r="AE193"/>
  <c r="AE187"/>
  <c r="AE181"/>
  <c r="AE175"/>
  <c r="AE169"/>
  <c r="AE163"/>
  <c r="AE157"/>
  <c r="AE151"/>
  <c r="AE145"/>
  <c r="AE139"/>
  <c r="AE133"/>
  <c r="AE127"/>
  <c r="AE109"/>
  <c r="AE103"/>
  <c r="AE97"/>
  <c r="AE91"/>
  <c r="AE85"/>
  <c r="AE79"/>
  <c r="AE73"/>
  <c r="AE61"/>
  <c r="AE55"/>
  <c r="AE49"/>
  <c r="AE43"/>
  <c r="AE37"/>
  <c r="AE31"/>
  <c r="AE25"/>
  <c r="AE19"/>
  <c r="AE344"/>
  <c r="AE338"/>
  <c r="AE332"/>
  <c r="AE326"/>
  <c r="AE320"/>
  <c r="AE314"/>
  <c r="AE308"/>
  <c r="AE302"/>
  <c r="AE296"/>
  <c r="AE290"/>
  <c r="AE284"/>
  <c r="AE278"/>
  <c r="AE272"/>
  <c r="AE266"/>
  <c r="AE260"/>
  <c r="AE254"/>
  <c r="AE248"/>
  <c r="AE242"/>
  <c r="AE236"/>
  <c r="AE230"/>
  <c r="AE224"/>
  <c r="AE218"/>
  <c r="AE212"/>
  <c r="AE206"/>
  <c r="AE200"/>
  <c r="AE194"/>
  <c r="AE188"/>
  <c r="AE182"/>
  <c r="AE176"/>
  <c r="AE170"/>
  <c r="AE164"/>
  <c r="AE158"/>
  <c r="AE152"/>
  <c r="AE146"/>
  <c r="AE140"/>
  <c r="AE134"/>
  <c r="AE128"/>
  <c r="AE110"/>
  <c r="AE104"/>
  <c r="AE98"/>
  <c r="AE92"/>
  <c r="AE86"/>
  <c r="AE80"/>
  <c r="AE68"/>
  <c r="AE62"/>
  <c r="AE56"/>
  <c r="AE50"/>
  <c r="AE44"/>
  <c r="AE26"/>
  <c r="AE20"/>
  <c r="AE14"/>
  <c r="AE409"/>
  <c r="AE405"/>
  <c r="AE399"/>
  <c r="AE393"/>
  <c r="AE387"/>
  <c r="AE381"/>
  <c r="AE375"/>
  <c r="AE369"/>
  <c r="AE363"/>
  <c r="AE357"/>
  <c r="AE351"/>
  <c r="AE345"/>
  <c r="AE339"/>
  <c r="AE333"/>
  <c r="AE327"/>
  <c r="AE321"/>
  <c r="AE315"/>
  <c r="AE309"/>
  <c r="AE303"/>
  <c r="AE297"/>
  <c r="AE291"/>
  <c r="AE285"/>
  <c r="AE279"/>
  <c r="AE273"/>
  <c r="AE267"/>
  <c r="AE261"/>
  <c r="AE255"/>
  <c r="AE249"/>
  <c r="AE243"/>
  <c r="AE237"/>
  <c r="AE231"/>
  <c r="AE225"/>
  <c r="AE219"/>
  <c r="AE213"/>
  <c r="AE207"/>
  <c r="AE201"/>
  <c r="AE195"/>
  <c r="AE189"/>
  <c r="AE183"/>
  <c r="AE177"/>
  <c r="AE171"/>
  <c r="AE165"/>
  <c r="AE159"/>
  <c r="AE153"/>
  <c r="AE147"/>
  <c r="AE141"/>
  <c r="AE135"/>
  <c r="AE129"/>
  <c r="AE123"/>
  <c r="AE111"/>
  <c r="AE105"/>
  <c r="AE99"/>
  <c r="AE93"/>
  <c r="AE87"/>
  <c r="AE81"/>
  <c r="AE75"/>
  <c r="AE69"/>
  <c r="AE57"/>
  <c r="AE45"/>
  <c r="AE39"/>
  <c r="AE27"/>
  <c r="AE21"/>
  <c r="AE15"/>
  <c r="AE412"/>
  <c r="AE406"/>
  <c r="AE400"/>
  <c r="AE394"/>
  <c r="AE388"/>
  <c r="AE382"/>
  <c r="AE376"/>
  <c r="AE370"/>
  <c r="AE364"/>
  <c r="AE358"/>
  <c r="AE352"/>
  <c r="AE346"/>
  <c r="AE340"/>
  <c r="AE334"/>
  <c r="AE328"/>
  <c r="AE322"/>
  <c r="AE316"/>
  <c r="AE310"/>
  <c r="AE304"/>
  <c r="AE298"/>
  <c r="AE292"/>
  <c r="AE286"/>
  <c r="AE280"/>
  <c r="AE274"/>
  <c r="AE268"/>
  <c r="AE262"/>
  <c r="AE256"/>
  <c r="AE250"/>
  <c r="AE244"/>
  <c r="AE238"/>
  <c r="AE232"/>
  <c r="AE226"/>
  <c r="AE220"/>
  <c r="AE214"/>
  <c r="AE208"/>
  <c r="AE202"/>
  <c r="AE196"/>
  <c r="AE190"/>
  <c r="AE184"/>
  <c r="AE178"/>
  <c r="AE172"/>
  <c r="AE166"/>
  <c r="AE160"/>
  <c r="AE154"/>
  <c r="AE148"/>
  <c r="AE142"/>
  <c r="AE136"/>
  <c r="AE130"/>
  <c r="AE124"/>
  <c r="AE112"/>
  <c r="AE106"/>
  <c r="AE100"/>
  <c r="AE94"/>
  <c r="AE88"/>
  <c r="AE82"/>
  <c r="AE76"/>
  <c r="AE70"/>
  <c r="AE64"/>
  <c r="AE58"/>
  <c r="AE46"/>
  <c r="AE40"/>
  <c r="AE34"/>
  <c r="AE22"/>
  <c r="AE16"/>
  <c r="AE407"/>
  <c r="AE401"/>
  <c r="AE395"/>
  <c r="AE389"/>
  <c r="AE383"/>
  <c r="AE377"/>
  <c r="AE371"/>
  <c r="AE365"/>
  <c r="AE359"/>
  <c r="AE353"/>
  <c r="AE347"/>
  <c r="AE341"/>
  <c r="AE335"/>
  <c r="AE329"/>
  <c r="AE323"/>
  <c r="AE317"/>
  <c r="AE311"/>
  <c r="AE305"/>
  <c r="AE299"/>
  <c r="AE293"/>
  <c r="AE287"/>
  <c r="AE281"/>
  <c r="AE275"/>
  <c r="AE269"/>
  <c r="AE263"/>
  <c r="AE257"/>
  <c r="AE251"/>
  <c r="AE245"/>
  <c r="AE239"/>
  <c r="AE233"/>
  <c r="AE227"/>
  <c r="AE221"/>
  <c r="AE215"/>
  <c r="AE209"/>
  <c r="AE203"/>
  <c r="AE197"/>
  <c r="AE191"/>
  <c r="AE185"/>
  <c r="AE179"/>
  <c r="AE173"/>
  <c r="AE167"/>
  <c r="AE161"/>
  <c r="AE155"/>
  <c r="AE149"/>
  <c r="AE143"/>
  <c r="AE137"/>
  <c r="AE131"/>
  <c r="AE125"/>
  <c r="AE113"/>
  <c r="AE107"/>
  <c r="AE101"/>
  <c r="AE95"/>
  <c r="AE89"/>
  <c r="AE83"/>
  <c r="AE77"/>
  <c r="AE65"/>
  <c r="AE59"/>
  <c r="AE47"/>
  <c r="AE35"/>
  <c r="AE29"/>
  <c r="AE23"/>
  <c r="AE4"/>
  <c r="AE3"/>
</calcChain>
</file>

<file path=xl/sharedStrings.xml><?xml version="1.0" encoding="utf-8"?>
<sst xmlns="http://schemas.openxmlformats.org/spreadsheetml/2006/main" count="27225" uniqueCount="4217">
  <si>
    <t>GW-204/4S</t>
  </si>
  <si>
    <t>Goldwood</t>
  </si>
  <si>
    <t>290-370</t>
  </si>
  <si>
    <t>GW-204/8S</t>
  </si>
  <si>
    <t>290-372</t>
  </si>
  <si>
    <t>GW-4028/S</t>
  </si>
  <si>
    <t>290-373</t>
  </si>
  <si>
    <t>B4N</t>
  </si>
  <si>
    <t>Hi-Vi</t>
  </si>
  <si>
    <t>297-429</t>
  </si>
  <si>
    <t>M4N</t>
  </si>
  <si>
    <t>Hi-vi</t>
  </si>
  <si>
    <t>297-434</t>
  </si>
  <si>
    <t>Morel</t>
  </si>
  <si>
    <t>Tang Band</t>
  </si>
  <si>
    <t>W4-1052SA</t>
  </si>
  <si>
    <t>264-828</t>
  </si>
  <si>
    <t>W4-656SB</t>
  </si>
  <si>
    <t>264-820</t>
  </si>
  <si>
    <t>W4-1337S</t>
  </si>
  <si>
    <t>264-848</t>
  </si>
  <si>
    <t>Pioneer</t>
  </si>
  <si>
    <t>RS125-4</t>
  </si>
  <si>
    <t>295-370</t>
  </si>
  <si>
    <t>F5</t>
  </si>
  <si>
    <t>297-435</t>
  </si>
  <si>
    <t>M5N</t>
  </si>
  <si>
    <t>297-436</t>
  </si>
  <si>
    <t>HI-VI</t>
  </si>
  <si>
    <t>M5A</t>
  </si>
  <si>
    <t>297-437</t>
  </si>
  <si>
    <t>D5.8</t>
  </si>
  <si>
    <t>297-439</t>
  </si>
  <si>
    <t>AC-130F1</t>
  </si>
  <si>
    <t>Aurum Cantus</t>
  </si>
  <si>
    <t>296-400</t>
  </si>
  <si>
    <t>AC-130MKII</t>
  </si>
  <si>
    <t>296-404</t>
  </si>
  <si>
    <t>DC130AS-8</t>
  </si>
  <si>
    <t>295-300</t>
  </si>
  <si>
    <t>DC130BS-8</t>
  </si>
  <si>
    <t>295-301</t>
  </si>
  <si>
    <t>DC130BS-4</t>
  </si>
  <si>
    <t>295-302</t>
  </si>
  <si>
    <t>DA135-8</t>
  </si>
  <si>
    <t>295-330</t>
  </si>
  <si>
    <t>LW5005PMR</t>
  </si>
  <si>
    <t>Dynavox</t>
  </si>
  <si>
    <t>295-600</t>
  </si>
  <si>
    <t>GW-205/4S</t>
  </si>
  <si>
    <t>290-374</t>
  </si>
  <si>
    <t>GW-205/8S</t>
  </si>
  <si>
    <t>290-376</t>
  </si>
  <si>
    <t>GW5028/S</t>
  </si>
  <si>
    <t>290-377</t>
  </si>
  <si>
    <t>W5-1138SA</t>
  </si>
  <si>
    <t>264-831</t>
  </si>
  <si>
    <t>W5-704S</t>
  </si>
  <si>
    <t>264-850</t>
  </si>
  <si>
    <t>GW-S525-8</t>
  </si>
  <si>
    <t>290-302</t>
  </si>
  <si>
    <t>GW-S525-4</t>
  </si>
  <si>
    <t>290-301</t>
  </si>
  <si>
    <t>RS150-4</t>
  </si>
  <si>
    <t>295-372</t>
  </si>
  <si>
    <t>F6</t>
  </si>
  <si>
    <t>297-440</t>
  </si>
  <si>
    <t>D6G</t>
  </si>
  <si>
    <t>297-420</t>
  </si>
  <si>
    <t>M6N</t>
  </si>
  <si>
    <t>297-441</t>
  </si>
  <si>
    <t>M6A</t>
  </si>
  <si>
    <t>297-442</t>
  </si>
  <si>
    <t>MW-164</t>
  </si>
  <si>
    <t>297-030</t>
  </si>
  <si>
    <t>264-837</t>
  </si>
  <si>
    <t>264-862</t>
  </si>
  <si>
    <t>AC-165</t>
  </si>
  <si>
    <t>296-410</t>
  </si>
  <si>
    <t>DC160S-8</t>
  </si>
  <si>
    <t>295-306</t>
  </si>
  <si>
    <t>DC160-8</t>
  </si>
  <si>
    <t>295-305</t>
  </si>
  <si>
    <t>DC160S-4</t>
  </si>
  <si>
    <t>295-308</t>
  </si>
  <si>
    <t>LW6004PMR</t>
  </si>
  <si>
    <t>295-605</t>
  </si>
  <si>
    <t>GW-206/4</t>
  </si>
  <si>
    <t>290-300</t>
  </si>
  <si>
    <t>GW-S650/4</t>
  </si>
  <si>
    <t>290-308</t>
  </si>
  <si>
    <t>GW-206/8</t>
  </si>
  <si>
    <t>290-305</t>
  </si>
  <si>
    <t>GW-S650/8</t>
  </si>
  <si>
    <t>290-309</t>
  </si>
  <si>
    <t>GW-6028</t>
  </si>
  <si>
    <t>290-350</t>
  </si>
  <si>
    <t>GW-6024</t>
  </si>
  <si>
    <t>290-351</t>
  </si>
  <si>
    <t>GW-6PC/8</t>
  </si>
  <si>
    <t>290-306</t>
  </si>
  <si>
    <t>GW-6PC/4</t>
  </si>
  <si>
    <t>290-307</t>
  </si>
  <si>
    <t>W6-1139SC</t>
  </si>
  <si>
    <t>264-832</t>
  </si>
  <si>
    <t>290-352</t>
  </si>
  <si>
    <t>AC-180F1</t>
  </si>
  <si>
    <t>296-412</t>
  </si>
  <si>
    <t>RS180S-8</t>
  </si>
  <si>
    <t>295-364</t>
  </si>
  <si>
    <t>RS180-4</t>
  </si>
  <si>
    <t>295-374</t>
  </si>
  <si>
    <t>DA175-8</t>
  </si>
  <si>
    <t>295-335</t>
  </si>
  <si>
    <t>Usher</t>
  </si>
  <si>
    <t>8945A</t>
  </si>
  <si>
    <t>296-600</t>
  </si>
  <si>
    <t>8948A</t>
  </si>
  <si>
    <t>296-603</t>
  </si>
  <si>
    <t>8836AC2</t>
  </si>
  <si>
    <t>296-608</t>
  </si>
  <si>
    <t>296-414</t>
  </si>
  <si>
    <t>AC-200MKII</t>
  </si>
  <si>
    <t>296-420</t>
  </si>
  <si>
    <t>RS225-4</t>
  </si>
  <si>
    <t>295-376</t>
  </si>
  <si>
    <t>DC200-8</t>
  </si>
  <si>
    <t>295-310</t>
  </si>
  <si>
    <t>ST210-8</t>
  </si>
  <si>
    <t>295-100</t>
  </si>
  <si>
    <t>LW8004PMR</t>
  </si>
  <si>
    <t>295-610</t>
  </si>
  <si>
    <t>GW-8PC-30-4</t>
  </si>
  <si>
    <t>290-312</t>
  </si>
  <si>
    <t>GW-8PC-30-8</t>
  </si>
  <si>
    <t>290-314</t>
  </si>
  <si>
    <t>GW-208/4</t>
  </si>
  <si>
    <t>290-310</t>
  </si>
  <si>
    <t>GW-208/8</t>
  </si>
  <si>
    <t>290-315</t>
  </si>
  <si>
    <t>GW-8028</t>
  </si>
  <si>
    <t>290-355</t>
  </si>
  <si>
    <t>GW-8024</t>
  </si>
  <si>
    <t>290-356</t>
  </si>
  <si>
    <t>F8</t>
  </si>
  <si>
    <t>297-445</t>
  </si>
  <si>
    <t>M8A</t>
  </si>
  <si>
    <t>297-447</t>
  </si>
  <si>
    <t>M8N</t>
  </si>
  <si>
    <t>297-446</t>
  </si>
  <si>
    <t>D8.8</t>
  </si>
  <si>
    <t>297-449</t>
  </si>
  <si>
    <t>MW-266</t>
  </si>
  <si>
    <t>297-040</t>
  </si>
  <si>
    <t>H8.1</t>
  </si>
  <si>
    <t>297-066</t>
  </si>
  <si>
    <t>W8-1363SA</t>
  </si>
  <si>
    <t>264-833</t>
  </si>
  <si>
    <t>W8-740C</t>
  </si>
  <si>
    <t>264-854</t>
  </si>
  <si>
    <t>8137A</t>
  </si>
  <si>
    <t>296-616</t>
  </si>
  <si>
    <t>290-357</t>
  </si>
  <si>
    <t>AC-250MKII</t>
  </si>
  <si>
    <t>296-434</t>
  </si>
  <si>
    <t>295-414</t>
  </si>
  <si>
    <t>ST255-8</t>
  </si>
  <si>
    <t>295-110</t>
  </si>
  <si>
    <t>DC250-8</t>
  </si>
  <si>
    <t>295-315</t>
  </si>
  <si>
    <t>RSS265HF-4</t>
  </si>
  <si>
    <t>295-460</t>
  </si>
  <si>
    <t>RSS265HO-4</t>
  </si>
  <si>
    <t>295-462</t>
  </si>
  <si>
    <t>GW-10PC-40-4</t>
  </si>
  <si>
    <t>290-322</t>
  </si>
  <si>
    <t>GW-10PC-40-8</t>
  </si>
  <si>
    <t>290-324</t>
  </si>
  <si>
    <t>GW-1038</t>
  </si>
  <si>
    <t>290-360</t>
  </si>
  <si>
    <t>GW-1034</t>
  </si>
  <si>
    <t>290-361</t>
  </si>
  <si>
    <t>GW-210/8</t>
  </si>
  <si>
    <t>290-325</t>
  </si>
  <si>
    <t>GW-210/4</t>
  </si>
  <si>
    <t>290-320</t>
  </si>
  <si>
    <t>F10</t>
  </si>
  <si>
    <t>297-450</t>
  </si>
  <si>
    <t>D10.8</t>
  </si>
  <si>
    <t>297-453</t>
  </si>
  <si>
    <t>SP10</t>
  </si>
  <si>
    <t>297-460</t>
  </si>
  <si>
    <t>MW-1075</t>
  </si>
  <si>
    <t>297-045</t>
  </si>
  <si>
    <t>1001A</t>
  </si>
  <si>
    <t>296-624</t>
  </si>
  <si>
    <t>290-362</t>
  </si>
  <si>
    <t>295-404</t>
  </si>
  <si>
    <t>ST305-8</t>
  </si>
  <si>
    <t>295-120</t>
  </si>
  <si>
    <t>DC300-8</t>
  </si>
  <si>
    <t>295-320</t>
  </si>
  <si>
    <t>RSS315HF-4</t>
  </si>
  <si>
    <t>295-464</t>
  </si>
  <si>
    <t>RSS315HO-4</t>
  </si>
  <si>
    <t>295-466</t>
  </si>
  <si>
    <t>GW-12PC-50-4</t>
  </si>
  <si>
    <t>290-332</t>
  </si>
  <si>
    <t>GW-12PC-50-8</t>
  </si>
  <si>
    <t>290-334</t>
  </si>
  <si>
    <t>GW-212/4</t>
  </si>
  <si>
    <t>290-330</t>
  </si>
  <si>
    <t>GW-212/8</t>
  </si>
  <si>
    <t>290-335</t>
  </si>
  <si>
    <t>GW-1248</t>
  </si>
  <si>
    <t>290-365</t>
  </si>
  <si>
    <t>GW-1244</t>
  </si>
  <si>
    <t>290-366</t>
  </si>
  <si>
    <t>F12</t>
  </si>
  <si>
    <t>295-185</t>
  </si>
  <si>
    <t>290-367</t>
  </si>
  <si>
    <t>DC380-8</t>
  </si>
  <si>
    <t>295-325</t>
  </si>
  <si>
    <t>ST385-8</t>
  </si>
  <si>
    <t>295-130</t>
  </si>
  <si>
    <t>295-420</t>
  </si>
  <si>
    <t>RSS390HF-4</t>
  </si>
  <si>
    <t>295-468</t>
  </si>
  <si>
    <t>RSS390HO-4</t>
  </si>
  <si>
    <t>295-469</t>
  </si>
  <si>
    <t>GW-15PC-75-4</t>
  </si>
  <si>
    <t>290-336</t>
  </si>
  <si>
    <t>GW-15PC-75-8</t>
  </si>
  <si>
    <t>290-338</t>
  </si>
  <si>
    <t>GW-215/40/8</t>
  </si>
  <si>
    <t>290-346</t>
  </si>
  <si>
    <t>Peerless</t>
  </si>
  <si>
    <t>Size</t>
  </si>
  <si>
    <t>Name</t>
  </si>
  <si>
    <t>Mfg</t>
  </si>
  <si>
    <t>Part Number</t>
  </si>
  <si>
    <t>Link</t>
  </si>
  <si>
    <t>FRD File</t>
  </si>
  <si>
    <t>SPL 1W/1M</t>
  </si>
  <si>
    <t>Xmax</t>
  </si>
  <si>
    <t>Fs</t>
  </si>
  <si>
    <t>Vas</t>
  </si>
  <si>
    <t>Qts</t>
  </si>
  <si>
    <t>Qes</t>
  </si>
  <si>
    <t>Qms</t>
  </si>
  <si>
    <t>Sd</t>
  </si>
  <si>
    <t>Re</t>
  </si>
  <si>
    <t>Le</t>
  </si>
  <si>
    <t>264-1066</t>
  </si>
  <si>
    <t>264-1070</t>
  </si>
  <si>
    <t>264-1074</t>
  </si>
  <si>
    <t>264-1076</t>
  </si>
  <si>
    <t>264-1078</t>
  </si>
  <si>
    <t>264-1080</t>
  </si>
  <si>
    <t>264-1082</t>
  </si>
  <si>
    <t>Vifa</t>
  </si>
  <si>
    <t>NE149W-04</t>
  </si>
  <si>
    <t>264-1084</t>
  </si>
  <si>
    <t>264-1086</t>
  </si>
  <si>
    <t>264-1088</t>
  </si>
  <si>
    <t>264-1090</t>
  </si>
  <si>
    <t>264-1092</t>
  </si>
  <si>
    <t>264-1094</t>
  </si>
  <si>
    <t>264-1096</t>
  </si>
  <si>
    <t>NE180W-04</t>
  </si>
  <si>
    <t>264-1098</t>
  </si>
  <si>
    <t>264-1100</t>
  </si>
  <si>
    <t>264-1102</t>
  </si>
  <si>
    <t>264-1106</t>
  </si>
  <si>
    <t>264-1108</t>
  </si>
  <si>
    <t>264-1110</t>
  </si>
  <si>
    <t>264-1114</t>
  </si>
  <si>
    <t>264-1118</t>
  </si>
  <si>
    <t>6x9</t>
  </si>
  <si>
    <t>W69-1042J</t>
  </si>
  <si>
    <t>WT-1427G</t>
  </si>
  <si>
    <t>264-878</t>
  </si>
  <si>
    <t>W4-1658SB</t>
  </si>
  <si>
    <t>264-881</t>
  </si>
  <si>
    <t>W4-1757SB</t>
  </si>
  <si>
    <t>264-889</t>
  </si>
  <si>
    <t>W4-1798S</t>
  </si>
  <si>
    <t>264-890</t>
  </si>
  <si>
    <t>W4-1805S</t>
  </si>
  <si>
    <t>264-892</t>
  </si>
  <si>
    <t>W8-1747A</t>
  </si>
  <si>
    <t>264-893</t>
  </si>
  <si>
    <t>W8-1772</t>
  </si>
  <si>
    <t>264-894</t>
  </si>
  <si>
    <t>W8-1808</t>
  </si>
  <si>
    <t>264-895</t>
  </si>
  <si>
    <t>W8-1853</t>
  </si>
  <si>
    <t>290-184</t>
  </si>
  <si>
    <t>PE</t>
  </si>
  <si>
    <t>Mach One</t>
  </si>
  <si>
    <t>290-204</t>
  </si>
  <si>
    <t>Dayton Audio</t>
  </si>
  <si>
    <t>ND65-4</t>
  </si>
  <si>
    <t>290-206</t>
  </si>
  <si>
    <t>ND65-8</t>
  </si>
  <si>
    <t>290-208</t>
  </si>
  <si>
    <t>ND90-4</t>
  </si>
  <si>
    <t>290-210</t>
  </si>
  <si>
    <t>ND90-8</t>
  </si>
  <si>
    <t>290-212</t>
  </si>
  <si>
    <t>ND105-4</t>
  </si>
  <si>
    <t>290-214</t>
  </si>
  <si>
    <t>ND105-8</t>
  </si>
  <si>
    <t>290-218</t>
  </si>
  <si>
    <t>ND140-8</t>
  </si>
  <si>
    <t>290-270</t>
  </si>
  <si>
    <t>Pyramid</t>
  </si>
  <si>
    <t>WX65X</t>
  </si>
  <si>
    <t>290-272</t>
  </si>
  <si>
    <t>WX85X</t>
  </si>
  <si>
    <t>290-274</t>
  </si>
  <si>
    <t>WX102X</t>
  </si>
  <si>
    <t>290-276</t>
  </si>
  <si>
    <t>WX120X</t>
  </si>
  <si>
    <t>290-345</t>
  </si>
  <si>
    <t>GW-215/8</t>
  </si>
  <si>
    <t>GW-406D DVC</t>
  </si>
  <si>
    <t>8+8</t>
  </si>
  <si>
    <t>GW-408D DVC</t>
  </si>
  <si>
    <t>GW-410D DVC</t>
  </si>
  <si>
    <t>GW-412D DVC</t>
  </si>
  <si>
    <t>290-910</t>
  </si>
  <si>
    <t>SQ.Frame white</t>
  </si>
  <si>
    <t>290-912</t>
  </si>
  <si>
    <t>SQ.Frame black</t>
  </si>
  <si>
    <t>290-914</t>
  </si>
  <si>
    <t>290-916</t>
  </si>
  <si>
    <t>290-918</t>
  </si>
  <si>
    <t>290-920</t>
  </si>
  <si>
    <t>292-202</t>
  </si>
  <si>
    <t>Pyle</t>
  </si>
  <si>
    <t>PDMW5</t>
  </si>
  <si>
    <t>292-204</t>
  </si>
  <si>
    <t>PDMW6</t>
  </si>
  <si>
    <t>292-404</t>
  </si>
  <si>
    <t>GRS</t>
  </si>
  <si>
    <t>4PF-8</t>
  </si>
  <si>
    <t>292-405</t>
  </si>
  <si>
    <t>5PF-8</t>
  </si>
  <si>
    <t>292-406</t>
  </si>
  <si>
    <t>6PF-8</t>
  </si>
  <si>
    <t>292-408</t>
  </si>
  <si>
    <t>8PF-8</t>
  </si>
  <si>
    <t>292-410</t>
  </si>
  <si>
    <t>10PF-8</t>
  </si>
  <si>
    <t>292-412</t>
  </si>
  <si>
    <t>12PF-8</t>
  </si>
  <si>
    <t>292-415</t>
  </si>
  <si>
    <t>15PF-8</t>
  </si>
  <si>
    <t>292-421</t>
  </si>
  <si>
    <t>10PR-8</t>
  </si>
  <si>
    <t>292-422</t>
  </si>
  <si>
    <t>12PR-8</t>
  </si>
  <si>
    <t>292-426</t>
  </si>
  <si>
    <t>6PR-8</t>
  </si>
  <si>
    <t>292-428</t>
  </si>
  <si>
    <t>8PR-8</t>
  </si>
  <si>
    <t>293-481</t>
  </si>
  <si>
    <t>Lanzar</t>
  </si>
  <si>
    <t>OPTI1232D</t>
  </si>
  <si>
    <t>293-482</t>
  </si>
  <si>
    <t>OPTI1224D</t>
  </si>
  <si>
    <t>293-483</t>
  </si>
  <si>
    <t>MAX12</t>
  </si>
  <si>
    <t>293-484</t>
  </si>
  <si>
    <t>MAX12D</t>
  </si>
  <si>
    <t>293-638</t>
  </si>
  <si>
    <t>TC Sounds</t>
  </si>
  <si>
    <t>Axis 12Q1</t>
  </si>
  <si>
    <t>1.2 x 4</t>
  </si>
  <si>
    <t>293-642</t>
  </si>
  <si>
    <t>Axis 15Q1</t>
  </si>
  <si>
    <t>293-650</t>
  </si>
  <si>
    <t>Epic 12</t>
  </si>
  <si>
    <t>2+2</t>
  </si>
  <si>
    <t>293-656</t>
  </si>
  <si>
    <t>Epic 10</t>
  </si>
  <si>
    <t>293-657</t>
  </si>
  <si>
    <t>LMS-R</t>
  </si>
  <si>
    <t>293-662</t>
  </si>
  <si>
    <t>293-666</t>
  </si>
  <si>
    <t>LMS Ultra 5400</t>
  </si>
  <si>
    <t>DV310-88</t>
  </si>
  <si>
    <t>295-200</t>
  </si>
  <si>
    <t>DCS205-4</t>
  </si>
  <si>
    <t>295-202</t>
  </si>
  <si>
    <t>DCS255-4</t>
  </si>
  <si>
    <t>295-204</t>
  </si>
  <si>
    <t>DCS305-4</t>
  </si>
  <si>
    <t>295-206</t>
  </si>
  <si>
    <t>DCS385-4</t>
  </si>
  <si>
    <t>295-328</t>
  </si>
  <si>
    <t>DA115-8</t>
  </si>
  <si>
    <t>295-332</t>
  </si>
  <si>
    <t>DA215-8</t>
  </si>
  <si>
    <t>295-334</t>
  </si>
  <si>
    <t>DA270-8</t>
  </si>
  <si>
    <t>295-336</t>
  </si>
  <si>
    <t>RS75T-8</t>
  </si>
  <si>
    <t>295-338</t>
  </si>
  <si>
    <t>RS100T-8</t>
  </si>
  <si>
    <t>295-340</t>
  </si>
  <si>
    <t>RS125T-8</t>
  </si>
  <si>
    <t>295-342</t>
  </si>
  <si>
    <t>RS150T-8</t>
  </si>
  <si>
    <t>295-344</t>
  </si>
  <si>
    <t>PS180-8</t>
  </si>
  <si>
    <t>295-346</t>
  </si>
  <si>
    <t>PS220-8</t>
  </si>
  <si>
    <t>295-352</t>
  </si>
  <si>
    <t>RS100-8</t>
  </si>
  <si>
    <t>295-353</t>
  </si>
  <si>
    <t>RS125-8</t>
  </si>
  <si>
    <t>295-354</t>
  </si>
  <si>
    <t>RS150-8</t>
  </si>
  <si>
    <t>295-355</t>
  </si>
  <si>
    <t>RS180-8</t>
  </si>
  <si>
    <t>295-356</t>
  </si>
  <si>
    <t>RS225-8</t>
  </si>
  <si>
    <t>295-357</t>
  </si>
  <si>
    <t>RS270-8</t>
  </si>
  <si>
    <t>295-378</t>
  </si>
  <si>
    <t>RS100-4</t>
  </si>
  <si>
    <t>295-380</t>
  </si>
  <si>
    <t>RS75-4</t>
  </si>
  <si>
    <t>TIT320C-4</t>
  </si>
  <si>
    <t>TIT280C-4</t>
  </si>
  <si>
    <t>TIT400C-4</t>
  </si>
  <si>
    <t>295-442</t>
  </si>
  <si>
    <t>RSS265HF-8</t>
  </si>
  <si>
    <t>295-445</t>
  </si>
  <si>
    <t>RSS315HFA-8</t>
  </si>
  <si>
    <t>295-456</t>
  </si>
  <si>
    <t>RSS210HF-4</t>
  </si>
  <si>
    <t>295-467</t>
  </si>
  <si>
    <t>RSS315HO-44</t>
  </si>
  <si>
    <t>295-470</t>
  </si>
  <si>
    <t>DCS380-4</t>
  </si>
  <si>
    <t>295-475</t>
  </si>
  <si>
    <t>DCS450-4</t>
  </si>
  <si>
    <t>295-484</t>
  </si>
  <si>
    <t>SD215A-88 DVC</t>
  </si>
  <si>
    <t>295-486</t>
  </si>
  <si>
    <t>SD270A-88 DVC</t>
  </si>
  <si>
    <t>295-488</t>
  </si>
  <si>
    <t>SD315A-88 DVC</t>
  </si>
  <si>
    <t>AC-180F1S DVC</t>
  </si>
  <si>
    <t>297-114</t>
  </si>
  <si>
    <t>Supreme SCW 636</t>
  </si>
  <si>
    <t>297-120</t>
  </si>
  <si>
    <t>EW 428</t>
  </si>
  <si>
    <t>297-122</t>
  </si>
  <si>
    <t>EW 536</t>
  </si>
  <si>
    <t>297-123</t>
  </si>
  <si>
    <t>ECW 536</t>
  </si>
  <si>
    <t>297-124</t>
  </si>
  <si>
    <t>EW 638</t>
  </si>
  <si>
    <t>297-125</t>
  </si>
  <si>
    <t>ECW 638</t>
  </si>
  <si>
    <t>297-130</t>
  </si>
  <si>
    <t>Ultimate UW 1058</t>
  </si>
  <si>
    <t>297-132</t>
  </si>
  <si>
    <t>Ultimate UW 1258</t>
  </si>
  <si>
    <t>297-262</t>
  </si>
  <si>
    <t>TS-W258D4</t>
  </si>
  <si>
    <t>4+4</t>
  </si>
  <si>
    <t>297-264</t>
  </si>
  <si>
    <t>TS-W308D4</t>
  </si>
  <si>
    <t>297-290</t>
  </si>
  <si>
    <t>TS-SW251</t>
  </si>
  <si>
    <t>297-292</t>
  </si>
  <si>
    <t>TS-SW301</t>
  </si>
  <si>
    <t>297-295</t>
  </si>
  <si>
    <t>TS-SW2501S4</t>
  </si>
  <si>
    <t>297-297</t>
  </si>
  <si>
    <t>TS-SW3001S4</t>
  </si>
  <si>
    <t>297-455</t>
  </si>
  <si>
    <t>Mms</t>
  </si>
  <si>
    <t>Cms</t>
  </si>
  <si>
    <t>Rms</t>
  </si>
  <si>
    <t>BL</t>
  </si>
  <si>
    <t>Power</t>
  </si>
  <si>
    <t>Author</t>
  </si>
  <si>
    <t>Last Ver Date</t>
  </si>
  <si>
    <t>My entry</t>
  </si>
  <si>
    <t>Prod Status</t>
  </si>
  <si>
    <t>Parts Express</t>
  </si>
  <si>
    <t>Imp</t>
  </si>
  <si>
    <t>8-125</t>
  </si>
  <si>
    <t>55-2805</t>
  </si>
  <si>
    <t>8-225</t>
  </si>
  <si>
    <t>55-2810</t>
  </si>
  <si>
    <t>10-125</t>
  </si>
  <si>
    <t>55-2820</t>
  </si>
  <si>
    <t>12-200</t>
  </si>
  <si>
    <t>55-2830</t>
  </si>
  <si>
    <t>12-200LT</t>
  </si>
  <si>
    <t>55-2835</t>
  </si>
  <si>
    <t>12-500LF</t>
  </si>
  <si>
    <t>55-2845</t>
  </si>
  <si>
    <t>15-250</t>
  </si>
  <si>
    <t>55-2850</t>
  </si>
  <si>
    <t>15-400</t>
  </si>
  <si>
    <t>55-2855</t>
  </si>
  <si>
    <t>15-400LF</t>
  </si>
  <si>
    <t>55-2860</t>
  </si>
  <si>
    <t>15-500</t>
  </si>
  <si>
    <t>55-2865</t>
  </si>
  <si>
    <t>15-600LF</t>
  </si>
  <si>
    <t>55-2870</t>
  </si>
  <si>
    <t>18-500</t>
  </si>
  <si>
    <t>55-2875</t>
  </si>
  <si>
    <t>55-2880</t>
  </si>
  <si>
    <t>10-300</t>
  </si>
  <si>
    <t>55-3100</t>
  </si>
  <si>
    <t>12-300</t>
  </si>
  <si>
    <t>55-3105</t>
  </si>
  <si>
    <t>5FRK</t>
  </si>
  <si>
    <t>55-3110</t>
  </si>
  <si>
    <t>12MBN</t>
  </si>
  <si>
    <t>55-3120</t>
  </si>
  <si>
    <t>15XB</t>
  </si>
  <si>
    <t>55-3125</t>
  </si>
  <si>
    <t>18XB</t>
  </si>
  <si>
    <t>55-3130</t>
  </si>
  <si>
    <t>PRIME 1</t>
  </si>
  <si>
    <t>55-3135</t>
  </si>
  <si>
    <t>18SB</t>
  </si>
  <si>
    <t>55-3140</t>
  </si>
  <si>
    <t>12-500</t>
  </si>
  <si>
    <t>55-3165</t>
  </si>
  <si>
    <t>15-600</t>
  </si>
  <si>
    <t>55-3170</t>
  </si>
  <si>
    <t>18-800</t>
  </si>
  <si>
    <t>55-3175</t>
  </si>
  <si>
    <t>10-75-8</t>
  </si>
  <si>
    <t>55-3180</t>
  </si>
  <si>
    <t>12-100-8</t>
  </si>
  <si>
    <t>55-3250</t>
  </si>
  <si>
    <t>12-150-8</t>
  </si>
  <si>
    <t>55-3255</t>
  </si>
  <si>
    <t>12-150C-8</t>
  </si>
  <si>
    <t>55-3260</t>
  </si>
  <si>
    <t>AXA 10-8</t>
  </si>
  <si>
    <t>55-3265</t>
  </si>
  <si>
    <t>AXA 12-8</t>
  </si>
  <si>
    <t>55-3270</t>
  </si>
  <si>
    <t>AXA 15-300B-8</t>
  </si>
  <si>
    <t>55-3275</t>
  </si>
  <si>
    <t>12L-8</t>
  </si>
  <si>
    <t>55-3280</t>
  </si>
  <si>
    <t>Galaxy Audio</t>
  </si>
  <si>
    <t>S5N-8</t>
  </si>
  <si>
    <t>55-1906</t>
  </si>
  <si>
    <t>S5N-16</t>
  </si>
  <si>
    <t>55-1907</t>
  </si>
  <si>
    <t>SW6.5</t>
  </si>
  <si>
    <t>55-1908</t>
  </si>
  <si>
    <t>MCM Audio Select</t>
  </si>
  <si>
    <t>55-1170</t>
  </si>
  <si>
    <t>55-1185</t>
  </si>
  <si>
    <t>55-1190</t>
  </si>
  <si>
    <t>55-1195</t>
  </si>
  <si>
    <t>55-1205</t>
  </si>
  <si>
    <t>55-1215</t>
  </si>
  <si>
    <t>55-1220</t>
  </si>
  <si>
    <t>55-1240</t>
  </si>
  <si>
    <t>55-1250</t>
  </si>
  <si>
    <t>55-1255</t>
  </si>
  <si>
    <t>55-1295</t>
  </si>
  <si>
    <t>55-1300</t>
  </si>
  <si>
    <t>55-1305</t>
  </si>
  <si>
    <t>55-1455</t>
  </si>
  <si>
    <t>8 x 2</t>
  </si>
  <si>
    <t>60 x 2</t>
  </si>
  <si>
    <t>55-1465</t>
  </si>
  <si>
    <t>100 x 2</t>
  </si>
  <si>
    <t>55-1515</t>
  </si>
  <si>
    <t>55-1520</t>
  </si>
  <si>
    <t>55-1525</t>
  </si>
  <si>
    <t>55-1545</t>
  </si>
  <si>
    <t>55-1550</t>
  </si>
  <si>
    <t>55-1555</t>
  </si>
  <si>
    <t>55-1595</t>
  </si>
  <si>
    <t>55-1600</t>
  </si>
  <si>
    <t>55-1605</t>
  </si>
  <si>
    <t>55-1732</t>
  </si>
  <si>
    <t>55-1853</t>
  </si>
  <si>
    <t>55-1855</t>
  </si>
  <si>
    <t>55-1856</t>
  </si>
  <si>
    <t>55-1860</t>
  </si>
  <si>
    <t>55-1862</t>
  </si>
  <si>
    <t>55-1870</t>
  </si>
  <si>
    <t>55-1875</t>
  </si>
  <si>
    <t>55-1880</t>
  </si>
  <si>
    <t>55-1950</t>
  </si>
  <si>
    <t>55-2421</t>
  </si>
  <si>
    <t>55-2669</t>
  </si>
  <si>
    <t>55-2950</t>
  </si>
  <si>
    <t>55-2951</t>
  </si>
  <si>
    <t>55-2952</t>
  </si>
  <si>
    <t>55-2953</t>
  </si>
  <si>
    <t>55-2954</t>
  </si>
  <si>
    <t>55-2960</t>
  </si>
  <si>
    <t>55-2961</t>
  </si>
  <si>
    <t>55-2962</t>
  </si>
  <si>
    <t>55-2963</t>
  </si>
  <si>
    <t>55-2964</t>
  </si>
  <si>
    <t>55-2970</t>
  </si>
  <si>
    <t>55-2971</t>
  </si>
  <si>
    <t>55-2972</t>
  </si>
  <si>
    <t>55-2973</t>
  </si>
  <si>
    <t>55-2974</t>
  </si>
  <si>
    <t>55-2981</t>
  </si>
  <si>
    <t>55-2982</t>
  </si>
  <si>
    <t>55-2983</t>
  </si>
  <si>
    <t>55-2984</t>
  </si>
  <si>
    <t>55-2985</t>
  </si>
  <si>
    <t>55-3185</t>
  </si>
  <si>
    <t>55-3190</t>
  </si>
  <si>
    <t>55-3550</t>
  </si>
  <si>
    <t>55-3840</t>
  </si>
  <si>
    <t>55-3853</t>
  </si>
  <si>
    <t>55-3862</t>
  </si>
  <si>
    <t>55-3870</t>
  </si>
  <si>
    <t>PPA6</t>
  </si>
  <si>
    <t>55-2350</t>
  </si>
  <si>
    <t>PPA8</t>
  </si>
  <si>
    <t>55-2351</t>
  </si>
  <si>
    <t>PPA10</t>
  </si>
  <si>
    <t>55-2352</t>
  </si>
  <si>
    <t>PPA12</t>
  </si>
  <si>
    <t>55-2353</t>
  </si>
  <si>
    <t>PPA15</t>
  </si>
  <si>
    <t>55-2354</t>
  </si>
  <si>
    <t>PPA18</t>
  </si>
  <si>
    <t>55-2355</t>
  </si>
  <si>
    <t>55-2360</t>
  </si>
  <si>
    <t>55-2361</t>
  </si>
  <si>
    <t>PMW6A</t>
  </si>
  <si>
    <t>55-2362</t>
  </si>
  <si>
    <t>PDW15125</t>
  </si>
  <si>
    <t>55-2364</t>
  </si>
  <si>
    <t>PDW18125</t>
  </si>
  <si>
    <t>55-2365</t>
  </si>
  <si>
    <t>PDW21250</t>
  </si>
  <si>
    <t>55-2366</t>
  </si>
  <si>
    <t>PLW10RD</t>
  </si>
  <si>
    <t>55-2690</t>
  </si>
  <si>
    <t>PLW12RD</t>
  </si>
  <si>
    <t>55-2691</t>
  </si>
  <si>
    <t>PLW10BL</t>
  </si>
  <si>
    <t>55-2695</t>
  </si>
  <si>
    <t>PLW12BL</t>
  </si>
  <si>
    <t>55-2696</t>
  </si>
  <si>
    <t>PMW8A</t>
  </si>
  <si>
    <t>55-2770</t>
  </si>
  <si>
    <t>PMW10A</t>
  </si>
  <si>
    <t>55-2775</t>
  </si>
  <si>
    <t>PMW12A</t>
  </si>
  <si>
    <t>55-2780</t>
  </si>
  <si>
    <t>PDW128</t>
  </si>
  <si>
    <t>55-3003</t>
  </si>
  <si>
    <t>PDW158</t>
  </si>
  <si>
    <t>55-3004</t>
  </si>
  <si>
    <t>PDW188</t>
  </si>
  <si>
    <t>55-3005</t>
  </si>
  <si>
    <t>PM6DC</t>
  </si>
  <si>
    <t>55-3010</t>
  </si>
  <si>
    <t>PM8DC</t>
  </si>
  <si>
    <t>55-3011</t>
  </si>
  <si>
    <t>PMN65FP</t>
  </si>
  <si>
    <t>55-3015</t>
  </si>
  <si>
    <t>PBW6S</t>
  </si>
  <si>
    <t>55-3020</t>
  </si>
  <si>
    <t>PBW8S</t>
  </si>
  <si>
    <t>55-3021</t>
  </si>
  <si>
    <t>PBW10S</t>
  </si>
  <si>
    <t>55-3022</t>
  </si>
  <si>
    <t>55-2370</t>
  </si>
  <si>
    <t>55-2371</t>
  </si>
  <si>
    <t>55-2372</t>
  </si>
  <si>
    <t>55-2373</t>
  </si>
  <si>
    <t>WH8</t>
  </si>
  <si>
    <t>55-2516</t>
  </si>
  <si>
    <t>WH10</t>
  </si>
  <si>
    <t>55-2517</t>
  </si>
  <si>
    <t>WH12</t>
  </si>
  <si>
    <t>55-2520</t>
  </si>
  <si>
    <t>PW1086X</t>
  </si>
  <si>
    <t>55-2631</t>
  </si>
  <si>
    <t>PW1286X</t>
  </si>
  <si>
    <t>55-2633</t>
  </si>
  <si>
    <t>PW1586X</t>
  </si>
  <si>
    <t>55-2635</t>
  </si>
  <si>
    <t>PW855USX</t>
  </si>
  <si>
    <t>55-3305</t>
  </si>
  <si>
    <t>PW1055USX</t>
  </si>
  <si>
    <t>55-3310</t>
  </si>
  <si>
    <t>PW18110US</t>
  </si>
  <si>
    <t>55-3320</t>
  </si>
  <si>
    <t>PW848USX</t>
  </si>
  <si>
    <t>55-3325</t>
  </si>
  <si>
    <t>PW18118US</t>
  </si>
  <si>
    <t>55-3340</t>
  </si>
  <si>
    <t>WH68</t>
  </si>
  <si>
    <t>55-3345</t>
  </si>
  <si>
    <t>WH88</t>
  </si>
  <si>
    <t>55-3350</t>
  </si>
  <si>
    <t>WH1038</t>
  </si>
  <si>
    <t>55-3355</t>
  </si>
  <si>
    <t>WH1238</t>
  </si>
  <si>
    <t>55-3360</t>
  </si>
  <si>
    <t>SPL</t>
  </si>
  <si>
    <t>Aura</t>
  </si>
  <si>
    <t>NSW1-205-8A</t>
  </si>
  <si>
    <t xml:space="preserve">B1S </t>
  </si>
  <si>
    <t>MDT 29</t>
  </si>
  <si>
    <t>MDT 33</t>
  </si>
  <si>
    <t>MDT 40</t>
  </si>
  <si>
    <t>53 NDT</t>
  </si>
  <si>
    <t>DT 100</t>
  </si>
  <si>
    <t>DT 100 H</t>
  </si>
  <si>
    <t>DT 100 H Ferrofluid</t>
  </si>
  <si>
    <t>DT 100TV</t>
  </si>
  <si>
    <t>DT 105 H</t>
  </si>
  <si>
    <t>DT 80</t>
  </si>
  <si>
    <t>DT 80 H</t>
  </si>
  <si>
    <t>HDT 100</t>
  </si>
  <si>
    <t>RDC 2000</t>
  </si>
  <si>
    <t>D26NC-55-06</t>
  </si>
  <si>
    <t>D27TG-05-06</t>
  </si>
  <si>
    <t>D27TG-35-06</t>
  </si>
  <si>
    <t>MG27SG29-04</t>
  </si>
  <si>
    <t>MG27TG29-04</t>
  </si>
  <si>
    <t>MG27TG39-04</t>
  </si>
  <si>
    <t>PL27TG05-06</t>
  </si>
  <si>
    <t>PL27TG35-06</t>
  </si>
  <si>
    <t>TC26SF05-06</t>
  </si>
  <si>
    <t>TC26TF05-06</t>
  </si>
  <si>
    <t>TC26TG05-06</t>
  </si>
  <si>
    <t>XT25TG30-04</t>
  </si>
  <si>
    <t>Visaton</t>
  </si>
  <si>
    <t>DL5 8 Ohm</t>
  </si>
  <si>
    <t>FRS 5 8 Ohm</t>
  </si>
  <si>
    <t>FRWS 5 4 Ohm</t>
  </si>
  <si>
    <t>FRWS 5 8 Ohm</t>
  </si>
  <si>
    <t>FRWS 5 SC 8 Ohm</t>
  </si>
  <si>
    <t>SC 4 ND 4 Ohm</t>
  </si>
  <si>
    <t>CT 62 H</t>
  </si>
  <si>
    <t>NSW2-326-8A</t>
  </si>
  <si>
    <t>Bandor</t>
  </si>
  <si>
    <t xml:space="preserve">50ADW/16 </t>
  </si>
  <si>
    <t xml:space="preserve">50ADW/8 </t>
  </si>
  <si>
    <t>50AFSW/8</t>
  </si>
  <si>
    <t>50ASW/4</t>
  </si>
  <si>
    <t xml:space="preserve">A2S </t>
  </si>
  <si>
    <t xml:space="preserve">B2S </t>
  </si>
  <si>
    <t>Phoenix Gold</t>
  </si>
  <si>
    <t>Titanium 12</t>
  </si>
  <si>
    <t>W23-1046SB</t>
  </si>
  <si>
    <t>W23-972SB</t>
  </si>
  <si>
    <t>W23-973SB</t>
  </si>
  <si>
    <t>W2-780SB</t>
  </si>
  <si>
    <t>W2-800SF</t>
  </si>
  <si>
    <t>W2-802SB</t>
  </si>
  <si>
    <t>W2-803SI</t>
  </si>
  <si>
    <t>W2-835SE</t>
  </si>
  <si>
    <t>W2-852SE</t>
  </si>
  <si>
    <t>W2-858S</t>
  </si>
  <si>
    <t>W2-924SF</t>
  </si>
  <si>
    <t>SC 5.9 8 Ohm</t>
  </si>
  <si>
    <t>Audax</t>
  </si>
  <si>
    <t>AP080G0</t>
  </si>
  <si>
    <t>HP080G0</t>
  </si>
  <si>
    <t>NS3-193-8A</t>
  </si>
  <si>
    <t>Fostex</t>
  </si>
  <si>
    <t>FE83E</t>
  </si>
  <si>
    <t>FE87E</t>
  </si>
  <si>
    <t>FF85K</t>
  </si>
  <si>
    <t xml:space="preserve">B3N </t>
  </si>
  <si>
    <t xml:space="preserve">B3S </t>
  </si>
  <si>
    <t xml:space="preserve">M3N </t>
  </si>
  <si>
    <t>Mivoc</t>
  </si>
  <si>
    <t xml:space="preserve">MHE 280 MK II </t>
  </si>
  <si>
    <t>MDM 75</t>
  </si>
  <si>
    <t>W3-1008</t>
  </si>
  <si>
    <t>W3-1010S</t>
  </si>
  <si>
    <t>W3-1011S</t>
  </si>
  <si>
    <t>W3-315D</t>
  </si>
  <si>
    <t>W3-315SC</t>
  </si>
  <si>
    <t>W3-316A</t>
  </si>
  <si>
    <t>W3-316SB</t>
  </si>
  <si>
    <t>W3-317SB</t>
  </si>
  <si>
    <t>W3-318SB</t>
  </si>
  <si>
    <t>W3-319SC</t>
  </si>
  <si>
    <t>W3-321SB</t>
  </si>
  <si>
    <t>W3-517SA</t>
  </si>
  <si>
    <t>W3-532SG</t>
  </si>
  <si>
    <t>W3-582SB</t>
  </si>
  <si>
    <t>W3-593S</t>
  </si>
  <si>
    <t>W3-594S</t>
  </si>
  <si>
    <t>W3-871S</t>
  </si>
  <si>
    <t>W3-926S</t>
  </si>
  <si>
    <t>W3-993S</t>
  </si>
  <si>
    <t>FRS 7 4 Ohm</t>
  </si>
  <si>
    <t>FRS 7 8 Ohm</t>
  </si>
  <si>
    <t>SC 5.9 ND 4 Ohm</t>
  </si>
  <si>
    <t>SC 5.9 ND 8 Ohm</t>
  </si>
  <si>
    <t>TC08SD49-04</t>
  </si>
  <si>
    <t>TC08SD49-08</t>
  </si>
  <si>
    <t>TC08WD49-04</t>
  </si>
  <si>
    <t>TC08WD49-08</t>
  </si>
  <si>
    <t>TG9FD-10-04</t>
  </si>
  <si>
    <t>TG9FD-10-08</t>
  </si>
  <si>
    <t>TG9FSD10-04</t>
  </si>
  <si>
    <t>TG9FSD10-08</t>
  </si>
  <si>
    <t>TG9SD-10-04</t>
  </si>
  <si>
    <t>TG9WD-10-04</t>
  </si>
  <si>
    <t>TG9WD-10-08</t>
  </si>
  <si>
    <t>F 8 SC 4 Ohm</t>
  </si>
  <si>
    <t>F 8 SC 8 Ohm</t>
  </si>
  <si>
    <t>FR 8 4 Ohm</t>
  </si>
  <si>
    <t>FR 8 8 Ohm</t>
  </si>
  <si>
    <t>FRS 8 4 Ohm</t>
  </si>
  <si>
    <t>FRS 8 8 Ohm</t>
  </si>
  <si>
    <t>SC 8 8 Ohm</t>
  </si>
  <si>
    <t>AM100Z0</t>
  </si>
  <si>
    <t>HM100C0</t>
  </si>
  <si>
    <t>HM100G12</t>
  </si>
  <si>
    <t>HM100Z2</t>
  </si>
  <si>
    <t>Audio Technology</t>
  </si>
  <si>
    <t>4 H 52 06 13</t>
  </si>
  <si>
    <t>Babb</t>
  </si>
  <si>
    <t>Model 414</t>
  </si>
  <si>
    <t>100DW/8A</t>
  </si>
  <si>
    <t>100SW/4A</t>
  </si>
  <si>
    <t>BM Audio Labs</t>
  </si>
  <si>
    <t>MB-42XT</t>
  </si>
  <si>
    <t>Cadence</t>
  </si>
  <si>
    <t>CWM4</t>
  </si>
  <si>
    <t>Davis</t>
  </si>
  <si>
    <t xml:space="preserve">100 CKW 8 DFÂ </t>
  </si>
  <si>
    <t>Eton</t>
  </si>
  <si>
    <t>4-203</t>
  </si>
  <si>
    <t>4-206</t>
  </si>
  <si>
    <t>4-300</t>
  </si>
  <si>
    <t>FE103E</t>
  </si>
  <si>
    <t>FE107E</t>
  </si>
  <si>
    <t>FE108ES</t>
  </si>
  <si>
    <t>FW108N</t>
  </si>
  <si>
    <t xml:space="preserve">B4N </t>
  </si>
  <si>
    <t xml:space="preserve">M4N </t>
  </si>
  <si>
    <t>Infinity</t>
  </si>
  <si>
    <t>40.1cs</t>
  </si>
  <si>
    <t>410cswoofer</t>
  </si>
  <si>
    <t>LPG</t>
  </si>
  <si>
    <t>100HMS</t>
  </si>
  <si>
    <t xml:space="preserve">Hybrid Ovation 4 </t>
  </si>
  <si>
    <t xml:space="preserve">Integra Ovation 4 </t>
  </si>
  <si>
    <t>MW 113</t>
  </si>
  <si>
    <t>MW 114S</t>
  </si>
  <si>
    <t>MW 115S</t>
  </si>
  <si>
    <t>WR 100</t>
  </si>
  <si>
    <t>Seas</t>
  </si>
  <si>
    <t>CA11RCY</t>
  </si>
  <si>
    <t xml:space="preserve">L12RCY/PÂ </t>
  </si>
  <si>
    <t>MCA11FC</t>
  </si>
  <si>
    <t>P11RCY</t>
  </si>
  <si>
    <t>Sica</t>
  </si>
  <si>
    <t>LP 10125160 F Cx 4 ohm</t>
  </si>
  <si>
    <t>LP 10125245 WG 8 ohm</t>
  </si>
  <si>
    <t>LP 10125270 MR 4 ohm</t>
  </si>
  <si>
    <t>LP 10220160 ER 8 ohm</t>
  </si>
  <si>
    <t>LP 10225245 Cx 4 ohm</t>
  </si>
  <si>
    <t>LP 10225270 WG 4 ohm</t>
  </si>
  <si>
    <t>LP 10525245 WG 4 ohm</t>
  </si>
  <si>
    <t>Sinus</t>
  </si>
  <si>
    <t>10WS7,3BP8</t>
  </si>
  <si>
    <t>W4-626S</t>
  </si>
  <si>
    <t>W4-639SA</t>
  </si>
  <si>
    <t>W4-654S</t>
  </si>
  <si>
    <t>W4-655SA</t>
  </si>
  <si>
    <t>W4-657SC</t>
  </si>
  <si>
    <t>W4-792SC</t>
  </si>
  <si>
    <t>W4-927SA</t>
  </si>
  <si>
    <t>W4-930SA</t>
  </si>
  <si>
    <t>W4-937SA</t>
  </si>
  <si>
    <t>W4-992S</t>
  </si>
  <si>
    <t>MG10MD09-04</t>
  </si>
  <si>
    <t>MG10MD09-08</t>
  </si>
  <si>
    <t>MG10SD09-04</t>
  </si>
  <si>
    <t>MG10SD09-08</t>
  </si>
  <si>
    <t>FR 10 4 Ohm</t>
  </si>
  <si>
    <t>FR 10 8 Ohm</t>
  </si>
  <si>
    <t>FRS 10 WP 4 Ohm</t>
  </si>
  <si>
    <t>FRS 10 WP 8 Ohm</t>
  </si>
  <si>
    <t>R 10 S 4 Ohm</t>
  </si>
  <si>
    <t>R 10 S 8 Ohm</t>
  </si>
  <si>
    <t>R 10 SC 4 Ohm</t>
  </si>
  <si>
    <t>R 10 SC 8 Ohm</t>
  </si>
  <si>
    <t>SL 713 4 Ohm</t>
  </si>
  <si>
    <t>TI 100 8 Ohm</t>
  </si>
  <si>
    <t>TI 100 M 8 Ohm</t>
  </si>
  <si>
    <t>W 100 S 4 Ohm</t>
  </si>
  <si>
    <t>W 100 S 8 Ohm</t>
  </si>
  <si>
    <t>W 100 SC 4 Ohm</t>
  </si>
  <si>
    <t>W 100 SC 8 Ohm</t>
  </si>
  <si>
    <t>Zachry</t>
  </si>
  <si>
    <t>13K6</t>
  </si>
  <si>
    <t>Zomax</t>
  </si>
  <si>
    <t>PF-42580</t>
  </si>
  <si>
    <t>AP100Z0</t>
  </si>
  <si>
    <t>F120A</t>
  </si>
  <si>
    <t>FE127E</t>
  </si>
  <si>
    <t>FF125K</t>
  </si>
  <si>
    <t>FW127</t>
  </si>
  <si>
    <t>Logic</t>
  </si>
  <si>
    <t>BC11SG49-04</t>
  </si>
  <si>
    <t>BC11SG49-08</t>
  </si>
  <si>
    <t>BC11WG49-04</t>
  </si>
  <si>
    <t>BC11WG49-08</t>
  </si>
  <si>
    <t>SC11SG49-08</t>
  </si>
  <si>
    <t>SC11WG49-08</t>
  </si>
  <si>
    <t>M 122</t>
  </si>
  <si>
    <t>MF 114</t>
  </si>
  <si>
    <t>Ultimate</t>
  </si>
  <si>
    <t>IMC4510</t>
  </si>
  <si>
    <t>PL11MG09-08</t>
  </si>
  <si>
    <t>PL11MH09-08</t>
  </si>
  <si>
    <t>PL11WG09-04</t>
  </si>
  <si>
    <t>PL11WG09-08</t>
  </si>
  <si>
    <t>PL11WH09-04</t>
  </si>
  <si>
    <t>PL11WH09-08</t>
  </si>
  <si>
    <t>TC11SG49-04</t>
  </si>
  <si>
    <t>TC11SG49-08</t>
  </si>
  <si>
    <t>TC11WG49-04</t>
  </si>
  <si>
    <t>TC11WG49-08</t>
  </si>
  <si>
    <t>Acousto Pro</t>
  </si>
  <si>
    <t>SC-510</t>
  </si>
  <si>
    <t>5 H 52 15 06 SD</t>
  </si>
  <si>
    <t>H 52 15 06 SD</t>
  </si>
  <si>
    <t>Beyma</t>
  </si>
  <si>
    <t>5 M30</t>
  </si>
  <si>
    <t>5 MP60 / N</t>
  </si>
  <si>
    <t>5 WOOFER</t>
  </si>
  <si>
    <t>PL 500</t>
  </si>
  <si>
    <t>PL 502</t>
  </si>
  <si>
    <t>MB-52XT</t>
  </si>
  <si>
    <t>CWM5</t>
  </si>
  <si>
    <t>Celestion</t>
  </si>
  <si>
    <t>Truvox 0510</t>
  </si>
  <si>
    <t>Conrad Electronik</t>
  </si>
  <si>
    <t>DS050i</t>
  </si>
  <si>
    <t xml:space="preserve">13 KLV 5 am </t>
  </si>
  <si>
    <t>13 KLV 5A</t>
  </si>
  <si>
    <t xml:space="preserve">13 KLV5MA </t>
  </si>
  <si>
    <t xml:space="preserve">13 MP 5G </t>
  </si>
  <si>
    <t>13 MP5A</t>
  </si>
  <si>
    <t>13 MRP</t>
  </si>
  <si>
    <t>Dayton</t>
  </si>
  <si>
    <t>RS125S-8</t>
  </si>
  <si>
    <t>5-80/25</t>
  </si>
  <si>
    <t>5-880</t>
  </si>
  <si>
    <t>Fane</t>
  </si>
  <si>
    <t>STUDIO5FR</t>
  </si>
  <si>
    <t>STUDIO5M</t>
  </si>
  <si>
    <t>Focal</t>
  </si>
  <si>
    <t>13KS</t>
  </si>
  <si>
    <t>5K3212B</t>
  </si>
  <si>
    <t>5K4211</t>
  </si>
  <si>
    <t>5W4211</t>
  </si>
  <si>
    <t>5W4211B</t>
  </si>
  <si>
    <t>FX120</t>
  </si>
  <si>
    <t xml:space="preserve">BG5N </t>
  </si>
  <si>
    <t xml:space="preserve">D5G </t>
  </si>
  <si>
    <t xml:space="preserve">F5 </t>
  </si>
  <si>
    <t xml:space="preserve">F5Ba </t>
  </si>
  <si>
    <t xml:space="preserve">F5BN </t>
  </si>
  <si>
    <t xml:space="preserve">M5a </t>
  </si>
  <si>
    <t xml:space="preserve">M5N </t>
  </si>
  <si>
    <t xml:space="preserve">MY5N </t>
  </si>
  <si>
    <t xml:space="preserve">S5Â </t>
  </si>
  <si>
    <t xml:space="preserve">S5N </t>
  </si>
  <si>
    <t xml:space="preserve">S5P </t>
  </si>
  <si>
    <t xml:space="preserve">S5RÂ </t>
  </si>
  <si>
    <t xml:space="preserve">SS5P </t>
  </si>
  <si>
    <t xml:space="preserve">SS5RÂ </t>
  </si>
  <si>
    <t xml:space="preserve">W5a </t>
  </si>
  <si>
    <t xml:space="preserve">W5Â Â </t>
  </si>
  <si>
    <t>50.1cs</t>
  </si>
  <si>
    <t>510cswoofer</t>
  </si>
  <si>
    <t>JBL</t>
  </si>
  <si>
    <t>2104H</t>
  </si>
  <si>
    <t>2106H</t>
  </si>
  <si>
    <t>Jensen</t>
  </si>
  <si>
    <t>JA 5/30 - 16 ohm</t>
  </si>
  <si>
    <t>JA 5/30 - 8 ohm</t>
  </si>
  <si>
    <t>130HMS</t>
  </si>
  <si>
    <t>Monacor</t>
  </si>
  <si>
    <t>SPH-100 Al</t>
  </si>
  <si>
    <t>SPH-100 Al S</t>
  </si>
  <si>
    <t>F5.1</t>
  </si>
  <si>
    <t>F5.2</t>
  </si>
  <si>
    <t>H5.1</t>
  </si>
  <si>
    <t>H5.2</t>
  </si>
  <si>
    <t>MW 142</t>
  </si>
  <si>
    <t>MW 143</t>
  </si>
  <si>
    <t>MW 144</t>
  </si>
  <si>
    <t>CSC 130 C</t>
  </si>
  <si>
    <t>CSX 130 C</t>
  </si>
  <si>
    <t>CSX 145 H</t>
  </si>
  <si>
    <t>HDS 134</t>
  </si>
  <si>
    <t>HDS 134 Phaseplug</t>
  </si>
  <si>
    <t>WR 130 (Car)</t>
  </si>
  <si>
    <t>WR 130 (HiFi)</t>
  </si>
  <si>
    <t>WR 134</t>
  </si>
  <si>
    <t>Precision</t>
  </si>
  <si>
    <t>TO 125F</t>
  </si>
  <si>
    <t>Scan-Speak</t>
  </si>
  <si>
    <t>12M/4631G00</t>
  </si>
  <si>
    <t>13M/8636-00</t>
  </si>
  <si>
    <t>13M/8640-00</t>
  </si>
  <si>
    <t>L14RC/P</t>
  </si>
  <si>
    <t>MP14RC/TV</t>
  </si>
  <si>
    <t>MP14RCY</t>
  </si>
  <si>
    <t>MP14RCY/P</t>
  </si>
  <si>
    <t>MP14RECOAX/F</t>
  </si>
  <si>
    <t>P14RC</t>
  </si>
  <si>
    <t>P14RC/TV</t>
  </si>
  <si>
    <t>P14RCY</t>
  </si>
  <si>
    <t>T14RCY</t>
  </si>
  <si>
    <t>W12CY001</t>
  </si>
  <si>
    <t>LP 12925160 ER 8 ohm</t>
  </si>
  <si>
    <t>LP 12925245 WG 4 ohm</t>
  </si>
  <si>
    <t>LP 12925270 Cx 4 ohm</t>
  </si>
  <si>
    <t>LP 12925280 ER2 8 ohm</t>
  </si>
  <si>
    <t>LP 12925280 W 6W</t>
  </si>
  <si>
    <t>LP 12925280 W Car 4 ohm</t>
  </si>
  <si>
    <t>LP 12925380 WP 8 ohm</t>
  </si>
  <si>
    <t>LP 12932426 WG FV 4 ohm</t>
  </si>
  <si>
    <t>13MS10,3BP8</t>
  </si>
  <si>
    <t>13WS7,3BP8</t>
  </si>
  <si>
    <t>W5-1126S</t>
  </si>
  <si>
    <t>W5-576S</t>
  </si>
  <si>
    <t>W5-577S</t>
  </si>
  <si>
    <t>W5-610S</t>
  </si>
  <si>
    <t>W5-704</t>
  </si>
  <si>
    <t>W5-753SA</t>
  </si>
  <si>
    <t>W5-876SA</t>
  </si>
  <si>
    <t>P13WH-00-08</t>
  </si>
  <si>
    <t>AL 130 8 Ohm</t>
  </si>
  <si>
    <t>AL 130 M 8 Ohm</t>
  </si>
  <si>
    <t>BG 13 8 Ohm</t>
  </si>
  <si>
    <t>BZ 130 P 4 Ohm</t>
  </si>
  <si>
    <t>FR 13 WP 4 Ohm</t>
  </si>
  <si>
    <t>MR 130 8 Ohm</t>
  </si>
  <si>
    <t>SC 13 8 Ohm</t>
  </si>
  <si>
    <t>T 130 4 Ohm</t>
  </si>
  <si>
    <t>W 130 S 4 Ohm</t>
  </si>
  <si>
    <t>W 130 S 8 Ohm</t>
  </si>
  <si>
    <t>W 130 SC 4 Ohm</t>
  </si>
  <si>
    <t>W 130 SC 8 Ohm</t>
  </si>
  <si>
    <t>WS 13 E 8 Ohm</t>
  </si>
  <si>
    <t>AM130Z2</t>
  </si>
  <si>
    <t>HM130C0</t>
  </si>
  <si>
    <t>HM130G14</t>
  </si>
  <si>
    <t>HM130Z12</t>
  </si>
  <si>
    <t>Model 514</t>
  </si>
  <si>
    <t>Model 534</t>
  </si>
  <si>
    <t>Model 538</t>
  </si>
  <si>
    <t>295-010</t>
  </si>
  <si>
    <t>KEF</t>
  </si>
  <si>
    <t>B110-1003</t>
  </si>
  <si>
    <t>B110-1057</t>
  </si>
  <si>
    <t xml:space="preserve">Dotech MKII 5 </t>
  </si>
  <si>
    <t xml:space="preserve">Elate 5 </t>
  </si>
  <si>
    <t xml:space="preserve">Hybrid Ovation 5 </t>
  </si>
  <si>
    <t xml:space="preserve">Integra Ovation 5 </t>
  </si>
  <si>
    <t>AP130Z0</t>
  </si>
  <si>
    <t>5WS</t>
  </si>
  <si>
    <t>BC14SG49-04</t>
  </si>
  <si>
    <t>BC14SG49-08</t>
  </si>
  <si>
    <t>BC14WG49-04</t>
  </si>
  <si>
    <t>BC14WG49-08</t>
  </si>
  <si>
    <t>SC14SG49-08</t>
  </si>
  <si>
    <t>SC14WG49-08</t>
  </si>
  <si>
    <t>M13SG-09-08</t>
  </si>
  <si>
    <t>MG14SK09-04</t>
  </si>
  <si>
    <t>MG14SK09-08</t>
  </si>
  <si>
    <t>MG14WK09-04</t>
  </si>
  <si>
    <t>MG14WK09-08</t>
  </si>
  <si>
    <t>P13MH-00-08</t>
  </si>
  <si>
    <t>PL14WJ09-04</t>
  </si>
  <si>
    <t>PL14WJ09-08</t>
  </si>
  <si>
    <t>TC14SG49-04</t>
  </si>
  <si>
    <t>TC14SG49-08</t>
  </si>
  <si>
    <t>TC14WG49-04</t>
  </si>
  <si>
    <t>TC14WG49-08</t>
  </si>
  <si>
    <t>TC14WG-49-08</t>
  </si>
  <si>
    <t>6520CF-25R</t>
  </si>
  <si>
    <t>F-6520</t>
  </si>
  <si>
    <t>FP-6510</t>
  </si>
  <si>
    <t>Atomic</t>
  </si>
  <si>
    <t>QT6</t>
  </si>
  <si>
    <t>PR170M0</t>
  </si>
  <si>
    <t>PR170Z0</t>
  </si>
  <si>
    <t>15 H 52 06 13 SD</t>
  </si>
  <si>
    <t>6 H 52 17 06 SD</t>
  </si>
  <si>
    <t>150DW/16</t>
  </si>
  <si>
    <t>150SW/8C</t>
  </si>
  <si>
    <t>PL 650</t>
  </si>
  <si>
    <t>PL 652</t>
  </si>
  <si>
    <t>PL 690</t>
  </si>
  <si>
    <t>PL 692</t>
  </si>
  <si>
    <t>PL 693</t>
  </si>
  <si>
    <t>MB-62XT</t>
  </si>
  <si>
    <t>Bumper</t>
  </si>
  <si>
    <t>6350IP</t>
  </si>
  <si>
    <t>648IP</t>
  </si>
  <si>
    <t>648IPRS</t>
  </si>
  <si>
    <t>648RF</t>
  </si>
  <si>
    <t>Cabasse</t>
  </si>
  <si>
    <t>13 M 15</t>
  </si>
  <si>
    <t>CWM6</t>
  </si>
  <si>
    <t>Craaft</t>
  </si>
  <si>
    <t>6/100PCD</t>
  </si>
  <si>
    <t>Crunch</t>
  </si>
  <si>
    <t>CR64</t>
  </si>
  <si>
    <t>CR68</t>
  </si>
  <si>
    <t>CR6WTP-04</t>
  </si>
  <si>
    <t>CR6WTP-08</t>
  </si>
  <si>
    <t>RS150S-8</t>
  </si>
  <si>
    <t>Dynaudio</t>
  </si>
  <si>
    <t>MW150</t>
  </si>
  <si>
    <t>Eighteen Sound</t>
  </si>
  <si>
    <t>6ND410 8 ohm</t>
  </si>
  <si>
    <t>6ND430 8 ohm</t>
  </si>
  <si>
    <t>Eminence</t>
  </si>
  <si>
    <t>Alpha 6</t>
  </si>
  <si>
    <t>6K4311</t>
  </si>
  <si>
    <t>6K4311B</t>
  </si>
  <si>
    <t>6V3211B</t>
  </si>
  <si>
    <t>6V4211</t>
  </si>
  <si>
    <t>6W4311</t>
  </si>
  <si>
    <t>6WM</t>
  </si>
  <si>
    <t xml:space="preserve">D6.8 </t>
  </si>
  <si>
    <t xml:space="preserve">D6G </t>
  </si>
  <si>
    <t xml:space="preserve">F6 </t>
  </si>
  <si>
    <t xml:space="preserve">F6N </t>
  </si>
  <si>
    <t xml:space="preserve">M6a </t>
  </si>
  <si>
    <t xml:space="preserve">M6N </t>
  </si>
  <si>
    <t xml:space="preserve">S6.5 </t>
  </si>
  <si>
    <t xml:space="preserve">S6.5PÂ </t>
  </si>
  <si>
    <t xml:space="preserve">S6N </t>
  </si>
  <si>
    <t xml:space="preserve">SS6.5 </t>
  </si>
  <si>
    <t xml:space="preserve">SS6.5P </t>
  </si>
  <si>
    <t xml:space="preserve">SS6.5R </t>
  </si>
  <si>
    <t xml:space="preserve">SS6N </t>
  </si>
  <si>
    <t xml:space="preserve">W6a </t>
  </si>
  <si>
    <t xml:space="preserve">W6Â Â </t>
  </si>
  <si>
    <t>60.1cs</t>
  </si>
  <si>
    <t>610cswoofer</t>
  </si>
  <si>
    <t>6512/13woofer</t>
  </si>
  <si>
    <t>6513mid</t>
  </si>
  <si>
    <t>652.1cs</t>
  </si>
  <si>
    <t>Isophon</t>
  </si>
  <si>
    <t>P170 5407</t>
  </si>
  <si>
    <t>JA 6/30 - 8 ohm</t>
  </si>
  <si>
    <t>Mod 6-15</t>
  </si>
  <si>
    <t>JL Audio</t>
  </si>
  <si>
    <t>6WÃ˜-12</t>
  </si>
  <si>
    <t>6WÃ˜-4</t>
  </si>
  <si>
    <t>6WÃ˜-8</t>
  </si>
  <si>
    <t>WPP 150</t>
  </si>
  <si>
    <t>SPH-130</t>
  </si>
  <si>
    <t>SPH-130 Al</t>
  </si>
  <si>
    <t>SPH-130 Al S</t>
  </si>
  <si>
    <t>CW6</t>
  </si>
  <si>
    <t>H6.1</t>
  </si>
  <si>
    <t>MW 164</t>
  </si>
  <si>
    <t>MW 166</t>
  </si>
  <si>
    <t>MW 167</t>
  </si>
  <si>
    <t>MW 168</t>
  </si>
  <si>
    <t>WF 165</t>
  </si>
  <si>
    <t>WR 165</t>
  </si>
  <si>
    <t>WR 180</t>
  </si>
  <si>
    <t>15M/4531K00</t>
  </si>
  <si>
    <t>15W/4531G00</t>
  </si>
  <si>
    <t>15W/8530K00</t>
  </si>
  <si>
    <t>15W/8530K01</t>
  </si>
  <si>
    <t xml:space="preserve">CA15RLY </t>
  </si>
  <si>
    <t xml:space="preserve">CA15RLYÂ </t>
  </si>
  <si>
    <t>L15RLY/P</t>
  </si>
  <si>
    <t>M15CH001</t>
  </si>
  <si>
    <t>W15CY001</t>
  </si>
  <si>
    <t>LP 9x1525160 Cx 4 ohm</t>
  </si>
  <si>
    <t>16WS10,3BP8</t>
  </si>
  <si>
    <t>16WS7,34BP8</t>
  </si>
  <si>
    <t>Supravox</t>
  </si>
  <si>
    <t>135-LB</t>
  </si>
  <si>
    <t>W69-1042</t>
  </si>
  <si>
    <t>BOXER6</t>
  </si>
  <si>
    <t>MACH6</t>
  </si>
  <si>
    <t>P-6530M</t>
  </si>
  <si>
    <t>AM170Z2</t>
  </si>
  <si>
    <t>HM170C0</t>
  </si>
  <si>
    <t>HM170G8</t>
  </si>
  <si>
    <t>HM170Z18</t>
  </si>
  <si>
    <t>Audes</t>
  </si>
  <si>
    <t>40W65-8</t>
  </si>
  <si>
    <t>BC</t>
  </si>
  <si>
    <t xml:space="preserve">6 PEV 13 </t>
  </si>
  <si>
    <t>6 B30 / P</t>
  </si>
  <si>
    <t>6 MI 80</t>
  </si>
  <si>
    <t>605ND</t>
  </si>
  <si>
    <t>ASL 6</t>
  </si>
  <si>
    <t>6250IP</t>
  </si>
  <si>
    <t>635IP</t>
  </si>
  <si>
    <t>648X</t>
  </si>
  <si>
    <t>16 GKLV6M</t>
  </si>
  <si>
    <t>MW160GT</t>
  </si>
  <si>
    <t>LA6-CBMR</t>
  </si>
  <si>
    <t>LA6-MB</t>
  </si>
  <si>
    <t>LA6-MR</t>
  </si>
  <si>
    <t>FE166E</t>
  </si>
  <si>
    <t>FE167E</t>
  </si>
  <si>
    <t>FF165K</t>
  </si>
  <si>
    <t>FW168HP</t>
  </si>
  <si>
    <t>FW168N</t>
  </si>
  <si>
    <t>KCS-65MB</t>
  </si>
  <si>
    <t>BC18SG49-04</t>
  </si>
  <si>
    <t>BC18SG49-08</t>
  </si>
  <si>
    <t>BC18WG49-04</t>
  </si>
  <si>
    <t>BC18WG49-08</t>
  </si>
  <si>
    <t>SC18SG49-08</t>
  </si>
  <si>
    <t>SC18WG49-08</t>
  </si>
  <si>
    <t>160CWD</t>
  </si>
  <si>
    <t>Madisound</t>
  </si>
  <si>
    <t>6102-4</t>
  </si>
  <si>
    <t>6102-8</t>
  </si>
  <si>
    <t xml:space="preserve">Dotech MKII 6 </t>
  </si>
  <si>
    <t xml:space="preserve">Elate 6 </t>
  </si>
  <si>
    <t>HCW 6.5</t>
  </si>
  <si>
    <t xml:space="preserve">Hybrid Ovation 6 </t>
  </si>
  <si>
    <t xml:space="preserve">Integra Ovation 6 </t>
  </si>
  <si>
    <t>CDC 165 C</t>
  </si>
  <si>
    <t>CSC 165 C</t>
  </si>
  <si>
    <t>CSX 165 C</t>
  </si>
  <si>
    <t>HDS 164</t>
  </si>
  <si>
    <t>TO 165F</t>
  </si>
  <si>
    <t>TP 165F</t>
  </si>
  <si>
    <t>Rockford-Fosgate</t>
  </si>
  <si>
    <t>RFP4406</t>
  </si>
  <si>
    <t>RFP4806</t>
  </si>
  <si>
    <t>CB17RCY/P</t>
  </si>
  <si>
    <t>CC17RC</t>
  </si>
  <si>
    <t>CC17RCY</t>
  </si>
  <si>
    <t>G17REX/P</t>
  </si>
  <si>
    <t>L17RE/P</t>
  </si>
  <si>
    <t>P17RC</t>
  </si>
  <si>
    <t>P17RC/TV</t>
  </si>
  <si>
    <t>P17RCY</t>
  </si>
  <si>
    <t>P17RCY/P</t>
  </si>
  <si>
    <t>P17RE</t>
  </si>
  <si>
    <t>P17RE/TV</t>
  </si>
  <si>
    <t>P17RECOAX/TVF</t>
  </si>
  <si>
    <t>P17REX</t>
  </si>
  <si>
    <t>P17REX/P</t>
  </si>
  <si>
    <t>P17REXCOAX/F</t>
  </si>
  <si>
    <t>LP 16525270 Cx 4 ohm</t>
  </si>
  <si>
    <t>LP 16525280 ER 4 ohm</t>
  </si>
  <si>
    <t>LP 16525280 W Car 4 ohm</t>
  </si>
  <si>
    <t>LP 16525380 SW 4+4 ohm</t>
  </si>
  <si>
    <t>LP 16525380 SWG 4 ohm</t>
  </si>
  <si>
    <t>LP 16525380 WP 8 ohm</t>
  </si>
  <si>
    <t>LP 16532426 MR 8 ohm</t>
  </si>
  <si>
    <t>LP 16532426 W 4 ohm</t>
  </si>
  <si>
    <t>LP 16532426 W 8 ohm</t>
  </si>
  <si>
    <t>LP 16532426 WG 4 ohm</t>
  </si>
  <si>
    <t>LP 16532426x2 WG 4 ohm</t>
  </si>
  <si>
    <t>LP 16538640 MR 4 ohm</t>
  </si>
  <si>
    <t>Stillwater</t>
  </si>
  <si>
    <t>C-6.5</t>
  </si>
  <si>
    <t>F-6.5</t>
  </si>
  <si>
    <t>W6-1139SA</t>
  </si>
  <si>
    <t>W6-623</t>
  </si>
  <si>
    <t>W6-658A</t>
  </si>
  <si>
    <t>W6-659</t>
  </si>
  <si>
    <t>W6-789</t>
  </si>
  <si>
    <t>PM6520</t>
  </si>
  <si>
    <t>M17SG-09-08</t>
  </si>
  <si>
    <t>M17WG-09-08</t>
  </si>
  <si>
    <t>M17WH-09-08</t>
  </si>
  <si>
    <t>M18WO-09-08</t>
  </si>
  <si>
    <t>MG18SK09-08</t>
  </si>
  <si>
    <t>MG18WK09-04</t>
  </si>
  <si>
    <t>MG18WK09-08</t>
  </si>
  <si>
    <t>P17SJ-00-08</t>
  </si>
  <si>
    <t>P17WJ-00-08</t>
  </si>
  <si>
    <t>PL18WO09-04</t>
  </si>
  <si>
    <t>PL18WO09-08</t>
  </si>
  <si>
    <t>TC18SG49-04</t>
  </si>
  <si>
    <t>TC18SG49-08</t>
  </si>
  <si>
    <t>TC18WG49-04</t>
  </si>
  <si>
    <t>TC18WG49-08</t>
  </si>
  <si>
    <t>XG18WH00-08</t>
  </si>
  <si>
    <t>XT18WH09-08</t>
  </si>
  <si>
    <t>XT18WO09-08</t>
  </si>
  <si>
    <t>FR 6.5 8 Ohm</t>
  </si>
  <si>
    <t>Westra</t>
  </si>
  <si>
    <t>XW 165</t>
  </si>
  <si>
    <t>XW 165-1398</t>
  </si>
  <si>
    <t>PF-635100B</t>
  </si>
  <si>
    <t>PF-635120M</t>
  </si>
  <si>
    <t>AP170Z0</t>
  </si>
  <si>
    <t>18 H 52 17 06 SD</t>
  </si>
  <si>
    <t xml:space="preserve">17 KLV6A </t>
  </si>
  <si>
    <t>17MRP</t>
  </si>
  <si>
    <t>19 MP6R</t>
  </si>
  <si>
    <t>MW160</t>
  </si>
  <si>
    <t>7-360</t>
  </si>
  <si>
    <t>7-380/32</t>
  </si>
  <si>
    <t>7K4412</t>
  </si>
  <si>
    <t>7K6411</t>
  </si>
  <si>
    <t>7V4212DB</t>
  </si>
  <si>
    <t>7W4411</t>
  </si>
  <si>
    <t>FW187</t>
  </si>
  <si>
    <t>Lowther</t>
  </si>
  <si>
    <t>C45</t>
  </si>
  <si>
    <t>C55</t>
  </si>
  <si>
    <t>DX45</t>
  </si>
  <si>
    <t>DX55</t>
  </si>
  <si>
    <t>WPP 180</t>
  </si>
  <si>
    <t>SPH-170 Al</t>
  </si>
  <si>
    <t>SPH-170 Al S</t>
  </si>
  <si>
    <t>SPH-176</t>
  </si>
  <si>
    <t>CSX 176 H</t>
  </si>
  <si>
    <t>Philips</t>
  </si>
  <si>
    <t>AD70655 W8</t>
  </si>
  <si>
    <t>AD7066 W8</t>
  </si>
  <si>
    <t>18S/8535-00</t>
  </si>
  <si>
    <t>18W/4531G00</t>
  </si>
  <si>
    <t>18W/8531G00</t>
  </si>
  <si>
    <t>18W/8535-00</t>
  </si>
  <si>
    <t>18W/8542-00</t>
  </si>
  <si>
    <t>18W/8543-00</t>
  </si>
  <si>
    <t>18W/8545-00</t>
  </si>
  <si>
    <t>18W/8545K00</t>
  </si>
  <si>
    <t>18W/8546-00</t>
  </si>
  <si>
    <t xml:space="preserve">CA18RNXÂ </t>
  </si>
  <si>
    <t xml:space="preserve">L18RCY/PÂ </t>
  </si>
  <si>
    <t>L18RNX/P</t>
  </si>
  <si>
    <t>T18RECOAX/TVFC</t>
  </si>
  <si>
    <t>W18E001</t>
  </si>
  <si>
    <t>W18EX001</t>
  </si>
  <si>
    <t>F-6.9</t>
  </si>
  <si>
    <t>165-2000</t>
  </si>
  <si>
    <t>165-2000EXC</t>
  </si>
  <si>
    <t>165-GMF</t>
  </si>
  <si>
    <t>165-LB</t>
  </si>
  <si>
    <t>W7-337S</t>
  </si>
  <si>
    <t>AL 170 8 Ohm</t>
  </si>
  <si>
    <t>BG 17 8 Ohm</t>
  </si>
  <si>
    <t>DL 18/2 8 Ohm</t>
  </si>
  <si>
    <t>FR 16 WP 4 Ohm</t>
  </si>
  <si>
    <t>W 170 4 Ohm</t>
  </si>
  <si>
    <t>W 170 8 Ohm</t>
  </si>
  <si>
    <t>W 170 S 4 Ohm</t>
  </si>
  <si>
    <t>W 170 S 8 Ohm</t>
  </si>
  <si>
    <t>W 170 SC 4 Ohm</t>
  </si>
  <si>
    <t>W 170 SC 8 Ohm</t>
  </si>
  <si>
    <t>WS 17 E 4 Ohm</t>
  </si>
  <si>
    <t>WS 17 E 8 Ohm</t>
  </si>
  <si>
    <t>Cerwin-Vega</t>
  </si>
  <si>
    <t>HED-8DVC</t>
  </si>
  <si>
    <t>HED-8SVC</t>
  </si>
  <si>
    <t>HED-D802</t>
  </si>
  <si>
    <t>HED-S800</t>
  </si>
  <si>
    <t>TS-A6995</t>
  </si>
  <si>
    <t>830PC-35F</t>
  </si>
  <si>
    <t>F-830</t>
  </si>
  <si>
    <t>FP-0813</t>
  </si>
  <si>
    <t>P-830A</t>
  </si>
  <si>
    <t>SH-830</t>
  </si>
  <si>
    <t>Alpine</t>
  </si>
  <si>
    <t>SWL-2048</t>
  </si>
  <si>
    <t>SWS-2045</t>
  </si>
  <si>
    <t>MA8</t>
  </si>
  <si>
    <t>QT8</t>
  </si>
  <si>
    <t>AM210Z2</t>
  </si>
  <si>
    <t>HM210C0</t>
  </si>
  <si>
    <t>HM210G6</t>
  </si>
  <si>
    <t>HM210Z12</t>
  </si>
  <si>
    <t>70W81-8</t>
  </si>
  <si>
    <t>75W82-8</t>
  </si>
  <si>
    <t>75W87-8</t>
  </si>
  <si>
    <t>8 I 52 20 08 SD</t>
  </si>
  <si>
    <t>L6</t>
  </si>
  <si>
    <t xml:space="preserve">8 CX 21 </t>
  </si>
  <si>
    <t>8 AG / 1N</t>
  </si>
  <si>
    <t>8 AG / N</t>
  </si>
  <si>
    <t>8 B40</t>
  </si>
  <si>
    <t>8 BX</t>
  </si>
  <si>
    <t>8 M100</t>
  </si>
  <si>
    <t>8 M60</t>
  </si>
  <si>
    <t>8 WOOFER / P</t>
  </si>
  <si>
    <t>8LW30</t>
  </si>
  <si>
    <t>ASL 8</t>
  </si>
  <si>
    <t>PRO 800</t>
  </si>
  <si>
    <t>MB-83CT</t>
  </si>
  <si>
    <t>V-8DF</t>
  </si>
  <si>
    <t>V-8DFO</t>
  </si>
  <si>
    <t>V-8LA</t>
  </si>
  <si>
    <t>V-8XL</t>
  </si>
  <si>
    <t>8250IP</t>
  </si>
  <si>
    <t>8350IP</t>
  </si>
  <si>
    <t>835IP</t>
  </si>
  <si>
    <t>8450IP</t>
  </si>
  <si>
    <t>848C</t>
  </si>
  <si>
    <t>848IP</t>
  </si>
  <si>
    <t>848IPRS</t>
  </si>
  <si>
    <t>848RF</t>
  </si>
  <si>
    <t>848X</t>
  </si>
  <si>
    <t>848X-8</t>
  </si>
  <si>
    <t>865C</t>
  </si>
  <si>
    <t>865IP</t>
  </si>
  <si>
    <t>865IPMF</t>
  </si>
  <si>
    <t>865MX</t>
  </si>
  <si>
    <t>896IP</t>
  </si>
  <si>
    <t>896IPMF</t>
  </si>
  <si>
    <t>896MX</t>
  </si>
  <si>
    <t>CADENCW MW88</t>
  </si>
  <si>
    <t>Truvox 0818</t>
  </si>
  <si>
    <t>8/250PCD</t>
  </si>
  <si>
    <t>BL84</t>
  </si>
  <si>
    <t>CR84</t>
  </si>
  <si>
    <t>CR88</t>
  </si>
  <si>
    <t>CR8WTP-04</t>
  </si>
  <si>
    <t>CR8WTP-08</t>
  </si>
  <si>
    <t xml:space="preserve">19 KLV 6am </t>
  </si>
  <si>
    <t xml:space="preserve">20 GKLV8 TDF </t>
  </si>
  <si>
    <t>20 KLV 8</t>
  </si>
  <si>
    <t xml:space="preserve">20 MC8A </t>
  </si>
  <si>
    <t>20 MP 8GT</t>
  </si>
  <si>
    <t>20 MP 8R</t>
  </si>
  <si>
    <t>20 MP8GAW</t>
  </si>
  <si>
    <t xml:space="preserve">20 TK8 </t>
  </si>
  <si>
    <t>21 MRP</t>
  </si>
  <si>
    <t xml:space="preserve">PE 295-310 </t>
  </si>
  <si>
    <t>MW170</t>
  </si>
  <si>
    <t>Earthquake</t>
  </si>
  <si>
    <t>TremorX 8R</t>
  </si>
  <si>
    <t>8CX400F 8 ohm</t>
  </si>
  <si>
    <t>8M400 8 ohm</t>
  </si>
  <si>
    <t>8MB400 8 ohm</t>
  </si>
  <si>
    <t>Alpha 8</t>
  </si>
  <si>
    <t>Alpha 8MR</t>
  </si>
  <si>
    <t>Beta 8</t>
  </si>
  <si>
    <t>Beta 8CX</t>
  </si>
  <si>
    <t>8-480/32</t>
  </si>
  <si>
    <t>8-800/37</t>
  </si>
  <si>
    <t>CLASSIC18/250C</t>
  </si>
  <si>
    <t>CLASSIC8/50</t>
  </si>
  <si>
    <t>CRESCENDO8/60</t>
  </si>
  <si>
    <t>STUDIO 8M</t>
  </si>
  <si>
    <t>21V2</t>
  </si>
  <si>
    <t>8V5411</t>
  </si>
  <si>
    <t>8W5411</t>
  </si>
  <si>
    <t>F200A</t>
  </si>
  <si>
    <t>FE206E</t>
  </si>
  <si>
    <t>FE207E</t>
  </si>
  <si>
    <t>FF225K</t>
  </si>
  <si>
    <t>FW208N</t>
  </si>
  <si>
    <t>FX200</t>
  </si>
  <si>
    <t xml:space="preserve">BG8N </t>
  </si>
  <si>
    <t xml:space="preserve">D8.8 </t>
  </si>
  <si>
    <t xml:space="preserve">D8.8+ </t>
  </si>
  <si>
    <t xml:space="preserve">D8G </t>
  </si>
  <si>
    <t xml:space="preserve">F8 </t>
  </si>
  <si>
    <t xml:space="preserve">F8BaÂ </t>
  </si>
  <si>
    <t xml:space="preserve">F8BN </t>
  </si>
  <si>
    <t xml:space="preserve">F8N </t>
  </si>
  <si>
    <t xml:space="preserve">M8a </t>
  </si>
  <si>
    <t xml:space="preserve">M8N </t>
  </si>
  <si>
    <t xml:space="preserve">MY8N </t>
  </si>
  <si>
    <t xml:space="preserve">PA8 </t>
  </si>
  <si>
    <t xml:space="preserve">S8 </t>
  </si>
  <si>
    <t xml:space="preserve">S8.8N </t>
  </si>
  <si>
    <t xml:space="preserve">S8-98 </t>
  </si>
  <si>
    <t xml:space="preserve">S8-98RÂ </t>
  </si>
  <si>
    <t xml:space="preserve">S8P </t>
  </si>
  <si>
    <t xml:space="preserve">S8RÂ </t>
  </si>
  <si>
    <t xml:space="preserve">SS8 </t>
  </si>
  <si>
    <t xml:space="preserve">SS8II </t>
  </si>
  <si>
    <t xml:space="preserve">SS8IIN </t>
  </si>
  <si>
    <t xml:space="preserve">SS8IIRÂ </t>
  </si>
  <si>
    <t xml:space="preserve">SS8P </t>
  </si>
  <si>
    <t xml:space="preserve">SS8RÂ </t>
  </si>
  <si>
    <t>1.1cs woofer</t>
  </si>
  <si>
    <t>65.1mb</t>
  </si>
  <si>
    <t>80.1w</t>
  </si>
  <si>
    <t>800GTi</t>
  </si>
  <si>
    <t>811w</t>
  </si>
  <si>
    <t>Beta Eight X</t>
  </si>
  <si>
    <t>Beta Eight X DVC</t>
  </si>
  <si>
    <t>EightX</t>
  </si>
  <si>
    <t>EightXdvc</t>
  </si>
  <si>
    <t>GT800</t>
  </si>
  <si>
    <t>GT800D</t>
  </si>
  <si>
    <t>KCS-80BR</t>
  </si>
  <si>
    <t>KCS-80IB</t>
  </si>
  <si>
    <t>P800</t>
  </si>
  <si>
    <t>2119H</t>
  </si>
  <si>
    <t>2168H</t>
  </si>
  <si>
    <t>2168J</t>
  </si>
  <si>
    <t>2169H</t>
  </si>
  <si>
    <t>2250H</t>
  </si>
  <si>
    <t>2250J</t>
  </si>
  <si>
    <t>C 8 R - 4 ohm</t>
  </si>
  <si>
    <t>C 8 R - 8 ohm</t>
  </si>
  <si>
    <t>C8R</t>
  </si>
  <si>
    <t>JA 8/80 - 8 ohm</t>
  </si>
  <si>
    <t>JCH 8/20 - 4 ohm</t>
  </si>
  <si>
    <t>JCH 8/20 - 8 ohm</t>
  </si>
  <si>
    <t>JCH 8/35 - 8 ohm</t>
  </si>
  <si>
    <t>Mod 8-20</t>
  </si>
  <si>
    <t>P 8 R - 8 ohm</t>
  </si>
  <si>
    <t>P8R</t>
  </si>
  <si>
    <t>8W3v2-D2</t>
  </si>
  <si>
    <t>8W3v2-D4</t>
  </si>
  <si>
    <t>8W3v2-D6</t>
  </si>
  <si>
    <t>8W7-3</t>
  </si>
  <si>
    <t>8WÃ˜-12</t>
  </si>
  <si>
    <t>8WÃ˜-4</t>
  </si>
  <si>
    <t>8WÃ˜-8</t>
  </si>
  <si>
    <t>B200-A-1014</t>
  </si>
  <si>
    <t>B200-G-1075</t>
  </si>
  <si>
    <t>Kicker</t>
  </si>
  <si>
    <t>C84</t>
  </si>
  <si>
    <t>C88</t>
  </si>
  <si>
    <t>C8vr-2</t>
  </si>
  <si>
    <t>C8vr-4</t>
  </si>
  <si>
    <t>S8L5-2</t>
  </si>
  <si>
    <t>S8L5-4</t>
  </si>
  <si>
    <t>S8L7-2</t>
  </si>
  <si>
    <t>S8L7-4</t>
  </si>
  <si>
    <t>205CWD</t>
  </si>
  <si>
    <t>8152</t>
  </si>
  <si>
    <t>81524</t>
  </si>
  <si>
    <t>81524DVC</t>
  </si>
  <si>
    <t>8154</t>
  </si>
  <si>
    <t>MCM</t>
  </si>
  <si>
    <t>Poly woofer audio select</t>
  </si>
  <si>
    <t>MDS</t>
  </si>
  <si>
    <t>FAN-8R</t>
  </si>
  <si>
    <t>Mobile Authority</t>
  </si>
  <si>
    <t>M850</t>
  </si>
  <si>
    <t>M875</t>
  </si>
  <si>
    <t>CW8</t>
  </si>
  <si>
    <t xml:space="preserve">Elate 9 </t>
  </si>
  <si>
    <t>HCW 8</t>
  </si>
  <si>
    <t>MW 265</t>
  </si>
  <si>
    <t>MW 266</t>
  </si>
  <si>
    <t>MW 267</t>
  </si>
  <si>
    <t>PP8.2 DVC</t>
  </si>
  <si>
    <t>MTX</t>
  </si>
  <si>
    <t>T484</t>
  </si>
  <si>
    <t>T484A</t>
  </si>
  <si>
    <t>T684</t>
  </si>
  <si>
    <t>T688</t>
  </si>
  <si>
    <t>Thunder 384</t>
  </si>
  <si>
    <t>Thunder 388</t>
  </si>
  <si>
    <t>Thunder 5812</t>
  </si>
  <si>
    <t>Thunder 584</t>
  </si>
  <si>
    <t>Thunder 588</t>
  </si>
  <si>
    <t>Peavey</t>
  </si>
  <si>
    <t>8" Blue Marvel</t>
  </si>
  <si>
    <t>8" ceiling/guitar</t>
  </si>
  <si>
    <t>8" guitar</t>
  </si>
  <si>
    <t>8" PA</t>
  </si>
  <si>
    <t>220 WR</t>
  </si>
  <si>
    <t>CSX 217 C</t>
  </si>
  <si>
    <t>CSX 217 H</t>
  </si>
  <si>
    <t>HDS 205</t>
  </si>
  <si>
    <t>SWR 213</t>
  </si>
  <si>
    <t>WF 210 831510</t>
  </si>
  <si>
    <t>WF 210 832556</t>
  </si>
  <si>
    <t>AD80601 W8</t>
  </si>
  <si>
    <t>AD80651 W8</t>
  </si>
  <si>
    <t>AD8066 W4</t>
  </si>
  <si>
    <t>AD8067 W8</t>
  </si>
  <si>
    <t>Tantrum 8</t>
  </si>
  <si>
    <t>Tantrum 8d</t>
  </si>
  <si>
    <t>B20EU90-51F</t>
  </si>
  <si>
    <t>B20FU14-54F</t>
  </si>
  <si>
    <t>B20FU20-51D</t>
  </si>
  <si>
    <t>B20FU20-52D</t>
  </si>
  <si>
    <t>B20FU20-54F</t>
  </si>
  <si>
    <t>B20GR30-51F-Q</t>
  </si>
  <si>
    <t>TS-W2018C</t>
  </si>
  <si>
    <t>TS-W201C</t>
  </si>
  <si>
    <t>TS-W201F</t>
  </si>
  <si>
    <t>TS-W80C</t>
  </si>
  <si>
    <t>Planet Audio</t>
  </si>
  <si>
    <t>P80</t>
  </si>
  <si>
    <t>P82X</t>
  </si>
  <si>
    <t>P8NEO</t>
  </si>
  <si>
    <t>TO 205F</t>
  </si>
  <si>
    <t>TX 205F</t>
  </si>
  <si>
    <t>RL Acoustique</t>
  </si>
  <si>
    <t>Reps R-1</t>
  </si>
  <si>
    <t>RFD2208</t>
  </si>
  <si>
    <t>RFP4108</t>
  </si>
  <si>
    <t>RFP4208</t>
  </si>
  <si>
    <t>RFP4408</t>
  </si>
  <si>
    <t>RFP4808</t>
  </si>
  <si>
    <t>RFZ3408</t>
  </si>
  <si>
    <t>RFZ3808</t>
  </si>
  <si>
    <t>21W/8554-00</t>
  </si>
  <si>
    <t>21W/8555-00</t>
  </si>
  <si>
    <t>21W/8555-01</t>
  </si>
  <si>
    <t>CA21RE</t>
  </si>
  <si>
    <t>CA21RE4X/DC</t>
  </si>
  <si>
    <t>CA21REX</t>
  </si>
  <si>
    <t>L21RNX/P</t>
  </si>
  <si>
    <t xml:space="preserve">L22RN4X/PÂ </t>
  </si>
  <si>
    <t>P21REX</t>
  </si>
  <si>
    <t>P21RFX/P</t>
  </si>
  <si>
    <t>Selenium</t>
  </si>
  <si>
    <t>8PW3</t>
  </si>
  <si>
    <t>LP 20825380 W 4+4 ohm</t>
  </si>
  <si>
    <t>LP 20825380 W 8 ohm</t>
  </si>
  <si>
    <t>LP 20825380 W Car 4 ohm</t>
  </si>
  <si>
    <t>LP 208381100 ER 8 ohm</t>
  </si>
  <si>
    <t>LP 20838426 ER 4 ohm</t>
  </si>
  <si>
    <t>LP 20838426 SW 8+8 ohm</t>
  </si>
  <si>
    <t>LP 20838426 W 8 ohm</t>
  </si>
  <si>
    <t>LP 20838426 WG 4 ohm</t>
  </si>
  <si>
    <t>LP 20838426 WT 4 ohm</t>
  </si>
  <si>
    <t>LP 20838640 MR 8 W</t>
  </si>
  <si>
    <t>LP 20938640 HD202 4 ohm</t>
  </si>
  <si>
    <t>LP 20950640 WT 8 ohm</t>
  </si>
  <si>
    <t>LP 20950810 RIC 8 ohm</t>
  </si>
  <si>
    <t>LP 20950810 T 8 ohm</t>
  </si>
  <si>
    <t>20WBA10,3BP8</t>
  </si>
  <si>
    <t>Soundstream</t>
  </si>
  <si>
    <t>EXW-8</t>
  </si>
  <si>
    <t>Speakerlab</t>
  </si>
  <si>
    <t>W824P</t>
  </si>
  <si>
    <t>W828P</t>
  </si>
  <si>
    <t>W838R</t>
  </si>
  <si>
    <t>C-8</t>
  </si>
  <si>
    <t>F-8</t>
  </si>
  <si>
    <t>W8-750A</t>
  </si>
  <si>
    <t>W8-754SB</t>
  </si>
  <si>
    <t>W8-933</t>
  </si>
  <si>
    <t>W8-997</t>
  </si>
  <si>
    <t>Thump</t>
  </si>
  <si>
    <t>T803P</t>
  </si>
  <si>
    <t>T858</t>
  </si>
  <si>
    <t>T867</t>
  </si>
  <si>
    <t>CA8020</t>
  </si>
  <si>
    <t>IMC8025</t>
  </si>
  <si>
    <t>MW8020A</t>
  </si>
  <si>
    <t>PW8035</t>
  </si>
  <si>
    <t>PW8035DV</t>
  </si>
  <si>
    <t>REFLEX 8</t>
  </si>
  <si>
    <t>M21WJ-49-08</t>
  </si>
  <si>
    <t>M21WO-39-08</t>
  </si>
  <si>
    <t>MG22WO09-08</t>
  </si>
  <si>
    <t>P21WO-39-08</t>
  </si>
  <si>
    <t>PL22WR09-04</t>
  </si>
  <si>
    <t>PL22WR09-08</t>
  </si>
  <si>
    <t>AL 200 8 Ohm</t>
  </si>
  <si>
    <t>AL 200 DV 2x8 Ohm P.</t>
  </si>
  <si>
    <t>BG 20 8 Ohm</t>
  </si>
  <si>
    <t>GF 200 2 Ohm</t>
  </si>
  <si>
    <t>GF 200 4 Ohm</t>
  </si>
  <si>
    <t>GF 200 8 Ohm</t>
  </si>
  <si>
    <t>T 200 4 Ohm</t>
  </si>
  <si>
    <t>W 200 4 Ohm</t>
  </si>
  <si>
    <t>W 200 8 Ohm</t>
  </si>
  <si>
    <t>W 200 S 4 Ohm</t>
  </si>
  <si>
    <t>W 200 S 8 Ohm</t>
  </si>
  <si>
    <t>W 200 SC 4 Ohm</t>
  </si>
  <si>
    <t>W 200 SC 8 Ohm</t>
  </si>
  <si>
    <t>WS 20 E 4 Ohm</t>
  </si>
  <si>
    <t>WS 20 E 8 Ohm</t>
  </si>
  <si>
    <t>WSP 21 S 8 Ohm</t>
  </si>
  <si>
    <t>Volt</t>
  </si>
  <si>
    <t>B220.2-8ohm</t>
  </si>
  <si>
    <t>BM220.1-16ohm</t>
  </si>
  <si>
    <t>BM220.1-8ohm</t>
  </si>
  <si>
    <t>BM220.8-8ohm</t>
  </si>
  <si>
    <t>FR220.1-16ohm</t>
  </si>
  <si>
    <t>FR220.1-32ohm</t>
  </si>
  <si>
    <t>FR220.1-4ohm</t>
  </si>
  <si>
    <t>FR220.1-8ohm</t>
  </si>
  <si>
    <t>Ls201-16ohm</t>
  </si>
  <si>
    <t>Ls201-8ohm</t>
  </si>
  <si>
    <t>Ps8/151-16ohm</t>
  </si>
  <si>
    <t>Ps8/151-8ohm</t>
  </si>
  <si>
    <t>Ps8/151M-16ohm</t>
  </si>
  <si>
    <t>Ps8/151M-8ohm</t>
  </si>
  <si>
    <t>PsCX8/151-16ohm</t>
  </si>
  <si>
    <t>PsCX8/151-8ohm</t>
  </si>
  <si>
    <t>BOXER8</t>
  </si>
  <si>
    <t>BX108</t>
  </si>
  <si>
    <t>BX-108</t>
  </si>
  <si>
    <t>MACH8</t>
  </si>
  <si>
    <t>PA-850140</t>
  </si>
  <si>
    <t>PF-835100P</t>
  </si>
  <si>
    <t>PF-850120P</t>
  </si>
  <si>
    <t>PF-850135M</t>
  </si>
  <si>
    <t>23 I 52 20 08 SD</t>
  </si>
  <si>
    <t>HED-10DVC</t>
  </si>
  <si>
    <t>HED-10SVC</t>
  </si>
  <si>
    <t>HED-D1002</t>
  </si>
  <si>
    <t>HED-S1000</t>
  </si>
  <si>
    <t>VMAX-10DVC</t>
  </si>
  <si>
    <t>VMAX-10SVC</t>
  </si>
  <si>
    <t>DX2</t>
  </si>
  <si>
    <t>DX3</t>
  </si>
  <si>
    <t>DX4</t>
  </si>
  <si>
    <t>EX2</t>
  </si>
  <si>
    <t>EX3</t>
  </si>
  <si>
    <t>EX4</t>
  </si>
  <si>
    <t>PM2C</t>
  </si>
  <si>
    <t>PM6C</t>
  </si>
  <si>
    <t>PM7C</t>
  </si>
  <si>
    <t>CDC 220 C</t>
  </si>
  <si>
    <t>Titanium Elite 9m</t>
  </si>
  <si>
    <t>22W/8851T00</t>
  </si>
  <si>
    <t>22WS7,34BP8</t>
  </si>
  <si>
    <t>R-10SQ</t>
  </si>
  <si>
    <t>215-2000</t>
  </si>
  <si>
    <t>215-2000EXC</t>
  </si>
  <si>
    <t>215-GMF</t>
  </si>
  <si>
    <t>215-RTF</t>
  </si>
  <si>
    <t>215-RTF Bicone</t>
  </si>
  <si>
    <t>215-Signature</t>
  </si>
  <si>
    <t>215-Signature Bicone</t>
  </si>
  <si>
    <t>285-2000</t>
  </si>
  <si>
    <t>285-GMF</t>
  </si>
  <si>
    <t>1030PC-35F</t>
  </si>
  <si>
    <t>F-1030</t>
  </si>
  <si>
    <t>P-1050</t>
  </si>
  <si>
    <t>P-1050A</t>
  </si>
  <si>
    <t>P-1065A</t>
  </si>
  <si>
    <t>SH-1030</t>
  </si>
  <si>
    <t>6106HX</t>
  </si>
  <si>
    <t>SWL-2548</t>
  </si>
  <si>
    <t>SWL-2588</t>
  </si>
  <si>
    <t>SWR-1021D</t>
  </si>
  <si>
    <t>SWR-1041D</t>
  </si>
  <si>
    <t>SWR-254A</t>
  </si>
  <si>
    <t>SWR-254B</t>
  </si>
  <si>
    <t>SWR-254E</t>
  </si>
  <si>
    <t>SWR-258A</t>
  </si>
  <si>
    <t>SWS-2545</t>
  </si>
  <si>
    <t>SWS-2545F</t>
  </si>
  <si>
    <t>SWS-2547</t>
  </si>
  <si>
    <t>SWS-2585</t>
  </si>
  <si>
    <t>SWS-2587</t>
  </si>
  <si>
    <t>ATC</t>
  </si>
  <si>
    <t>PA50-234 8 OHM BASS HR</t>
  </si>
  <si>
    <t>PA50-234 8 OHM STD LS</t>
  </si>
  <si>
    <t>PA75-234 BASS</t>
  </si>
  <si>
    <t>PA75-234 BLC</t>
  </si>
  <si>
    <t>PA75-234 BLCR</t>
  </si>
  <si>
    <t>PA75-234 STD</t>
  </si>
  <si>
    <t>PA75-234 STD LS</t>
  </si>
  <si>
    <t>SB75-234 LC</t>
  </si>
  <si>
    <t>SB75-234 SC</t>
  </si>
  <si>
    <t>AP10D2</t>
  </si>
  <si>
    <t>EN10D4</t>
  </si>
  <si>
    <t>EN10S4</t>
  </si>
  <si>
    <t>MA10D4</t>
  </si>
  <si>
    <t>MA10S4</t>
  </si>
  <si>
    <t>QT10D4</t>
  </si>
  <si>
    <t>PR240Z0</t>
  </si>
  <si>
    <t>75W104-4</t>
  </si>
  <si>
    <t>75W104-8</t>
  </si>
  <si>
    <t>10 A 77 25 10</t>
  </si>
  <si>
    <t>MR10.4</t>
  </si>
  <si>
    <t>NS10-794-4A</t>
  </si>
  <si>
    <t>Model 1034</t>
  </si>
  <si>
    <t>Model 1038</t>
  </si>
  <si>
    <t>10 HPL 51 4 ohm</t>
  </si>
  <si>
    <t>10 HPL 51 8 ohm</t>
  </si>
  <si>
    <t>10 HPL 64 16 ohm</t>
  </si>
  <si>
    <t>10 HPL 64 8 ohm</t>
  </si>
  <si>
    <t xml:space="preserve">10 NCX </t>
  </si>
  <si>
    <t>10 PS 26 4 ohm</t>
  </si>
  <si>
    <t>10 PS 26 8 ohm</t>
  </si>
  <si>
    <t>250 AMX 4 ohm</t>
  </si>
  <si>
    <t>250 AMX 8 ohm</t>
  </si>
  <si>
    <t>10 AG / N</t>
  </si>
  <si>
    <t>10 B60</t>
  </si>
  <si>
    <t>10 G150</t>
  </si>
  <si>
    <t>10 G200</t>
  </si>
  <si>
    <t>10 M250</t>
  </si>
  <si>
    <t>10LW30</t>
  </si>
  <si>
    <t>ASL 10</t>
  </si>
  <si>
    <t>PRO 1000</t>
  </si>
  <si>
    <t>ALX-102SP</t>
  </si>
  <si>
    <t>BOA-10AL</t>
  </si>
  <si>
    <t>BOV-10AL</t>
  </si>
  <si>
    <t>MB-103CT</t>
  </si>
  <si>
    <t>SYLB-10</t>
  </si>
  <si>
    <t>V-10AL</t>
  </si>
  <si>
    <t>V-10DF</t>
  </si>
  <si>
    <t>V-10DFO</t>
  </si>
  <si>
    <t>V-10LA</t>
  </si>
  <si>
    <t>V-10MT</t>
  </si>
  <si>
    <t>V-10XL</t>
  </si>
  <si>
    <t>ZX-102XPRO</t>
  </si>
  <si>
    <t>10110C</t>
  </si>
  <si>
    <t>10180RF</t>
  </si>
  <si>
    <t>10400IP</t>
  </si>
  <si>
    <t>10400IP-8</t>
  </si>
  <si>
    <t>10400IPDV</t>
  </si>
  <si>
    <t>1048C</t>
  </si>
  <si>
    <t>1048IP</t>
  </si>
  <si>
    <t>1048IP-8</t>
  </si>
  <si>
    <t>1048IPDV</t>
  </si>
  <si>
    <t>1048IPRS</t>
  </si>
  <si>
    <t>1048RF</t>
  </si>
  <si>
    <t>1048X</t>
  </si>
  <si>
    <t>1048XDV</t>
  </si>
  <si>
    <t>10510IP</t>
  </si>
  <si>
    <t>10525IP</t>
  </si>
  <si>
    <t>1065C</t>
  </si>
  <si>
    <t>1065IP</t>
  </si>
  <si>
    <t>1065IPMF</t>
  </si>
  <si>
    <t>1065IPMFDV</t>
  </si>
  <si>
    <t>1065IPRS</t>
  </si>
  <si>
    <t>1065IPRSDV</t>
  </si>
  <si>
    <t>1065MX</t>
  </si>
  <si>
    <t>1065X</t>
  </si>
  <si>
    <t>1090C</t>
  </si>
  <si>
    <t>1090RF</t>
  </si>
  <si>
    <t>1096IP</t>
  </si>
  <si>
    <t>1096IPMF</t>
  </si>
  <si>
    <t>1096IPRS</t>
  </si>
  <si>
    <t>1096IPRSDV</t>
  </si>
  <si>
    <t>1096MX</t>
  </si>
  <si>
    <t>1096RF</t>
  </si>
  <si>
    <t>1096X</t>
  </si>
  <si>
    <t>DC10130FR</t>
  </si>
  <si>
    <t>DC10130FRDV</t>
  </si>
  <si>
    <t>DC10130IPMF</t>
  </si>
  <si>
    <t>DC10130IPMR</t>
  </si>
  <si>
    <t>DC10130IPMS</t>
  </si>
  <si>
    <t>DC10130IPMSDV</t>
  </si>
  <si>
    <t>DC10180FR</t>
  </si>
  <si>
    <t>DC10180FRDV</t>
  </si>
  <si>
    <t>DC1065C</t>
  </si>
  <si>
    <t>DC1065IPMF</t>
  </si>
  <si>
    <t>DC1065IPRS</t>
  </si>
  <si>
    <t>DC1065IPRSDV</t>
  </si>
  <si>
    <t>DC1075IPMF</t>
  </si>
  <si>
    <t>DC1075IPMS</t>
  </si>
  <si>
    <t>DC1090C</t>
  </si>
  <si>
    <t>BEAST 10-2</t>
  </si>
  <si>
    <t>BEAST 10-4</t>
  </si>
  <si>
    <t>F102 V2</t>
  </si>
  <si>
    <t>F104 V2</t>
  </si>
  <si>
    <t>FA10-4</t>
  </si>
  <si>
    <t>FLASH 10-4 REV2</t>
  </si>
  <si>
    <t>FLASH10-2 REV2</t>
  </si>
  <si>
    <t>MW10-2 SERIES 2</t>
  </si>
  <si>
    <t>MW104 OLD STYLE</t>
  </si>
  <si>
    <t>MW10-4 SERIES 2</t>
  </si>
  <si>
    <t>SAVAGE 10-4</t>
  </si>
  <si>
    <t>UD10-2</t>
  </si>
  <si>
    <t>UD102 2003</t>
  </si>
  <si>
    <t>UD102-H</t>
  </si>
  <si>
    <t>UD10-4</t>
  </si>
  <si>
    <t>UD104 2003</t>
  </si>
  <si>
    <t>UD104-H</t>
  </si>
  <si>
    <t>WB10-2 REV 1</t>
  </si>
  <si>
    <t>WB10-4 REV 1</t>
  </si>
  <si>
    <t>Z10W2</t>
  </si>
  <si>
    <t>Car</t>
  </si>
  <si>
    <t>SWR 269</t>
  </si>
  <si>
    <t>Truvox 1015</t>
  </si>
  <si>
    <t>Truvox 1018</t>
  </si>
  <si>
    <t>Truvox 1020</t>
  </si>
  <si>
    <t>CMX</t>
  </si>
  <si>
    <t>T41012A</t>
  </si>
  <si>
    <t>T4108A</t>
  </si>
  <si>
    <t>T61012</t>
  </si>
  <si>
    <t>T8104</t>
  </si>
  <si>
    <t>T8108</t>
  </si>
  <si>
    <t>T8128</t>
  </si>
  <si>
    <t>10-300AL</t>
  </si>
  <si>
    <t>BL104</t>
  </si>
  <si>
    <t>CR104</t>
  </si>
  <si>
    <t>CR108</t>
  </si>
  <si>
    <t>CR10WTP-04</t>
  </si>
  <si>
    <t>CR10WTP-08</t>
  </si>
  <si>
    <t>D.A.S.</t>
  </si>
  <si>
    <t>10B</t>
  </si>
  <si>
    <t>10BN</t>
  </si>
  <si>
    <t>25 SCA 10 W</t>
  </si>
  <si>
    <t>28 MP 10</t>
  </si>
  <si>
    <t>RS270S-8</t>
  </si>
  <si>
    <t>MW180</t>
  </si>
  <si>
    <t>dB10 500 MAX</t>
  </si>
  <si>
    <t>TremorX 10R</t>
  </si>
  <si>
    <t>10M600 8 ohm</t>
  </si>
  <si>
    <t>10MB400 8 ohm</t>
  </si>
  <si>
    <t>10MB600 8 ohm</t>
  </si>
  <si>
    <t>10ND610 8 ohm</t>
  </si>
  <si>
    <t>10W400 8 ohm</t>
  </si>
  <si>
    <t>Electro Voice</t>
  </si>
  <si>
    <t>DL10X</t>
  </si>
  <si>
    <t>Alpha 10</t>
  </si>
  <si>
    <t>Beta 10</t>
  </si>
  <si>
    <t>Beta 10CX</t>
  </si>
  <si>
    <t>Delta 10</t>
  </si>
  <si>
    <t>Deltalite 2510</t>
  </si>
  <si>
    <t>Gamma 10</t>
  </si>
  <si>
    <t>HL-10A</t>
  </si>
  <si>
    <t>Kappa Pro 10</t>
  </si>
  <si>
    <t>Classic 10/70</t>
  </si>
  <si>
    <t>CLASSIC10/100</t>
  </si>
  <si>
    <t>CLASSIC10/100C</t>
  </si>
  <si>
    <t>CLASSIC10/30</t>
  </si>
  <si>
    <t>CLASSIC10/60</t>
  </si>
  <si>
    <t>CLASSIC10/60C</t>
  </si>
  <si>
    <t>CRESCENDO10/200</t>
  </si>
  <si>
    <t>CRESCENDO10/80</t>
  </si>
  <si>
    <t>DISCO100</t>
  </si>
  <si>
    <t>DISCO200</t>
  </si>
  <si>
    <t>G100B</t>
  </si>
  <si>
    <t>G80R</t>
  </si>
  <si>
    <t>MR100</t>
  </si>
  <si>
    <t>STUD 10 BASS</t>
  </si>
  <si>
    <t>STUDIO 10M</t>
  </si>
  <si>
    <t>STUDIO10BASS</t>
  </si>
  <si>
    <t>10V6412</t>
  </si>
  <si>
    <t>10W6411</t>
  </si>
  <si>
    <t>Gold Sound</t>
  </si>
  <si>
    <t>1040-4</t>
  </si>
  <si>
    <t>1040-4 PAR</t>
  </si>
  <si>
    <t>1040-8</t>
  </si>
  <si>
    <t>1040-8 PAR</t>
  </si>
  <si>
    <t xml:space="preserve">BS10LÂ Â </t>
  </si>
  <si>
    <t xml:space="preserve">D10.8 </t>
  </si>
  <si>
    <t xml:space="preserve">D10G </t>
  </si>
  <si>
    <t xml:space="preserve">F10 </t>
  </si>
  <si>
    <t xml:space="preserve">S10IIP </t>
  </si>
  <si>
    <t xml:space="preserve">SP10 </t>
  </si>
  <si>
    <t xml:space="preserve">SS10 </t>
  </si>
  <si>
    <t xml:space="preserve">W10 </t>
  </si>
  <si>
    <t>100.1dvc</t>
  </si>
  <si>
    <t>100.1se</t>
  </si>
  <si>
    <t>1000GTi</t>
  </si>
  <si>
    <t>1011w</t>
  </si>
  <si>
    <t>1020w</t>
  </si>
  <si>
    <t>DS100</t>
  </si>
  <si>
    <t>GT1000</t>
  </si>
  <si>
    <t>GT1000D</t>
  </si>
  <si>
    <t>GT1001</t>
  </si>
  <si>
    <t>GT1001D</t>
  </si>
  <si>
    <t>Kappa100.3DVC</t>
  </si>
  <si>
    <t>KCS-100BR</t>
  </si>
  <si>
    <t>KCS-100IB</t>
  </si>
  <si>
    <t>P1000</t>
  </si>
  <si>
    <t>P1040</t>
  </si>
  <si>
    <t>Perfect10</t>
  </si>
  <si>
    <t>Reference 1020w</t>
  </si>
  <si>
    <t>TenX</t>
  </si>
  <si>
    <t>TenXdvc</t>
  </si>
  <si>
    <t>W10GTi</t>
  </si>
  <si>
    <t>127H-2</t>
  </si>
  <si>
    <t>127H-3</t>
  </si>
  <si>
    <t>127H-4</t>
  </si>
  <si>
    <t>2012H</t>
  </si>
  <si>
    <t>2251J</t>
  </si>
  <si>
    <t>227H</t>
  </si>
  <si>
    <t>E110-8</t>
  </si>
  <si>
    <t>C 10 Q - 16 ohm</t>
  </si>
  <si>
    <t>C 10 Q - 8 ohm</t>
  </si>
  <si>
    <t>C 10 R - 16 ohm</t>
  </si>
  <si>
    <t>C 10 R - 8 ohm</t>
  </si>
  <si>
    <t>C10Q</t>
  </si>
  <si>
    <t>C10R</t>
  </si>
  <si>
    <t>JCH 10/35 - 4 ohm</t>
  </si>
  <si>
    <t>JCH 10/35 - 8 ohm</t>
  </si>
  <si>
    <t>JCH 10/50 - 8 ohm</t>
  </si>
  <si>
    <t>JCH 10/70 - 4 ohm</t>
  </si>
  <si>
    <t>JCH 10/70 - 8 ohm</t>
  </si>
  <si>
    <t>Mod 10-35</t>
  </si>
  <si>
    <t>Mod 10-50</t>
  </si>
  <si>
    <t>Mod 10-70</t>
  </si>
  <si>
    <t>P 10 Q - 8 ohm</t>
  </si>
  <si>
    <t>P 10 R - 16 ohm</t>
  </si>
  <si>
    <t>P 10 R - 8 ohm</t>
  </si>
  <si>
    <t>P10Q</t>
  </si>
  <si>
    <t>P10R</t>
  </si>
  <si>
    <t>10W6v2-D4</t>
  </si>
  <si>
    <t>10W7-3</t>
  </si>
  <si>
    <t xml:space="preserve">Kenwood </t>
  </si>
  <si>
    <t>FC-W2500</t>
  </si>
  <si>
    <t>C104</t>
  </si>
  <si>
    <t>C108</t>
  </si>
  <si>
    <t>C10vr-2</t>
  </si>
  <si>
    <t>C10vr-4</t>
  </si>
  <si>
    <t>S10L5-2</t>
  </si>
  <si>
    <t>S10L5-4</t>
  </si>
  <si>
    <t>S10L7-2</t>
  </si>
  <si>
    <t>S10L7-4</t>
  </si>
  <si>
    <t>245CWD</t>
  </si>
  <si>
    <t>245HWD</t>
  </si>
  <si>
    <t>10204DVC</t>
  </si>
  <si>
    <t>10207DVC</t>
  </si>
  <si>
    <t>10208</t>
  </si>
  <si>
    <t>1052DVC</t>
  </si>
  <si>
    <t>1054</t>
  </si>
  <si>
    <t>McCauley</t>
  </si>
  <si>
    <t>6222-4</t>
  </si>
  <si>
    <t>6222-8</t>
  </si>
  <si>
    <t>6224-16</t>
  </si>
  <si>
    <t>6224-4</t>
  </si>
  <si>
    <t>6224-8</t>
  </si>
  <si>
    <t>6224CX-16</t>
  </si>
  <si>
    <t>6224CX-4</t>
  </si>
  <si>
    <t>6224CX-8</t>
  </si>
  <si>
    <t>6328-4</t>
  </si>
  <si>
    <t>6328-8</t>
  </si>
  <si>
    <t>FAN-10-POWER</t>
  </si>
  <si>
    <t>FAN-10R</t>
  </si>
  <si>
    <t>M1050</t>
  </si>
  <si>
    <t>M1075</t>
  </si>
  <si>
    <t>M1095</t>
  </si>
  <si>
    <t>CW10</t>
  </si>
  <si>
    <t xml:space="preserve">Elate 10 </t>
  </si>
  <si>
    <t>H10.1</t>
  </si>
  <si>
    <t>HCW 10</t>
  </si>
  <si>
    <t>MW 1075</t>
  </si>
  <si>
    <t>MW 1077</t>
  </si>
  <si>
    <t>MW1076</t>
  </si>
  <si>
    <t>PP10 DVC</t>
  </si>
  <si>
    <t>T41012</t>
  </si>
  <si>
    <t>T4104</t>
  </si>
  <si>
    <t>T4108</t>
  </si>
  <si>
    <t>T6104</t>
  </si>
  <si>
    <t>T6108</t>
  </si>
  <si>
    <t>T9510-04</t>
  </si>
  <si>
    <t>T9510-44</t>
  </si>
  <si>
    <t>Thunder 3104</t>
  </si>
  <si>
    <t>Thunder 3108</t>
  </si>
  <si>
    <t>Thunder 51012</t>
  </si>
  <si>
    <t>Thunder 5104</t>
  </si>
  <si>
    <t>Thunder 71012</t>
  </si>
  <si>
    <t>Thunder 7104</t>
  </si>
  <si>
    <t>Thunder 7108</t>
  </si>
  <si>
    <t>Orion</t>
  </si>
  <si>
    <t>C10D2</t>
  </si>
  <si>
    <t>C10D4</t>
  </si>
  <si>
    <t>H2 10.2</t>
  </si>
  <si>
    <t>H2 10.4</t>
  </si>
  <si>
    <t>P10D2</t>
  </si>
  <si>
    <t>P10D4</t>
  </si>
  <si>
    <t>ORIS Electonics</t>
  </si>
  <si>
    <t>AMW-10</t>
  </si>
  <si>
    <t>1008-8he BWX</t>
  </si>
  <si>
    <t>1008-8sps BWX</t>
  </si>
  <si>
    <t>410B</t>
  </si>
  <si>
    <t>PA (TSL-1)</t>
  </si>
  <si>
    <t>260 SWR</t>
  </si>
  <si>
    <t>CSX 257 H</t>
  </si>
  <si>
    <t>SWR 263</t>
  </si>
  <si>
    <t>AD10240 W8</t>
  </si>
  <si>
    <t>AD10250 W8</t>
  </si>
  <si>
    <t>Octane ZR 10d2</t>
  </si>
  <si>
    <t>Octane ZR 10d4</t>
  </si>
  <si>
    <t>Octane-R10</t>
  </si>
  <si>
    <t>Octane-R10d</t>
  </si>
  <si>
    <t>QX104</t>
  </si>
  <si>
    <t>QX108</t>
  </si>
  <si>
    <t>Tantrum 10</t>
  </si>
  <si>
    <t>Tantrum 10d</t>
  </si>
  <si>
    <t>TantrumX 10</t>
  </si>
  <si>
    <t>TantrumX 10d</t>
  </si>
  <si>
    <t>Titanium 10</t>
  </si>
  <si>
    <t>Titanium 10d</t>
  </si>
  <si>
    <t>Xenon X10d2</t>
  </si>
  <si>
    <t>Xenon X10d4</t>
  </si>
  <si>
    <t>A25FU14-57F-Q</t>
  </si>
  <si>
    <t>A25FU30-51D</t>
  </si>
  <si>
    <t>A25GU25-51D</t>
  </si>
  <si>
    <t>A25GU30-51F</t>
  </si>
  <si>
    <t>TS-W100C</t>
  </si>
  <si>
    <t>TS-W101SPL</t>
  </si>
  <si>
    <t>TS-W105C</t>
  </si>
  <si>
    <t>TS-W105DVC</t>
  </si>
  <si>
    <t>TS-W125DVC</t>
  </si>
  <si>
    <t>TS-W203F</t>
  </si>
  <si>
    <t>TS-W2518C</t>
  </si>
  <si>
    <t>TS-W251C</t>
  </si>
  <si>
    <t>TS-W251F</t>
  </si>
  <si>
    <t>TS-W254F</t>
  </si>
  <si>
    <t>TS-W255C</t>
  </si>
  <si>
    <t>TS-W255DVC</t>
  </si>
  <si>
    <t>W25GR31-51F</t>
  </si>
  <si>
    <t>COMP-10</t>
  </si>
  <si>
    <t>COMP-10DVC</t>
  </si>
  <si>
    <t>P102X-4</t>
  </si>
  <si>
    <t>P102X-8</t>
  </si>
  <si>
    <t>P10C-4</t>
  </si>
  <si>
    <t>P10C-8</t>
  </si>
  <si>
    <t>P10NEO</t>
  </si>
  <si>
    <t>P110</t>
  </si>
  <si>
    <t>P110DVC</t>
  </si>
  <si>
    <t>V-10D</t>
  </si>
  <si>
    <t>V-10S</t>
  </si>
  <si>
    <t>VC-10D</t>
  </si>
  <si>
    <t>VC-10S</t>
  </si>
  <si>
    <t>Z-10</t>
  </si>
  <si>
    <t>TD 255F</t>
  </si>
  <si>
    <t>TX 255F</t>
  </si>
  <si>
    <t>Precision Devices</t>
  </si>
  <si>
    <t>PD 102 ER</t>
  </si>
  <si>
    <t>PD 107</t>
  </si>
  <si>
    <t>Raveland</t>
  </si>
  <si>
    <t>LHX 1000</t>
  </si>
  <si>
    <t>Ravemaster</t>
  </si>
  <si>
    <t>BSW 104 ii</t>
  </si>
  <si>
    <t>RFD2110</t>
  </si>
  <si>
    <t>RFD2210</t>
  </si>
  <si>
    <t>RFP4110</t>
  </si>
  <si>
    <t>RFP4210</t>
  </si>
  <si>
    <t>RFP4410</t>
  </si>
  <si>
    <t>RFP4810</t>
  </si>
  <si>
    <t>RFR3110</t>
  </si>
  <si>
    <t>RFZ3410</t>
  </si>
  <si>
    <t>RFZ3810</t>
  </si>
  <si>
    <t>25W/8565-00</t>
  </si>
  <si>
    <t>25W/8565-01</t>
  </si>
  <si>
    <t>26W/8861T00</t>
  </si>
  <si>
    <t>CA25FEY</t>
  </si>
  <si>
    <t>CA25RE4X</t>
  </si>
  <si>
    <t>CA25RE4X/DC</t>
  </si>
  <si>
    <t xml:space="preserve">L26RFX/PÂ </t>
  </si>
  <si>
    <t>P25REX</t>
  </si>
  <si>
    <t>W26FX001</t>
  </si>
  <si>
    <t>10MB1P</t>
  </si>
  <si>
    <t>10PW3</t>
  </si>
  <si>
    <t>LP 259651450 WT 4 ohm</t>
  </si>
  <si>
    <t>LP 26625280 ER 8 ohm</t>
  </si>
  <si>
    <t>LP 26638426 ER 8 ohm</t>
  </si>
  <si>
    <t>LP 26638426 WF 8 ohm</t>
  </si>
  <si>
    <t>LP 26638426 WT 8 ohm</t>
  </si>
  <si>
    <t>LP 266501100 RI 8 ohm</t>
  </si>
  <si>
    <t>LP 266501100 WG 8 ohm</t>
  </si>
  <si>
    <t>LP 266501100 WT 4 ohm</t>
  </si>
  <si>
    <t>LP 266501100 WT 8 ohm</t>
  </si>
  <si>
    <t>LP 26650640 SW GR 4 ohm</t>
  </si>
  <si>
    <t>LP 26650640 WF 8 ohm</t>
  </si>
  <si>
    <t>LP 26650640 WT 8 ohm</t>
  </si>
  <si>
    <t>LP 26650810 W Car 4 ohm</t>
  </si>
  <si>
    <t>LP 26665N220 T 4 ohm</t>
  </si>
  <si>
    <t>LP 26665N220 T 8 ohm</t>
  </si>
  <si>
    <t>LP266501100SWG4+4 ohm</t>
  </si>
  <si>
    <t>25WBA12,4BP8</t>
  </si>
  <si>
    <t>30WBA12,5BP8</t>
  </si>
  <si>
    <t>EGW-10</t>
  </si>
  <si>
    <t>EXW-10</t>
  </si>
  <si>
    <t>T2-10</t>
  </si>
  <si>
    <t>W1038B</t>
  </si>
  <si>
    <t>W1088P</t>
  </si>
  <si>
    <t>C-10</t>
  </si>
  <si>
    <t>F-10</t>
  </si>
  <si>
    <t>WT-934</t>
  </si>
  <si>
    <t>WT-998</t>
  </si>
  <si>
    <t>TC10SCU</t>
  </si>
  <si>
    <t>TC10SCUAL</t>
  </si>
  <si>
    <t>T1000</t>
  </si>
  <si>
    <t>T1046</t>
  </si>
  <si>
    <t>T1058</t>
  </si>
  <si>
    <t>T1067</t>
  </si>
  <si>
    <t>T9010</t>
  </si>
  <si>
    <t>CA1025</t>
  </si>
  <si>
    <t>IMC1030</t>
  </si>
  <si>
    <t>MW1025A</t>
  </si>
  <si>
    <t>PW1035</t>
  </si>
  <si>
    <t>PW1035DV</t>
  </si>
  <si>
    <t>REFLEX 10</t>
  </si>
  <si>
    <t>M25WO-49-08</t>
  </si>
  <si>
    <t>PL26WR09-04</t>
  </si>
  <si>
    <t>PL26WR09-08</t>
  </si>
  <si>
    <t>GF 250 2 Ohm</t>
  </si>
  <si>
    <t>GF 250 4 Ohm</t>
  </si>
  <si>
    <t>GF 250 8 Ohm</t>
  </si>
  <si>
    <t>W 250 8 Ohm</t>
  </si>
  <si>
    <t>W 250 NG 4 Ohm</t>
  </si>
  <si>
    <t>W 250 S 4 Ohm</t>
  </si>
  <si>
    <t>W 250 S 8 Ohm</t>
  </si>
  <si>
    <t>WS 25 E 4 Ohm</t>
  </si>
  <si>
    <t>WS 25 E 8 Ohm</t>
  </si>
  <si>
    <t>B250.2-16ohm</t>
  </si>
  <si>
    <t>B250.2-8ohm</t>
  </si>
  <si>
    <t>B250.8-16ohm</t>
  </si>
  <si>
    <t>B250.8-8ohm</t>
  </si>
  <si>
    <t>B2500.1-16ohm</t>
  </si>
  <si>
    <t>B2500.1-8ohm</t>
  </si>
  <si>
    <t>BM2500.4-16ohm</t>
  </si>
  <si>
    <t>BM2500.4-8ohm</t>
  </si>
  <si>
    <t>BM2500.5-16ohm</t>
  </si>
  <si>
    <t>BM2500.5-8ohm</t>
  </si>
  <si>
    <t>BM251.3-16ohm</t>
  </si>
  <si>
    <t>BM251.3-8ohm</t>
  </si>
  <si>
    <t>BM251.4-16ohm</t>
  </si>
  <si>
    <t>BM251.4-8ohm</t>
  </si>
  <si>
    <t>DVC250.1-16ohm</t>
  </si>
  <si>
    <t>DVC250.1-8ohm</t>
  </si>
  <si>
    <t>M2500.1-16ohm</t>
  </si>
  <si>
    <t>M2500.1-8ohm</t>
  </si>
  <si>
    <t>M2500.2-16ohm</t>
  </si>
  <si>
    <t>M2500.2-8ohm</t>
  </si>
  <si>
    <t>25K40</t>
  </si>
  <si>
    <t>BOXER10</t>
  </si>
  <si>
    <t>BX110</t>
  </si>
  <si>
    <t>BX-110</t>
  </si>
  <si>
    <t>MACH10</t>
  </si>
  <si>
    <t>PA-1065170</t>
  </si>
  <si>
    <t>PA-1075190</t>
  </si>
  <si>
    <t>PF-1050120P</t>
  </si>
  <si>
    <t>PF-1050140CHW</t>
  </si>
  <si>
    <t>Car Power</t>
  </si>
  <si>
    <t>Silver 10</t>
  </si>
  <si>
    <t>HED-12DVC</t>
  </si>
  <si>
    <t>HED-12SVC</t>
  </si>
  <si>
    <t>HED-D1202</t>
  </si>
  <si>
    <t>HED-S1200</t>
  </si>
  <si>
    <t>VMAX-12DVC</t>
  </si>
  <si>
    <t>VMAX-12SVC</t>
  </si>
  <si>
    <t>ESX</t>
  </si>
  <si>
    <t>Al-10</t>
  </si>
  <si>
    <t>11-581/50</t>
  </si>
  <si>
    <t>11K7512</t>
  </si>
  <si>
    <t>27AI</t>
  </si>
  <si>
    <t>27KX</t>
  </si>
  <si>
    <t>27V2</t>
  </si>
  <si>
    <t>27WX</t>
  </si>
  <si>
    <t>MacAudio</t>
  </si>
  <si>
    <t xml:space="preserve">MacMaximus 250 </t>
  </si>
  <si>
    <t>W22EX-001</t>
  </si>
  <si>
    <t>DV-10</t>
  </si>
  <si>
    <t>TAD</t>
  </si>
  <si>
    <t>TL-1101h</t>
  </si>
  <si>
    <t>TL-1102</t>
  </si>
  <si>
    <t>F-1240</t>
  </si>
  <si>
    <t>P-1250</t>
  </si>
  <si>
    <t>P-1250A</t>
  </si>
  <si>
    <t>P-1265A</t>
  </si>
  <si>
    <t>SH-1250</t>
  </si>
  <si>
    <t>Adire Audio</t>
  </si>
  <si>
    <t>Sadhara 12</t>
  </si>
  <si>
    <t>DDW-F30A</t>
  </si>
  <si>
    <t>SWL-3048</t>
  </si>
  <si>
    <t>SWL-3088</t>
  </si>
  <si>
    <t>SWR-1221D</t>
  </si>
  <si>
    <t>SWR-1241D</t>
  </si>
  <si>
    <t>SWR-1521D</t>
  </si>
  <si>
    <t>SWR-304A</t>
  </si>
  <si>
    <t>SWR-304B</t>
  </si>
  <si>
    <t>SWR-308A</t>
  </si>
  <si>
    <t>SWR-308B</t>
  </si>
  <si>
    <t>SWS-3045</t>
  </si>
  <si>
    <t>SWS-3047</t>
  </si>
  <si>
    <t>SWS-3085</t>
  </si>
  <si>
    <t>SWS-3087</t>
  </si>
  <si>
    <t>PA50-314 16 OHM BASS</t>
  </si>
  <si>
    <t>PA50-314 8 OHM BASS</t>
  </si>
  <si>
    <t>PA50-314 8 OHM BASS R</t>
  </si>
  <si>
    <t>PA50-314 8 OHM STD-LS</t>
  </si>
  <si>
    <t>PA75-314 BASS</t>
  </si>
  <si>
    <t>PA75-314 BLC</t>
  </si>
  <si>
    <t>PA75-314 BLCR</t>
  </si>
  <si>
    <t>PA75-314 STD</t>
  </si>
  <si>
    <t>PA75-314 STD LS</t>
  </si>
  <si>
    <t>SB75-314 SC</t>
  </si>
  <si>
    <t>AP12D2</t>
  </si>
  <si>
    <t>AP12S4</t>
  </si>
  <si>
    <t>APX12</t>
  </si>
  <si>
    <t>ELE12D2</t>
  </si>
  <si>
    <t>EN12D4</t>
  </si>
  <si>
    <t>EN12S4</t>
  </si>
  <si>
    <t>MA12D4</t>
  </si>
  <si>
    <t>MA12S4</t>
  </si>
  <si>
    <t>QT12D4</t>
  </si>
  <si>
    <t>QT12S4</t>
  </si>
  <si>
    <t>HT300Z2</t>
  </si>
  <si>
    <t>12 B 77 25 10</t>
  </si>
  <si>
    <t>MR12.4</t>
  </si>
  <si>
    <t>NS12-794-4A</t>
  </si>
  <si>
    <t xml:space="preserve">12 CX 32 </t>
  </si>
  <si>
    <t xml:space="preserve">12 CXT </t>
  </si>
  <si>
    <t>12 HPL 64 4 ohm</t>
  </si>
  <si>
    <t>12 HPL 64 8 ohm</t>
  </si>
  <si>
    <t>12 HPL 76 4 ohm</t>
  </si>
  <si>
    <t>12 HPL 76 8 ohm</t>
  </si>
  <si>
    <t xml:space="preserve">12 NCX </t>
  </si>
  <si>
    <t>12 PE 32 4 ohm</t>
  </si>
  <si>
    <t>12 PE 32 8 ohm</t>
  </si>
  <si>
    <t>12 PH 32 4 ohm</t>
  </si>
  <si>
    <t>12 PH 32 8 ohm</t>
  </si>
  <si>
    <t>12 PL 32 4 ohm</t>
  </si>
  <si>
    <t>12 PL 32 8 ohm</t>
  </si>
  <si>
    <t>12 PS 32 8 ohm</t>
  </si>
  <si>
    <t>12 PZ 32 4 ohm</t>
  </si>
  <si>
    <t>12 PZ 32 8 ohm</t>
  </si>
  <si>
    <t>12 AG100</t>
  </si>
  <si>
    <t>12 B100 / R</t>
  </si>
  <si>
    <t>12 B70</t>
  </si>
  <si>
    <t>12 CX</t>
  </si>
  <si>
    <t>12 G125</t>
  </si>
  <si>
    <t>12 G250 / R</t>
  </si>
  <si>
    <t>12 G350</t>
  </si>
  <si>
    <t>12 GU</t>
  </si>
  <si>
    <t>12 K200</t>
  </si>
  <si>
    <t>12 KX</t>
  </si>
  <si>
    <t>12 LX60</t>
  </si>
  <si>
    <t>12 M300</t>
  </si>
  <si>
    <t>12 XM</t>
  </si>
  <si>
    <t>12LW30</t>
  </si>
  <si>
    <t>ASL 12</t>
  </si>
  <si>
    <t>PRO 1200</t>
  </si>
  <si>
    <t>ALX-122SP</t>
  </si>
  <si>
    <t>BOA-12AL</t>
  </si>
  <si>
    <t>BOV-12AL</t>
  </si>
  <si>
    <t>BOZ-12AL</t>
  </si>
  <si>
    <t>SYLB-12</t>
  </si>
  <si>
    <t>V-12AL</t>
  </si>
  <si>
    <t>V-12DFO</t>
  </si>
  <si>
    <t>V-12G</t>
  </si>
  <si>
    <t>V-12LA</t>
  </si>
  <si>
    <t>V-12MT</t>
  </si>
  <si>
    <t>V-12XL</t>
  </si>
  <si>
    <t>ZX-122XPRO</t>
  </si>
  <si>
    <t>12110C</t>
  </si>
  <si>
    <t>12110RF</t>
  </si>
  <si>
    <t>12180RF</t>
  </si>
  <si>
    <t>12400IP</t>
  </si>
  <si>
    <t>12400IP-8</t>
  </si>
  <si>
    <t>12400IPDV</t>
  </si>
  <si>
    <t>12448IPRS</t>
  </si>
  <si>
    <t>1248C</t>
  </si>
  <si>
    <t>1248IP</t>
  </si>
  <si>
    <t>1248IP-8</t>
  </si>
  <si>
    <t>1248IPDV</t>
  </si>
  <si>
    <t>1248IPRS</t>
  </si>
  <si>
    <t>1248RF</t>
  </si>
  <si>
    <t>1248X</t>
  </si>
  <si>
    <t>1248X-8</t>
  </si>
  <si>
    <t>12510IP</t>
  </si>
  <si>
    <t>12525IP</t>
  </si>
  <si>
    <t>1265C</t>
  </si>
  <si>
    <t>1265IP</t>
  </si>
  <si>
    <t>1265IPMF</t>
  </si>
  <si>
    <t>1265IPMFDV</t>
  </si>
  <si>
    <t>1265IPRS</t>
  </si>
  <si>
    <t>1265IPRSDV</t>
  </si>
  <si>
    <t>1265MX</t>
  </si>
  <si>
    <t>1265X</t>
  </si>
  <si>
    <t>1290C</t>
  </si>
  <si>
    <t>1290RF</t>
  </si>
  <si>
    <t>1296IP</t>
  </si>
  <si>
    <t>1296IPMF</t>
  </si>
  <si>
    <t>1296IPRS</t>
  </si>
  <si>
    <t>1296IPRSDV</t>
  </si>
  <si>
    <t>1296MX</t>
  </si>
  <si>
    <t>1296RF</t>
  </si>
  <si>
    <t>1296X</t>
  </si>
  <si>
    <t>DC12110C</t>
  </si>
  <si>
    <t>DC12130FR</t>
  </si>
  <si>
    <t>DC12130FRDV</t>
  </si>
  <si>
    <t>DC12130IPMF</t>
  </si>
  <si>
    <t>DC12130IPMFDV</t>
  </si>
  <si>
    <t>DC12130IPMS</t>
  </si>
  <si>
    <t>DC12130IPMSDV</t>
  </si>
  <si>
    <t>DC12130IPRS</t>
  </si>
  <si>
    <t>DC12130IPRSDV</t>
  </si>
  <si>
    <t>DC12180FRDV</t>
  </si>
  <si>
    <t>DC1265IPMF</t>
  </si>
  <si>
    <t>DC1265IPRS</t>
  </si>
  <si>
    <t>DC1265IPRSDV</t>
  </si>
  <si>
    <t>DC1275IPMF</t>
  </si>
  <si>
    <t>DC1275IPMSDV</t>
  </si>
  <si>
    <t>DC1290C</t>
  </si>
  <si>
    <t>BEAST 12-2</t>
  </si>
  <si>
    <t>BEAST 12-4</t>
  </si>
  <si>
    <t>BEAST MASTER 12 DVC 1</t>
  </si>
  <si>
    <t>BEAST MASTER 12 DVC 2 OHM</t>
  </si>
  <si>
    <t>BEAST12-DR V1</t>
  </si>
  <si>
    <t>FA12-4</t>
  </si>
  <si>
    <t>FA12-4 REV2</t>
  </si>
  <si>
    <t>FLASH 12-2</t>
  </si>
  <si>
    <t>FLASH 12-2 REV2</t>
  </si>
  <si>
    <t>FLASH 12-4</t>
  </si>
  <si>
    <t>FLASH 12-4 REV2</t>
  </si>
  <si>
    <t>MW12-2 SERIES 2</t>
  </si>
  <si>
    <t>MW12-4 SERIES 2</t>
  </si>
  <si>
    <t>Q12W2</t>
  </si>
  <si>
    <t>Q12W4</t>
  </si>
  <si>
    <t>SAVAGE 124</t>
  </si>
  <si>
    <t>ST12-2</t>
  </si>
  <si>
    <t>ST12-4</t>
  </si>
  <si>
    <t>TX12-2</t>
  </si>
  <si>
    <t>TX12-4</t>
  </si>
  <si>
    <t>UD12-2</t>
  </si>
  <si>
    <t>UD12-2H</t>
  </si>
  <si>
    <t>UD12-4</t>
  </si>
  <si>
    <t>UD124-H</t>
  </si>
  <si>
    <t>WB12-2</t>
  </si>
  <si>
    <t>WB12-4</t>
  </si>
  <si>
    <t>SWR 308</t>
  </si>
  <si>
    <t>Frontline 12</t>
  </si>
  <si>
    <t>Truvox 1215</t>
  </si>
  <si>
    <t>Truvox 1218</t>
  </si>
  <si>
    <t>Truvox 1218 TC</t>
  </si>
  <si>
    <t>Truvox 1220</t>
  </si>
  <si>
    <t>Truvox 1225</t>
  </si>
  <si>
    <t>Truvox 1225 e</t>
  </si>
  <si>
    <t>Stroker 12</t>
  </si>
  <si>
    <t>T6124</t>
  </si>
  <si>
    <t>T6128</t>
  </si>
  <si>
    <t>T8124</t>
  </si>
  <si>
    <t>DS120i</t>
  </si>
  <si>
    <t>12-400LC</t>
  </si>
  <si>
    <t>BL124</t>
  </si>
  <si>
    <t>CR124</t>
  </si>
  <si>
    <t>CR128</t>
  </si>
  <si>
    <t>CR12PRO-04</t>
  </si>
  <si>
    <t>CR12PRO-08</t>
  </si>
  <si>
    <t>CR12WTP-04</t>
  </si>
  <si>
    <t>CR12WTP-08</t>
  </si>
  <si>
    <t>12B</t>
  </si>
  <si>
    <t>12BN</t>
  </si>
  <si>
    <t>12G</t>
  </si>
  <si>
    <t>12H</t>
  </si>
  <si>
    <t>12HM</t>
  </si>
  <si>
    <t>12L</t>
  </si>
  <si>
    <t>12P</t>
  </si>
  <si>
    <t>31 ST 12</t>
  </si>
  <si>
    <t>31 ST 12 M</t>
  </si>
  <si>
    <t>31 TCA 12 W</t>
  </si>
  <si>
    <t>Titanic MKIII</t>
  </si>
  <si>
    <t>Dynabel</t>
  </si>
  <si>
    <t>DB-12</t>
  </si>
  <si>
    <t>MW190</t>
  </si>
  <si>
    <t>dB12 600 MAX</t>
  </si>
  <si>
    <t>Magma 12</t>
  </si>
  <si>
    <t>TremorX 12R</t>
  </si>
  <si>
    <t>EAW</t>
  </si>
  <si>
    <t>PRO L12/554</t>
  </si>
  <si>
    <t>12LW1400 8 ohm</t>
  </si>
  <si>
    <t>12LW800 8 ohm</t>
  </si>
  <si>
    <t>12LW801 8 ohm</t>
  </si>
  <si>
    <t>12MB1000 8 ohm</t>
  </si>
  <si>
    <t>12MB600 8 ohm</t>
  </si>
  <si>
    <t>12MB606 8 ohm</t>
  </si>
  <si>
    <t>12MB700 8 ohm</t>
  </si>
  <si>
    <t>12ND520 8 ohm</t>
  </si>
  <si>
    <t>12ND610 8 ohm</t>
  </si>
  <si>
    <t>12ND930 8 ohm</t>
  </si>
  <si>
    <t>12TC300 8 ohm</t>
  </si>
  <si>
    <t>12W1300 8 ohm</t>
  </si>
  <si>
    <t>12W500 8 ohm</t>
  </si>
  <si>
    <t>12W501 8 ohm</t>
  </si>
  <si>
    <t>12W700 8 ohm</t>
  </si>
  <si>
    <t>DL12BFH</t>
  </si>
  <si>
    <t>DL12ST</t>
  </si>
  <si>
    <t>ND12A</t>
  </si>
  <si>
    <t>Elemental Designs</t>
  </si>
  <si>
    <t>E12A.22</t>
  </si>
  <si>
    <t>Alpha 12</t>
  </si>
  <si>
    <t>Beta 12</t>
  </si>
  <si>
    <t>Beta 12CX</t>
  </si>
  <si>
    <t>Beta 12LT</t>
  </si>
  <si>
    <t>Delta 12</t>
  </si>
  <si>
    <t>Delta 12LF</t>
  </si>
  <si>
    <t>Delta Pro 12</t>
  </si>
  <si>
    <t>Deltalite 2512</t>
  </si>
  <si>
    <t>Gamma 12</t>
  </si>
  <si>
    <t>Kappa 12</t>
  </si>
  <si>
    <t>Kappa Pro 12</t>
  </si>
  <si>
    <t>LAB 12</t>
  </si>
  <si>
    <t>MAGNUM 12HO</t>
  </si>
  <si>
    <t>Omega Pro 12</t>
  </si>
  <si>
    <t>BASS100</t>
  </si>
  <si>
    <t>Classic 12/100CT</t>
  </si>
  <si>
    <t>CLASSIC12/100</t>
  </si>
  <si>
    <t>CLASSIC12/100C</t>
  </si>
  <si>
    <t>CLASSIC12/150</t>
  </si>
  <si>
    <t>CLASSIC12/150C</t>
  </si>
  <si>
    <t>CLASSIC12/30</t>
  </si>
  <si>
    <t>CLASSIC12/30C</t>
  </si>
  <si>
    <t>CLASSIC12/50</t>
  </si>
  <si>
    <t>CLASSIC12/50C</t>
  </si>
  <si>
    <t>CLASSIC12/70</t>
  </si>
  <si>
    <t>CLASSIC12/70C</t>
  </si>
  <si>
    <t>CLASSIC12/85</t>
  </si>
  <si>
    <t>CLASSIC12/85C</t>
  </si>
  <si>
    <t>CRESCENDO12/100</t>
  </si>
  <si>
    <t>CRESCENDO12/150</t>
  </si>
  <si>
    <t>CRESCENDO12/200</t>
  </si>
  <si>
    <t>G100L</t>
  </si>
  <si>
    <t>STUD 12 BASS</t>
  </si>
  <si>
    <t>STUDIO 12B</t>
  </si>
  <si>
    <t>STUDIO 12L</t>
  </si>
  <si>
    <t>STUDIO12BASS</t>
  </si>
  <si>
    <t>FW305</t>
  </si>
  <si>
    <t>W300A</t>
  </si>
  <si>
    <t>1240-4</t>
  </si>
  <si>
    <t>1240-8</t>
  </si>
  <si>
    <t>1240-8 PAR</t>
  </si>
  <si>
    <t>1260-4</t>
  </si>
  <si>
    <t>1260-8</t>
  </si>
  <si>
    <t>1260-8 PAR</t>
  </si>
  <si>
    <t>1261-8</t>
  </si>
  <si>
    <t xml:space="preserve">F12 </t>
  </si>
  <si>
    <t xml:space="preserve">M12 </t>
  </si>
  <si>
    <t xml:space="preserve">SS12Â </t>
  </si>
  <si>
    <t xml:space="preserve">W12 </t>
  </si>
  <si>
    <t>120.1dvc</t>
  </si>
  <si>
    <t>120.1se</t>
  </si>
  <si>
    <t>1200GTi</t>
  </si>
  <si>
    <t>1211w</t>
  </si>
  <si>
    <t>1220W</t>
  </si>
  <si>
    <t>1220w</t>
  </si>
  <si>
    <t>1230W</t>
  </si>
  <si>
    <t>DS120</t>
  </si>
  <si>
    <t>GT1200</t>
  </si>
  <si>
    <t>GT1200D</t>
  </si>
  <si>
    <t>GT1201</t>
  </si>
  <si>
    <t>GT1201D</t>
  </si>
  <si>
    <t>Kappa Perfect12.1</t>
  </si>
  <si>
    <t>Kappa120.3dvc</t>
  </si>
  <si>
    <t>Kappa120.3se</t>
  </si>
  <si>
    <t>KappaPerfect12.1d</t>
  </si>
  <si>
    <t>KCS-120BR</t>
  </si>
  <si>
    <t>KCS-120IB</t>
  </si>
  <si>
    <t>P1200</t>
  </si>
  <si>
    <t>P1240</t>
  </si>
  <si>
    <t>Perfect12</t>
  </si>
  <si>
    <t>Reference 1220w</t>
  </si>
  <si>
    <t>TwelveX</t>
  </si>
  <si>
    <t>TwelveXdvc</t>
  </si>
  <si>
    <t>W12GTi</t>
  </si>
  <si>
    <t>PSL 320/400 S</t>
  </si>
  <si>
    <t>2023H</t>
  </si>
  <si>
    <t>2142H</t>
  </si>
  <si>
    <t>2152H</t>
  </si>
  <si>
    <t>252F</t>
  </si>
  <si>
    <t>252G</t>
  </si>
  <si>
    <t>E120-16</t>
  </si>
  <si>
    <t>E120-8</t>
  </si>
  <si>
    <t>C 12 K - 16 ohm</t>
  </si>
  <si>
    <t>C 12 K - 4 ohm</t>
  </si>
  <si>
    <t>C 12 K - 8 ohm</t>
  </si>
  <si>
    <t>C 12 K2 - 16 ohm</t>
  </si>
  <si>
    <t>C 12 K2 - 4 ohm</t>
  </si>
  <si>
    <t>C 12 K2 - 8 ohm</t>
  </si>
  <si>
    <t>C 12 N - 16 ohm</t>
  </si>
  <si>
    <t>C 12 N - 8 ohm</t>
  </si>
  <si>
    <t>C 12 Q - 16 ohm</t>
  </si>
  <si>
    <t>C 12 Q - 8 ohm</t>
  </si>
  <si>
    <t>C 12 R - 16 ohm</t>
  </si>
  <si>
    <t>C 12 R - 8 ohm</t>
  </si>
  <si>
    <t>C12K</t>
  </si>
  <si>
    <t>C12N</t>
  </si>
  <si>
    <t>C12Q</t>
  </si>
  <si>
    <t>C12R</t>
  </si>
  <si>
    <t>JA 12/120 - 8 ohm</t>
  </si>
  <si>
    <t>JB 12/150 - 8 ohm</t>
  </si>
  <si>
    <t>JB 12/200 - 8 ohm</t>
  </si>
  <si>
    <t>JCH 12/35 - 8 ohm</t>
  </si>
  <si>
    <t>JCH 12/50 - 4 ohm</t>
  </si>
  <si>
    <t>JCH 12/50 - 8 ohm</t>
  </si>
  <si>
    <t>JCH 12/70 - 4 ohm</t>
  </si>
  <si>
    <t>JCH 12/70 - 8 ohm</t>
  </si>
  <si>
    <t>Mod 12-110</t>
  </si>
  <si>
    <t>Mod 12-35</t>
  </si>
  <si>
    <t>Mod 12-50</t>
  </si>
  <si>
    <t>Mod 12-70</t>
  </si>
  <si>
    <t xml:space="preserve">Neo </t>
  </si>
  <si>
    <t>P 12 N - 16 ohm</t>
  </si>
  <si>
    <t>P 12 N - 8 ohm</t>
  </si>
  <si>
    <t>P 12 Q - 16 ohm</t>
  </si>
  <si>
    <t>P 12 Q - 8 ohm</t>
  </si>
  <si>
    <t>P 12 R - 16 ohm</t>
  </si>
  <si>
    <t>P 12 R - 8 ohm</t>
  </si>
  <si>
    <t>P12N</t>
  </si>
  <si>
    <t>P12Q</t>
  </si>
  <si>
    <t>P12R</t>
  </si>
  <si>
    <t>12W6v2-D4</t>
  </si>
  <si>
    <t>B300-B-1071</t>
  </si>
  <si>
    <t>C124</t>
  </si>
  <si>
    <t>C128</t>
  </si>
  <si>
    <t>C12vr-2</t>
  </si>
  <si>
    <t>C12vr-4</t>
  </si>
  <si>
    <t>Comp VR</t>
  </si>
  <si>
    <t>S12L5-2</t>
  </si>
  <si>
    <t>S12L5-4</t>
  </si>
  <si>
    <t>S12L7-2</t>
  </si>
  <si>
    <t>S12L7-4</t>
  </si>
  <si>
    <t>310HWD</t>
  </si>
  <si>
    <t>12204DVC</t>
  </si>
  <si>
    <t>1252DVC</t>
  </si>
  <si>
    <t>1258</t>
  </si>
  <si>
    <t>Magnat</t>
  </si>
  <si>
    <t>Destructor 12</t>
  </si>
  <si>
    <t>6232-4</t>
  </si>
  <si>
    <t>6232-8</t>
  </si>
  <si>
    <t>6234-16</t>
  </si>
  <si>
    <t>6234-4</t>
  </si>
  <si>
    <t>6234-8</t>
  </si>
  <si>
    <t>6234CX-16</t>
  </si>
  <si>
    <t>6234CX-4</t>
  </si>
  <si>
    <t>6234CX-8</t>
  </si>
  <si>
    <t>6244CX-16</t>
  </si>
  <si>
    <t>6244CX-4</t>
  </si>
  <si>
    <t>6244CX-8</t>
  </si>
  <si>
    <t>6338-4</t>
  </si>
  <si>
    <t>6338-8</t>
  </si>
  <si>
    <t>6338CX-4</t>
  </si>
  <si>
    <t>6338CX-8</t>
  </si>
  <si>
    <t>6342CX-16</t>
  </si>
  <si>
    <t>6342CX-4</t>
  </si>
  <si>
    <t>6342CX-8</t>
  </si>
  <si>
    <t>FAN-12-POWER</t>
  </si>
  <si>
    <t>FAN-12R</t>
  </si>
  <si>
    <t>HCM 12 T</t>
  </si>
  <si>
    <t>M1250</t>
  </si>
  <si>
    <t>M1275</t>
  </si>
  <si>
    <t>M1295</t>
  </si>
  <si>
    <t>ISP30/200PA</t>
  </si>
  <si>
    <t>CW12</t>
  </si>
  <si>
    <t>T4124</t>
  </si>
  <si>
    <t>T4124A</t>
  </si>
  <si>
    <t>T4128</t>
  </si>
  <si>
    <t>T4128A</t>
  </si>
  <si>
    <t>T9512-04</t>
  </si>
  <si>
    <t>T9512-44</t>
  </si>
  <si>
    <t>Thunder 3124</t>
  </si>
  <si>
    <t>Thunder 3128</t>
  </si>
  <si>
    <t>Thunder 51212</t>
  </si>
  <si>
    <t>Thunder 5124</t>
  </si>
  <si>
    <t>Thunder 5128</t>
  </si>
  <si>
    <t>Thunder 71212</t>
  </si>
  <si>
    <t>Thunder 7124</t>
  </si>
  <si>
    <t>Thunder 7128</t>
  </si>
  <si>
    <t>NHT</t>
  </si>
  <si>
    <t>1259</t>
  </si>
  <si>
    <t>C12D2</t>
  </si>
  <si>
    <t>C12D4</t>
  </si>
  <si>
    <t>H2 12.2</t>
  </si>
  <si>
    <t>H2 12.4</t>
  </si>
  <si>
    <t>P12D2</t>
  </si>
  <si>
    <t>P12D4</t>
  </si>
  <si>
    <t>AMW-12</t>
  </si>
  <si>
    <t>1201-4</t>
  </si>
  <si>
    <t>1201-8</t>
  </si>
  <si>
    <t>1202-4</t>
  </si>
  <si>
    <t>1203-4</t>
  </si>
  <si>
    <t>1203-8</t>
  </si>
  <si>
    <t>1205-8</t>
  </si>
  <si>
    <t>1206-4</t>
  </si>
  <si>
    <t>1208-4sps BWX</t>
  </si>
  <si>
    <t>1208-8sps BWX</t>
  </si>
  <si>
    <t>121</t>
  </si>
  <si>
    <t>1254MR</t>
  </si>
  <si>
    <t>1268MR</t>
  </si>
  <si>
    <t>1288 Neo</t>
  </si>
  <si>
    <t>BW 1201-8</t>
  </si>
  <si>
    <t>BW 1203-4</t>
  </si>
  <si>
    <t>BW 1205-8</t>
  </si>
  <si>
    <t>BW 1206-4</t>
  </si>
  <si>
    <t>BW 1254MR</t>
  </si>
  <si>
    <t>BW 1268MR</t>
  </si>
  <si>
    <t>BW A/A 1288NEO</t>
  </si>
  <si>
    <t>S-12425</t>
  </si>
  <si>
    <t>S-12816C</t>
  </si>
  <si>
    <t>S-12825</t>
  </si>
  <si>
    <t>S-12825W</t>
  </si>
  <si>
    <t>SH12862</t>
  </si>
  <si>
    <t>SP12825</t>
  </si>
  <si>
    <t>315 SWR</t>
  </si>
  <si>
    <t>850143</t>
  </si>
  <si>
    <t>SLS 303 PA 4 ohm</t>
  </si>
  <si>
    <t>SLS 303 PA 8 ohm</t>
  </si>
  <si>
    <t>SWR 315</t>
  </si>
  <si>
    <t>AD12240 W8</t>
  </si>
  <si>
    <t>AD12251 W8</t>
  </si>
  <si>
    <t>AD1265 W8</t>
  </si>
  <si>
    <t>Octane ZR 12d2</t>
  </si>
  <si>
    <t>Octane ZR 12d4</t>
  </si>
  <si>
    <t>Octane-R12</t>
  </si>
  <si>
    <t>Octane-R12d</t>
  </si>
  <si>
    <t>QX124</t>
  </si>
  <si>
    <t>QX128</t>
  </si>
  <si>
    <t>Tantrum 12</t>
  </si>
  <si>
    <t>Tantrum 12d</t>
  </si>
  <si>
    <t>TantrumX 12</t>
  </si>
  <si>
    <t>TantrumX 12d</t>
  </si>
  <si>
    <t>Titanium 12d</t>
  </si>
  <si>
    <t>Titanium Elite 12d</t>
  </si>
  <si>
    <t>Xenon X12d2</t>
  </si>
  <si>
    <t>Xenon X12d4</t>
  </si>
  <si>
    <t>A30FU20-52F</t>
  </si>
  <si>
    <t>A30FU20-53F-Q</t>
  </si>
  <si>
    <t>A30GU30-54F</t>
  </si>
  <si>
    <t>A30GU30-55D</t>
  </si>
  <si>
    <t>A30GU40-51D</t>
  </si>
  <si>
    <t>A30IR50-51F</t>
  </si>
  <si>
    <t>TS-W120C</t>
  </si>
  <si>
    <t>TS-W121SPL</t>
  </si>
  <si>
    <t>TS-W125C</t>
  </si>
  <si>
    <t>TS-W3018C</t>
  </si>
  <si>
    <t>TS-W301C</t>
  </si>
  <si>
    <t>TS-W301F</t>
  </si>
  <si>
    <t>TS-W303C</t>
  </si>
  <si>
    <t>TS-W304F</t>
  </si>
  <si>
    <t>TS-W305C</t>
  </si>
  <si>
    <t>TS-W305DVC</t>
  </si>
  <si>
    <t>TS-W5000SPL</t>
  </si>
  <si>
    <t>BB-120</t>
  </si>
  <si>
    <t>COMP-12</t>
  </si>
  <si>
    <t>COMP-12DVC</t>
  </si>
  <si>
    <t>FU-12/2</t>
  </si>
  <si>
    <t>FU-12/4</t>
  </si>
  <si>
    <t>P112</t>
  </si>
  <si>
    <t>P112DVC</t>
  </si>
  <si>
    <t>P122X-4</t>
  </si>
  <si>
    <t>P122X-8</t>
  </si>
  <si>
    <t>P12C-4</t>
  </si>
  <si>
    <t>P12C-8</t>
  </si>
  <si>
    <t>P12NEO</t>
  </si>
  <si>
    <t>V-12D</t>
  </si>
  <si>
    <t>V-12S</t>
  </si>
  <si>
    <t>VC-12D</t>
  </si>
  <si>
    <t>VC-12S</t>
  </si>
  <si>
    <t>Z-12</t>
  </si>
  <si>
    <t>TA 305F</t>
  </si>
  <si>
    <t>TA 305FSW</t>
  </si>
  <si>
    <t>PD 121</t>
  </si>
  <si>
    <t>PD 122</t>
  </si>
  <si>
    <t>Radian</t>
  </si>
  <si>
    <t>5312</t>
  </si>
  <si>
    <t>AXX1212</t>
  </si>
  <si>
    <t>LHX 1200</t>
  </si>
  <si>
    <t>BSW 124 ii</t>
  </si>
  <si>
    <t>BSW 154 ii</t>
  </si>
  <si>
    <t>RCF</t>
  </si>
  <si>
    <t>LF12G300</t>
  </si>
  <si>
    <t>MB12G300</t>
  </si>
  <si>
    <t>RFD2112</t>
  </si>
  <si>
    <t>RFD2212</t>
  </si>
  <si>
    <t>RFP4112</t>
  </si>
  <si>
    <t>RFP4212</t>
  </si>
  <si>
    <t>RFP4412</t>
  </si>
  <si>
    <t>RFP4812</t>
  </si>
  <si>
    <t>RFR3112</t>
  </si>
  <si>
    <t>RFZ3412</t>
  </si>
  <si>
    <t>RFZ3812</t>
  </si>
  <si>
    <t>TRF2212</t>
  </si>
  <si>
    <t>12CV3</t>
  </si>
  <si>
    <t>12MB2P</t>
  </si>
  <si>
    <t>12PW3</t>
  </si>
  <si>
    <t>12PW5</t>
  </si>
  <si>
    <t>WPU1205</t>
  </si>
  <si>
    <t>WPU1206</t>
  </si>
  <si>
    <t>WPU1207</t>
  </si>
  <si>
    <t>WPU1208</t>
  </si>
  <si>
    <t>LP 312751800 WT 4 ohm</t>
  </si>
  <si>
    <t>LP 312751800 WT 8 ohm</t>
  </si>
  <si>
    <t>LP 318381100 ER 8 ohm</t>
  </si>
  <si>
    <t>LP 318501100 SWT 4+4 ohm</t>
  </si>
  <si>
    <t>LP 318501100 WT 8 ohm</t>
  </si>
  <si>
    <t>LP 318501420 WG 4 ohm</t>
  </si>
  <si>
    <t>LP 31850810 WT 8 ohm</t>
  </si>
  <si>
    <t>LP 318651450 SW GR 8 ohm</t>
  </si>
  <si>
    <t>LP 318651450 SWG 4 ohm</t>
  </si>
  <si>
    <t>LP 318651450 TA 4 ohm</t>
  </si>
  <si>
    <t>LP 318651450 TA 8 ohm</t>
  </si>
  <si>
    <t>LP 318651450 WT 4 ohm</t>
  </si>
  <si>
    <t>LP 318651450 WT 8 ohm</t>
  </si>
  <si>
    <t>LP 31865N220 8 ohm</t>
  </si>
  <si>
    <t>LP 31865N220 T 4 ohm</t>
  </si>
  <si>
    <t>30WBA15,6BP8</t>
  </si>
  <si>
    <t>Sonicraft</t>
  </si>
  <si>
    <t>SC12NRT</t>
  </si>
  <si>
    <t>DV-12</t>
  </si>
  <si>
    <t>EGW-12</t>
  </si>
  <si>
    <t>EXW-12</t>
  </si>
  <si>
    <t>R-12SQ</t>
  </si>
  <si>
    <t>SPLX12/SPLX24</t>
  </si>
  <si>
    <t>T2-12</t>
  </si>
  <si>
    <t>W1248B</t>
  </si>
  <si>
    <t>123M</t>
  </si>
  <si>
    <t>124M</t>
  </si>
  <si>
    <t>124W</t>
  </si>
  <si>
    <t>Stage Audio</t>
  </si>
  <si>
    <t>PAX 128</t>
  </si>
  <si>
    <t>C-12</t>
  </si>
  <si>
    <t>F-12</t>
  </si>
  <si>
    <t>Stryke Audio</t>
  </si>
  <si>
    <t>AV12</t>
  </si>
  <si>
    <t>AV12 (alt)</t>
  </si>
  <si>
    <t>285-2000EXC</t>
  </si>
  <si>
    <t>TM-1201</t>
  </si>
  <si>
    <t>TM-1201h</t>
  </si>
  <si>
    <t>WQ-1002</t>
  </si>
  <si>
    <t>WQ-1005</t>
  </si>
  <si>
    <t>WQ-1006</t>
  </si>
  <si>
    <t>WQ-935</t>
  </si>
  <si>
    <t>WQ-999</t>
  </si>
  <si>
    <t>Tannoy</t>
  </si>
  <si>
    <t>Gold 12"</t>
  </si>
  <si>
    <t>HPD 315A</t>
  </si>
  <si>
    <t>Monitor Red 12"</t>
  </si>
  <si>
    <t>Monitor Silver 12"</t>
  </si>
  <si>
    <t>TC12SCU</t>
  </si>
  <si>
    <t>T1200</t>
  </si>
  <si>
    <t>T1205P</t>
  </si>
  <si>
    <t>T1246</t>
  </si>
  <si>
    <t>T1258</t>
  </si>
  <si>
    <t>T1267</t>
  </si>
  <si>
    <t>T9012</t>
  </si>
  <si>
    <t>CA1230</t>
  </si>
  <si>
    <t>IMC1235</t>
  </si>
  <si>
    <t>MW1230A</t>
  </si>
  <si>
    <t>PW1250</t>
  </si>
  <si>
    <t>PW1250DV</t>
  </si>
  <si>
    <t>REFLEX 12</t>
  </si>
  <si>
    <t>M30WO-49-08</t>
  </si>
  <si>
    <t>BG 30 NG 8 Ohm</t>
  </si>
  <si>
    <t>BZ 300 4 Ohm</t>
  </si>
  <si>
    <t>TIW 360 8 Ohm</t>
  </si>
  <si>
    <t>TIW 360 DS 2 Ohm</t>
  </si>
  <si>
    <t>TIW 360 DS 4 Ohm</t>
  </si>
  <si>
    <t>TIW 360 DS 8 Ohm</t>
  </si>
  <si>
    <t>TIW 360 X 8 Ohm</t>
  </si>
  <si>
    <t>W 300 8 Ohm</t>
  </si>
  <si>
    <t>W 300 S 4 Ohm</t>
  </si>
  <si>
    <t>W 300 S 8 Ohm</t>
  </si>
  <si>
    <t>Ps12/100MI-16ohm</t>
  </si>
  <si>
    <t>Ps12/100MI-8ohm</t>
  </si>
  <si>
    <t>Ps12/150-16ohm</t>
  </si>
  <si>
    <t>Ps12/150-8ohm</t>
  </si>
  <si>
    <t>Ps12/200-16ohm</t>
  </si>
  <si>
    <t>Ps12/200-8ohm</t>
  </si>
  <si>
    <t>RV3113-16ohm</t>
  </si>
  <si>
    <t>RV3113-8ohm</t>
  </si>
  <si>
    <t>RV3143-16ohm</t>
  </si>
  <si>
    <t>RV3143-8ohm</t>
  </si>
  <si>
    <t>RV3153-16ohm</t>
  </si>
  <si>
    <t>RV3153-8ohm</t>
  </si>
  <si>
    <t>RVCXD3153 -8ohm</t>
  </si>
  <si>
    <t>SW300-2808</t>
  </si>
  <si>
    <t>30K40</t>
  </si>
  <si>
    <t>BOXER12</t>
  </si>
  <si>
    <t>BX112</t>
  </si>
  <si>
    <t>BX-112</t>
  </si>
  <si>
    <t>MACH12</t>
  </si>
  <si>
    <t>PA-12100220C</t>
  </si>
  <si>
    <t>PA-12100220JM</t>
  </si>
  <si>
    <t>PA-1275190JM</t>
  </si>
  <si>
    <t>PF-1250140YL</t>
  </si>
  <si>
    <t>PF-1250156P</t>
  </si>
  <si>
    <t>PF-1265156</t>
  </si>
  <si>
    <t>Raptor 12</t>
  </si>
  <si>
    <t>13K8711</t>
  </si>
  <si>
    <t>13W8711</t>
  </si>
  <si>
    <t>13WX</t>
  </si>
  <si>
    <t>33AV</t>
  </si>
  <si>
    <t>33KX</t>
  </si>
  <si>
    <t>33V2</t>
  </si>
  <si>
    <t>33WX</t>
  </si>
  <si>
    <t>13W6v2-D4</t>
  </si>
  <si>
    <t>HED-15DVC</t>
  </si>
  <si>
    <t>HED-15SVC</t>
  </si>
  <si>
    <t>HED-D1502</t>
  </si>
  <si>
    <t>HED-S1500</t>
  </si>
  <si>
    <t>VMAX-15DVC</t>
  </si>
  <si>
    <t>VMAX-15SVC</t>
  </si>
  <si>
    <t>2254J</t>
  </si>
  <si>
    <t>F-1540</t>
  </si>
  <si>
    <t>P-15110A</t>
  </si>
  <si>
    <t>P-1550</t>
  </si>
  <si>
    <t>P-1565</t>
  </si>
  <si>
    <t>P-1565A</t>
  </si>
  <si>
    <t>P-1570A</t>
  </si>
  <si>
    <t>SH-1550</t>
  </si>
  <si>
    <t>Tempest</t>
  </si>
  <si>
    <t>Tumult</t>
  </si>
  <si>
    <t>SWR-1541D</t>
  </si>
  <si>
    <t>PA100-375 BLC</t>
  </si>
  <si>
    <t>PA100-375 STD</t>
  </si>
  <si>
    <t>PA75-375 BASS</t>
  </si>
  <si>
    <t>PA75-375 BLC</t>
  </si>
  <si>
    <t>PA75-375 STD</t>
  </si>
  <si>
    <t>SB100-375 LC</t>
  </si>
  <si>
    <t>SB100-375 SC</t>
  </si>
  <si>
    <t>SB75-375 LC</t>
  </si>
  <si>
    <t>SB75-375 SC</t>
  </si>
  <si>
    <t>AP15D2</t>
  </si>
  <si>
    <t>AP15S4</t>
  </si>
  <si>
    <t>APX15D2</t>
  </si>
  <si>
    <t>APX15Q2</t>
  </si>
  <si>
    <t>ELE15D2</t>
  </si>
  <si>
    <t>EN15D4</t>
  </si>
  <si>
    <t>EN15S4</t>
  </si>
  <si>
    <t>MA15D4</t>
  </si>
  <si>
    <t>MA15S4</t>
  </si>
  <si>
    <t>QT15D4</t>
  </si>
  <si>
    <t>QT15S4</t>
  </si>
  <si>
    <t>PR380M2</t>
  </si>
  <si>
    <t>15 E 102 25 10</t>
  </si>
  <si>
    <t>MR15.4</t>
  </si>
  <si>
    <t xml:space="preserve">NS15-992-4A </t>
  </si>
  <si>
    <t xml:space="preserve">15 CX 40 </t>
  </si>
  <si>
    <t>15 HPL 76 4 ohm</t>
  </si>
  <si>
    <t>15 HPL 76 8 ohm</t>
  </si>
  <si>
    <t>15 HPL 76W 4 ohm</t>
  </si>
  <si>
    <t>15 HPL 76W 8 ohm</t>
  </si>
  <si>
    <t>15 PK 40 4 ohm</t>
  </si>
  <si>
    <t>15 PK 40 8 ohm</t>
  </si>
  <si>
    <t>15 PL 40 4 ohm</t>
  </si>
  <si>
    <t>15 PL 40 8 ohm</t>
  </si>
  <si>
    <t>15 PS 40 4 ohm</t>
  </si>
  <si>
    <t>15 PS 40 8 ohm</t>
  </si>
  <si>
    <t>15 PZB 40 4 ohm</t>
  </si>
  <si>
    <t>15 PZB 40 8 ohm</t>
  </si>
  <si>
    <t>15 TBX 40 4 ohm</t>
  </si>
  <si>
    <t>15 TBX 40 8 ohm</t>
  </si>
  <si>
    <t>115Nd/W</t>
  </si>
  <si>
    <t>15 B100 / R</t>
  </si>
  <si>
    <t>15 DX</t>
  </si>
  <si>
    <t>15 G350</t>
  </si>
  <si>
    <t>15 G450 / N</t>
  </si>
  <si>
    <t>15 K200</t>
  </si>
  <si>
    <t>15 KX</t>
  </si>
  <si>
    <t>15 LX60</t>
  </si>
  <si>
    <t>15 M300</t>
  </si>
  <si>
    <t>15 XM</t>
  </si>
  <si>
    <t>15G400</t>
  </si>
  <si>
    <t>ASL 15</t>
  </si>
  <si>
    <t>V-15DF</t>
  </si>
  <si>
    <t>Bully</t>
  </si>
  <si>
    <t>Bully-15</t>
  </si>
  <si>
    <t>15110RF</t>
  </si>
  <si>
    <t>15180C</t>
  </si>
  <si>
    <t>15180RF</t>
  </si>
  <si>
    <t>15220C</t>
  </si>
  <si>
    <t>15400IP</t>
  </si>
  <si>
    <t>15400IP-8</t>
  </si>
  <si>
    <t>15400IPDV</t>
  </si>
  <si>
    <t>1548C</t>
  </si>
  <si>
    <t>1548HF-8</t>
  </si>
  <si>
    <t>1548IP</t>
  </si>
  <si>
    <t>1548IP-8</t>
  </si>
  <si>
    <t>1548IPDV</t>
  </si>
  <si>
    <t>1548RF</t>
  </si>
  <si>
    <t>1548X</t>
  </si>
  <si>
    <t>1548X-8</t>
  </si>
  <si>
    <t>1548XDV</t>
  </si>
  <si>
    <t>15510IP</t>
  </si>
  <si>
    <t>15525IP</t>
  </si>
  <si>
    <t>1565C</t>
  </si>
  <si>
    <t>1565IP</t>
  </si>
  <si>
    <t>1565RF</t>
  </si>
  <si>
    <t>1590C</t>
  </si>
  <si>
    <t>1590RF</t>
  </si>
  <si>
    <t>1596IP</t>
  </si>
  <si>
    <t>1596RF</t>
  </si>
  <si>
    <t>1596X</t>
  </si>
  <si>
    <t>DC15110C</t>
  </si>
  <si>
    <t>DC15115IPMS</t>
  </si>
  <si>
    <t>DC15120C</t>
  </si>
  <si>
    <t>DC15130IPMS</t>
  </si>
  <si>
    <t>DC15130IPRSDV</t>
  </si>
  <si>
    <t>DC15180IPMS</t>
  </si>
  <si>
    <t>DC15180IPMSDV</t>
  </si>
  <si>
    <t>DC1565C</t>
  </si>
  <si>
    <t>DC1565IPMS</t>
  </si>
  <si>
    <t>DC1575IPMF</t>
  </si>
  <si>
    <t>DC1590C</t>
  </si>
  <si>
    <t>BEAST 15-2</t>
  </si>
  <si>
    <t>BEAST 15-4</t>
  </si>
  <si>
    <t>BEAST 15-DR V1</t>
  </si>
  <si>
    <t>BEAST MASTER 15 DVC 1 OHM</t>
  </si>
  <si>
    <t>BEAST MASTER 15 DVC 2 OHM</t>
  </si>
  <si>
    <t>BEAST15-2 - 2003</t>
  </si>
  <si>
    <t>BM151Q-C</t>
  </si>
  <si>
    <t>BM15-2 REV 2</t>
  </si>
  <si>
    <t>BM15-C</t>
  </si>
  <si>
    <t>FLASH 154</t>
  </si>
  <si>
    <t>MW15-2</t>
  </si>
  <si>
    <t>MW15-2 VERSION 1</t>
  </si>
  <si>
    <t>MW15-4</t>
  </si>
  <si>
    <t>SW154-DM</t>
  </si>
  <si>
    <t>SW15-8DM</t>
  </si>
  <si>
    <t>UD15-2</t>
  </si>
  <si>
    <t>UD152 2003</t>
  </si>
  <si>
    <t>UD152-H</t>
  </si>
  <si>
    <t>UD15-4</t>
  </si>
  <si>
    <t>UD15-4 2003 REV2</t>
  </si>
  <si>
    <t>UD154-H</t>
  </si>
  <si>
    <t>WB15-2</t>
  </si>
  <si>
    <t>WB15-4</t>
  </si>
  <si>
    <t>Z10W2 2003</t>
  </si>
  <si>
    <t xml:space="preserve">Frontline 15 </t>
  </si>
  <si>
    <t>Neo NTi-1550</t>
  </si>
  <si>
    <t>Neo NTi-1551</t>
  </si>
  <si>
    <t>Neo NTi-1552</t>
  </si>
  <si>
    <t>Truvox 1520</t>
  </si>
  <si>
    <t>Truvox 1525</t>
  </si>
  <si>
    <t>Truvox 1525 e</t>
  </si>
  <si>
    <t>Truvox 1530</t>
  </si>
  <si>
    <t>Stroker 15</t>
  </si>
  <si>
    <t>T6154</t>
  </si>
  <si>
    <t>T6158</t>
  </si>
  <si>
    <t>T8154</t>
  </si>
  <si>
    <t>T8158</t>
  </si>
  <si>
    <t>CPA</t>
  </si>
  <si>
    <t>15/300</t>
  </si>
  <si>
    <t>15/400LC</t>
  </si>
  <si>
    <t>15XR600</t>
  </si>
  <si>
    <t>15XR800</t>
  </si>
  <si>
    <t>BL154</t>
  </si>
  <si>
    <t>CR154</t>
  </si>
  <si>
    <t>CR158</t>
  </si>
  <si>
    <t>CR15PRO-04</t>
  </si>
  <si>
    <t>CR15PRO-08</t>
  </si>
  <si>
    <t>CR15WTP-04</t>
  </si>
  <si>
    <t>CR15WTP-08</t>
  </si>
  <si>
    <t>15B</t>
  </si>
  <si>
    <t>15BN</t>
  </si>
  <si>
    <t>15G</t>
  </si>
  <si>
    <t>15GN</t>
  </si>
  <si>
    <t>15H</t>
  </si>
  <si>
    <t>15HM</t>
  </si>
  <si>
    <t>15L</t>
  </si>
  <si>
    <t>15LM</t>
  </si>
  <si>
    <t>15P</t>
  </si>
  <si>
    <t>15S</t>
  </si>
  <si>
    <t xml:space="preserve">40 RCA 15 </t>
  </si>
  <si>
    <t>dB15 800 MAX</t>
  </si>
  <si>
    <t>Magma 15</t>
  </si>
  <si>
    <t>TremorX 15R</t>
  </si>
  <si>
    <t>L15/554</t>
  </si>
  <si>
    <t>L15/P200A</t>
  </si>
  <si>
    <t>PRO L15/542</t>
  </si>
  <si>
    <t>12LW1401 8 ohm</t>
  </si>
  <si>
    <t>15LW1400 8 ohm</t>
  </si>
  <si>
    <t>15LW1402 8 ohm</t>
  </si>
  <si>
    <t>15MB606 8 ohm</t>
  </si>
  <si>
    <t>15MB650 8 ohm</t>
  </si>
  <si>
    <t>15MB700 8 ohm</t>
  </si>
  <si>
    <t>15ND730 8 ohm</t>
  </si>
  <si>
    <t>15ND830 8 ohm</t>
  </si>
  <si>
    <t>15ND930 8 ohm</t>
  </si>
  <si>
    <t>15W1200 8 ohm</t>
  </si>
  <si>
    <t>15W1300 8 ohm</t>
  </si>
  <si>
    <t>15W500 8 ohm</t>
  </si>
  <si>
    <t>15W700 8 ohm</t>
  </si>
  <si>
    <t>DL15BFH</t>
  </si>
  <si>
    <t>DL15ST</t>
  </si>
  <si>
    <t>EVX155</t>
  </si>
  <si>
    <t>15732</t>
  </si>
  <si>
    <t>15758</t>
  </si>
  <si>
    <t>Alpha 15</t>
  </si>
  <si>
    <t>Beta 15</t>
  </si>
  <si>
    <t>Beta 15CX</t>
  </si>
  <si>
    <t>Delta 15</t>
  </si>
  <si>
    <t>Delta 15LF</t>
  </si>
  <si>
    <t>Delta Pro 15</t>
  </si>
  <si>
    <t>Deltalite 2515</t>
  </si>
  <si>
    <t>Gamma 15</t>
  </si>
  <si>
    <t>Kappa 15</t>
  </si>
  <si>
    <t>Kappa 15LF</t>
  </si>
  <si>
    <t>Kappa Pro 15</t>
  </si>
  <si>
    <t>Kappa Pro 15LF</t>
  </si>
  <si>
    <t>Kilomax 15</t>
  </si>
  <si>
    <t>Magnum 15HO</t>
  </si>
  <si>
    <t>Magnum 15LF</t>
  </si>
  <si>
    <t>Omega Pro 15</t>
  </si>
  <si>
    <t>Classic 15/300</t>
  </si>
  <si>
    <t>CLASSIC15/100</t>
  </si>
  <si>
    <t>CLASSIC15/100C</t>
  </si>
  <si>
    <t>CLASSIC15/150</t>
  </si>
  <si>
    <t>CLASSIC15/150C</t>
  </si>
  <si>
    <t>CLASSIC15/200</t>
  </si>
  <si>
    <t>CLASSIC15/200C</t>
  </si>
  <si>
    <t>COLOS 15 BASS</t>
  </si>
  <si>
    <t>Colossus 15 XB</t>
  </si>
  <si>
    <t>COLOSSUS15BASS</t>
  </si>
  <si>
    <t>CRESC 15/150</t>
  </si>
  <si>
    <t>CRESC 15/200</t>
  </si>
  <si>
    <t>CRESC 15/400</t>
  </si>
  <si>
    <t>CRESCENDO15/150</t>
  </si>
  <si>
    <t>CRESCENDO15/200</t>
  </si>
  <si>
    <t>CRESCENDO15/400</t>
  </si>
  <si>
    <t>G150R</t>
  </si>
  <si>
    <t>MON150</t>
  </si>
  <si>
    <t>STUDIO 15 BASS</t>
  </si>
  <si>
    <t>STUDIO 15B</t>
  </si>
  <si>
    <t>STUDIO 15L</t>
  </si>
  <si>
    <t>STUDIO 15MON</t>
  </si>
  <si>
    <t>STUDIO15MONITORBA</t>
  </si>
  <si>
    <t>15K8711</t>
  </si>
  <si>
    <t>15WX</t>
  </si>
  <si>
    <t>38WX</t>
  </si>
  <si>
    <t>40A</t>
  </si>
  <si>
    <t>40V2</t>
  </si>
  <si>
    <t>Hifonics</t>
  </si>
  <si>
    <t>I - 154/8</t>
  </si>
  <si>
    <t>1500GTi</t>
  </si>
  <si>
    <t>1800GTi</t>
  </si>
  <si>
    <t>FifteenX</t>
  </si>
  <si>
    <t>FifteenXdvc</t>
  </si>
  <si>
    <t>GT1500</t>
  </si>
  <si>
    <t>GT1500D</t>
  </si>
  <si>
    <t>P1500</t>
  </si>
  <si>
    <t>W15GTi</t>
  </si>
  <si>
    <t>2033H</t>
  </si>
  <si>
    <t>2035HPL-1</t>
  </si>
  <si>
    <t>2226G</t>
  </si>
  <si>
    <t>2226H</t>
  </si>
  <si>
    <t>2226J</t>
  </si>
  <si>
    <t>2255H</t>
  </si>
  <si>
    <t>2256G</t>
  </si>
  <si>
    <t>E130-8</t>
  </si>
  <si>
    <t>E140-8</t>
  </si>
  <si>
    <t>E145-8</t>
  </si>
  <si>
    <t>C 15 K - 16 ohm</t>
  </si>
  <si>
    <t>C 15 K - 8 ohm</t>
  </si>
  <si>
    <t>C 15 N - 16 ohm</t>
  </si>
  <si>
    <t>C 15 N - 8 ohm</t>
  </si>
  <si>
    <t>C15K</t>
  </si>
  <si>
    <t>C15N</t>
  </si>
  <si>
    <t>JB 15/200 - 8 ohm</t>
  </si>
  <si>
    <t>Mod 15-120</t>
  </si>
  <si>
    <t>Mod 15-200</t>
  </si>
  <si>
    <t>P 15 N - 16 ohm</t>
  </si>
  <si>
    <t>P 15 N - 8 ohm</t>
  </si>
  <si>
    <t>P15N</t>
  </si>
  <si>
    <t>C154</t>
  </si>
  <si>
    <t>C158</t>
  </si>
  <si>
    <t>C15vr-2</t>
  </si>
  <si>
    <t>C15vr-4</t>
  </si>
  <si>
    <t>S15L5-2</t>
  </si>
  <si>
    <t>S15L5-4</t>
  </si>
  <si>
    <t>S15L7-2</t>
  </si>
  <si>
    <t>S15L7-4</t>
  </si>
  <si>
    <t>15254DVC</t>
  </si>
  <si>
    <t>15258DVC</t>
  </si>
  <si>
    <t>6242-4</t>
  </si>
  <si>
    <t>6242-8</t>
  </si>
  <si>
    <t>6244-16</t>
  </si>
  <si>
    <t>6244-4</t>
  </si>
  <si>
    <t>6244-8</t>
  </si>
  <si>
    <t>6342-16</t>
  </si>
  <si>
    <t>6342-4</t>
  </si>
  <si>
    <t>6342-8</t>
  </si>
  <si>
    <t>FAN-15R</t>
  </si>
  <si>
    <t>M1575</t>
  </si>
  <si>
    <t>SP-380PA</t>
  </si>
  <si>
    <t>T4154</t>
  </si>
  <si>
    <t>T4154A</t>
  </si>
  <si>
    <t>T4158</t>
  </si>
  <si>
    <t>T4158A</t>
  </si>
  <si>
    <t>T9515-04</t>
  </si>
  <si>
    <t>T9515-44</t>
  </si>
  <si>
    <t>Thunder 3154</t>
  </si>
  <si>
    <t>Thunder 3158</t>
  </si>
  <si>
    <t>Thunder 51512</t>
  </si>
  <si>
    <t>Thunder 5154</t>
  </si>
  <si>
    <t>Thunder 5158</t>
  </si>
  <si>
    <t>Thunder 71512</t>
  </si>
  <si>
    <t>Thunder 7154</t>
  </si>
  <si>
    <t>Thunder 7158</t>
  </si>
  <si>
    <t>C15D2</t>
  </si>
  <si>
    <t>C15D4</t>
  </si>
  <si>
    <t>H2 15.2</t>
  </si>
  <si>
    <t>H2 15.4</t>
  </si>
  <si>
    <t>P15D2</t>
  </si>
  <si>
    <t>P15D4</t>
  </si>
  <si>
    <t>AMW-15</t>
  </si>
  <si>
    <t>1501-4</t>
  </si>
  <si>
    <t>1501-4DT</t>
  </si>
  <si>
    <t>1502-4 DT</t>
  </si>
  <si>
    <t>1502-8 DT</t>
  </si>
  <si>
    <t>1503-8</t>
  </si>
  <si>
    <t>1504-4 DT</t>
  </si>
  <si>
    <t>1505-16 DT</t>
  </si>
  <si>
    <t>1505-4 DT</t>
  </si>
  <si>
    <t>1505-4DT</t>
  </si>
  <si>
    <t>1505-8 DT</t>
  </si>
  <si>
    <t>1505-8 DT HG</t>
  </si>
  <si>
    <t>1505-8 KA DT</t>
  </si>
  <si>
    <t>1505KA-8DT</t>
  </si>
  <si>
    <t>1508-4sps BWX</t>
  </si>
  <si>
    <t>1508-8 ALCP Pro Rider</t>
  </si>
  <si>
    <t>1508-8 CUCP Pro Rider</t>
  </si>
  <si>
    <t>1508-8cu BWX</t>
  </si>
  <si>
    <t>1508-8he BWX</t>
  </si>
  <si>
    <t>1508-8sps BWX</t>
  </si>
  <si>
    <t>BW 1501-4</t>
  </si>
  <si>
    <t>BW 1502-4DT</t>
  </si>
  <si>
    <t>BW 1502-8DT</t>
  </si>
  <si>
    <t>BW 1504-4DT</t>
  </si>
  <si>
    <t>BW 1505-16</t>
  </si>
  <si>
    <t>BW 1505-4DT</t>
  </si>
  <si>
    <t>BW 1505-8DT</t>
  </si>
  <si>
    <t>BW 1505-8DT HG</t>
  </si>
  <si>
    <t>BW 1505-8KADT</t>
  </si>
  <si>
    <t>Lo Max 15</t>
  </si>
  <si>
    <t>Low Rider 15</t>
  </si>
  <si>
    <t>Low Rider 15 Mueller cone</t>
  </si>
  <si>
    <t>Pro 15 8 ohm</t>
  </si>
  <si>
    <t>S-15825</t>
  </si>
  <si>
    <t>Scorpion Plus</t>
  </si>
  <si>
    <t>SP-15425</t>
  </si>
  <si>
    <t>SP-15825</t>
  </si>
  <si>
    <t>385 SWL 4 ohm</t>
  </si>
  <si>
    <t>385 SWL 8 Ohm</t>
  </si>
  <si>
    <t>SLS 385 PA 4 ohm</t>
  </si>
  <si>
    <t>SLS 385 PA 8 ohm</t>
  </si>
  <si>
    <t>Tantrum 15</t>
  </si>
  <si>
    <t>Tantrum 15d</t>
  </si>
  <si>
    <t>Titanium 15</t>
  </si>
  <si>
    <t>Titanium 15d</t>
  </si>
  <si>
    <t>A38GU40-51E-Q</t>
  </si>
  <si>
    <t>A38GU40-52D</t>
  </si>
  <si>
    <t>A38GU40-52F-Q</t>
  </si>
  <si>
    <t>TS-W383F</t>
  </si>
  <si>
    <t>BB-150</t>
  </si>
  <si>
    <t>FU-15/2</t>
  </si>
  <si>
    <t>FU-15/4</t>
  </si>
  <si>
    <t>P115</t>
  </si>
  <si>
    <t>P115DVC</t>
  </si>
  <si>
    <t>P152X-4</t>
  </si>
  <si>
    <t>P152X-8</t>
  </si>
  <si>
    <t>P15C-4</t>
  </si>
  <si>
    <t>P15C-8</t>
  </si>
  <si>
    <t>Z-15</t>
  </si>
  <si>
    <t>PD 152</t>
  </si>
  <si>
    <t>PD 154</t>
  </si>
  <si>
    <t>PD 1550</t>
  </si>
  <si>
    <t>PD 156</t>
  </si>
  <si>
    <t>PD 158</t>
  </si>
  <si>
    <t>PD 915</t>
  </si>
  <si>
    <t>2216</t>
  </si>
  <si>
    <t>5215B</t>
  </si>
  <si>
    <t>LF15X400</t>
  </si>
  <si>
    <t>RFD2115</t>
  </si>
  <si>
    <t>RFD2215</t>
  </si>
  <si>
    <t>RFP4115</t>
  </si>
  <si>
    <t>RFP4215</t>
  </si>
  <si>
    <t>RFP4415</t>
  </si>
  <si>
    <t>RFP4815</t>
  </si>
  <si>
    <t>RFR3115</t>
  </si>
  <si>
    <t>RFZ3415</t>
  </si>
  <si>
    <t>RFZ3815</t>
  </si>
  <si>
    <t>TRF2215</t>
  </si>
  <si>
    <t>15CV3</t>
  </si>
  <si>
    <t>15PW3</t>
  </si>
  <si>
    <t>15PW5</t>
  </si>
  <si>
    <t>15SW1P</t>
  </si>
  <si>
    <t>WPU1505</t>
  </si>
  <si>
    <t>WPU1507</t>
  </si>
  <si>
    <t>LP 385651450 SWT 4 ohm</t>
  </si>
  <si>
    <t>LP 385651450 SWT 8 ohm</t>
  </si>
  <si>
    <t>LP 385651450 T 8 ohm</t>
  </si>
  <si>
    <t>LP 385651450 WT 8 ohm</t>
  </si>
  <si>
    <t>LP 38565N220 T 4 ohm</t>
  </si>
  <si>
    <t>LP 38565N220 T 8 ohm</t>
  </si>
  <si>
    <t>LP 385751800 SW 4 ohm</t>
  </si>
  <si>
    <t>LP 385751800 WT 8 ohm</t>
  </si>
  <si>
    <t>LP 38575N360 WTA 4 ohm</t>
  </si>
  <si>
    <t>LP 38575N360 WTA 8 ohm</t>
  </si>
  <si>
    <t>LP 389751800 8 ohm</t>
  </si>
  <si>
    <t>LP 390751800 SW 8 ohm</t>
  </si>
  <si>
    <t>EGW-15</t>
  </si>
  <si>
    <t>SPLX15/ SPLX154</t>
  </si>
  <si>
    <t>T2-15</t>
  </si>
  <si>
    <t>153W</t>
  </si>
  <si>
    <t>154W</t>
  </si>
  <si>
    <t>154W20</t>
  </si>
  <si>
    <t>PAX 158</t>
  </si>
  <si>
    <t>C-15</t>
  </si>
  <si>
    <t>F-15</t>
  </si>
  <si>
    <t>AV15</t>
  </si>
  <si>
    <t>400-2000</t>
  </si>
  <si>
    <t>WF-1000</t>
  </si>
  <si>
    <t>WF-1003</t>
  </si>
  <si>
    <t>WF-1007</t>
  </si>
  <si>
    <t>Gold 15"</t>
  </si>
  <si>
    <t>HPD 385A</t>
  </si>
  <si>
    <t>Monitor Red 15"</t>
  </si>
  <si>
    <t>Monitor Silver 15"</t>
  </si>
  <si>
    <t>TC15SCU</t>
  </si>
  <si>
    <t>Techno Voice</t>
  </si>
  <si>
    <t>GTS 15 BM</t>
  </si>
  <si>
    <t>GTS 15 SB</t>
  </si>
  <si>
    <t>T1508P</t>
  </si>
  <si>
    <t>T1546</t>
  </si>
  <si>
    <t>T1567</t>
  </si>
  <si>
    <t>PW1550</t>
  </si>
  <si>
    <t>REFLEX 15</t>
  </si>
  <si>
    <t>BGS 40 8 Ohm</t>
  </si>
  <si>
    <t>TIW 400 8 Ohm</t>
  </si>
  <si>
    <t>TIW 400 DS 2 Ohm</t>
  </si>
  <si>
    <t>TIW 400 DS 4 Ohm</t>
  </si>
  <si>
    <t>TIW 400 DS 8 Ohm</t>
  </si>
  <si>
    <t>PS15/250-16ohm</t>
  </si>
  <si>
    <t>PS15/250-8ohm</t>
  </si>
  <si>
    <t>PS15/300-16ohm</t>
  </si>
  <si>
    <t>PS15/300-8ohm</t>
  </si>
  <si>
    <t>R3813-16ohm</t>
  </si>
  <si>
    <t>R3813-8ohm</t>
  </si>
  <si>
    <t>R3823-16ohm</t>
  </si>
  <si>
    <t>R3823-8ohm</t>
  </si>
  <si>
    <t>R3853-16ohm</t>
  </si>
  <si>
    <t>R3853-8ohm</t>
  </si>
  <si>
    <t>38K50</t>
  </si>
  <si>
    <t>BX-115</t>
  </si>
  <si>
    <t>PA-15100220</t>
  </si>
  <si>
    <t>PA-15100220J</t>
  </si>
  <si>
    <t>PA-15100220JH</t>
  </si>
  <si>
    <t>PA-15100220JS</t>
  </si>
  <si>
    <t>PA-1575180C</t>
  </si>
  <si>
    <t>PA-1575190JH</t>
  </si>
  <si>
    <t>PA-1575190JM</t>
  </si>
  <si>
    <t>PF-1550140</t>
  </si>
  <si>
    <t>PF-1565156</t>
  </si>
  <si>
    <t>PF-1575180YL</t>
  </si>
  <si>
    <t>40KX</t>
  </si>
  <si>
    <t>FW405</t>
  </si>
  <si>
    <t>W400A</t>
  </si>
  <si>
    <t>DV-15</t>
  </si>
  <si>
    <t>TL-1601a</t>
  </si>
  <si>
    <t>TL-1601b</t>
  </si>
  <si>
    <t>TL-1601c</t>
  </si>
  <si>
    <t>TL-1602</t>
  </si>
  <si>
    <t>TL-1603</t>
  </si>
  <si>
    <t>P-18110A</t>
  </si>
  <si>
    <t>Maelstrom</t>
  </si>
  <si>
    <t>APX18D2</t>
  </si>
  <si>
    <t>APX18Q2</t>
  </si>
  <si>
    <t>APX18Q5</t>
  </si>
  <si>
    <t>MR18.4</t>
  </si>
  <si>
    <t>NRT 18-8</t>
  </si>
  <si>
    <t>NS18-992-4A</t>
  </si>
  <si>
    <t>18 PS 46 4 ohm</t>
  </si>
  <si>
    <t>18 PS 46 8 ohm</t>
  </si>
  <si>
    <t>18 PZB 46 4 ohm</t>
  </si>
  <si>
    <t>18 PZB 46 8 ohm</t>
  </si>
  <si>
    <t>18 TBX 46 8 ohm</t>
  </si>
  <si>
    <t>18 G400</t>
  </si>
  <si>
    <t>18 G50</t>
  </si>
  <si>
    <t>18 G550</t>
  </si>
  <si>
    <t>18 LX60</t>
  </si>
  <si>
    <t>ASL 18</t>
  </si>
  <si>
    <t>18110C</t>
  </si>
  <si>
    <t>18180C</t>
  </si>
  <si>
    <t>18180RF</t>
  </si>
  <si>
    <t>18220C</t>
  </si>
  <si>
    <t>1865C</t>
  </si>
  <si>
    <t>1865RF</t>
  </si>
  <si>
    <t>1890C</t>
  </si>
  <si>
    <t>1890RF</t>
  </si>
  <si>
    <t>1890RF-8</t>
  </si>
  <si>
    <t>DC18105IP</t>
  </si>
  <si>
    <t>DC18115X</t>
  </si>
  <si>
    <t>DC18120C</t>
  </si>
  <si>
    <t>DC18180IP</t>
  </si>
  <si>
    <t>BEAST MASTER 18 DVC 2</t>
  </si>
  <si>
    <t>SW184-LX</t>
  </si>
  <si>
    <t xml:space="preserve">Frontline 18 </t>
  </si>
  <si>
    <t>Stroker 18</t>
  </si>
  <si>
    <t>18XR600</t>
  </si>
  <si>
    <t>18XR800</t>
  </si>
  <si>
    <t>CR18PRO-04</t>
  </si>
  <si>
    <t>CR18PRO-08</t>
  </si>
  <si>
    <t>CR18WTP-04</t>
  </si>
  <si>
    <t>CR18WTP-08</t>
  </si>
  <si>
    <t>18G</t>
  </si>
  <si>
    <t>18GN</t>
  </si>
  <si>
    <t>18H</t>
  </si>
  <si>
    <t>18L</t>
  </si>
  <si>
    <t>18P</t>
  </si>
  <si>
    <t>18S</t>
  </si>
  <si>
    <t>L18/851K</t>
  </si>
  <si>
    <t>PRO L18/551</t>
  </si>
  <si>
    <t>18LW1250 8 ohm</t>
  </si>
  <si>
    <t>18LW1400 8 ohm</t>
  </si>
  <si>
    <t>18LW800 8 ohm</t>
  </si>
  <si>
    <t>18ND930 8 ohm</t>
  </si>
  <si>
    <t>18ND9300 8 ohm</t>
  </si>
  <si>
    <t>18W1000 8 ohm</t>
  </si>
  <si>
    <t>18W1300 8 ohm</t>
  </si>
  <si>
    <t>DL18MT</t>
  </si>
  <si>
    <t>EVX180B</t>
  </si>
  <si>
    <t>Kappa 18</t>
  </si>
  <si>
    <t>Kilomax 18</t>
  </si>
  <si>
    <t>Magnum 18HO</t>
  </si>
  <si>
    <t>Magnum 18LF</t>
  </si>
  <si>
    <t>Omega Pro 18A</t>
  </si>
  <si>
    <t>BASS300</t>
  </si>
  <si>
    <t>Classic 18/300</t>
  </si>
  <si>
    <t>CLASSIC18/125</t>
  </si>
  <si>
    <t>CLASSIC18/125C</t>
  </si>
  <si>
    <t>CLASSIC18/200</t>
  </si>
  <si>
    <t>CLASSIC18/200C</t>
  </si>
  <si>
    <t>CLASSIC18/250</t>
  </si>
  <si>
    <t>COLOS 18 BASS</t>
  </si>
  <si>
    <t>Colossus 18 XB</t>
  </si>
  <si>
    <t>COLOSSUS18BASS</t>
  </si>
  <si>
    <t>CRESC 18/400</t>
  </si>
  <si>
    <t>CRESCENDO10/100</t>
  </si>
  <si>
    <t>CRESCENDO18/400</t>
  </si>
  <si>
    <t>46KX4</t>
  </si>
  <si>
    <t xml:space="preserve">PA18 </t>
  </si>
  <si>
    <t>218F</t>
  </si>
  <si>
    <t>2241G</t>
  </si>
  <si>
    <t>2241H</t>
  </si>
  <si>
    <t>2242H</t>
  </si>
  <si>
    <t>2258H</t>
  </si>
  <si>
    <t>M115-8</t>
  </si>
  <si>
    <t>M115-8A</t>
  </si>
  <si>
    <t>C18vr-2</t>
  </si>
  <si>
    <t>C18vr-4</t>
  </si>
  <si>
    <t>S18X2</t>
  </si>
  <si>
    <t>6174-4</t>
  </si>
  <si>
    <t>6174-8</t>
  </si>
  <si>
    <t>6256-16</t>
  </si>
  <si>
    <t>6256-4</t>
  </si>
  <si>
    <t>6256-8</t>
  </si>
  <si>
    <t>6258-4</t>
  </si>
  <si>
    <t>6258-8</t>
  </si>
  <si>
    <t>P-Audio</t>
  </si>
  <si>
    <t>SD-18</t>
  </si>
  <si>
    <t>1801-4</t>
  </si>
  <si>
    <t>1801-4 LT</t>
  </si>
  <si>
    <t>1801-4 LT HG</t>
  </si>
  <si>
    <t>1801-8</t>
  </si>
  <si>
    <t>1801-8 KA LT</t>
  </si>
  <si>
    <t>1801-8 LT</t>
  </si>
  <si>
    <t>1808-4sps BWX</t>
  </si>
  <si>
    <t>1808-8cu BWX</t>
  </si>
  <si>
    <t>1808-8he BWX</t>
  </si>
  <si>
    <t>1808-8HPS Lowrider</t>
  </si>
  <si>
    <t>1888 HP BWX</t>
  </si>
  <si>
    <t>1888 HP BWX HG</t>
  </si>
  <si>
    <t>1888 Neo</t>
  </si>
  <si>
    <t>BW 1801-4</t>
  </si>
  <si>
    <t>BW 1801-8</t>
  </si>
  <si>
    <t>BW 1801-8KA</t>
  </si>
  <si>
    <t>BW 1808-8sps BWX</t>
  </si>
  <si>
    <t>BW 1888HP BWX</t>
  </si>
  <si>
    <t>BW A/A 1888NEO</t>
  </si>
  <si>
    <t>Lo Max 18</t>
  </si>
  <si>
    <t>Low Rider 18</t>
  </si>
  <si>
    <t>FU-18/2</t>
  </si>
  <si>
    <t>FU-18/4</t>
  </si>
  <si>
    <t>PD 184</t>
  </si>
  <si>
    <t>PD 1850</t>
  </si>
  <si>
    <t>PD 186</t>
  </si>
  <si>
    <t>PD 188</t>
  </si>
  <si>
    <t>PD 918</t>
  </si>
  <si>
    <t>2218</t>
  </si>
  <si>
    <t>LF18G400</t>
  </si>
  <si>
    <t>LF18H400</t>
  </si>
  <si>
    <t>LF18X400</t>
  </si>
  <si>
    <t>RFD3118</t>
  </si>
  <si>
    <t>RFD3218</t>
  </si>
  <si>
    <t>18SW1P</t>
  </si>
  <si>
    <t>18SW2P</t>
  </si>
  <si>
    <t>WPU1805</t>
  </si>
  <si>
    <t>WPU1807</t>
  </si>
  <si>
    <t>LP 4701003300 WT 8 ohm</t>
  </si>
  <si>
    <t>183W</t>
  </si>
  <si>
    <t>184W</t>
  </si>
  <si>
    <t>184W20</t>
  </si>
  <si>
    <t>C-18</t>
  </si>
  <si>
    <t>TL-1801</t>
  </si>
  <si>
    <t>WP-1001</t>
  </si>
  <si>
    <t>WP-1004</t>
  </si>
  <si>
    <t>GTS 18 B</t>
  </si>
  <si>
    <t>GTS 18 BM</t>
  </si>
  <si>
    <t>UWP1880DV</t>
  </si>
  <si>
    <t>PS18/300-16ohm</t>
  </si>
  <si>
    <t>PS18/300-8ohm</t>
  </si>
  <si>
    <t>PS18/300DC-16ohm</t>
  </si>
  <si>
    <t>PS18/300DC-8ohm</t>
  </si>
  <si>
    <t>RV4504-4ohm</t>
  </si>
  <si>
    <t>RV4504-8ohm</t>
  </si>
  <si>
    <t>RV450-4ohm</t>
  </si>
  <si>
    <t>RV450-8ohm</t>
  </si>
  <si>
    <t>PA-18125280</t>
  </si>
  <si>
    <t>PF-1875190</t>
  </si>
  <si>
    <t>21 L45</t>
  </si>
  <si>
    <t>21LW1400 8 ohm</t>
  </si>
  <si>
    <t>PD 2150</t>
  </si>
  <si>
    <t>ELE24D4</t>
  </si>
  <si>
    <t>COLOS 24 BASS</t>
  </si>
  <si>
    <t>COLOSSUS24BASS</t>
  </si>
  <si>
    <t>PD 2450</t>
  </si>
  <si>
    <t>FW800N</t>
  </si>
  <si>
    <t>X = Fs/Qes</t>
  </si>
  <si>
    <t>ThieleSmall.com</t>
  </si>
  <si>
    <t>Vas, cuft</t>
  </si>
  <si>
    <t xml:space="preserve"> .764 mH</t>
  </si>
  <si>
    <t xml:space="preserve"> .913 mH</t>
  </si>
  <si>
    <t xml:space="preserve"> .966 mH</t>
  </si>
  <si>
    <t xml:space="preserve"> 1.246 mH</t>
  </si>
  <si>
    <t xml:space="preserve"> 0.885 mH</t>
  </si>
  <si>
    <t xml:space="preserve"> 0.212 mH</t>
  </si>
  <si>
    <t xml:space="preserve"> 0.724 mH</t>
  </si>
  <si>
    <t xml:space="preserve"> 1.408 mH</t>
  </si>
  <si>
    <t xml:space="preserve"> 2.635 mH</t>
  </si>
  <si>
    <t xml:space="preserve"> 0.258 mH</t>
  </si>
  <si>
    <t xml:space="preserve"> 0.5477 mH</t>
  </si>
  <si>
    <t xml:space="preserve"> 0.547 mH</t>
  </si>
  <si>
    <t xml:space="preserve"> 0.552 mH</t>
  </si>
  <si>
    <t xml:space="preserve"> 0.910 mH</t>
  </si>
  <si>
    <t xml:space="preserve"> 0.638 mH</t>
  </si>
  <si>
    <t xml:space="preserve"> 1.209 mH</t>
  </si>
  <si>
    <t xml:space="preserve"> 1.237 mH</t>
  </si>
  <si>
    <t xml:space="preserve"> .878 mH</t>
  </si>
  <si>
    <t xml:space="preserve"> 1.069 mH</t>
  </si>
  <si>
    <t xml:space="preserve"> 2.65 mH</t>
  </si>
  <si>
    <t xml:space="preserve"> 1.274 mH</t>
  </si>
  <si>
    <t xml:space="preserve"> 1.707 mH</t>
  </si>
  <si>
    <t xml:space="preserve"> 0.567 mH</t>
  </si>
  <si>
    <t xml:space="preserve"> 0.517 mH</t>
  </si>
  <si>
    <t xml:space="preserve"> 2.902 mH</t>
  </si>
  <si>
    <t xml:space="preserve"> 5.67 mH</t>
  </si>
  <si>
    <t xml:space="preserve"> 1.085 mH</t>
  </si>
  <si>
    <t xml:space="preserve"> 2.436 mH</t>
  </si>
  <si>
    <t xml:space="preserve"> .868 mH</t>
  </si>
  <si>
    <t xml:space="preserve"> .7119 mH</t>
  </si>
  <si>
    <t xml:space="preserve"> 2.262 mH</t>
  </si>
  <si>
    <t xml:space="preserve"> 1.451 mH</t>
  </si>
  <si>
    <t xml:space="preserve"> 1.636 mH</t>
  </si>
  <si>
    <t xml:space="preserve"> 2.223 mH</t>
  </si>
  <si>
    <t xml:space="preserve"> 1.758 mH</t>
  </si>
  <si>
    <t xml:space="preserve"> 1.829 mH</t>
  </si>
  <si>
    <t xml:space="preserve"> 0.207 mH</t>
  </si>
  <si>
    <t xml:space="preserve"> 0.3845 mH</t>
  </si>
  <si>
    <t xml:space="preserve"> 0.303 mH</t>
  </si>
  <si>
    <t xml:space="preserve"> 0.579 mH</t>
  </si>
  <si>
    <t xml:space="preserve"> 0.842 mH</t>
  </si>
  <si>
    <t xml:space="preserve"> 1.211 mH</t>
  </si>
  <si>
    <t xml:space="preserve"> 0.746 mH</t>
  </si>
  <si>
    <t xml:space="preserve"> 1.014 mH</t>
  </si>
  <si>
    <t xml:space="preserve"> 1.877 mH</t>
  </si>
  <si>
    <t xml:space="preserve"> 2.343 mH</t>
  </si>
  <si>
    <t xml:space="preserve"> 1.258 mH</t>
  </si>
  <si>
    <t xml:space="preserve"> 1.238 mH</t>
  </si>
  <si>
    <t xml:space="preserve"> 0.196 mH</t>
  </si>
  <si>
    <t xml:space="preserve"> 0.765 mH</t>
  </si>
  <si>
    <t xml:space="preserve"> 0.7678 mH</t>
  </si>
  <si>
    <t xml:space="preserve"> 0.751 mH</t>
  </si>
  <si>
    <t xml:space="preserve"> 2.01 mH</t>
  </si>
  <si>
    <t xml:space="preserve"> 0.308 mH</t>
  </si>
  <si>
    <t xml:space="preserve"> 1.346 mH</t>
  </si>
  <si>
    <t xml:space="preserve"> 0.2622 mH</t>
  </si>
  <si>
    <t xml:space="preserve"> 1.24 mH</t>
  </si>
  <si>
    <t xml:space="preserve"> 1.01 mH</t>
  </si>
  <si>
    <t xml:space="preserve"> 0.463 mH</t>
  </si>
  <si>
    <t xml:space="preserve"> 1.371 mH</t>
  </si>
  <si>
    <t xml:space="preserve"> 1.352 mH</t>
  </si>
  <si>
    <t xml:space="preserve"> 1.383 mH</t>
  </si>
  <si>
    <t xml:space="preserve"> 1.746 mH</t>
  </si>
  <si>
    <t xml:space="preserve"> 1.137 mH</t>
  </si>
  <si>
    <t xml:space="preserve"> 0.6378 mH</t>
  </si>
  <si>
    <t xml:space="preserve"> 0.3076 mH</t>
  </si>
  <si>
    <t xml:space="preserve"> 0.448 mH</t>
  </si>
  <si>
    <t xml:space="preserve"> 0.714 mH</t>
  </si>
  <si>
    <t xml:space="preserve"> </t>
  </si>
  <si>
    <t>ESS</t>
  </si>
  <si>
    <t>Boss</t>
  </si>
  <si>
    <t>Kenwood</t>
  </si>
  <si>
    <t>HiWave</t>
  </si>
  <si>
    <t>HiVi</t>
  </si>
  <si>
    <t>Factory Buyouts</t>
  </si>
  <si>
    <t>http://www.parts-express.com/pe/showdetl.cfm?Partnumber=264-620</t>
  </si>
  <si>
    <t>http://www.parts-express.com/pe/showdetl.cfm?Partnumber=264-622</t>
  </si>
  <si>
    <t>http://www.parts-express.com/pe/showdetl.cfm?Partnumber=264-831</t>
  </si>
  <si>
    <t>http://www.parts-express.com/pe/showdetl.cfm?Partnumber=264-877</t>
  </si>
  <si>
    <t>http://www.parts-express.com/pe/showdetl.cfm?Partnumber=264-878</t>
  </si>
  <si>
    <t>http://www.parts-express.com/pe/showdetl.cfm?Partnumber=264-880</t>
  </si>
  <si>
    <t>http://www.parts-express.com/pe/showdetl.cfm?Partnumber=264-884</t>
  </si>
  <si>
    <t>http://www.parts-express.com/pe/showdetl.cfm?Partnumber=264-909</t>
  </si>
  <si>
    <t>http://www.parts-express.com/pe/showdetl.cfm?Partnumber=264-917</t>
  </si>
  <si>
    <t>http://www.parts-express.com/pe/showdetl.cfm?Partnumber=264-919</t>
  </si>
  <si>
    <t>http://www.parts-express.com/pe/showdetl.cfm?Partnumber=264-1064</t>
  </si>
  <si>
    <t>http://www.parts-express.com/pe/showdetl.cfm?Partnumber=264-1046</t>
  </si>
  <si>
    <t>http://www.parts-express.com/pe/showdetl.cfm?Partnumber=264-1066</t>
  </si>
  <si>
    <t>http://www.parts-express.com/pe/showdetl.cfm?Partnumber=264-1068</t>
  </si>
  <si>
    <t>http://www.parts-express.com/pe/showdetl.cfm?Partnumber=264-1094</t>
  </si>
  <si>
    <t>http://www.parts-express.com/pe/showdetl.cfm?Partnumber=264-1096</t>
  </si>
  <si>
    <t>http://www.parts-express.com/pe/showdetl.cfm?Partnumber=264-1098</t>
  </si>
  <si>
    <t>http://www.parts-express.com/pe/showdetl.cfm?Partnumber=264-1102</t>
  </si>
  <si>
    <t>http://www.parts-express.com/pe/showdetl.cfm?Partnumber=264-1104</t>
  </si>
  <si>
    <t>http://www.parts-express.com/pe/showdetl.cfm?Partnumber=264-1148</t>
  </si>
  <si>
    <t>http://www.parts-express.com/pe/showdetl.cfm?Partnumber=265-374</t>
  </si>
  <si>
    <t>KFC-W2513PS</t>
  </si>
  <si>
    <t>Sovereign</t>
  </si>
  <si>
    <t>6-100</t>
  </si>
  <si>
    <t>55-2800</t>
  </si>
  <si>
    <t>Paper</t>
  </si>
  <si>
    <t>Studio</t>
  </si>
  <si>
    <t>Colossus</t>
  </si>
  <si>
    <t>Medusa</t>
  </si>
  <si>
    <t>Axa</t>
  </si>
  <si>
    <t>Hot Spot</t>
  </si>
  <si>
    <t>Neolite</t>
  </si>
  <si>
    <t>Carbon Fiber</t>
  </si>
  <si>
    <t>Polypropylene</t>
  </si>
  <si>
    <t>PS1</t>
  </si>
  <si>
    <t>PP1</t>
  </si>
  <si>
    <t>Treated Paper</t>
  </si>
  <si>
    <t>PP2</t>
  </si>
  <si>
    <t>AL1</t>
  </si>
  <si>
    <t>Aluminum</t>
  </si>
  <si>
    <t>PP3</t>
  </si>
  <si>
    <t>PP4</t>
  </si>
  <si>
    <t>CF1</t>
  </si>
  <si>
    <t>PS2</t>
  </si>
  <si>
    <t>AL2</t>
  </si>
  <si>
    <t>AL3</t>
  </si>
  <si>
    <t>AL4</t>
  </si>
  <si>
    <t>PS3</t>
  </si>
  <si>
    <t>PS4</t>
  </si>
  <si>
    <t>GS4</t>
  </si>
  <si>
    <t>PS5</t>
  </si>
  <si>
    <t>PS6</t>
  </si>
  <si>
    <t>CF2</t>
  </si>
  <si>
    <t>Premium Series</t>
  </si>
  <si>
    <t>High Power High Perf.</t>
  </si>
  <si>
    <t>Red Label</t>
  </si>
  <si>
    <t>Blue Label</t>
  </si>
  <si>
    <t>Pro Replacement</t>
  </si>
  <si>
    <t>Originals</t>
  </si>
  <si>
    <t>Studio Pro</t>
  </si>
  <si>
    <t>Hyper Pro</t>
  </si>
  <si>
    <t>Super Pro</t>
  </si>
  <si>
    <t>Treated paper</t>
  </si>
  <si>
    <t>Description 1</t>
  </si>
  <si>
    <t>Description 2</t>
  </si>
  <si>
    <t>8PW3-SLF</t>
  </si>
  <si>
    <t>264-330</t>
  </si>
  <si>
    <t>264-334</t>
  </si>
  <si>
    <t>12PW3-SLF</t>
  </si>
  <si>
    <t>264-338</t>
  </si>
  <si>
    <t>15PW3-SLF</t>
  </si>
  <si>
    <t>264-370</t>
  </si>
  <si>
    <t>12PW5-SLF</t>
  </si>
  <si>
    <t>264-387</t>
  </si>
  <si>
    <t>18SWS800</t>
  </si>
  <si>
    <t>264-388</t>
  </si>
  <si>
    <t>15SWS800</t>
  </si>
  <si>
    <t>264-391</t>
  </si>
  <si>
    <t>12WS600</t>
  </si>
  <si>
    <t>264-393</t>
  </si>
  <si>
    <t>15WS600</t>
  </si>
  <si>
    <t>264-394</t>
  </si>
  <si>
    <t>18WS600</t>
  </si>
  <si>
    <t>264-395</t>
  </si>
  <si>
    <t>15SWS1100</t>
  </si>
  <si>
    <t>264-396</t>
  </si>
  <si>
    <t>18SWS1100</t>
  </si>
  <si>
    <t>264-422</t>
  </si>
  <si>
    <t>6W4P</t>
  </si>
  <si>
    <t>264-424</t>
  </si>
  <si>
    <t>8W4P</t>
  </si>
  <si>
    <t>264-440</t>
  </si>
  <si>
    <t>10MB3P</t>
  </si>
  <si>
    <t>290-290</t>
  </si>
  <si>
    <t>GW-10090</t>
  </si>
  <si>
    <t>290-292</t>
  </si>
  <si>
    <t>GW-12090</t>
  </si>
  <si>
    <t>290-294</t>
  </si>
  <si>
    <t>GW-15090</t>
  </si>
  <si>
    <t>290-296</t>
  </si>
  <si>
    <t>GW-18090</t>
  </si>
  <si>
    <t>290-379</t>
  </si>
  <si>
    <t>GW-8003/8</t>
  </si>
  <si>
    <t>290-380</t>
  </si>
  <si>
    <t>GW-1058</t>
  </si>
  <si>
    <t>290-382</t>
  </si>
  <si>
    <t>GW-1258</t>
  </si>
  <si>
    <t>290-384</t>
  </si>
  <si>
    <t>GW-1558</t>
  </si>
  <si>
    <t>290-386</t>
  </si>
  <si>
    <t>GW-1858</t>
  </si>
  <si>
    <t>290-390</t>
  </si>
  <si>
    <t>GW-1038/PA</t>
  </si>
  <si>
    <t>290-392</t>
  </si>
  <si>
    <t>GW-1238/PA</t>
  </si>
  <si>
    <t>290-394</t>
  </si>
  <si>
    <t>GW-1538/PA</t>
  </si>
  <si>
    <t>290-395</t>
  </si>
  <si>
    <t>GW-10120</t>
  </si>
  <si>
    <t>290-397</t>
  </si>
  <si>
    <t>GW-15120</t>
  </si>
  <si>
    <t>290-398</t>
  </si>
  <si>
    <t>GW-18120</t>
  </si>
  <si>
    <t>290-401</t>
  </si>
  <si>
    <t>Alpha-8A</t>
  </si>
  <si>
    <t>290-403</t>
  </si>
  <si>
    <t>Alpha-10A</t>
  </si>
  <si>
    <t>290-404</t>
  </si>
  <si>
    <t>Beta-8A</t>
  </si>
  <si>
    <t>290-405</t>
  </si>
  <si>
    <t>Alpha-12A</t>
  </si>
  <si>
    <t>290-406</t>
  </si>
  <si>
    <t>Beta-10A</t>
  </si>
  <si>
    <t>290-407</t>
  </si>
  <si>
    <t>Alpha-15A</t>
  </si>
  <si>
    <t>290-408</t>
  </si>
  <si>
    <t>Beta-12A</t>
  </si>
  <si>
    <t>290-409</t>
  </si>
  <si>
    <t>Beta-12LTA</t>
  </si>
  <si>
    <t>290-410</t>
  </si>
  <si>
    <t>Beta-15A</t>
  </si>
  <si>
    <t>290-412</t>
  </si>
  <si>
    <t>Delta-10A</t>
  </si>
  <si>
    <t>290-413</t>
  </si>
  <si>
    <t>Delta-10B</t>
  </si>
  <si>
    <t>290-414</t>
  </si>
  <si>
    <t>Delta-12A</t>
  </si>
  <si>
    <t>290-415</t>
  </si>
  <si>
    <t>Delta-12B</t>
  </si>
  <si>
    <t>290-417</t>
  </si>
  <si>
    <t>Delta-15LFA</t>
  </si>
  <si>
    <t>290-418</t>
  </si>
  <si>
    <t>Delta-15A</t>
  </si>
  <si>
    <t>290-419</t>
  </si>
  <si>
    <t>Delta-15B</t>
  </si>
  <si>
    <t>290-420</t>
  </si>
  <si>
    <t>Kappa Pro-15LFA</t>
  </si>
  <si>
    <t>290-422</t>
  </si>
  <si>
    <t>Kappa Pro-15A</t>
  </si>
  <si>
    <t>290-424</t>
  </si>
  <si>
    <t>Kappa Pro-12A</t>
  </si>
  <si>
    <t>290-426</t>
  </si>
  <si>
    <t>Kappa Pro-10A</t>
  </si>
  <si>
    <t>290-427</t>
  </si>
  <si>
    <t>Sigma Pro-18A</t>
  </si>
  <si>
    <t>290-428</t>
  </si>
  <si>
    <t>Omega Pro-18A</t>
  </si>
  <si>
    <t>290-429</t>
  </si>
  <si>
    <t>Omega Pro-18C</t>
  </si>
  <si>
    <t>290-430</t>
  </si>
  <si>
    <t>Omega Pro-15A</t>
  </si>
  <si>
    <t>290-434</t>
  </si>
  <si>
    <t>Kilomax-18A</t>
  </si>
  <si>
    <t>290-436</t>
  </si>
  <si>
    <t>Kilomax-15A</t>
  </si>
  <si>
    <t>290-454</t>
  </si>
  <si>
    <t>Gamma-15A-2</t>
  </si>
  <si>
    <t>290-456</t>
  </si>
  <si>
    <t>Kappa-12A</t>
  </si>
  <si>
    <t>290-458</t>
  </si>
  <si>
    <t>Kappa-15A</t>
  </si>
  <si>
    <t>290-459</t>
  </si>
  <si>
    <t>Kappa-15C</t>
  </si>
  <si>
    <t>290-460</t>
  </si>
  <si>
    <t>Kappa-15LFA</t>
  </si>
  <si>
    <t>290-464</t>
  </si>
  <si>
    <t>Delta-12LFC</t>
  </si>
  <si>
    <t>290-466</t>
  </si>
  <si>
    <t>Legend CA154</t>
  </si>
  <si>
    <t>290-468</t>
  </si>
  <si>
    <t>Legend B810</t>
  </si>
  <si>
    <t>290-500</t>
  </si>
  <si>
    <t>Beta-8CX</t>
  </si>
  <si>
    <t>290-502</t>
  </si>
  <si>
    <t>Beta-10CX</t>
  </si>
  <si>
    <t>290-504</t>
  </si>
  <si>
    <t>Beta-12CX</t>
  </si>
  <si>
    <t>290-507</t>
  </si>
  <si>
    <t>Delta Pro-8A</t>
  </si>
  <si>
    <t>290-510</t>
  </si>
  <si>
    <t>Delta Pro-12A</t>
  </si>
  <si>
    <t>290-512</t>
  </si>
  <si>
    <t>Delta Pro-15A</t>
  </si>
  <si>
    <t>290-514</t>
  </si>
  <si>
    <t>Basslite C2515 Neo</t>
  </si>
  <si>
    <t>290-517</t>
  </si>
  <si>
    <t>Basslite S2010 Neo</t>
  </si>
  <si>
    <t>290-518</t>
  </si>
  <si>
    <t>Basslite S2012 Neo</t>
  </si>
  <si>
    <t>290-542</t>
  </si>
  <si>
    <t>290-570</t>
  </si>
  <si>
    <t>Lab12 Generator II</t>
  </si>
  <si>
    <t>290-575</t>
  </si>
  <si>
    <t>LAB 15</t>
  </si>
  <si>
    <t>290-577</t>
  </si>
  <si>
    <t>Definimax 4012HO</t>
  </si>
  <si>
    <t>290-578</t>
  </si>
  <si>
    <t>Definimax 4015LF</t>
  </si>
  <si>
    <t>290-579</t>
  </si>
  <si>
    <t>Definimax 4018LF</t>
  </si>
  <si>
    <t>290-589</t>
  </si>
  <si>
    <t>Kappalite 3012HO Neo</t>
  </si>
  <si>
    <t>290-590</t>
  </si>
  <si>
    <t>Kappalite 3012LF Neo</t>
  </si>
  <si>
    <t>290-591</t>
  </si>
  <si>
    <t>Deltalite II 2510 Neo</t>
  </si>
  <si>
    <t>290-593</t>
  </si>
  <si>
    <t>Deltalite II 2512 Neo</t>
  </si>
  <si>
    <t>290-595</t>
  </si>
  <si>
    <t>Deltalite II 2515 Neo</t>
  </si>
  <si>
    <t>290-597</t>
  </si>
  <si>
    <t>Kappalite 3015 Neo</t>
  </si>
  <si>
    <t>290-598</t>
  </si>
  <si>
    <t>Kappalite 3015LF Neo</t>
  </si>
  <si>
    <t>290-680</t>
  </si>
  <si>
    <t>Alphalite 6A</t>
  </si>
  <si>
    <t>290-682</t>
  </si>
  <si>
    <t>Alphalite 6A-CBMR</t>
  </si>
  <si>
    <t>292-210</t>
  </si>
  <si>
    <t>292-212</t>
  </si>
  <si>
    <t>292-214</t>
  </si>
  <si>
    <t>292-216</t>
  </si>
  <si>
    <t>292-218</t>
  </si>
  <si>
    <t>293-674</t>
  </si>
  <si>
    <t>Pro 5100</t>
  </si>
  <si>
    <t>294-301</t>
  </si>
  <si>
    <t>294-303</t>
  </si>
  <si>
    <t>294-305</t>
  </si>
  <si>
    <t>1508-8</t>
  </si>
  <si>
    <t>294-307</t>
  </si>
  <si>
    <t>1808-8 CU BWX</t>
  </si>
  <si>
    <t>294-309</t>
  </si>
  <si>
    <t>1508-8 CU BWX</t>
  </si>
  <si>
    <t>294-311</t>
  </si>
  <si>
    <t>1508-8 HE BWX</t>
  </si>
  <si>
    <t>294-313</t>
  </si>
  <si>
    <t>Scorpion SP-15825</t>
  </si>
  <si>
    <t>294-315</t>
  </si>
  <si>
    <t>1208-8 SPS BWX</t>
  </si>
  <si>
    <t>294-317</t>
  </si>
  <si>
    <t>294-460</t>
  </si>
  <si>
    <t>294-470</t>
  </si>
  <si>
    <t>294-472</t>
  </si>
  <si>
    <t>294-480</t>
  </si>
  <si>
    <t>2206H</t>
  </si>
  <si>
    <t>294-570</t>
  </si>
  <si>
    <t>B&amp;C</t>
  </si>
  <si>
    <t>12NDL76</t>
  </si>
  <si>
    <t>294-572</t>
  </si>
  <si>
    <t>15NW100</t>
  </si>
  <si>
    <t>294-574</t>
  </si>
  <si>
    <t>18NW100</t>
  </si>
  <si>
    <t>294-645</t>
  </si>
  <si>
    <t>6MDN44</t>
  </si>
  <si>
    <t>294-647</t>
  </si>
  <si>
    <t>6NDL44</t>
  </si>
  <si>
    <t>294-648</t>
  </si>
  <si>
    <t>8MDN51</t>
  </si>
  <si>
    <t>294-649</t>
  </si>
  <si>
    <t>8NDL51</t>
  </si>
  <si>
    <t>294-650</t>
  </si>
  <si>
    <t>6PEV13</t>
  </si>
  <si>
    <t>294-651</t>
  </si>
  <si>
    <t>6MD38</t>
  </si>
  <si>
    <t>294-652</t>
  </si>
  <si>
    <t>8PE21</t>
  </si>
  <si>
    <t>294-653</t>
  </si>
  <si>
    <t>8CXT</t>
  </si>
  <si>
    <t>294-654</t>
  </si>
  <si>
    <t>8PS21</t>
  </si>
  <si>
    <t>294-658</t>
  </si>
  <si>
    <t>10MD26</t>
  </si>
  <si>
    <t>294-659</t>
  </si>
  <si>
    <t>10PLB76</t>
  </si>
  <si>
    <t>294-660</t>
  </si>
  <si>
    <t>12PE32</t>
  </si>
  <si>
    <t>294-663</t>
  </si>
  <si>
    <t>12PLB76</t>
  </si>
  <si>
    <t>294-665</t>
  </si>
  <si>
    <t>12PS100</t>
  </si>
  <si>
    <t>294-667</t>
  </si>
  <si>
    <t>15PS76</t>
  </si>
  <si>
    <t>294-669</t>
  </si>
  <si>
    <t>15PL100</t>
  </si>
  <si>
    <t>294-670</t>
  </si>
  <si>
    <t>15TBX100</t>
  </si>
  <si>
    <t>294-671</t>
  </si>
  <si>
    <t>15PZB100</t>
  </si>
  <si>
    <t>294-673</t>
  </si>
  <si>
    <t>15PS100</t>
  </si>
  <si>
    <t>294-675</t>
  </si>
  <si>
    <t>18PS76</t>
  </si>
  <si>
    <t>294-676</t>
  </si>
  <si>
    <t>18TBX100</t>
  </si>
  <si>
    <t>294-677</t>
  </si>
  <si>
    <t>18PZB100</t>
  </si>
  <si>
    <t>294-678</t>
  </si>
  <si>
    <t>10HPL64</t>
  </si>
  <si>
    <t>294-679</t>
  </si>
  <si>
    <t>10NW64</t>
  </si>
  <si>
    <t>294-680</t>
  </si>
  <si>
    <t>12HPL76</t>
  </si>
  <si>
    <t>294-681</t>
  </si>
  <si>
    <t>12NW76</t>
  </si>
  <si>
    <t>294-682</t>
  </si>
  <si>
    <t>15HPL76W</t>
  </si>
  <si>
    <t>294-683</t>
  </si>
  <si>
    <t>15NDL76</t>
  </si>
  <si>
    <t>294-685</t>
  </si>
  <si>
    <t>10NCX Coaxial</t>
  </si>
  <si>
    <t>294-686</t>
  </si>
  <si>
    <t>12NCX Coaxial</t>
  </si>
  <si>
    <t>294-689</t>
  </si>
  <si>
    <t>21SW152-4</t>
  </si>
  <si>
    <t>294-694</t>
  </si>
  <si>
    <t>12CL64</t>
  </si>
  <si>
    <t>294-695</t>
  </si>
  <si>
    <t>12CL76</t>
  </si>
  <si>
    <t>294-828</t>
  </si>
  <si>
    <t>L8S800</t>
  </si>
  <si>
    <t>294-830</t>
  </si>
  <si>
    <t>MB8G200</t>
  </si>
  <si>
    <t>294-832</t>
  </si>
  <si>
    <t>MR8N301</t>
  </si>
  <si>
    <t>294-834</t>
  </si>
  <si>
    <t>L10/568H</t>
  </si>
  <si>
    <t>294-836</t>
  </si>
  <si>
    <t>L10/750YK</t>
  </si>
  <si>
    <t>294-840</t>
  </si>
  <si>
    <t>L12/854K</t>
  </si>
  <si>
    <t>294-842</t>
  </si>
  <si>
    <t>MB12G301</t>
  </si>
  <si>
    <t>294-844</t>
  </si>
  <si>
    <t>LF12G301</t>
  </si>
  <si>
    <t>294-848</t>
  </si>
  <si>
    <t>MB12N351</t>
  </si>
  <si>
    <t>294-854</t>
  </si>
  <si>
    <t>LF12N401</t>
  </si>
  <si>
    <t>294-860</t>
  </si>
  <si>
    <t>L15P540</t>
  </si>
  <si>
    <t>294-862</t>
  </si>
  <si>
    <t>MB15N351</t>
  </si>
  <si>
    <t>294-864</t>
  </si>
  <si>
    <t>L15S801</t>
  </si>
  <si>
    <t>294-866</t>
  </si>
  <si>
    <t>L15/554K</t>
  </si>
  <si>
    <t>294-868</t>
  </si>
  <si>
    <t>L15P200AK</t>
  </si>
  <si>
    <t>294-880</t>
  </si>
  <si>
    <t>L18P200-N</t>
  </si>
  <si>
    <t>294-884</t>
  </si>
  <si>
    <t>L18P300-ND</t>
  </si>
  <si>
    <t>294-886</t>
  </si>
  <si>
    <t>L18P400</t>
  </si>
  <si>
    <t>294-890</t>
  </si>
  <si>
    <t>294-895</t>
  </si>
  <si>
    <t>LF21N451</t>
  </si>
  <si>
    <t>PA130-8</t>
  </si>
  <si>
    <t>295-015</t>
  </si>
  <si>
    <t>PA165-8</t>
  </si>
  <si>
    <t>295-020</t>
  </si>
  <si>
    <t>PK165-8</t>
  </si>
  <si>
    <t>295-030</t>
  </si>
  <si>
    <t>PA255-8</t>
  </si>
  <si>
    <t>295-032</t>
  </si>
  <si>
    <t>PA310-8</t>
  </si>
  <si>
    <t>295-034</t>
  </si>
  <si>
    <t>PA380-8</t>
  </si>
  <si>
    <t>295-036</t>
  </si>
  <si>
    <t>PA460-8</t>
  </si>
  <si>
    <t>264-1116</t>
  </si>
  <si>
    <t>264-855</t>
  </si>
  <si>
    <t>W8-1747</t>
  </si>
  <si>
    <t>264-896</t>
  </si>
  <si>
    <t>WQ-1814S</t>
  </si>
  <si>
    <t>264-907</t>
  </si>
  <si>
    <t>Coustic</t>
  </si>
  <si>
    <t>US-CX10-04</t>
  </si>
  <si>
    <t>293-480</t>
  </si>
  <si>
    <t>OPTI1222D</t>
  </si>
  <si>
    <t>1.2X4</t>
  </si>
  <si>
    <t>1.2x4</t>
  </si>
  <si>
    <t>TI320C-4</t>
  </si>
  <si>
    <t>TI280C-4</t>
  </si>
  <si>
    <t>TI400C-4</t>
  </si>
  <si>
    <t>http://www.parts-express.com/pe/showdetl.cfm?Partnumber=267-4354</t>
  </si>
  <si>
    <t>http://www.parts-express.com/pe/showdetl.cfm?Partnumber=269-187</t>
  </si>
  <si>
    <t>http://www.parts-express.com/pe/showdetl.cfm?Partnumber=290-025</t>
  </si>
  <si>
    <t>http://www.parts-express.com/pe/showdetl.cfm?Partnumber=290-210</t>
  </si>
  <si>
    <t>http://www.parts-express.com/pe/showdetl.cfm?Partnumber=290-427</t>
  </si>
  <si>
    <t>http://www.parts-express.com/pe/showdetl.cfm?Partnumber=290-579</t>
  </si>
  <si>
    <t>http://www.parts-express.com/pe/showdetl.cfm?Partnumber=290-702</t>
  </si>
  <si>
    <t>http://www.parts-express.com/pe/showdetl.cfm?Partnumber=292-2522</t>
  </si>
  <si>
    <t>http://www.parts-express.com/pe/showdetl.cfm?Partnumber=292-2622</t>
  </si>
  <si>
    <t>http://www.parts-express.com/pe/showdetl.cfm?Partnumber=296-600</t>
  </si>
  <si>
    <t>http://www.parts-express.com/pe/showdetl.cfm?Partnumber=293-657</t>
  </si>
  <si>
    <t>http://www.parts-express.com/pe/showdetl.cfm?Partnumber=295-030</t>
  </si>
  <si>
    <t>http://www.parts-express.com/pe/showdetl.cfm?Partnumber=295-032</t>
  </si>
  <si>
    <t>http://www.parts-express.com/pe/showdetl.cfm?Partnumber=295-100</t>
  </si>
  <si>
    <t>http://www.parts-express.com/pe/showdetl.cfm?Partnumber=295-200</t>
  </si>
  <si>
    <t>http://www.parts-express.com/pe/showdetl.cfm?Partnumber=295-202</t>
  </si>
  <si>
    <t>http://www.parts-express.com/pe/showdetl.cfm?Partnumber=295-302</t>
  </si>
  <si>
    <t>http://www.parts-express.com/pe/showdetl.cfm?Partnumber=295-308</t>
  </si>
  <si>
    <t>http://www.parts-express.com/pe/showdetl.cfm?Partnumber=295-378</t>
  </si>
  <si>
    <t>http://www.parts-express.com/pe/showdetl.cfm?Partnumber=295-422</t>
  </si>
  <si>
    <t>http://www.parts-express.com/pe/showdetl.cfm?Partnumber=295-424</t>
  </si>
  <si>
    <t>http://www.parts-express.com/pe/showdetl.cfm?Partnumber=295-430</t>
  </si>
  <si>
    <t>http://www.parts-express.com/pe/showdetl.cfm?Partnumber=295-456</t>
  </si>
  <si>
    <t>http://www.parts-express.com/pe/showdetl.cfm?Partnumber=295-458</t>
  </si>
  <si>
    <t>http://www.parts-express.com/pe/showdetl.cfm?Partnumber=295-466</t>
  </si>
  <si>
    <t>http://www.parts-express.com/pe/showdetl.cfm?Partnumber=295-472</t>
  </si>
  <si>
    <t>http://www.parts-express.com/pe/showdetl.cfm?Partnumber=295-610</t>
  </si>
  <si>
    <t>http://www.parts-express.com/pe/showdetl.cfm?Partnumber=296-438</t>
  </si>
  <si>
    <t>http://www.parts-express.com/pe/showdetl.cfm?Partnumber=296-440</t>
  </si>
  <si>
    <t>http://www.parts-express.com/pe/showdetl.cfm?Partnumber=296-602</t>
  </si>
  <si>
    <t>http://www.parts-express.com/pe/showdetl.cfm?Partnumber=296-616</t>
  </si>
  <si>
    <t>http://www.parts-express.com/pe/showdetl.cfm?Partnumber=297-082</t>
  </si>
  <si>
    <t>http://www.parts-express.com/pe/showdetl.cfm?Partnumber=297-130</t>
  </si>
  <si>
    <t>http://www.parts-express.com/pe/showdetl.cfm?Partnumber=297-210</t>
  </si>
  <si>
    <t>http://www.parts-express.com/pe/showdetl.cfm?Partnumber=297-419</t>
  </si>
  <si>
    <t>http://www.parts-express.com/pe/showdetl.cfm?Partnumber=297-428</t>
  </si>
  <si>
    <t>http://www.parts-express.com/pe/showdetl.cfm?Partnumber=297-439</t>
  </si>
  <si>
    <t>http://www.parts-express.com/pe/showdetl.cfm?Partnumber=297-440</t>
  </si>
  <si>
    <t>http://www.parts-express.com/pe/showdetl.cfm?Partnumber=297-442</t>
  </si>
  <si>
    <t>http://www.parts-express.com/pe/showdetl.cfm?Partnumber=297-444</t>
  </si>
  <si>
    <t>http://www.parts-express.com/pe/showdetl.cfm?Partnumber=297-445</t>
  </si>
  <si>
    <t>http://www.parts-express.com/pe/showdetl.cfm?Partnumber=297-446</t>
  </si>
  <si>
    <t>http://www.parts-express.com/pe/showdetl.cfm?Partnumber=297-449</t>
  </si>
  <si>
    <t>http://www.parts-express.com/pe/showdetl.cfm?Partnumber=299-030</t>
  </si>
  <si>
    <t>http://www.parts-express.com/pe/showdetl.cfm?Partnumber=299-101</t>
  </si>
  <si>
    <t>http://www.parts-express.com/pe/showdetl.cfm?Partnumber=299-240</t>
  </si>
  <si>
    <t>http://www.parts-express.com/pe/showdetl.cfm?Partnumber=299-242</t>
  </si>
  <si>
    <t>http://www.parts-express.com/pe/showdetl.cfm?Partnumber=299-289</t>
  </si>
  <si>
    <t>http://www.parts-express.com/pe/showdetl.cfm?Partnumber=296-603</t>
  </si>
  <si>
    <t>10" Cast Frame Woofer</t>
  </si>
  <si>
    <t>689-1220</t>
  </si>
  <si>
    <t xml:space="preserve">12" Cast Frame Woofer </t>
  </si>
  <si>
    <t>689-1012</t>
  </si>
  <si>
    <t>W5-1138SM</t>
  </si>
  <si>
    <t>W3-1750S</t>
  </si>
  <si>
    <t>mattp</t>
  </si>
  <si>
    <t>5-1/4" Neodymium Subwoofer</t>
  </si>
  <si>
    <t>3" Neodymium Subwoofer</t>
  </si>
  <si>
    <t>4" Midbass Driver</t>
  </si>
  <si>
    <t>W3-1053SC</t>
  </si>
  <si>
    <t>3" Full Range Driver</t>
  </si>
  <si>
    <t>W2-1767S</t>
  </si>
  <si>
    <t>2" Neodymium Woofer</t>
  </si>
  <si>
    <t>W3-1876S</t>
  </si>
  <si>
    <t>3" Mini Subwoofer</t>
  </si>
  <si>
    <t>Vendor Link</t>
  </si>
  <si>
    <t>W5-1138SMF</t>
  </si>
  <si>
    <t>5-1/4" Paper Cone Subwoofer</t>
  </si>
  <si>
    <t>W6-1139SIF</t>
  </si>
  <si>
    <t>6-1/2" Paper Cone Subwoofer</t>
  </si>
  <si>
    <t>NE65W-04</t>
  </si>
  <si>
    <t>2" Full Range Woofer</t>
  </si>
  <si>
    <t>3-1/2" Glass Fiber Cone Full Range</t>
  </si>
  <si>
    <t>4" GFC Cone HDS Woofer</t>
  </si>
  <si>
    <t>4" Aluminum Cone HDS Woofer</t>
  </si>
  <si>
    <t>6-1/2" Nomex Cone HDS Woofer</t>
  </si>
  <si>
    <t>6-1/2" Full Range Woofer</t>
  </si>
  <si>
    <t>8" Nomex Cone HDS Woofer</t>
  </si>
  <si>
    <t>8" Paper Cone SLS Subwoofer</t>
  </si>
  <si>
    <t>NE225W-04</t>
  </si>
  <si>
    <t>8" Subwoofer</t>
  </si>
  <si>
    <t xml:space="preserve"> 6-1/2" Paper Cone Woofer Speaker 4 Ohm</t>
  </si>
  <si>
    <t>D12F Phantom</t>
  </si>
  <si>
    <t>12" Flat Subwoofer</t>
  </si>
  <si>
    <t xml:space="preserve">Performance Series 10" 1000W Subwoofer </t>
  </si>
  <si>
    <t>MR-18.4</t>
  </si>
  <si>
    <t>18" NRT Subwoofer</t>
  </si>
  <si>
    <t>W64</t>
  </si>
  <si>
    <t>6-1/2" Pro Plus Midbass Woofer</t>
  </si>
  <si>
    <t>3-1/2" Aluminum Cone Full-Range Driver 8 ohm</t>
  </si>
  <si>
    <t xml:space="preserve">Sigma Pro-18A-2 </t>
  </si>
  <si>
    <t>18" Cast Frame Driver</t>
  </si>
  <si>
    <t>18" Driver</t>
  </si>
  <si>
    <t>Eminator 2010</t>
  </si>
  <si>
    <t>10" High Power Car Subwoofer 4 Ohm</t>
  </si>
  <si>
    <t>15" High Power Subwoofer</t>
  </si>
  <si>
    <t>PFM8</t>
  </si>
  <si>
    <t>8" High Power High Performance Midbass</t>
  </si>
  <si>
    <t>7" Carbon Fiber/Paper Woofer</t>
  </si>
  <si>
    <t>Epic 8"</t>
  </si>
  <si>
    <t>DVC Subwoofer</t>
  </si>
  <si>
    <t>10" Pro Woofer</t>
  </si>
  <si>
    <t>12" Pro Woofer</t>
  </si>
  <si>
    <t>8" Series II Woofer</t>
  </si>
  <si>
    <t>8" Classic Subwoofer 4 Ohm</t>
  </si>
  <si>
    <t>10" Classic Subwoofer 4 Ohm</t>
  </si>
  <si>
    <t>5-1/4" Classic Shielded Woofer 4 Ohm</t>
  </si>
  <si>
    <t>6-1/2" Classic Shielded Woofer 4 Ohm</t>
  </si>
  <si>
    <t>4" Reference Full-Range Driver 4 Ohm</t>
  </si>
  <si>
    <t>DS90-8</t>
  </si>
  <si>
    <t>3" Designer Series Ext-Range Driver</t>
  </si>
  <si>
    <t>DS115-8</t>
  </si>
  <si>
    <t>4" Designer Series Woofer</t>
  </si>
  <si>
    <t>DS215-8</t>
  </si>
  <si>
    <t>8" Designer Series Woofer</t>
  </si>
  <si>
    <t>RSS210HO-4</t>
  </si>
  <si>
    <t>8" Reference HF Subwoofer 4 Ohm</t>
  </si>
  <si>
    <t>8" Reference HO Subwoofer 4 Ohm</t>
  </si>
  <si>
    <t>12" Reference HO Subwoofer 4 Ohm</t>
  </si>
  <si>
    <t>RSS460HO-4</t>
  </si>
  <si>
    <t>18" Reference HO Subwoofer 4 ohm</t>
  </si>
  <si>
    <t>8" Woofer</t>
  </si>
  <si>
    <t>AC-250SW</t>
  </si>
  <si>
    <t>10" Woofer</t>
  </si>
  <si>
    <t>AC120/50CK</t>
  </si>
  <si>
    <t>5" Midwoofer</t>
  </si>
  <si>
    <t xml:space="preserve"> 8945P</t>
  </si>
  <si>
    <t>7" Carbon Fiber/Paper Woofer w/Phase Plug</t>
  </si>
  <si>
    <t>8" Kevlar/Carbon Fiber Woofer</t>
  </si>
  <si>
    <t>10" Subwoofer</t>
  </si>
  <si>
    <t>CAW 538</t>
  </si>
  <si>
    <t>5" Cast Frame Woofer</t>
  </si>
  <si>
    <t>BMR12</t>
  </si>
  <si>
    <t>Compact 2" Full-Range Square Speaker 12W 8 Ohm</t>
  </si>
  <si>
    <t>D5G</t>
  </si>
  <si>
    <t>5" Kevlar/Paper Woofer</t>
  </si>
  <si>
    <t>B3N</t>
  </si>
  <si>
    <t>3" Aluminum Driver Round Frame</t>
  </si>
  <si>
    <t>8 5" Poly Bass/Midrange Shielded</t>
  </si>
  <si>
    <t>6" Bass/Midrange</t>
  </si>
  <si>
    <t>M6a</t>
  </si>
  <si>
    <t>6" Aluminum/Magnesium Midbass</t>
  </si>
  <si>
    <t>D6.8</t>
  </si>
  <si>
    <t>6" Poly Bass/Midrange Shielded</t>
  </si>
  <si>
    <t>8" Bass/Midrange</t>
  </si>
  <si>
    <t>M8N-1</t>
  </si>
  <si>
    <t>Aluminum/Magnesium Woofer</t>
  </si>
  <si>
    <t>8" Poly Bass/Midrange Shielded</t>
  </si>
  <si>
    <t>NS6-255-8A</t>
  </si>
  <si>
    <t>6" Paper Cone Neodymium Magnet Woofer</t>
  </si>
  <si>
    <t>299-101</t>
  </si>
  <si>
    <t>6-1/2" Aluminum Cone Shielded Driver</t>
  </si>
  <si>
    <t xml:space="preserve">4" HDS Nomex Shielded Woofer </t>
  </si>
  <si>
    <t>5-1/4" HDS Shielded Woofer</t>
  </si>
  <si>
    <t>299-289</t>
  </si>
  <si>
    <t>5" Concave Paper Cone Woofer Speaker 2 Ohm</t>
  </si>
  <si>
    <t xml:space="preserve">7" Carbon Fiber/Paper Woofer </t>
  </si>
  <si>
    <t>Vas (L)</t>
  </si>
  <si>
    <t>Vas in cu ft</t>
  </si>
  <si>
    <t>Car Audio</t>
  </si>
  <si>
    <t>Pro Audio</t>
  </si>
  <si>
    <t>Woofer</t>
  </si>
  <si>
    <t>Source</t>
  </si>
  <si>
    <t>LMS-R (12)</t>
  </si>
  <si>
    <t>LMS-R (15)</t>
  </si>
  <si>
    <t>830992</t>
  </si>
  <si>
    <t>830992 (mattp)</t>
  </si>
  <si>
    <t>830883</t>
  </si>
  <si>
    <t>830883 (mattp)</t>
  </si>
  <si>
    <t>NE180W-04 (mattp)</t>
  </si>
  <si>
    <t>830869</t>
  </si>
  <si>
    <t>830869 (mattp)</t>
  </si>
  <si>
    <t>830667</t>
  </si>
  <si>
    <t>830667 (mattp)</t>
  </si>
  <si>
    <t>W4-1658SB (mattp)</t>
  </si>
  <si>
    <t>ND90-8 (mattp)</t>
  </si>
  <si>
    <t>WX65X (MCM)</t>
  </si>
  <si>
    <t>WX85X (MCM)</t>
  </si>
  <si>
    <t>WX102X (MCM)</t>
  </si>
  <si>
    <t>WX120X (MCM)</t>
  </si>
  <si>
    <t>ST210-8 (mattp)</t>
  </si>
  <si>
    <t>DCS205-4 (mattp)</t>
  </si>
  <si>
    <t>DCS255-4 (mattp)</t>
  </si>
  <si>
    <t>DC130BS-4 (mattp)</t>
  </si>
  <si>
    <t>DC160S-4 (mattp)</t>
  </si>
  <si>
    <t>RS100-4 (mattp)</t>
  </si>
  <si>
    <t>RSS210HF-4 (mattp)</t>
  </si>
  <si>
    <t>RSS315HO-4 (mattp)</t>
  </si>
  <si>
    <t>LW8004PMR (mattp)</t>
  </si>
  <si>
    <t>8945A (mattp)</t>
  </si>
  <si>
    <t>8948A (mattp)</t>
  </si>
  <si>
    <t>8137A (mattp)</t>
  </si>
  <si>
    <t xml:space="preserve"> 8945P (mattp)</t>
  </si>
  <si>
    <t>Ultimate UW 1058 (mattp)</t>
  </si>
  <si>
    <t>Definimax 4018LF (mattp)</t>
  </si>
  <si>
    <t>PDMW5 (MCM)</t>
  </si>
  <si>
    <t>PPA6 (MCM)</t>
  </si>
  <si>
    <t>PPA8 (MCM)</t>
  </si>
  <si>
    <t>PPA10 (MCM)</t>
  </si>
  <si>
    <t>PPA12 (MCM)</t>
  </si>
  <si>
    <t>PPA15 (MCM)</t>
  </si>
  <si>
    <t>PPA18 (MCM)</t>
  </si>
  <si>
    <t>PA255-8 (mattp)</t>
  </si>
  <si>
    <t>PA310-8 (mattp)</t>
  </si>
  <si>
    <t>PDW15125 (MCM)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</si>
</sst>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D3D3D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2" fillId="0" borderId="0" xfId="0" applyFont="1"/>
    <xf numFmtId="0" fontId="2" fillId="2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0" fontId="1" fillId="2" borderId="0" xfId="1" applyFont="1" applyFill="1" applyAlignment="1" applyProtection="1">
      <alignment horizontal="center" wrapText="1"/>
    </xf>
    <xf numFmtId="49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14" fontId="2" fillId="0" borderId="0" xfId="0" applyNumberFormat="1" applyFont="1"/>
    <xf numFmtId="0" fontId="3" fillId="0" borderId="0" xfId="0" applyFont="1" applyAlignment="1">
      <alignment horizontal="center" wrapText="1"/>
    </xf>
    <xf numFmtId="0" fontId="1" fillId="0" borderId="0" xfId="1" applyAlignment="1" applyProtection="1"/>
    <xf numFmtId="0" fontId="0" fillId="3" borderId="0" xfId="0" applyFont="1" applyFill="1" applyBorder="1" applyAlignment="1">
      <alignment horizontal="center"/>
    </xf>
    <xf numFmtId="49" fontId="0" fillId="3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Font="1"/>
    <xf numFmtId="0" fontId="0" fillId="2" borderId="0" xfId="0" applyFont="1" applyFill="1" applyAlignment="1">
      <alignment horizontal="center" wrapText="1"/>
    </xf>
    <xf numFmtId="0" fontId="4" fillId="2" borderId="0" xfId="1" applyFont="1" applyFill="1" applyAlignment="1" applyProtection="1">
      <alignment horizontal="center" wrapText="1"/>
    </xf>
    <xf numFmtId="2" fontId="0" fillId="0" borderId="0" xfId="0" applyNumberFormat="1" applyAlignment="1">
      <alignment horizontal="center"/>
    </xf>
    <xf numFmtId="2" fontId="2" fillId="2" borderId="0" xfId="0" applyNumberFormat="1" applyFont="1" applyFill="1" applyAlignment="1">
      <alignment horizontal="center" wrapText="1"/>
    </xf>
    <xf numFmtId="2" fontId="2" fillId="0" borderId="0" xfId="0" applyNumberFormat="1" applyFont="1"/>
    <xf numFmtId="2" fontId="0" fillId="0" borderId="0" xfId="0" applyNumberFormat="1" applyFont="1" applyAlignment="1">
      <alignment horizontal="center"/>
    </xf>
    <xf numFmtId="2" fontId="0" fillId="2" borderId="0" xfId="0" applyNumberFormat="1" applyFont="1" applyFill="1" applyAlignment="1">
      <alignment horizontal="center" wrapText="1"/>
    </xf>
    <xf numFmtId="2" fontId="0" fillId="0" borderId="0" xfId="0" applyNumberFormat="1" applyFont="1"/>
    <xf numFmtId="0" fontId="5" fillId="3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center" vertical="top" wrapText="1"/>
    </xf>
    <xf numFmtId="0" fontId="4" fillId="3" borderId="0" xfId="1" applyFont="1" applyFill="1" applyBorder="1" applyAlignment="1" applyProtection="1">
      <alignment vertical="top" wrapText="1"/>
    </xf>
    <xf numFmtId="0" fontId="4" fillId="3" borderId="0" xfId="1" applyFont="1" applyFill="1" applyBorder="1" applyAlignment="1" applyProtection="1">
      <alignment horizontal="center" vertical="top" wrapText="1"/>
    </xf>
    <xf numFmtId="14" fontId="0" fillId="0" borderId="0" xfId="0" applyNumberFormat="1" applyFont="1"/>
    <xf numFmtId="14" fontId="0" fillId="3" borderId="0" xfId="0" applyNumberFormat="1" applyFont="1" applyFill="1" applyBorder="1" applyAlignment="1">
      <alignment horizontal="center"/>
    </xf>
    <xf numFmtId="14" fontId="5" fillId="3" borderId="0" xfId="0" applyNumberFormat="1" applyFont="1" applyFill="1" applyBorder="1" applyAlignment="1">
      <alignment horizontal="center" vertical="top" wrapText="1"/>
    </xf>
    <xf numFmtId="14" fontId="0" fillId="0" borderId="0" xfId="0" applyNumberFormat="1"/>
    <xf numFmtId="0" fontId="0" fillId="0" borderId="0" xfId="0" applyFont="1" applyAlignment="1"/>
    <xf numFmtId="0" fontId="3" fillId="0" borderId="0" xfId="0" applyFont="1" applyAlignment="1"/>
    <xf numFmtId="0" fontId="4" fillId="3" borderId="0" xfId="1" applyFont="1" applyFill="1" applyBorder="1" applyAlignment="1" applyProtection="1">
      <alignment vertical="top"/>
    </xf>
    <xf numFmtId="0" fontId="4" fillId="2" borderId="0" xfId="1" applyFont="1" applyFill="1" applyAlignment="1" applyProtection="1"/>
    <xf numFmtId="0" fontId="1" fillId="2" borderId="0" xfId="1" applyFont="1" applyFill="1" applyAlignment="1" applyProtection="1"/>
    <xf numFmtId="0" fontId="0" fillId="0" borderId="0" xfId="0" applyAlignment="1"/>
    <xf numFmtId="0" fontId="2" fillId="0" borderId="0" xfId="0" applyFont="1" applyBorder="1" applyAlignment="1">
      <alignment horizontal="left"/>
    </xf>
    <xf numFmtId="0" fontId="0" fillId="2" borderId="0" xfId="0" applyFill="1" applyAlignment="1">
      <alignment horizontal="center" wrapText="1"/>
    </xf>
    <xf numFmtId="0" fontId="0" fillId="0" borderId="0" xfId="0" applyFont="1" applyBorder="1" applyAlignment="1"/>
    <xf numFmtId="0" fontId="2" fillId="0" borderId="0" xfId="0" applyFont="1" applyBorder="1" applyAlignment="1"/>
    <xf numFmtId="0" fontId="0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arts-express.com/pe/showdetl.cfm?&amp;Partnumber=293-642" TargetMode="External"/><Relationship Id="rId21" Type="http://schemas.openxmlformats.org/officeDocument/2006/relationships/hyperlink" Target="http://www.parts-express.com/pe/showdetl.cfm?&amp;Partnumber=264-1114" TargetMode="External"/><Relationship Id="rId42" Type="http://schemas.openxmlformats.org/officeDocument/2006/relationships/hyperlink" Target="http://www.parts-express.com/pe/showdetl.cfm?&amp;Partnumber=290-204" TargetMode="External"/><Relationship Id="rId63" Type="http://schemas.openxmlformats.org/officeDocument/2006/relationships/hyperlink" Target="http://www.parts-express.com/pe/showdetl.cfm?&amp;Partnumber=290-314" TargetMode="External"/><Relationship Id="rId84" Type="http://schemas.openxmlformats.org/officeDocument/2006/relationships/hyperlink" Target="http://www.parts-express.com/pe/showdetl.cfm?&amp;Partnumber=290-361" TargetMode="External"/><Relationship Id="rId138" Type="http://schemas.openxmlformats.org/officeDocument/2006/relationships/hyperlink" Target="http://www.parts-express.com/pe/showdetl.cfm?&amp;Partnumber=295-310" TargetMode="External"/><Relationship Id="rId159" Type="http://schemas.openxmlformats.org/officeDocument/2006/relationships/hyperlink" Target="http://www.parts-express.com/pe/showdetl.cfm?&amp;Partnumber=295-364" TargetMode="External"/><Relationship Id="rId170" Type="http://schemas.openxmlformats.org/officeDocument/2006/relationships/hyperlink" Target="http://www.parts-express.com/pe/showdetl.cfm?&amp;Partnumber=295-445" TargetMode="External"/><Relationship Id="rId191" Type="http://schemas.openxmlformats.org/officeDocument/2006/relationships/hyperlink" Target="http://www.parts-express.com/pe/showdetl.cfm?&amp;Partnumber=296-414" TargetMode="External"/><Relationship Id="rId205" Type="http://schemas.openxmlformats.org/officeDocument/2006/relationships/hyperlink" Target="http://www.parts-express.com/pe/showdetl.cfm?&amp;Partnumber=297-122" TargetMode="External"/><Relationship Id="rId226" Type="http://schemas.openxmlformats.org/officeDocument/2006/relationships/hyperlink" Target="http://www.parts-express.com/pe/showdetl.cfm?&amp;Partnumber=297-442" TargetMode="External"/><Relationship Id="rId107" Type="http://schemas.openxmlformats.org/officeDocument/2006/relationships/hyperlink" Target="http://www.parts-express.com/pe/showdetl.cfm?&amp;Partnumber=292-415" TargetMode="External"/><Relationship Id="rId11" Type="http://schemas.openxmlformats.org/officeDocument/2006/relationships/hyperlink" Target="http://www.parts-express.com/pe/showdetl.cfm?&amp;Partnumber=264-1090" TargetMode="External"/><Relationship Id="rId32" Type="http://schemas.openxmlformats.org/officeDocument/2006/relationships/hyperlink" Target="http://www.parts-express.com/pe/showdetl.cfm?&amp;Partnumber=264-862" TargetMode="External"/><Relationship Id="rId53" Type="http://schemas.openxmlformats.org/officeDocument/2006/relationships/hyperlink" Target="http://www.parts-express.com/pe/showdetl.cfm?&amp;Partnumber=290-300" TargetMode="External"/><Relationship Id="rId74" Type="http://schemas.openxmlformats.org/officeDocument/2006/relationships/hyperlink" Target="http://www.parts-express.com/pe/showdetl.cfm?&amp;Partnumber=290-338" TargetMode="External"/><Relationship Id="rId128" Type="http://schemas.openxmlformats.org/officeDocument/2006/relationships/hyperlink" Target="http://www.parts-express.com/pe/showdetl.cfm?&amp;Partnumber=295-200" TargetMode="External"/><Relationship Id="rId149" Type="http://schemas.openxmlformats.org/officeDocument/2006/relationships/hyperlink" Target="http://www.parts-express.com/pe/showdetl.cfm?&amp;Partnumber=295-340" TargetMode="External"/><Relationship Id="rId5" Type="http://schemas.openxmlformats.org/officeDocument/2006/relationships/hyperlink" Target="http://www.parts-express.com/pe/showdetl.cfm?&amp;Partnumber=264-1078" TargetMode="External"/><Relationship Id="rId95" Type="http://schemas.openxmlformats.org/officeDocument/2006/relationships/hyperlink" Target="http://www.parts-express.com/pe/showdetl.cfm?&amp;Partnumber=290-910" TargetMode="External"/><Relationship Id="rId160" Type="http://schemas.openxmlformats.org/officeDocument/2006/relationships/hyperlink" Target="http://www.parts-express.com/pe/showdetl.cfm?&amp;Partnumber=295-370" TargetMode="External"/><Relationship Id="rId181" Type="http://schemas.openxmlformats.org/officeDocument/2006/relationships/hyperlink" Target="http://www.parts-express.com/pe/showdetl.cfm?&amp;Partnumber=295-484" TargetMode="External"/><Relationship Id="rId216" Type="http://schemas.openxmlformats.org/officeDocument/2006/relationships/hyperlink" Target="http://www.parts-express.com/pe/showdetl.cfm?&amp;Partnumber=297-297" TargetMode="External"/><Relationship Id="rId237" Type="http://schemas.openxmlformats.org/officeDocument/2006/relationships/printerSettings" Target="../printerSettings/printerSettings1.bin"/><Relationship Id="rId22" Type="http://schemas.openxmlformats.org/officeDocument/2006/relationships/hyperlink" Target="http://www.parts-express.com/pe/showdetl.cfm?&amp;Partnumber=264-1118" TargetMode="External"/><Relationship Id="rId43" Type="http://schemas.openxmlformats.org/officeDocument/2006/relationships/hyperlink" Target="http://www.parts-express.com/pe/showdetl.cfm?&amp;Partnumber=290-206" TargetMode="External"/><Relationship Id="rId64" Type="http://schemas.openxmlformats.org/officeDocument/2006/relationships/hyperlink" Target="http://www.parts-express.com/pe/showdetl.cfm?&amp;Partnumber=290-315" TargetMode="External"/><Relationship Id="rId118" Type="http://schemas.openxmlformats.org/officeDocument/2006/relationships/hyperlink" Target="http://www.parts-express.com/pe/showdetl.cfm?&amp;Partnumber=293-650" TargetMode="External"/><Relationship Id="rId139" Type="http://schemas.openxmlformats.org/officeDocument/2006/relationships/hyperlink" Target="http://www.parts-express.com/pe/showdetl.cfm?&amp;Partnumber=295-315" TargetMode="External"/><Relationship Id="rId80" Type="http://schemas.openxmlformats.org/officeDocument/2006/relationships/hyperlink" Target="http://www.parts-express.com/pe/showdetl.cfm?&amp;Partnumber=290-355" TargetMode="External"/><Relationship Id="rId85" Type="http://schemas.openxmlformats.org/officeDocument/2006/relationships/hyperlink" Target="http://www.parts-express.com/pe/showdetl.cfm?&amp;Partnumber=290-362" TargetMode="External"/><Relationship Id="rId150" Type="http://schemas.openxmlformats.org/officeDocument/2006/relationships/hyperlink" Target="http://www.parts-express.com/pe/showdetl.cfm?&amp;Partnumber=295-342" TargetMode="External"/><Relationship Id="rId155" Type="http://schemas.openxmlformats.org/officeDocument/2006/relationships/hyperlink" Target="http://www.parts-express.com/pe/showdetl.cfm?&amp;Partnumber=295-354" TargetMode="External"/><Relationship Id="rId171" Type="http://schemas.openxmlformats.org/officeDocument/2006/relationships/hyperlink" Target="http://www.parts-express.com/pe/showdetl.cfm?&amp;Partnumber=295-456" TargetMode="External"/><Relationship Id="rId176" Type="http://schemas.openxmlformats.org/officeDocument/2006/relationships/hyperlink" Target="http://www.parts-express.com/pe/showdetl.cfm?&amp;Partnumber=295-467" TargetMode="External"/><Relationship Id="rId192" Type="http://schemas.openxmlformats.org/officeDocument/2006/relationships/hyperlink" Target="http://www.parts-express.com/pe/showdetl.cfm?&amp;Partnumber=296-420" TargetMode="External"/><Relationship Id="rId197" Type="http://schemas.openxmlformats.org/officeDocument/2006/relationships/hyperlink" Target="http://www.parts-express.com/pe/showdetl.cfm?&amp;Partnumber=296-616" TargetMode="External"/><Relationship Id="rId206" Type="http://schemas.openxmlformats.org/officeDocument/2006/relationships/hyperlink" Target="http://www.parts-express.com/pe/showdetl.cfm?&amp;Partnumber=297-123" TargetMode="External"/><Relationship Id="rId227" Type="http://schemas.openxmlformats.org/officeDocument/2006/relationships/hyperlink" Target="http://www.parts-express.com/pe/showdetl.cfm?&amp;Partnumber=297-445" TargetMode="External"/><Relationship Id="rId201" Type="http://schemas.openxmlformats.org/officeDocument/2006/relationships/hyperlink" Target="http://www.parts-express.com/pe/showdetl.cfm?&amp;Partnumber=297-045" TargetMode="External"/><Relationship Id="rId222" Type="http://schemas.openxmlformats.org/officeDocument/2006/relationships/hyperlink" Target="http://www.parts-express.com/pe/showdetl.cfm?&amp;Partnumber=297-437" TargetMode="External"/><Relationship Id="rId12" Type="http://schemas.openxmlformats.org/officeDocument/2006/relationships/hyperlink" Target="http://www.parts-express.com/pe/showdetl.cfm?&amp;Partnumber=264-1092" TargetMode="External"/><Relationship Id="rId17" Type="http://schemas.openxmlformats.org/officeDocument/2006/relationships/hyperlink" Target="http://www.parts-express.com/pe/showdetl.cfm?&amp;Partnumber=264-1102" TargetMode="External"/><Relationship Id="rId33" Type="http://schemas.openxmlformats.org/officeDocument/2006/relationships/hyperlink" Target="http://www.parts-express.com/pe/showdetl.cfm?&amp;Partnumber=264-878" TargetMode="External"/><Relationship Id="rId38" Type="http://schemas.openxmlformats.org/officeDocument/2006/relationships/hyperlink" Target="http://www.parts-express.com/pe/showdetl.cfm?&amp;Partnumber=264-893" TargetMode="External"/><Relationship Id="rId59" Type="http://schemas.openxmlformats.org/officeDocument/2006/relationships/hyperlink" Target="http://www.parts-express.com/pe/showdetl.cfm?&amp;Partnumber=290-308" TargetMode="External"/><Relationship Id="rId103" Type="http://schemas.openxmlformats.org/officeDocument/2006/relationships/hyperlink" Target="http://www.parts-express.com/pe/showdetl.cfm?&amp;Partnumber=292-406" TargetMode="External"/><Relationship Id="rId108" Type="http://schemas.openxmlformats.org/officeDocument/2006/relationships/hyperlink" Target="http://www.parts-express.com/pe/showdetl.cfm?&amp;Partnumber=292-421" TargetMode="External"/><Relationship Id="rId124" Type="http://schemas.openxmlformats.org/officeDocument/2006/relationships/hyperlink" Target="http://www.parts-express.com/pe/showdetl.cfm?&amp;Partnumber=295-110" TargetMode="External"/><Relationship Id="rId129" Type="http://schemas.openxmlformats.org/officeDocument/2006/relationships/hyperlink" Target="http://www.parts-express.com/pe/showdetl.cfm?&amp;Partnumber=295-202" TargetMode="External"/><Relationship Id="rId54" Type="http://schemas.openxmlformats.org/officeDocument/2006/relationships/hyperlink" Target="http://www.parts-express.com/pe/showdetl.cfm?&amp;Partnumber=290-301" TargetMode="External"/><Relationship Id="rId70" Type="http://schemas.openxmlformats.org/officeDocument/2006/relationships/hyperlink" Target="http://www.parts-express.com/pe/showdetl.cfm?&amp;Partnumber=290-332" TargetMode="External"/><Relationship Id="rId75" Type="http://schemas.openxmlformats.org/officeDocument/2006/relationships/hyperlink" Target="http://www.parts-express.com/pe/showdetl.cfm?&amp;Partnumber=290-345" TargetMode="External"/><Relationship Id="rId91" Type="http://schemas.openxmlformats.org/officeDocument/2006/relationships/hyperlink" Target="http://www.parts-express.com/pe/showdetl.cfm?&amp;Partnumber=290-373" TargetMode="External"/><Relationship Id="rId96" Type="http://schemas.openxmlformats.org/officeDocument/2006/relationships/hyperlink" Target="http://www.parts-express.com/pe/showdetl.cfm?&amp;Partnumber=290-912" TargetMode="External"/><Relationship Id="rId140" Type="http://schemas.openxmlformats.org/officeDocument/2006/relationships/hyperlink" Target="http://www.parts-express.com/pe/showdetl.cfm?&amp;Partnumber=295-320" TargetMode="External"/><Relationship Id="rId145" Type="http://schemas.openxmlformats.org/officeDocument/2006/relationships/hyperlink" Target="http://www.parts-express.com/pe/showdetl.cfm?&amp;Partnumber=295-334" TargetMode="External"/><Relationship Id="rId161" Type="http://schemas.openxmlformats.org/officeDocument/2006/relationships/hyperlink" Target="http://www.parts-express.com/pe/showdetl.cfm?&amp;Partnumber=295-372" TargetMode="External"/><Relationship Id="rId166" Type="http://schemas.openxmlformats.org/officeDocument/2006/relationships/hyperlink" Target="http://www.parts-express.com/pe/showdetl.cfm?&amp;Partnumber=295-404" TargetMode="External"/><Relationship Id="rId182" Type="http://schemas.openxmlformats.org/officeDocument/2006/relationships/hyperlink" Target="http://www.parts-express.com/pe/showdetl.cfm?&amp;Partnumber=295-486" TargetMode="External"/><Relationship Id="rId187" Type="http://schemas.openxmlformats.org/officeDocument/2006/relationships/hyperlink" Target="http://www.parts-express.com/pe/showdetl.cfm?&amp;Partnumber=296-400" TargetMode="External"/><Relationship Id="rId217" Type="http://schemas.openxmlformats.org/officeDocument/2006/relationships/hyperlink" Target="http://www.parts-express.com/pe/showdetl.cfm?&amp;Partnumber=297-420" TargetMode="External"/><Relationship Id="rId1" Type="http://schemas.openxmlformats.org/officeDocument/2006/relationships/hyperlink" Target="http://www.parts-express.com/pe/showdetl.cfm?&amp;Partnumber=264-1066" TargetMode="External"/><Relationship Id="rId6" Type="http://schemas.openxmlformats.org/officeDocument/2006/relationships/hyperlink" Target="http://www.parts-express.com/pe/showdetl.cfm?&amp;Partnumber=264-1080" TargetMode="External"/><Relationship Id="rId212" Type="http://schemas.openxmlformats.org/officeDocument/2006/relationships/hyperlink" Target="http://www.parts-express.com/pe/showdetl.cfm?&amp;Partnumber=297-264" TargetMode="External"/><Relationship Id="rId233" Type="http://schemas.openxmlformats.org/officeDocument/2006/relationships/hyperlink" Target="http://www.parts-express.com/pe/showdetl.cfm?&amp;Partnumber=297-460" TargetMode="External"/><Relationship Id="rId23" Type="http://schemas.openxmlformats.org/officeDocument/2006/relationships/hyperlink" Target="http://www.parts-express.com/pe/showdetl.cfm?&amp;Partnumber=264-820" TargetMode="External"/><Relationship Id="rId28" Type="http://schemas.openxmlformats.org/officeDocument/2006/relationships/hyperlink" Target="http://www.parts-express.com/pe/showdetl.cfm?&amp;Partnumber=264-837" TargetMode="External"/><Relationship Id="rId49" Type="http://schemas.openxmlformats.org/officeDocument/2006/relationships/hyperlink" Target="http://www.parts-express.com/pe/showdetl.cfm?&amp;Partnumber=290-270" TargetMode="External"/><Relationship Id="rId114" Type="http://schemas.openxmlformats.org/officeDocument/2006/relationships/hyperlink" Target="http://www.parts-express.com/pe/showdetl.cfm?&amp;Partnumber=293-483" TargetMode="External"/><Relationship Id="rId119" Type="http://schemas.openxmlformats.org/officeDocument/2006/relationships/hyperlink" Target="http://www.parts-express.com/pe/showdetl.cfm?&amp;Partnumber=293-656" TargetMode="External"/><Relationship Id="rId44" Type="http://schemas.openxmlformats.org/officeDocument/2006/relationships/hyperlink" Target="http://www.parts-express.com/pe/showdetl.cfm?&amp;Partnumber=290-208" TargetMode="External"/><Relationship Id="rId60" Type="http://schemas.openxmlformats.org/officeDocument/2006/relationships/hyperlink" Target="http://www.parts-express.com/pe/showdetl.cfm?&amp;Partnumber=290-309" TargetMode="External"/><Relationship Id="rId65" Type="http://schemas.openxmlformats.org/officeDocument/2006/relationships/hyperlink" Target="http://www.parts-express.com/pe/showdetl.cfm?&amp;Partnumber=290-320" TargetMode="External"/><Relationship Id="rId81" Type="http://schemas.openxmlformats.org/officeDocument/2006/relationships/hyperlink" Target="http://www.parts-express.com/pe/showdetl.cfm?&amp;Partnumber=290-356" TargetMode="External"/><Relationship Id="rId86" Type="http://schemas.openxmlformats.org/officeDocument/2006/relationships/hyperlink" Target="http://www.parts-express.com/pe/showdetl.cfm?&amp;Partnumber=290-365" TargetMode="External"/><Relationship Id="rId130" Type="http://schemas.openxmlformats.org/officeDocument/2006/relationships/hyperlink" Target="http://www.parts-express.com/pe/showdetl.cfm?&amp;Partnumber=295-204" TargetMode="External"/><Relationship Id="rId135" Type="http://schemas.openxmlformats.org/officeDocument/2006/relationships/hyperlink" Target="http://www.parts-express.com/pe/showdetl.cfm?&amp;Partnumber=295-305" TargetMode="External"/><Relationship Id="rId151" Type="http://schemas.openxmlformats.org/officeDocument/2006/relationships/hyperlink" Target="http://www.parts-express.com/pe/showdetl.cfm?&amp;Partnumber=295-344" TargetMode="External"/><Relationship Id="rId156" Type="http://schemas.openxmlformats.org/officeDocument/2006/relationships/hyperlink" Target="http://www.parts-express.com/pe/showdetl.cfm?&amp;Partnumber=295-355" TargetMode="External"/><Relationship Id="rId177" Type="http://schemas.openxmlformats.org/officeDocument/2006/relationships/hyperlink" Target="http://www.parts-express.com/pe/showdetl.cfm?&amp;Partnumber=295-468" TargetMode="External"/><Relationship Id="rId198" Type="http://schemas.openxmlformats.org/officeDocument/2006/relationships/hyperlink" Target="http://www.parts-express.com/pe/showdetl.cfm?&amp;Partnumber=296-624" TargetMode="External"/><Relationship Id="rId172" Type="http://schemas.openxmlformats.org/officeDocument/2006/relationships/hyperlink" Target="http://www.parts-express.com/pe/showdetl.cfm?&amp;Partnumber=295-460" TargetMode="External"/><Relationship Id="rId193" Type="http://schemas.openxmlformats.org/officeDocument/2006/relationships/hyperlink" Target="http://www.parts-express.com/pe/showdetl.cfm?&amp;Partnumber=296-434" TargetMode="External"/><Relationship Id="rId202" Type="http://schemas.openxmlformats.org/officeDocument/2006/relationships/hyperlink" Target="http://www.parts-express.com/pe/showdetl.cfm?&amp;Partnumber=297-066" TargetMode="External"/><Relationship Id="rId207" Type="http://schemas.openxmlformats.org/officeDocument/2006/relationships/hyperlink" Target="http://www.parts-express.com/pe/showdetl.cfm?&amp;Partnumber=297-124" TargetMode="External"/><Relationship Id="rId223" Type="http://schemas.openxmlformats.org/officeDocument/2006/relationships/hyperlink" Target="http://www.parts-express.com/pe/showdetl.cfm?&amp;Partnumber=297-439" TargetMode="External"/><Relationship Id="rId228" Type="http://schemas.openxmlformats.org/officeDocument/2006/relationships/hyperlink" Target="http://www.parts-express.com/pe/showdetl.cfm?&amp;Partnumber=297-446" TargetMode="External"/><Relationship Id="rId13" Type="http://schemas.openxmlformats.org/officeDocument/2006/relationships/hyperlink" Target="http://www.parts-express.com/pe/showdetl.cfm?&amp;Partnumber=264-1094" TargetMode="External"/><Relationship Id="rId18" Type="http://schemas.openxmlformats.org/officeDocument/2006/relationships/hyperlink" Target="http://www.parts-express.com/pe/showdetl.cfm?&amp;Partnumber=264-1106" TargetMode="External"/><Relationship Id="rId39" Type="http://schemas.openxmlformats.org/officeDocument/2006/relationships/hyperlink" Target="http://www.parts-express.com/pe/showdetl.cfm?&amp;Partnumber=264-894" TargetMode="External"/><Relationship Id="rId109" Type="http://schemas.openxmlformats.org/officeDocument/2006/relationships/hyperlink" Target="http://www.parts-express.com/pe/showdetl.cfm?&amp;Partnumber=292-422" TargetMode="External"/><Relationship Id="rId34" Type="http://schemas.openxmlformats.org/officeDocument/2006/relationships/hyperlink" Target="http://www.parts-express.com/pe/showdetl.cfm?&amp;Partnumber=264-881" TargetMode="External"/><Relationship Id="rId50" Type="http://schemas.openxmlformats.org/officeDocument/2006/relationships/hyperlink" Target="http://www.parts-express.com/pe/showdetl.cfm?&amp;Partnumber=290-272" TargetMode="External"/><Relationship Id="rId55" Type="http://schemas.openxmlformats.org/officeDocument/2006/relationships/hyperlink" Target="http://www.parts-express.com/pe/showdetl.cfm?&amp;Partnumber=290-302" TargetMode="External"/><Relationship Id="rId76" Type="http://schemas.openxmlformats.org/officeDocument/2006/relationships/hyperlink" Target="http://www.parts-express.com/pe/showdetl.cfm?&amp;Partnumber=290-346" TargetMode="External"/><Relationship Id="rId97" Type="http://schemas.openxmlformats.org/officeDocument/2006/relationships/hyperlink" Target="http://www.parts-express.com/pe/showdetl.cfm?&amp;Partnumber=290-914" TargetMode="External"/><Relationship Id="rId104" Type="http://schemas.openxmlformats.org/officeDocument/2006/relationships/hyperlink" Target="http://www.parts-express.com/pe/showdetl.cfm?&amp;Partnumber=292-408" TargetMode="External"/><Relationship Id="rId120" Type="http://schemas.openxmlformats.org/officeDocument/2006/relationships/hyperlink" Target="http://www.parts-express.com/pe/showdetl.cfm?&amp;Partnumber=293-657" TargetMode="External"/><Relationship Id="rId125" Type="http://schemas.openxmlformats.org/officeDocument/2006/relationships/hyperlink" Target="http://www.parts-express.com/pe/showdetl.cfm?&amp;Partnumber=295-120" TargetMode="External"/><Relationship Id="rId141" Type="http://schemas.openxmlformats.org/officeDocument/2006/relationships/hyperlink" Target="http://www.parts-express.com/pe/showdetl.cfm?&amp;Partnumber=295-325" TargetMode="External"/><Relationship Id="rId146" Type="http://schemas.openxmlformats.org/officeDocument/2006/relationships/hyperlink" Target="http://www.parts-express.com/pe/showdetl.cfm?&amp;Partnumber=295-335" TargetMode="External"/><Relationship Id="rId167" Type="http://schemas.openxmlformats.org/officeDocument/2006/relationships/hyperlink" Target="http://www.parts-express.com/pe/showdetl.cfm?&amp;Partnumber=295-414" TargetMode="External"/><Relationship Id="rId188" Type="http://schemas.openxmlformats.org/officeDocument/2006/relationships/hyperlink" Target="http://www.parts-express.com/pe/showdetl.cfm?&amp;Partnumber=296-404" TargetMode="External"/><Relationship Id="rId7" Type="http://schemas.openxmlformats.org/officeDocument/2006/relationships/hyperlink" Target="http://www.parts-express.com/pe/showdetl.cfm?&amp;Partnumber=264-1082" TargetMode="External"/><Relationship Id="rId71" Type="http://schemas.openxmlformats.org/officeDocument/2006/relationships/hyperlink" Target="http://www.parts-express.com/pe/showdetl.cfm?&amp;Partnumber=290-334" TargetMode="External"/><Relationship Id="rId92" Type="http://schemas.openxmlformats.org/officeDocument/2006/relationships/hyperlink" Target="http://www.parts-express.com/pe/showdetl.cfm?&amp;Partnumber=290-374" TargetMode="External"/><Relationship Id="rId162" Type="http://schemas.openxmlformats.org/officeDocument/2006/relationships/hyperlink" Target="http://www.parts-express.com/pe/showdetl.cfm?&amp;Partnumber=295-374" TargetMode="External"/><Relationship Id="rId183" Type="http://schemas.openxmlformats.org/officeDocument/2006/relationships/hyperlink" Target="http://www.parts-express.com/pe/showdetl.cfm?&amp;Partnumber=295-488" TargetMode="External"/><Relationship Id="rId213" Type="http://schemas.openxmlformats.org/officeDocument/2006/relationships/hyperlink" Target="http://www.parts-express.com/pe/showdetl.cfm?&amp;Partnumber=297-290" TargetMode="External"/><Relationship Id="rId218" Type="http://schemas.openxmlformats.org/officeDocument/2006/relationships/hyperlink" Target="http://www.parts-express.com/pe/showdetl.cfm?&amp;Partnumber=297-429" TargetMode="External"/><Relationship Id="rId234" Type="http://schemas.openxmlformats.org/officeDocument/2006/relationships/hyperlink" Target="http://www.parts-express.com/pe/showdetl.cfm?&amp;Partnumber=297-455" TargetMode="External"/><Relationship Id="rId2" Type="http://schemas.openxmlformats.org/officeDocument/2006/relationships/hyperlink" Target="http://www.parts-express.com/pe/showdetl.cfm?&amp;Partnumber=264-1070" TargetMode="External"/><Relationship Id="rId29" Type="http://schemas.openxmlformats.org/officeDocument/2006/relationships/hyperlink" Target="http://www.parts-express.com/pe/showdetl.cfm?&amp;Partnumber=264-848" TargetMode="External"/><Relationship Id="rId24" Type="http://schemas.openxmlformats.org/officeDocument/2006/relationships/hyperlink" Target="http://www.parts-express.com/pe/showdetl.cfm?&amp;Partnumber=264-828" TargetMode="External"/><Relationship Id="rId40" Type="http://schemas.openxmlformats.org/officeDocument/2006/relationships/hyperlink" Target="http://www.parts-express.com/pe/showdetl.cfm?&amp;Partnumber=264-895" TargetMode="External"/><Relationship Id="rId45" Type="http://schemas.openxmlformats.org/officeDocument/2006/relationships/hyperlink" Target="http://www.parts-express.com/pe/showdetl.cfm?&amp;Partnumber=290-210" TargetMode="External"/><Relationship Id="rId66" Type="http://schemas.openxmlformats.org/officeDocument/2006/relationships/hyperlink" Target="http://www.parts-express.com/pe/showdetl.cfm?&amp;Partnumber=290-322" TargetMode="External"/><Relationship Id="rId87" Type="http://schemas.openxmlformats.org/officeDocument/2006/relationships/hyperlink" Target="http://www.parts-express.com/pe/showdetl.cfm?&amp;Partnumber=290-366" TargetMode="External"/><Relationship Id="rId110" Type="http://schemas.openxmlformats.org/officeDocument/2006/relationships/hyperlink" Target="http://www.parts-express.com/pe/showdetl.cfm?&amp;Partnumber=292-426" TargetMode="External"/><Relationship Id="rId115" Type="http://schemas.openxmlformats.org/officeDocument/2006/relationships/hyperlink" Target="http://www.parts-express.com/pe/showdetl.cfm?&amp;Partnumber=293-484" TargetMode="External"/><Relationship Id="rId131" Type="http://schemas.openxmlformats.org/officeDocument/2006/relationships/hyperlink" Target="http://www.parts-express.com/pe/showdetl.cfm?&amp;Partnumber=295-206" TargetMode="External"/><Relationship Id="rId136" Type="http://schemas.openxmlformats.org/officeDocument/2006/relationships/hyperlink" Target="http://www.parts-express.com/pe/showdetl.cfm?&amp;Partnumber=295-306" TargetMode="External"/><Relationship Id="rId157" Type="http://schemas.openxmlformats.org/officeDocument/2006/relationships/hyperlink" Target="http://www.parts-express.com/pe/showdetl.cfm?&amp;Partnumber=295-356" TargetMode="External"/><Relationship Id="rId178" Type="http://schemas.openxmlformats.org/officeDocument/2006/relationships/hyperlink" Target="http://www.parts-express.com/pe/showdetl.cfm?&amp;Partnumber=295-469" TargetMode="External"/><Relationship Id="rId61" Type="http://schemas.openxmlformats.org/officeDocument/2006/relationships/hyperlink" Target="http://www.parts-express.com/pe/showdetl.cfm?&amp;Partnumber=290-310" TargetMode="External"/><Relationship Id="rId82" Type="http://schemas.openxmlformats.org/officeDocument/2006/relationships/hyperlink" Target="http://www.parts-express.com/pe/showdetl.cfm?&amp;Partnumber=290-357" TargetMode="External"/><Relationship Id="rId152" Type="http://schemas.openxmlformats.org/officeDocument/2006/relationships/hyperlink" Target="http://www.parts-express.com/pe/showdetl.cfm?&amp;Partnumber=295-346" TargetMode="External"/><Relationship Id="rId173" Type="http://schemas.openxmlformats.org/officeDocument/2006/relationships/hyperlink" Target="http://www.parts-express.com/pe/showdetl.cfm?&amp;Partnumber=295-462" TargetMode="External"/><Relationship Id="rId194" Type="http://schemas.openxmlformats.org/officeDocument/2006/relationships/hyperlink" Target="http://www.parts-express.com/pe/showdetl.cfm?&amp;Partnumber=296-600" TargetMode="External"/><Relationship Id="rId199" Type="http://schemas.openxmlformats.org/officeDocument/2006/relationships/hyperlink" Target="http://www.parts-express.com/pe/showdetl.cfm?&amp;Partnumber=297-030" TargetMode="External"/><Relationship Id="rId203" Type="http://schemas.openxmlformats.org/officeDocument/2006/relationships/hyperlink" Target="http://www.parts-express.com/pe/showdetl.cfm?&amp;Partnumber=297-114" TargetMode="External"/><Relationship Id="rId208" Type="http://schemas.openxmlformats.org/officeDocument/2006/relationships/hyperlink" Target="http://www.parts-express.com/pe/showdetl.cfm?&amp;Partnumber=297-125" TargetMode="External"/><Relationship Id="rId229" Type="http://schemas.openxmlformats.org/officeDocument/2006/relationships/hyperlink" Target="http://www.parts-express.com/pe/showdetl.cfm?&amp;Partnumber=297-447" TargetMode="External"/><Relationship Id="rId19" Type="http://schemas.openxmlformats.org/officeDocument/2006/relationships/hyperlink" Target="http://www.parts-express.com/pe/showdetl.cfm?&amp;Partnumber=264-1108" TargetMode="External"/><Relationship Id="rId224" Type="http://schemas.openxmlformats.org/officeDocument/2006/relationships/hyperlink" Target="http://www.parts-express.com/pe/showdetl.cfm?&amp;Partnumber=297-440" TargetMode="External"/><Relationship Id="rId14" Type="http://schemas.openxmlformats.org/officeDocument/2006/relationships/hyperlink" Target="http://www.parts-express.com/pe/showdetl.cfm?&amp;Partnumber=264-1096" TargetMode="External"/><Relationship Id="rId30" Type="http://schemas.openxmlformats.org/officeDocument/2006/relationships/hyperlink" Target="http://www.parts-express.com/pe/showdetl.cfm?&amp;Partnumber=264-850" TargetMode="External"/><Relationship Id="rId35" Type="http://schemas.openxmlformats.org/officeDocument/2006/relationships/hyperlink" Target="http://www.parts-express.com/pe/showdetl.cfm?&amp;Partnumber=264-889" TargetMode="External"/><Relationship Id="rId56" Type="http://schemas.openxmlformats.org/officeDocument/2006/relationships/hyperlink" Target="http://www.parts-express.com/pe/showdetl.cfm?&amp;Partnumber=290-305" TargetMode="External"/><Relationship Id="rId77" Type="http://schemas.openxmlformats.org/officeDocument/2006/relationships/hyperlink" Target="http://www.parts-express.com/pe/showdetl.cfm?&amp;Partnumber=290-350" TargetMode="External"/><Relationship Id="rId100" Type="http://schemas.openxmlformats.org/officeDocument/2006/relationships/hyperlink" Target="http://www.parts-express.com/pe/showdetl.cfm?&amp;Partnumber=290-920" TargetMode="External"/><Relationship Id="rId105" Type="http://schemas.openxmlformats.org/officeDocument/2006/relationships/hyperlink" Target="http://www.parts-express.com/pe/showdetl.cfm?&amp;Partnumber=292-410" TargetMode="External"/><Relationship Id="rId126" Type="http://schemas.openxmlformats.org/officeDocument/2006/relationships/hyperlink" Target="http://www.parts-express.com/pe/showdetl.cfm?&amp;Partnumber=295-130" TargetMode="External"/><Relationship Id="rId147" Type="http://schemas.openxmlformats.org/officeDocument/2006/relationships/hyperlink" Target="http://www.parts-express.com/pe/showdetl.cfm?&amp;Partnumber=295-336" TargetMode="External"/><Relationship Id="rId168" Type="http://schemas.openxmlformats.org/officeDocument/2006/relationships/hyperlink" Target="http://www.parts-express.com/pe/showdetl.cfm?&amp;Partnumber=295-420" TargetMode="External"/><Relationship Id="rId8" Type="http://schemas.openxmlformats.org/officeDocument/2006/relationships/hyperlink" Target="http://www.parts-express.com/pe/showdetl.cfm?&amp;Partnumber=264-1084" TargetMode="External"/><Relationship Id="rId51" Type="http://schemas.openxmlformats.org/officeDocument/2006/relationships/hyperlink" Target="http://www.parts-express.com/pe/showdetl.cfm?&amp;Partnumber=290-274" TargetMode="External"/><Relationship Id="rId72" Type="http://schemas.openxmlformats.org/officeDocument/2006/relationships/hyperlink" Target="http://www.parts-express.com/pe/showdetl.cfm?&amp;Partnumber=290-335" TargetMode="External"/><Relationship Id="rId93" Type="http://schemas.openxmlformats.org/officeDocument/2006/relationships/hyperlink" Target="http://www.parts-express.com/pe/showdetl.cfm?&amp;Partnumber=290-376" TargetMode="External"/><Relationship Id="rId98" Type="http://schemas.openxmlformats.org/officeDocument/2006/relationships/hyperlink" Target="http://www.parts-express.com/pe/showdetl.cfm?&amp;Partnumber=290-916" TargetMode="External"/><Relationship Id="rId121" Type="http://schemas.openxmlformats.org/officeDocument/2006/relationships/hyperlink" Target="http://www.parts-express.com/pe/showdetl.cfm?&amp;Partnumber=293-662" TargetMode="External"/><Relationship Id="rId142" Type="http://schemas.openxmlformats.org/officeDocument/2006/relationships/hyperlink" Target="http://www.parts-express.com/pe/showdetl.cfm?&amp;Partnumber=295-328" TargetMode="External"/><Relationship Id="rId163" Type="http://schemas.openxmlformats.org/officeDocument/2006/relationships/hyperlink" Target="http://www.parts-express.com/pe/showdetl.cfm?&amp;Partnumber=295-376" TargetMode="External"/><Relationship Id="rId184" Type="http://schemas.openxmlformats.org/officeDocument/2006/relationships/hyperlink" Target="http://www.parts-express.com/pe/showdetl.cfm?&amp;Partnumber=295-600" TargetMode="External"/><Relationship Id="rId189" Type="http://schemas.openxmlformats.org/officeDocument/2006/relationships/hyperlink" Target="http://www.parts-express.com/pe/showdetl.cfm?&amp;Partnumber=296-410" TargetMode="External"/><Relationship Id="rId219" Type="http://schemas.openxmlformats.org/officeDocument/2006/relationships/hyperlink" Target="http://www.parts-express.com/pe/showdetl.cfm?&amp;Partnumber=297-434" TargetMode="External"/><Relationship Id="rId3" Type="http://schemas.openxmlformats.org/officeDocument/2006/relationships/hyperlink" Target="http://www.parts-express.com/pe/showdetl.cfm?&amp;Partnumber=264-1074" TargetMode="External"/><Relationship Id="rId214" Type="http://schemas.openxmlformats.org/officeDocument/2006/relationships/hyperlink" Target="http://www.parts-express.com/pe/showdetl.cfm?&amp;Partnumber=297-292" TargetMode="External"/><Relationship Id="rId230" Type="http://schemas.openxmlformats.org/officeDocument/2006/relationships/hyperlink" Target="http://www.parts-express.com/pe/showdetl.cfm?&amp;Partnumber=297-449" TargetMode="External"/><Relationship Id="rId235" Type="http://schemas.openxmlformats.org/officeDocument/2006/relationships/hyperlink" Target="http://www.parts-express.com/pe/showdetl.cfm?&amp;Partnumber=292-202" TargetMode="External"/><Relationship Id="rId25" Type="http://schemas.openxmlformats.org/officeDocument/2006/relationships/hyperlink" Target="http://www.parts-express.com/pe/showdetl.cfm?&amp;Partnumber=264-831" TargetMode="External"/><Relationship Id="rId46" Type="http://schemas.openxmlformats.org/officeDocument/2006/relationships/hyperlink" Target="http://www.parts-express.com/pe/showdetl.cfm?&amp;Partnumber=290-212" TargetMode="External"/><Relationship Id="rId67" Type="http://schemas.openxmlformats.org/officeDocument/2006/relationships/hyperlink" Target="http://www.parts-express.com/pe/showdetl.cfm?&amp;Partnumber=290-324" TargetMode="External"/><Relationship Id="rId116" Type="http://schemas.openxmlformats.org/officeDocument/2006/relationships/hyperlink" Target="http://www.parts-express.com/pe/showdetl.cfm?&amp;Partnumber=293-638" TargetMode="External"/><Relationship Id="rId137" Type="http://schemas.openxmlformats.org/officeDocument/2006/relationships/hyperlink" Target="http://www.parts-express.com/pe/showdetl.cfm?&amp;Partnumber=295-308" TargetMode="External"/><Relationship Id="rId158" Type="http://schemas.openxmlformats.org/officeDocument/2006/relationships/hyperlink" Target="http://www.parts-express.com/pe/showdetl.cfm?&amp;Partnumber=295-357" TargetMode="External"/><Relationship Id="rId20" Type="http://schemas.openxmlformats.org/officeDocument/2006/relationships/hyperlink" Target="http://www.parts-express.com/pe/showdetl.cfm?&amp;Partnumber=264-1110" TargetMode="External"/><Relationship Id="rId41" Type="http://schemas.openxmlformats.org/officeDocument/2006/relationships/hyperlink" Target="http://www.parts-express.com/pe/showdetl.cfm?&amp;Partnumber=290-184" TargetMode="External"/><Relationship Id="rId62" Type="http://schemas.openxmlformats.org/officeDocument/2006/relationships/hyperlink" Target="http://www.parts-express.com/pe/showdetl.cfm?&amp;Partnumber=290-312" TargetMode="External"/><Relationship Id="rId83" Type="http://schemas.openxmlformats.org/officeDocument/2006/relationships/hyperlink" Target="http://www.parts-express.com/pe/showdetl.cfm?&amp;Partnumber=290-360" TargetMode="External"/><Relationship Id="rId88" Type="http://schemas.openxmlformats.org/officeDocument/2006/relationships/hyperlink" Target="http://www.parts-express.com/pe/showdetl.cfm?&amp;Partnumber=290-367" TargetMode="External"/><Relationship Id="rId111" Type="http://schemas.openxmlformats.org/officeDocument/2006/relationships/hyperlink" Target="http://www.parts-express.com/pe/showdetl.cfm?&amp;Partnumber=292-428" TargetMode="External"/><Relationship Id="rId132" Type="http://schemas.openxmlformats.org/officeDocument/2006/relationships/hyperlink" Target="http://www.parts-express.com/pe/showdetl.cfm?&amp;Partnumber=295-300" TargetMode="External"/><Relationship Id="rId153" Type="http://schemas.openxmlformats.org/officeDocument/2006/relationships/hyperlink" Target="http://www.parts-express.com/pe/showdetl.cfm?&amp;Partnumber=295-352" TargetMode="External"/><Relationship Id="rId174" Type="http://schemas.openxmlformats.org/officeDocument/2006/relationships/hyperlink" Target="http://www.parts-express.com/pe/showdetl.cfm?&amp;Partnumber=295-464" TargetMode="External"/><Relationship Id="rId179" Type="http://schemas.openxmlformats.org/officeDocument/2006/relationships/hyperlink" Target="http://www.parts-express.com/pe/showdetl.cfm?&amp;Partnumber=295-470" TargetMode="External"/><Relationship Id="rId195" Type="http://schemas.openxmlformats.org/officeDocument/2006/relationships/hyperlink" Target="http://www.parts-express.com/pe/showdetl.cfm?&amp;Partnumber=296-603" TargetMode="External"/><Relationship Id="rId209" Type="http://schemas.openxmlformats.org/officeDocument/2006/relationships/hyperlink" Target="http://www.parts-express.com/pe/showdetl.cfm?&amp;Partnumber=297-130" TargetMode="External"/><Relationship Id="rId190" Type="http://schemas.openxmlformats.org/officeDocument/2006/relationships/hyperlink" Target="http://www.parts-express.com/pe/showdetl.cfm?&amp;Partnumber=296-412" TargetMode="External"/><Relationship Id="rId204" Type="http://schemas.openxmlformats.org/officeDocument/2006/relationships/hyperlink" Target="http://www.parts-express.com/pe/showdetl.cfm?&amp;Partnumber=297-120" TargetMode="External"/><Relationship Id="rId220" Type="http://schemas.openxmlformats.org/officeDocument/2006/relationships/hyperlink" Target="http://www.parts-express.com/pe/showdetl.cfm?&amp;Partnumber=297-435" TargetMode="External"/><Relationship Id="rId225" Type="http://schemas.openxmlformats.org/officeDocument/2006/relationships/hyperlink" Target="http://www.parts-express.com/pe/showdetl.cfm?&amp;Partnumber=297-441" TargetMode="External"/><Relationship Id="rId15" Type="http://schemas.openxmlformats.org/officeDocument/2006/relationships/hyperlink" Target="http://www.parts-express.com/pe/showdetl.cfm?&amp;Partnumber=264-1098" TargetMode="External"/><Relationship Id="rId36" Type="http://schemas.openxmlformats.org/officeDocument/2006/relationships/hyperlink" Target="http://www.parts-express.com/pe/showdetl.cfm?&amp;Partnumber=264-890" TargetMode="External"/><Relationship Id="rId57" Type="http://schemas.openxmlformats.org/officeDocument/2006/relationships/hyperlink" Target="http://www.parts-express.com/pe/showdetl.cfm?&amp;Partnumber=290-306" TargetMode="External"/><Relationship Id="rId106" Type="http://schemas.openxmlformats.org/officeDocument/2006/relationships/hyperlink" Target="http://www.parts-express.com/pe/showdetl.cfm?&amp;Partnumber=292-412" TargetMode="External"/><Relationship Id="rId127" Type="http://schemas.openxmlformats.org/officeDocument/2006/relationships/hyperlink" Target="http://www.parts-express.com/pe/showdetl.cfm?&amp;Partnumber=295-185" TargetMode="External"/><Relationship Id="rId10" Type="http://schemas.openxmlformats.org/officeDocument/2006/relationships/hyperlink" Target="http://www.parts-express.com/pe/showdetl.cfm?&amp;Partnumber=264-1088" TargetMode="External"/><Relationship Id="rId31" Type="http://schemas.openxmlformats.org/officeDocument/2006/relationships/hyperlink" Target="http://www.parts-express.com/pe/showdetl.cfm?&amp;Partnumber=264-854" TargetMode="External"/><Relationship Id="rId52" Type="http://schemas.openxmlformats.org/officeDocument/2006/relationships/hyperlink" Target="http://www.parts-express.com/pe/showdetl.cfm?&amp;Partnumber=290-276" TargetMode="External"/><Relationship Id="rId73" Type="http://schemas.openxmlformats.org/officeDocument/2006/relationships/hyperlink" Target="http://www.parts-express.com/pe/showdetl.cfm?&amp;Partnumber=290-336" TargetMode="External"/><Relationship Id="rId78" Type="http://schemas.openxmlformats.org/officeDocument/2006/relationships/hyperlink" Target="http://www.parts-express.com/pe/showdetl.cfm?&amp;Partnumber=290-351" TargetMode="External"/><Relationship Id="rId94" Type="http://schemas.openxmlformats.org/officeDocument/2006/relationships/hyperlink" Target="http://www.parts-express.com/pe/showdetl.cfm?&amp;Partnumber=290-377" TargetMode="External"/><Relationship Id="rId99" Type="http://schemas.openxmlformats.org/officeDocument/2006/relationships/hyperlink" Target="http://www.parts-express.com/pe/showdetl.cfm?&amp;Partnumber=290-918" TargetMode="External"/><Relationship Id="rId101" Type="http://schemas.openxmlformats.org/officeDocument/2006/relationships/hyperlink" Target="http://www.parts-express.com/pe/showdetl.cfm?&amp;Partnumber=292-404" TargetMode="External"/><Relationship Id="rId122" Type="http://schemas.openxmlformats.org/officeDocument/2006/relationships/hyperlink" Target="http://www.parts-express.com/pe/showdetl.cfm?&amp;Partnumber=293-666" TargetMode="External"/><Relationship Id="rId143" Type="http://schemas.openxmlformats.org/officeDocument/2006/relationships/hyperlink" Target="http://www.parts-express.com/pe/showdetl.cfm?&amp;Partnumber=295-330" TargetMode="External"/><Relationship Id="rId148" Type="http://schemas.openxmlformats.org/officeDocument/2006/relationships/hyperlink" Target="http://www.parts-express.com/pe/showdetl.cfm?&amp;Partnumber=295-338" TargetMode="External"/><Relationship Id="rId164" Type="http://schemas.openxmlformats.org/officeDocument/2006/relationships/hyperlink" Target="http://www.parts-express.com/pe/showdetl.cfm?&amp;Partnumber=295-378" TargetMode="External"/><Relationship Id="rId169" Type="http://schemas.openxmlformats.org/officeDocument/2006/relationships/hyperlink" Target="http://www.parts-express.com/pe/showdetl.cfm?&amp;Partnumber=295-442" TargetMode="External"/><Relationship Id="rId185" Type="http://schemas.openxmlformats.org/officeDocument/2006/relationships/hyperlink" Target="http://www.parts-express.com/pe/showdetl.cfm?&amp;Partnumber=295-605" TargetMode="External"/><Relationship Id="rId4" Type="http://schemas.openxmlformats.org/officeDocument/2006/relationships/hyperlink" Target="http://www.parts-express.com/pe/showdetl.cfm?&amp;Partnumber=264-1076" TargetMode="External"/><Relationship Id="rId9" Type="http://schemas.openxmlformats.org/officeDocument/2006/relationships/hyperlink" Target="http://www.parts-express.com/pe/showdetl.cfm?&amp;Partnumber=264-1086" TargetMode="External"/><Relationship Id="rId180" Type="http://schemas.openxmlformats.org/officeDocument/2006/relationships/hyperlink" Target="http://www.parts-express.com/pe/showdetl.cfm?&amp;Partnumber=295-475" TargetMode="External"/><Relationship Id="rId210" Type="http://schemas.openxmlformats.org/officeDocument/2006/relationships/hyperlink" Target="http://www.parts-express.com/pe/showdetl.cfm?&amp;Partnumber=297-132" TargetMode="External"/><Relationship Id="rId215" Type="http://schemas.openxmlformats.org/officeDocument/2006/relationships/hyperlink" Target="http://www.parts-express.com/pe/showdetl.cfm?&amp;Partnumber=297-295" TargetMode="External"/><Relationship Id="rId236" Type="http://schemas.openxmlformats.org/officeDocument/2006/relationships/hyperlink" Target="http://www.parts-express.com/pe/showdetl.cfm?&amp;Partnumber=292-204" TargetMode="External"/><Relationship Id="rId26" Type="http://schemas.openxmlformats.org/officeDocument/2006/relationships/hyperlink" Target="http://www.parts-express.com/pe/showdetl.cfm?&amp;Partnumber=264-832" TargetMode="External"/><Relationship Id="rId231" Type="http://schemas.openxmlformats.org/officeDocument/2006/relationships/hyperlink" Target="http://www.parts-express.com/pe/showdetl.cfm?&amp;Partnumber=297-450" TargetMode="External"/><Relationship Id="rId47" Type="http://schemas.openxmlformats.org/officeDocument/2006/relationships/hyperlink" Target="http://www.parts-express.com/pe/showdetl.cfm?&amp;Partnumber=290-214" TargetMode="External"/><Relationship Id="rId68" Type="http://schemas.openxmlformats.org/officeDocument/2006/relationships/hyperlink" Target="http://www.parts-express.com/pe/showdetl.cfm?&amp;Partnumber=290-325" TargetMode="External"/><Relationship Id="rId89" Type="http://schemas.openxmlformats.org/officeDocument/2006/relationships/hyperlink" Target="http://www.parts-express.com/pe/showdetl.cfm?&amp;Partnumber=290-370" TargetMode="External"/><Relationship Id="rId112" Type="http://schemas.openxmlformats.org/officeDocument/2006/relationships/hyperlink" Target="http://www.parts-express.com/pe/showdetl.cfm?&amp;Partnumber=293-481" TargetMode="External"/><Relationship Id="rId133" Type="http://schemas.openxmlformats.org/officeDocument/2006/relationships/hyperlink" Target="http://www.parts-express.com/pe/showdetl.cfm?&amp;Partnumber=295-301" TargetMode="External"/><Relationship Id="rId154" Type="http://schemas.openxmlformats.org/officeDocument/2006/relationships/hyperlink" Target="http://www.parts-express.com/pe/showdetl.cfm?&amp;Partnumber=295-353" TargetMode="External"/><Relationship Id="rId175" Type="http://schemas.openxmlformats.org/officeDocument/2006/relationships/hyperlink" Target="http://www.parts-express.com/pe/showdetl.cfm?&amp;Partnumber=295-466" TargetMode="External"/><Relationship Id="rId196" Type="http://schemas.openxmlformats.org/officeDocument/2006/relationships/hyperlink" Target="http://www.parts-express.com/pe/showdetl.cfm?&amp;Partnumber=296-608" TargetMode="External"/><Relationship Id="rId200" Type="http://schemas.openxmlformats.org/officeDocument/2006/relationships/hyperlink" Target="http://www.parts-express.com/pe/showdetl.cfm?&amp;Partnumber=297-040" TargetMode="External"/><Relationship Id="rId16" Type="http://schemas.openxmlformats.org/officeDocument/2006/relationships/hyperlink" Target="http://www.parts-express.com/pe/showdetl.cfm?&amp;Partnumber=264-1100" TargetMode="External"/><Relationship Id="rId221" Type="http://schemas.openxmlformats.org/officeDocument/2006/relationships/hyperlink" Target="http://www.parts-express.com/pe/showdetl.cfm?&amp;Partnumber=297-436" TargetMode="External"/><Relationship Id="rId37" Type="http://schemas.openxmlformats.org/officeDocument/2006/relationships/hyperlink" Target="http://www.parts-express.com/pe/showdetl.cfm?&amp;Partnumber=264-892" TargetMode="External"/><Relationship Id="rId58" Type="http://schemas.openxmlformats.org/officeDocument/2006/relationships/hyperlink" Target="http://www.parts-express.com/pe/showdetl.cfm?&amp;Partnumber=290-307" TargetMode="External"/><Relationship Id="rId79" Type="http://schemas.openxmlformats.org/officeDocument/2006/relationships/hyperlink" Target="http://www.parts-express.com/pe/showdetl.cfm?&amp;Partnumber=290-352" TargetMode="External"/><Relationship Id="rId102" Type="http://schemas.openxmlformats.org/officeDocument/2006/relationships/hyperlink" Target="http://www.parts-express.com/pe/showdetl.cfm?&amp;Partnumber=292-405" TargetMode="External"/><Relationship Id="rId123" Type="http://schemas.openxmlformats.org/officeDocument/2006/relationships/hyperlink" Target="http://www.parts-express.com/pe/showdetl.cfm?&amp;Partnumber=295-100" TargetMode="External"/><Relationship Id="rId144" Type="http://schemas.openxmlformats.org/officeDocument/2006/relationships/hyperlink" Target="http://www.parts-express.com/pe/showdetl.cfm?&amp;Partnumber=295-332" TargetMode="External"/><Relationship Id="rId90" Type="http://schemas.openxmlformats.org/officeDocument/2006/relationships/hyperlink" Target="http://www.parts-express.com/pe/showdetl.cfm?&amp;Partnumber=290-372" TargetMode="External"/><Relationship Id="rId165" Type="http://schemas.openxmlformats.org/officeDocument/2006/relationships/hyperlink" Target="http://www.parts-express.com/pe/showdetl.cfm?&amp;Partnumber=295-380" TargetMode="External"/><Relationship Id="rId186" Type="http://schemas.openxmlformats.org/officeDocument/2006/relationships/hyperlink" Target="http://www.parts-express.com/pe/showdetl.cfm?&amp;Partnumber=295-610" TargetMode="External"/><Relationship Id="rId211" Type="http://schemas.openxmlformats.org/officeDocument/2006/relationships/hyperlink" Target="http://www.parts-express.com/pe/showdetl.cfm?&amp;Partnumber=297-262" TargetMode="External"/><Relationship Id="rId232" Type="http://schemas.openxmlformats.org/officeDocument/2006/relationships/hyperlink" Target="http://www.parts-express.com/pe/showdetl.cfm?&amp;Partnumber=297-453" TargetMode="External"/><Relationship Id="rId27" Type="http://schemas.openxmlformats.org/officeDocument/2006/relationships/hyperlink" Target="http://www.parts-express.com/pe/showdetl.cfm?&amp;Partnumber=264-833" TargetMode="External"/><Relationship Id="rId48" Type="http://schemas.openxmlformats.org/officeDocument/2006/relationships/hyperlink" Target="http://www.parts-express.com/pe/showdetl.cfm?&amp;Partnumber=290-218" TargetMode="External"/><Relationship Id="rId69" Type="http://schemas.openxmlformats.org/officeDocument/2006/relationships/hyperlink" Target="http://www.parts-express.com/pe/showdetl.cfm?&amp;Partnumber=290-330" TargetMode="External"/><Relationship Id="rId113" Type="http://schemas.openxmlformats.org/officeDocument/2006/relationships/hyperlink" Target="http://www.parts-express.com/pe/showdetl.cfm?&amp;Partnumber=293-482" TargetMode="External"/><Relationship Id="rId134" Type="http://schemas.openxmlformats.org/officeDocument/2006/relationships/hyperlink" Target="http://www.parts-express.com/pe/showdetl.cfm?&amp;Partnumber=295-302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parts-express.com/pe/showdetl.cfm?&amp;Partnumber=290-395" TargetMode="External"/><Relationship Id="rId117" Type="http://schemas.openxmlformats.org/officeDocument/2006/relationships/hyperlink" Target="http://www.parts-express.com/pe/showdetl.cfm?&amp;Partnumber=294-654" TargetMode="External"/><Relationship Id="rId21" Type="http://schemas.openxmlformats.org/officeDocument/2006/relationships/hyperlink" Target="http://www.parts-express.com/pe/showdetl.cfm?&amp;Partnumber=290-384" TargetMode="External"/><Relationship Id="rId42" Type="http://schemas.openxmlformats.org/officeDocument/2006/relationships/hyperlink" Target="http://www.parts-express.com/pe/showdetl.cfm?&amp;Partnumber=290-417" TargetMode="External"/><Relationship Id="rId47" Type="http://schemas.openxmlformats.org/officeDocument/2006/relationships/hyperlink" Target="http://www.parts-express.com/pe/showdetl.cfm?&amp;Partnumber=290-424" TargetMode="External"/><Relationship Id="rId63" Type="http://schemas.openxmlformats.org/officeDocument/2006/relationships/hyperlink" Target="http://www.parts-express.com/pe/showdetl.cfm?&amp;Partnumber=290-500" TargetMode="External"/><Relationship Id="rId68" Type="http://schemas.openxmlformats.org/officeDocument/2006/relationships/hyperlink" Target="http://www.parts-express.com/pe/showdetl.cfm?&amp;Partnumber=290-512" TargetMode="External"/><Relationship Id="rId84" Type="http://schemas.openxmlformats.org/officeDocument/2006/relationships/hyperlink" Target="http://www.parts-express.com/pe/showdetl.cfm?&amp;Partnumber=290-598" TargetMode="External"/><Relationship Id="rId89" Type="http://schemas.openxmlformats.org/officeDocument/2006/relationships/hyperlink" Target="http://www.parts-express.com/pe/showdetl.cfm?&amp;Partnumber=292-214" TargetMode="External"/><Relationship Id="rId112" Type="http://schemas.openxmlformats.org/officeDocument/2006/relationships/hyperlink" Target="http://www.parts-express.com/pe/showdetl.cfm?&amp;Partnumber=294-649" TargetMode="External"/><Relationship Id="rId133" Type="http://schemas.openxmlformats.org/officeDocument/2006/relationships/hyperlink" Target="http://www.parts-express.com/pe/showdetl.cfm?&amp;Partnumber=294-680" TargetMode="External"/><Relationship Id="rId138" Type="http://schemas.openxmlformats.org/officeDocument/2006/relationships/hyperlink" Target="http://www.parts-express.com/pe/showdetl.cfm?&amp;Partnumber=294-686" TargetMode="External"/><Relationship Id="rId154" Type="http://schemas.openxmlformats.org/officeDocument/2006/relationships/hyperlink" Target="http://www.parts-express.com/pe/showdetl.cfm?&amp;Partnumber=294-864" TargetMode="External"/><Relationship Id="rId159" Type="http://schemas.openxmlformats.org/officeDocument/2006/relationships/hyperlink" Target="http://www.parts-express.com/pe/showdetl.cfm?&amp;Partnumber=294-886" TargetMode="External"/><Relationship Id="rId16" Type="http://schemas.openxmlformats.org/officeDocument/2006/relationships/hyperlink" Target="http://www.parts-express.com/pe/showdetl.cfm?&amp;Partnumber=290-294" TargetMode="External"/><Relationship Id="rId107" Type="http://schemas.openxmlformats.org/officeDocument/2006/relationships/hyperlink" Target="http://www.parts-express.com/pe/showdetl.cfm?&amp;Partnumber=294-572" TargetMode="External"/><Relationship Id="rId11" Type="http://schemas.openxmlformats.org/officeDocument/2006/relationships/hyperlink" Target="http://www.parts-express.com/pe/showdetl.cfm?&amp;Partnumber=264-422" TargetMode="External"/><Relationship Id="rId32" Type="http://schemas.openxmlformats.org/officeDocument/2006/relationships/hyperlink" Target="http://www.parts-express.com/pe/showdetl.cfm?&amp;Partnumber=290-405" TargetMode="External"/><Relationship Id="rId37" Type="http://schemas.openxmlformats.org/officeDocument/2006/relationships/hyperlink" Target="http://www.parts-express.com/pe/showdetl.cfm?&amp;Partnumber=290-410" TargetMode="External"/><Relationship Id="rId53" Type="http://schemas.openxmlformats.org/officeDocument/2006/relationships/hyperlink" Target="http://www.parts-express.com/pe/showdetl.cfm?&amp;Partnumber=290-434" TargetMode="External"/><Relationship Id="rId58" Type="http://schemas.openxmlformats.org/officeDocument/2006/relationships/hyperlink" Target="http://www.parts-express.com/pe/showdetl.cfm?&amp;Partnumber=290-459" TargetMode="External"/><Relationship Id="rId74" Type="http://schemas.openxmlformats.org/officeDocument/2006/relationships/hyperlink" Target="http://www.parts-express.com/pe/showdetl.cfm?&amp;Partnumber=290-575" TargetMode="External"/><Relationship Id="rId79" Type="http://schemas.openxmlformats.org/officeDocument/2006/relationships/hyperlink" Target="http://www.parts-express.com/pe/showdetl.cfm?&amp;Partnumber=290-590" TargetMode="External"/><Relationship Id="rId102" Type="http://schemas.openxmlformats.org/officeDocument/2006/relationships/hyperlink" Target="http://www.parts-express.com/pe/showdetl.cfm?&amp;Partnumber=294-460" TargetMode="External"/><Relationship Id="rId123" Type="http://schemas.openxmlformats.org/officeDocument/2006/relationships/hyperlink" Target="http://www.parts-express.com/pe/showdetl.cfm?&amp;Partnumber=294-667" TargetMode="External"/><Relationship Id="rId128" Type="http://schemas.openxmlformats.org/officeDocument/2006/relationships/hyperlink" Target="http://www.parts-express.com/pe/showdetl.cfm?&amp;Partnumber=294-675" TargetMode="External"/><Relationship Id="rId144" Type="http://schemas.openxmlformats.org/officeDocument/2006/relationships/hyperlink" Target="http://www.parts-express.com/pe/showdetl.cfm?&amp;Partnumber=294-832" TargetMode="External"/><Relationship Id="rId149" Type="http://schemas.openxmlformats.org/officeDocument/2006/relationships/hyperlink" Target="http://www.parts-express.com/pe/showdetl.cfm?&amp;Partnumber=294-844" TargetMode="External"/><Relationship Id="rId5" Type="http://schemas.openxmlformats.org/officeDocument/2006/relationships/hyperlink" Target="http://www.parts-express.com/pe/showdetl.cfm?&amp;Partnumber=264-388" TargetMode="External"/><Relationship Id="rId90" Type="http://schemas.openxmlformats.org/officeDocument/2006/relationships/hyperlink" Target="http://www.parts-express.com/pe/showdetl.cfm?&amp;Partnumber=292-216" TargetMode="External"/><Relationship Id="rId95" Type="http://schemas.openxmlformats.org/officeDocument/2006/relationships/hyperlink" Target="http://www.parts-express.com/pe/showdetl.cfm?&amp;Partnumber=294-305" TargetMode="External"/><Relationship Id="rId160" Type="http://schemas.openxmlformats.org/officeDocument/2006/relationships/hyperlink" Target="http://www.parts-express.com/pe/showdetl.cfm?&amp;Partnumber=294-890" TargetMode="External"/><Relationship Id="rId165" Type="http://schemas.openxmlformats.org/officeDocument/2006/relationships/hyperlink" Target="http://www.parts-express.com/pe/showdetl.cfm?&amp;Partnumber=295-030" TargetMode="External"/><Relationship Id="rId22" Type="http://schemas.openxmlformats.org/officeDocument/2006/relationships/hyperlink" Target="http://www.parts-express.com/pe/showdetl.cfm?&amp;Partnumber=290-386" TargetMode="External"/><Relationship Id="rId27" Type="http://schemas.openxmlformats.org/officeDocument/2006/relationships/hyperlink" Target="http://www.parts-express.com/pe/showdetl.cfm?&amp;Partnumber=290-397" TargetMode="External"/><Relationship Id="rId43" Type="http://schemas.openxmlformats.org/officeDocument/2006/relationships/hyperlink" Target="http://www.parts-express.com/pe/showdetl.cfm?&amp;Partnumber=290-418" TargetMode="External"/><Relationship Id="rId48" Type="http://schemas.openxmlformats.org/officeDocument/2006/relationships/hyperlink" Target="http://www.parts-express.com/pe/showdetl.cfm?&amp;Partnumber=290-426" TargetMode="External"/><Relationship Id="rId64" Type="http://schemas.openxmlformats.org/officeDocument/2006/relationships/hyperlink" Target="http://www.parts-express.com/pe/showdetl.cfm?&amp;Partnumber=290-502" TargetMode="External"/><Relationship Id="rId69" Type="http://schemas.openxmlformats.org/officeDocument/2006/relationships/hyperlink" Target="http://www.parts-express.com/pe/showdetl.cfm?&amp;Partnumber=290-514" TargetMode="External"/><Relationship Id="rId113" Type="http://schemas.openxmlformats.org/officeDocument/2006/relationships/hyperlink" Target="http://www.parts-express.com/pe/showdetl.cfm?&amp;Partnumber=294-650" TargetMode="External"/><Relationship Id="rId118" Type="http://schemas.openxmlformats.org/officeDocument/2006/relationships/hyperlink" Target="http://www.parts-express.com/pe/showdetl.cfm?&amp;Partnumber=294-658" TargetMode="External"/><Relationship Id="rId134" Type="http://schemas.openxmlformats.org/officeDocument/2006/relationships/hyperlink" Target="http://www.parts-express.com/pe/showdetl.cfm?&amp;Partnumber=294-681" TargetMode="External"/><Relationship Id="rId139" Type="http://schemas.openxmlformats.org/officeDocument/2006/relationships/hyperlink" Target="http://www.parts-express.com/pe/showdetl.cfm?&amp;Partnumber=294-689" TargetMode="External"/><Relationship Id="rId80" Type="http://schemas.openxmlformats.org/officeDocument/2006/relationships/hyperlink" Target="http://www.parts-express.com/pe/showdetl.cfm?&amp;Partnumber=290-591" TargetMode="External"/><Relationship Id="rId85" Type="http://schemas.openxmlformats.org/officeDocument/2006/relationships/hyperlink" Target="http://www.parts-express.com/pe/showdetl.cfm?&amp;Partnumber=290-680" TargetMode="External"/><Relationship Id="rId150" Type="http://schemas.openxmlformats.org/officeDocument/2006/relationships/hyperlink" Target="http://www.parts-express.com/pe/showdetl.cfm?&amp;Partnumber=294-848" TargetMode="External"/><Relationship Id="rId155" Type="http://schemas.openxmlformats.org/officeDocument/2006/relationships/hyperlink" Target="http://www.parts-express.com/pe/showdetl.cfm?&amp;Partnumber=294-866" TargetMode="External"/><Relationship Id="rId12" Type="http://schemas.openxmlformats.org/officeDocument/2006/relationships/hyperlink" Target="http://www.parts-express.com/pe/showdetl.cfm?&amp;Partnumber=264-424" TargetMode="External"/><Relationship Id="rId17" Type="http://schemas.openxmlformats.org/officeDocument/2006/relationships/hyperlink" Target="http://www.parts-express.com/pe/showdetl.cfm?&amp;Partnumber=290-296" TargetMode="External"/><Relationship Id="rId33" Type="http://schemas.openxmlformats.org/officeDocument/2006/relationships/hyperlink" Target="http://www.parts-express.com/pe/showdetl.cfm?&amp;Partnumber=290-406" TargetMode="External"/><Relationship Id="rId38" Type="http://schemas.openxmlformats.org/officeDocument/2006/relationships/hyperlink" Target="http://www.parts-express.com/pe/showdetl.cfm?&amp;Partnumber=290-412" TargetMode="External"/><Relationship Id="rId59" Type="http://schemas.openxmlformats.org/officeDocument/2006/relationships/hyperlink" Target="http://www.parts-express.com/pe/showdetl.cfm?&amp;Partnumber=290-460" TargetMode="External"/><Relationship Id="rId103" Type="http://schemas.openxmlformats.org/officeDocument/2006/relationships/hyperlink" Target="http://www.parts-express.com/pe/showdetl.cfm?&amp;Partnumber=294-470" TargetMode="External"/><Relationship Id="rId108" Type="http://schemas.openxmlformats.org/officeDocument/2006/relationships/hyperlink" Target="http://www.parts-express.com/pe/showdetl.cfm?&amp;Partnumber=294-574" TargetMode="External"/><Relationship Id="rId124" Type="http://schemas.openxmlformats.org/officeDocument/2006/relationships/hyperlink" Target="http://www.parts-express.com/pe/showdetl.cfm?&amp;Partnumber=294-669" TargetMode="External"/><Relationship Id="rId129" Type="http://schemas.openxmlformats.org/officeDocument/2006/relationships/hyperlink" Target="http://www.parts-express.com/pe/showdetl.cfm?&amp;Partnumber=294-676" TargetMode="External"/><Relationship Id="rId54" Type="http://schemas.openxmlformats.org/officeDocument/2006/relationships/hyperlink" Target="http://www.parts-express.com/pe/showdetl.cfm?&amp;Partnumber=290-436" TargetMode="External"/><Relationship Id="rId70" Type="http://schemas.openxmlformats.org/officeDocument/2006/relationships/hyperlink" Target="http://www.parts-express.com/pe/showdetl.cfm?&amp;Partnumber=290-517" TargetMode="External"/><Relationship Id="rId75" Type="http://schemas.openxmlformats.org/officeDocument/2006/relationships/hyperlink" Target="http://www.parts-express.com/pe/showdetl.cfm?&amp;Partnumber=290-577" TargetMode="External"/><Relationship Id="rId91" Type="http://schemas.openxmlformats.org/officeDocument/2006/relationships/hyperlink" Target="http://www.parts-express.com/pe/showdetl.cfm?&amp;Partnumber=292-218" TargetMode="External"/><Relationship Id="rId96" Type="http://schemas.openxmlformats.org/officeDocument/2006/relationships/hyperlink" Target="http://www.parts-express.com/pe/showdetl.cfm?&amp;Partnumber=294-307" TargetMode="External"/><Relationship Id="rId140" Type="http://schemas.openxmlformats.org/officeDocument/2006/relationships/hyperlink" Target="http://www.parts-express.com/pe/showdetl.cfm?&amp;Partnumber=294-694" TargetMode="External"/><Relationship Id="rId145" Type="http://schemas.openxmlformats.org/officeDocument/2006/relationships/hyperlink" Target="http://www.parts-express.com/pe/showdetl.cfm?&amp;Partnumber=294-834" TargetMode="External"/><Relationship Id="rId161" Type="http://schemas.openxmlformats.org/officeDocument/2006/relationships/hyperlink" Target="http://www.parts-express.com/pe/showdetl.cfm?&amp;Partnumber=294-895" TargetMode="External"/><Relationship Id="rId166" Type="http://schemas.openxmlformats.org/officeDocument/2006/relationships/hyperlink" Target="http://www.parts-express.com/pe/showdetl.cfm?&amp;Partnumber=295-032" TargetMode="External"/><Relationship Id="rId1" Type="http://schemas.openxmlformats.org/officeDocument/2006/relationships/hyperlink" Target="http://www.parts-express.com/pe/showdetl.cfm?&amp;Partnumber=264-334" TargetMode="External"/><Relationship Id="rId6" Type="http://schemas.openxmlformats.org/officeDocument/2006/relationships/hyperlink" Target="http://www.parts-express.com/pe/showdetl.cfm?&amp;Partnumber=264-391" TargetMode="External"/><Relationship Id="rId15" Type="http://schemas.openxmlformats.org/officeDocument/2006/relationships/hyperlink" Target="http://www.parts-express.com/pe/showdetl.cfm?&amp;Partnumber=290-292" TargetMode="External"/><Relationship Id="rId23" Type="http://schemas.openxmlformats.org/officeDocument/2006/relationships/hyperlink" Target="http://www.parts-express.com/pe/showdetl.cfm?&amp;Partnumber=290-390" TargetMode="External"/><Relationship Id="rId28" Type="http://schemas.openxmlformats.org/officeDocument/2006/relationships/hyperlink" Target="http://www.parts-express.com/pe/showdetl.cfm?&amp;Partnumber=290-398" TargetMode="External"/><Relationship Id="rId36" Type="http://schemas.openxmlformats.org/officeDocument/2006/relationships/hyperlink" Target="http://www.parts-express.com/pe/showdetl.cfm?&amp;Partnumber=290-409" TargetMode="External"/><Relationship Id="rId49" Type="http://schemas.openxmlformats.org/officeDocument/2006/relationships/hyperlink" Target="http://www.parts-express.com/pe/showdetl.cfm?&amp;Partnumber=290-427" TargetMode="External"/><Relationship Id="rId57" Type="http://schemas.openxmlformats.org/officeDocument/2006/relationships/hyperlink" Target="http://www.parts-express.com/pe/showdetl.cfm?&amp;Partnumber=290-458" TargetMode="External"/><Relationship Id="rId106" Type="http://schemas.openxmlformats.org/officeDocument/2006/relationships/hyperlink" Target="http://www.parts-express.com/pe/showdetl.cfm?&amp;Partnumber=294-570" TargetMode="External"/><Relationship Id="rId114" Type="http://schemas.openxmlformats.org/officeDocument/2006/relationships/hyperlink" Target="http://www.parts-express.com/pe/showdetl.cfm?&amp;Partnumber=294-651" TargetMode="External"/><Relationship Id="rId119" Type="http://schemas.openxmlformats.org/officeDocument/2006/relationships/hyperlink" Target="http://www.parts-express.com/pe/showdetl.cfm?&amp;Partnumber=294-659" TargetMode="External"/><Relationship Id="rId127" Type="http://schemas.openxmlformats.org/officeDocument/2006/relationships/hyperlink" Target="http://www.parts-express.com/pe/showdetl.cfm?&amp;Partnumber=294-673" TargetMode="External"/><Relationship Id="rId10" Type="http://schemas.openxmlformats.org/officeDocument/2006/relationships/hyperlink" Target="http://www.parts-express.com/pe/showdetl.cfm?&amp;Partnumber=264-396" TargetMode="External"/><Relationship Id="rId31" Type="http://schemas.openxmlformats.org/officeDocument/2006/relationships/hyperlink" Target="http://www.parts-express.com/pe/showdetl.cfm?&amp;Partnumber=290-404" TargetMode="External"/><Relationship Id="rId44" Type="http://schemas.openxmlformats.org/officeDocument/2006/relationships/hyperlink" Target="http://www.parts-express.com/pe/showdetl.cfm?&amp;Partnumber=290-419" TargetMode="External"/><Relationship Id="rId52" Type="http://schemas.openxmlformats.org/officeDocument/2006/relationships/hyperlink" Target="http://www.parts-express.com/pe/showdetl.cfm?&amp;Partnumber=290-430" TargetMode="External"/><Relationship Id="rId60" Type="http://schemas.openxmlformats.org/officeDocument/2006/relationships/hyperlink" Target="http://www.parts-express.com/pe/showdetl.cfm?&amp;Partnumber=290-464" TargetMode="External"/><Relationship Id="rId65" Type="http://schemas.openxmlformats.org/officeDocument/2006/relationships/hyperlink" Target="http://www.parts-express.com/pe/showdetl.cfm?&amp;Partnumber=290-504" TargetMode="External"/><Relationship Id="rId73" Type="http://schemas.openxmlformats.org/officeDocument/2006/relationships/hyperlink" Target="http://www.parts-express.com/pe/showdetl.cfm?&amp;Partnumber=290-570" TargetMode="External"/><Relationship Id="rId78" Type="http://schemas.openxmlformats.org/officeDocument/2006/relationships/hyperlink" Target="http://www.parts-express.com/pe/showdetl.cfm?&amp;Partnumber=290-589" TargetMode="External"/><Relationship Id="rId81" Type="http://schemas.openxmlformats.org/officeDocument/2006/relationships/hyperlink" Target="http://www.parts-express.com/pe/showdetl.cfm?&amp;Partnumber=290-593" TargetMode="External"/><Relationship Id="rId86" Type="http://schemas.openxmlformats.org/officeDocument/2006/relationships/hyperlink" Target="http://www.parts-express.com/pe/showdetl.cfm?&amp;Partnumber=290-682" TargetMode="External"/><Relationship Id="rId94" Type="http://schemas.openxmlformats.org/officeDocument/2006/relationships/hyperlink" Target="http://www.parts-express.com/pe/showdetl.cfm?&amp;Partnumber=294-303" TargetMode="External"/><Relationship Id="rId99" Type="http://schemas.openxmlformats.org/officeDocument/2006/relationships/hyperlink" Target="http://www.parts-express.com/pe/showdetl.cfm?&amp;Partnumber=294-313" TargetMode="External"/><Relationship Id="rId101" Type="http://schemas.openxmlformats.org/officeDocument/2006/relationships/hyperlink" Target="http://www.parts-express.com/pe/showdetl.cfm?&amp;Partnumber=294-317" TargetMode="External"/><Relationship Id="rId122" Type="http://schemas.openxmlformats.org/officeDocument/2006/relationships/hyperlink" Target="http://www.parts-express.com/pe/showdetl.cfm?&amp;Partnumber=294-665" TargetMode="External"/><Relationship Id="rId130" Type="http://schemas.openxmlformats.org/officeDocument/2006/relationships/hyperlink" Target="http://www.parts-express.com/pe/showdetl.cfm?&amp;Partnumber=294-677" TargetMode="External"/><Relationship Id="rId135" Type="http://schemas.openxmlformats.org/officeDocument/2006/relationships/hyperlink" Target="http://www.parts-express.com/pe/showdetl.cfm?&amp;Partnumber=294-682" TargetMode="External"/><Relationship Id="rId143" Type="http://schemas.openxmlformats.org/officeDocument/2006/relationships/hyperlink" Target="http://www.parts-express.com/pe/showdetl.cfm?&amp;Partnumber=294-830" TargetMode="External"/><Relationship Id="rId148" Type="http://schemas.openxmlformats.org/officeDocument/2006/relationships/hyperlink" Target="http://www.parts-express.com/pe/showdetl.cfm?&amp;Partnumber=294-842" TargetMode="External"/><Relationship Id="rId151" Type="http://schemas.openxmlformats.org/officeDocument/2006/relationships/hyperlink" Target="http://www.parts-express.com/pe/showdetl.cfm?&amp;Partnumber=294-854" TargetMode="External"/><Relationship Id="rId156" Type="http://schemas.openxmlformats.org/officeDocument/2006/relationships/hyperlink" Target="http://www.parts-express.com/pe/showdetl.cfm?&amp;Partnumber=294-868" TargetMode="External"/><Relationship Id="rId164" Type="http://schemas.openxmlformats.org/officeDocument/2006/relationships/hyperlink" Target="http://www.parts-express.com/pe/showdetl.cfm?&amp;Partnumber=295-020" TargetMode="External"/><Relationship Id="rId169" Type="http://schemas.openxmlformats.org/officeDocument/2006/relationships/hyperlink" Target="http://www.parts-express.com/pe/showdetl.cfm?&amp;Partnumber=264-330" TargetMode="External"/><Relationship Id="rId4" Type="http://schemas.openxmlformats.org/officeDocument/2006/relationships/hyperlink" Target="http://www.parts-express.com/pe/showdetl.cfm?&amp;Partnumber=264-387" TargetMode="External"/><Relationship Id="rId9" Type="http://schemas.openxmlformats.org/officeDocument/2006/relationships/hyperlink" Target="http://www.parts-express.com/pe/showdetl.cfm?&amp;Partnumber=264-395" TargetMode="External"/><Relationship Id="rId13" Type="http://schemas.openxmlformats.org/officeDocument/2006/relationships/hyperlink" Target="http://www.parts-express.com/pe/showdetl.cfm?&amp;Partnumber=264-440" TargetMode="External"/><Relationship Id="rId18" Type="http://schemas.openxmlformats.org/officeDocument/2006/relationships/hyperlink" Target="http://www.parts-express.com/pe/showdetl.cfm?&amp;Partnumber=290-379" TargetMode="External"/><Relationship Id="rId39" Type="http://schemas.openxmlformats.org/officeDocument/2006/relationships/hyperlink" Target="http://www.parts-express.com/pe/showdetl.cfm?&amp;Partnumber=290-413" TargetMode="External"/><Relationship Id="rId109" Type="http://schemas.openxmlformats.org/officeDocument/2006/relationships/hyperlink" Target="http://www.parts-express.com/pe/showdetl.cfm?&amp;Partnumber=294-645" TargetMode="External"/><Relationship Id="rId34" Type="http://schemas.openxmlformats.org/officeDocument/2006/relationships/hyperlink" Target="http://www.parts-express.com/pe/showdetl.cfm?&amp;Partnumber=290-407" TargetMode="External"/><Relationship Id="rId50" Type="http://schemas.openxmlformats.org/officeDocument/2006/relationships/hyperlink" Target="http://www.parts-express.com/pe/showdetl.cfm?&amp;Partnumber=290-428" TargetMode="External"/><Relationship Id="rId55" Type="http://schemas.openxmlformats.org/officeDocument/2006/relationships/hyperlink" Target="http://www.parts-express.com/pe/showdetl.cfm?&amp;Partnumber=290-454" TargetMode="External"/><Relationship Id="rId76" Type="http://schemas.openxmlformats.org/officeDocument/2006/relationships/hyperlink" Target="http://www.parts-express.com/pe/showdetl.cfm?&amp;Partnumber=290-578" TargetMode="External"/><Relationship Id="rId97" Type="http://schemas.openxmlformats.org/officeDocument/2006/relationships/hyperlink" Target="http://www.parts-express.com/pe/showdetl.cfm?&amp;Partnumber=294-309" TargetMode="External"/><Relationship Id="rId104" Type="http://schemas.openxmlformats.org/officeDocument/2006/relationships/hyperlink" Target="http://www.parts-express.com/pe/showdetl.cfm?&amp;Partnumber=294-472" TargetMode="External"/><Relationship Id="rId120" Type="http://schemas.openxmlformats.org/officeDocument/2006/relationships/hyperlink" Target="http://www.parts-express.com/pe/showdetl.cfm?&amp;Partnumber=294-660" TargetMode="External"/><Relationship Id="rId125" Type="http://schemas.openxmlformats.org/officeDocument/2006/relationships/hyperlink" Target="http://www.parts-express.com/pe/showdetl.cfm?&amp;Partnumber=294-670" TargetMode="External"/><Relationship Id="rId141" Type="http://schemas.openxmlformats.org/officeDocument/2006/relationships/hyperlink" Target="http://www.parts-express.com/pe/showdetl.cfm?&amp;Partnumber=294-695" TargetMode="External"/><Relationship Id="rId146" Type="http://schemas.openxmlformats.org/officeDocument/2006/relationships/hyperlink" Target="http://www.parts-express.com/pe/showdetl.cfm?&amp;Partnumber=294-836" TargetMode="External"/><Relationship Id="rId167" Type="http://schemas.openxmlformats.org/officeDocument/2006/relationships/hyperlink" Target="http://www.parts-express.com/pe/showdetl.cfm?&amp;Partnumber=295-034" TargetMode="External"/><Relationship Id="rId7" Type="http://schemas.openxmlformats.org/officeDocument/2006/relationships/hyperlink" Target="http://www.parts-express.com/pe/showdetl.cfm?&amp;Partnumber=264-393" TargetMode="External"/><Relationship Id="rId71" Type="http://schemas.openxmlformats.org/officeDocument/2006/relationships/hyperlink" Target="http://www.parts-express.com/pe/showdetl.cfm?&amp;Partnumber=290-518" TargetMode="External"/><Relationship Id="rId92" Type="http://schemas.openxmlformats.org/officeDocument/2006/relationships/hyperlink" Target="http://www.parts-express.com/pe/showdetl.cfm?&amp;Partnumber=293-674" TargetMode="External"/><Relationship Id="rId162" Type="http://schemas.openxmlformats.org/officeDocument/2006/relationships/hyperlink" Target="http://www.parts-express.com/pe/showdetl.cfm?&amp;Partnumber=295-010" TargetMode="External"/><Relationship Id="rId2" Type="http://schemas.openxmlformats.org/officeDocument/2006/relationships/hyperlink" Target="http://www.parts-express.com/pe/showdetl.cfm?&amp;Partnumber=264-338" TargetMode="External"/><Relationship Id="rId29" Type="http://schemas.openxmlformats.org/officeDocument/2006/relationships/hyperlink" Target="http://www.parts-express.com/pe/showdetl.cfm?&amp;Partnumber=290-401" TargetMode="External"/><Relationship Id="rId24" Type="http://schemas.openxmlformats.org/officeDocument/2006/relationships/hyperlink" Target="http://www.parts-express.com/pe/showdetl.cfm?&amp;Partnumber=290-392" TargetMode="External"/><Relationship Id="rId40" Type="http://schemas.openxmlformats.org/officeDocument/2006/relationships/hyperlink" Target="http://www.parts-express.com/pe/showdetl.cfm?&amp;Partnumber=290-414" TargetMode="External"/><Relationship Id="rId45" Type="http://schemas.openxmlformats.org/officeDocument/2006/relationships/hyperlink" Target="http://www.parts-express.com/pe/showdetl.cfm?&amp;Partnumber=290-420" TargetMode="External"/><Relationship Id="rId66" Type="http://schemas.openxmlformats.org/officeDocument/2006/relationships/hyperlink" Target="http://www.parts-express.com/pe/showdetl.cfm?&amp;Partnumber=290-507" TargetMode="External"/><Relationship Id="rId87" Type="http://schemas.openxmlformats.org/officeDocument/2006/relationships/hyperlink" Target="http://www.parts-express.com/pe/showdetl.cfm?&amp;Partnumber=292-210" TargetMode="External"/><Relationship Id="rId110" Type="http://schemas.openxmlformats.org/officeDocument/2006/relationships/hyperlink" Target="http://www.parts-express.com/pe/showdetl.cfm?&amp;Partnumber=294-647" TargetMode="External"/><Relationship Id="rId115" Type="http://schemas.openxmlformats.org/officeDocument/2006/relationships/hyperlink" Target="http://www.parts-express.com/pe/showdetl.cfm?&amp;Partnumber=294-652" TargetMode="External"/><Relationship Id="rId131" Type="http://schemas.openxmlformats.org/officeDocument/2006/relationships/hyperlink" Target="http://www.parts-express.com/pe/showdetl.cfm?&amp;Partnumber=294-678" TargetMode="External"/><Relationship Id="rId136" Type="http://schemas.openxmlformats.org/officeDocument/2006/relationships/hyperlink" Target="http://www.parts-express.com/pe/showdetl.cfm?&amp;Partnumber=294-683" TargetMode="External"/><Relationship Id="rId157" Type="http://schemas.openxmlformats.org/officeDocument/2006/relationships/hyperlink" Target="http://www.parts-express.com/pe/showdetl.cfm?&amp;Partnumber=294-880" TargetMode="External"/><Relationship Id="rId61" Type="http://schemas.openxmlformats.org/officeDocument/2006/relationships/hyperlink" Target="http://www.parts-express.com/pe/showdetl.cfm?&amp;Partnumber=290-466" TargetMode="External"/><Relationship Id="rId82" Type="http://schemas.openxmlformats.org/officeDocument/2006/relationships/hyperlink" Target="http://www.parts-express.com/pe/showdetl.cfm?&amp;Partnumber=290-595" TargetMode="External"/><Relationship Id="rId152" Type="http://schemas.openxmlformats.org/officeDocument/2006/relationships/hyperlink" Target="http://www.parts-express.com/pe/showdetl.cfm?&amp;Partnumber=294-860" TargetMode="External"/><Relationship Id="rId19" Type="http://schemas.openxmlformats.org/officeDocument/2006/relationships/hyperlink" Target="http://www.parts-express.com/pe/showdetl.cfm?&amp;Partnumber=290-380" TargetMode="External"/><Relationship Id="rId14" Type="http://schemas.openxmlformats.org/officeDocument/2006/relationships/hyperlink" Target="http://www.parts-express.com/pe/showdetl.cfm?&amp;Partnumber=290-290" TargetMode="External"/><Relationship Id="rId30" Type="http://schemas.openxmlformats.org/officeDocument/2006/relationships/hyperlink" Target="http://www.parts-express.com/pe/showdetl.cfm?&amp;Partnumber=290-403" TargetMode="External"/><Relationship Id="rId35" Type="http://schemas.openxmlformats.org/officeDocument/2006/relationships/hyperlink" Target="http://www.parts-express.com/pe/showdetl.cfm?&amp;Partnumber=290-408" TargetMode="External"/><Relationship Id="rId56" Type="http://schemas.openxmlformats.org/officeDocument/2006/relationships/hyperlink" Target="http://www.parts-express.com/pe/showdetl.cfm?&amp;Partnumber=290-456" TargetMode="External"/><Relationship Id="rId77" Type="http://schemas.openxmlformats.org/officeDocument/2006/relationships/hyperlink" Target="http://www.parts-express.com/pe/showdetl.cfm?&amp;Partnumber=290-579" TargetMode="External"/><Relationship Id="rId100" Type="http://schemas.openxmlformats.org/officeDocument/2006/relationships/hyperlink" Target="http://www.parts-express.com/pe/showdetl.cfm?&amp;Partnumber=294-315" TargetMode="External"/><Relationship Id="rId105" Type="http://schemas.openxmlformats.org/officeDocument/2006/relationships/hyperlink" Target="http://www.parts-express.com/pe/showdetl.cfm?&amp;Partnumber=294-480" TargetMode="External"/><Relationship Id="rId126" Type="http://schemas.openxmlformats.org/officeDocument/2006/relationships/hyperlink" Target="http://www.parts-express.com/pe/showdetl.cfm?&amp;Partnumber=294-671" TargetMode="External"/><Relationship Id="rId147" Type="http://schemas.openxmlformats.org/officeDocument/2006/relationships/hyperlink" Target="http://www.parts-express.com/pe/showdetl.cfm?&amp;Partnumber=294-840" TargetMode="External"/><Relationship Id="rId168" Type="http://schemas.openxmlformats.org/officeDocument/2006/relationships/hyperlink" Target="http://www.parts-express.com/pe/showdetl.cfm?&amp;Partnumber=295-036" TargetMode="External"/><Relationship Id="rId8" Type="http://schemas.openxmlformats.org/officeDocument/2006/relationships/hyperlink" Target="http://www.parts-express.com/pe/showdetl.cfm?&amp;Partnumber=264-394" TargetMode="External"/><Relationship Id="rId51" Type="http://schemas.openxmlformats.org/officeDocument/2006/relationships/hyperlink" Target="http://www.parts-express.com/pe/showdetl.cfm?&amp;Partnumber=290-429" TargetMode="External"/><Relationship Id="rId72" Type="http://schemas.openxmlformats.org/officeDocument/2006/relationships/hyperlink" Target="http://www.parts-express.com/pe/showdetl.cfm?&amp;Partnumber=290-542" TargetMode="External"/><Relationship Id="rId93" Type="http://schemas.openxmlformats.org/officeDocument/2006/relationships/hyperlink" Target="http://www.parts-express.com/pe/showdetl.cfm?&amp;Partnumber=294-301" TargetMode="External"/><Relationship Id="rId98" Type="http://schemas.openxmlformats.org/officeDocument/2006/relationships/hyperlink" Target="http://www.parts-express.com/pe/showdetl.cfm?&amp;Partnumber=294-311" TargetMode="External"/><Relationship Id="rId121" Type="http://schemas.openxmlformats.org/officeDocument/2006/relationships/hyperlink" Target="http://www.parts-express.com/pe/showdetl.cfm?&amp;Partnumber=294-663" TargetMode="External"/><Relationship Id="rId142" Type="http://schemas.openxmlformats.org/officeDocument/2006/relationships/hyperlink" Target="http://www.parts-express.com/pe/showdetl.cfm?&amp;Partnumber=294-828" TargetMode="External"/><Relationship Id="rId163" Type="http://schemas.openxmlformats.org/officeDocument/2006/relationships/hyperlink" Target="http://www.parts-express.com/pe/showdetl.cfm?&amp;Partnumber=295-015" TargetMode="External"/><Relationship Id="rId3" Type="http://schemas.openxmlformats.org/officeDocument/2006/relationships/hyperlink" Target="http://www.parts-express.com/pe/showdetl.cfm?&amp;Partnumber=264-370" TargetMode="External"/><Relationship Id="rId25" Type="http://schemas.openxmlformats.org/officeDocument/2006/relationships/hyperlink" Target="http://www.parts-express.com/pe/showdetl.cfm?&amp;Partnumber=290-394" TargetMode="External"/><Relationship Id="rId46" Type="http://schemas.openxmlformats.org/officeDocument/2006/relationships/hyperlink" Target="http://www.parts-express.com/pe/showdetl.cfm?&amp;Partnumber=290-422" TargetMode="External"/><Relationship Id="rId67" Type="http://schemas.openxmlformats.org/officeDocument/2006/relationships/hyperlink" Target="http://www.parts-express.com/pe/showdetl.cfm?&amp;Partnumber=290-510" TargetMode="External"/><Relationship Id="rId116" Type="http://schemas.openxmlformats.org/officeDocument/2006/relationships/hyperlink" Target="http://www.parts-express.com/pe/showdetl.cfm?&amp;Partnumber=294-653" TargetMode="External"/><Relationship Id="rId137" Type="http://schemas.openxmlformats.org/officeDocument/2006/relationships/hyperlink" Target="http://www.parts-express.com/pe/showdetl.cfm?&amp;Partnumber=294-685" TargetMode="External"/><Relationship Id="rId158" Type="http://schemas.openxmlformats.org/officeDocument/2006/relationships/hyperlink" Target="http://www.parts-express.com/pe/showdetl.cfm?&amp;Partnumber=294-884" TargetMode="External"/><Relationship Id="rId20" Type="http://schemas.openxmlformats.org/officeDocument/2006/relationships/hyperlink" Target="http://www.parts-express.com/pe/showdetl.cfm?&amp;Partnumber=290-382" TargetMode="External"/><Relationship Id="rId41" Type="http://schemas.openxmlformats.org/officeDocument/2006/relationships/hyperlink" Target="http://www.parts-express.com/pe/showdetl.cfm?&amp;Partnumber=290-415" TargetMode="External"/><Relationship Id="rId62" Type="http://schemas.openxmlformats.org/officeDocument/2006/relationships/hyperlink" Target="http://www.parts-express.com/pe/showdetl.cfm?&amp;Partnumber=290-468" TargetMode="External"/><Relationship Id="rId83" Type="http://schemas.openxmlformats.org/officeDocument/2006/relationships/hyperlink" Target="http://www.parts-express.com/pe/showdetl.cfm?&amp;Partnumber=290-597" TargetMode="External"/><Relationship Id="rId88" Type="http://schemas.openxmlformats.org/officeDocument/2006/relationships/hyperlink" Target="http://www.parts-express.com/pe/showdetl.cfm?&amp;Partnumber=292-212" TargetMode="External"/><Relationship Id="rId111" Type="http://schemas.openxmlformats.org/officeDocument/2006/relationships/hyperlink" Target="http://www.parts-express.com/pe/showdetl.cfm?&amp;Partnumber=294-648" TargetMode="External"/><Relationship Id="rId132" Type="http://schemas.openxmlformats.org/officeDocument/2006/relationships/hyperlink" Target="http://www.parts-express.com/pe/showdetl.cfm?&amp;Partnumber=294-679" TargetMode="External"/><Relationship Id="rId153" Type="http://schemas.openxmlformats.org/officeDocument/2006/relationships/hyperlink" Target="http://www.parts-express.com/pe/showdetl.cfm?&amp;Partnumber=294-862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arts-express.com/pe/showdetl.cfm?&amp;Partnumber=295-414" TargetMode="External"/><Relationship Id="rId3" Type="http://schemas.openxmlformats.org/officeDocument/2006/relationships/hyperlink" Target="http://www.parts-express.com/pe/showdetl.cfm?&amp;Partnumber=264-892" TargetMode="External"/><Relationship Id="rId7" Type="http://schemas.openxmlformats.org/officeDocument/2006/relationships/hyperlink" Target="http://www.parts-express.com/pe/showdetl.cfm?&amp;Partnumber=295-404" TargetMode="External"/><Relationship Id="rId2" Type="http://schemas.openxmlformats.org/officeDocument/2006/relationships/hyperlink" Target="http://www.parts-express.com/pe/showdetl.cfm?&amp;Partnumber=264-855" TargetMode="External"/><Relationship Id="rId1" Type="http://schemas.openxmlformats.org/officeDocument/2006/relationships/hyperlink" Target="http://www.parts-express.com/pe/showdetl.cfm?&amp;Partnumber=264-1116" TargetMode="External"/><Relationship Id="rId6" Type="http://schemas.openxmlformats.org/officeDocument/2006/relationships/hyperlink" Target="http://www.parts-express.com/pe/showdetl.cfm?&amp;Partnumber=293-480" TargetMode="External"/><Relationship Id="rId5" Type="http://schemas.openxmlformats.org/officeDocument/2006/relationships/hyperlink" Target="http://www.parts-express.com/pe/showdetl.cfm?&amp;Partnumber=264-907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parts-express.com/pe/showdetl.cfm?&amp;Partnumber=264-896" TargetMode="External"/><Relationship Id="rId9" Type="http://schemas.openxmlformats.org/officeDocument/2006/relationships/hyperlink" Target="http://www.parts-express.com/pe/showdetl.cfm?&amp;Partnumber=295-420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cmelectronics.com/product/55-3255" TargetMode="External"/><Relationship Id="rId117" Type="http://schemas.openxmlformats.org/officeDocument/2006/relationships/hyperlink" Target="http://www.mcmelectronics.com/product/55-3003" TargetMode="External"/><Relationship Id="rId21" Type="http://schemas.openxmlformats.org/officeDocument/2006/relationships/hyperlink" Target="http://www.mcmelectronics.com/product/55-3165" TargetMode="External"/><Relationship Id="rId42" Type="http://schemas.openxmlformats.org/officeDocument/2006/relationships/hyperlink" Target="http://www.mcmelectronics.com/product/55-1240" TargetMode="External"/><Relationship Id="rId47" Type="http://schemas.openxmlformats.org/officeDocument/2006/relationships/hyperlink" Target="http://www.mcmelectronics.com/product/55-1305" TargetMode="External"/><Relationship Id="rId63" Type="http://schemas.openxmlformats.org/officeDocument/2006/relationships/hyperlink" Target="http://www.mcmelectronics.com/product/55-1860" TargetMode="External"/><Relationship Id="rId68" Type="http://schemas.openxmlformats.org/officeDocument/2006/relationships/hyperlink" Target="http://www.mcmelectronics.com/product/55-1950" TargetMode="External"/><Relationship Id="rId84" Type="http://schemas.openxmlformats.org/officeDocument/2006/relationships/hyperlink" Target="http://www.mcmelectronics.com/product/55-2973" TargetMode="External"/><Relationship Id="rId89" Type="http://schemas.openxmlformats.org/officeDocument/2006/relationships/hyperlink" Target="http://www.mcmelectronics.com/product/55-2984" TargetMode="External"/><Relationship Id="rId112" Type="http://schemas.openxmlformats.org/officeDocument/2006/relationships/hyperlink" Target="http://www.mcmelectronics.com/product/55-2695" TargetMode="External"/><Relationship Id="rId133" Type="http://schemas.openxmlformats.org/officeDocument/2006/relationships/hyperlink" Target="http://www.mcmelectronics.com/product/55-2631" TargetMode="External"/><Relationship Id="rId138" Type="http://schemas.openxmlformats.org/officeDocument/2006/relationships/hyperlink" Target="http://www.mcmelectronics.com/product/55-3320" TargetMode="External"/><Relationship Id="rId16" Type="http://schemas.openxmlformats.org/officeDocument/2006/relationships/hyperlink" Target="http://www.mcmelectronics.com/product/55-3120" TargetMode="External"/><Relationship Id="rId107" Type="http://schemas.openxmlformats.org/officeDocument/2006/relationships/hyperlink" Target="http://www.mcmelectronics.com/product/55-2364" TargetMode="External"/><Relationship Id="rId11" Type="http://schemas.openxmlformats.org/officeDocument/2006/relationships/hyperlink" Target="http://www.mcmelectronics.com/product/55-2870" TargetMode="External"/><Relationship Id="rId32" Type="http://schemas.openxmlformats.org/officeDocument/2006/relationships/hyperlink" Target="http://www.mcmelectronics.com/product/55-1906" TargetMode="External"/><Relationship Id="rId37" Type="http://schemas.openxmlformats.org/officeDocument/2006/relationships/hyperlink" Target="http://www.mcmelectronics.com/product/55-1190" TargetMode="External"/><Relationship Id="rId53" Type="http://schemas.openxmlformats.org/officeDocument/2006/relationships/hyperlink" Target="http://www.mcmelectronics.com/product/55-1545" TargetMode="External"/><Relationship Id="rId58" Type="http://schemas.openxmlformats.org/officeDocument/2006/relationships/hyperlink" Target="http://www.mcmelectronics.com/product/55-1605" TargetMode="External"/><Relationship Id="rId74" Type="http://schemas.openxmlformats.org/officeDocument/2006/relationships/hyperlink" Target="http://www.mcmelectronics.com/product/55-2953" TargetMode="External"/><Relationship Id="rId79" Type="http://schemas.openxmlformats.org/officeDocument/2006/relationships/hyperlink" Target="http://www.mcmelectronics.com/product/55-2963" TargetMode="External"/><Relationship Id="rId102" Type="http://schemas.openxmlformats.org/officeDocument/2006/relationships/hyperlink" Target="http://www.mcmelectronics.com/product/55-2354" TargetMode="External"/><Relationship Id="rId123" Type="http://schemas.openxmlformats.org/officeDocument/2006/relationships/hyperlink" Target="http://www.mcmelectronics.com/product/55-3020" TargetMode="External"/><Relationship Id="rId128" Type="http://schemas.openxmlformats.org/officeDocument/2006/relationships/hyperlink" Target="http://www.mcmelectronics.com/product/55-2372" TargetMode="External"/><Relationship Id="rId144" Type="http://schemas.openxmlformats.org/officeDocument/2006/relationships/hyperlink" Target="http://www.mcmelectronics.com/product/55-3360" TargetMode="External"/><Relationship Id="rId5" Type="http://schemas.openxmlformats.org/officeDocument/2006/relationships/hyperlink" Target="http://www.mcmelectronics.com/product/55-2835" TargetMode="External"/><Relationship Id="rId90" Type="http://schemas.openxmlformats.org/officeDocument/2006/relationships/hyperlink" Target="http://www.mcmelectronics.com/product/55-2985" TargetMode="External"/><Relationship Id="rId95" Type="http://schemas.openxmlformats.org/officeDocument/2006/relationships/hyperlink" Target="http://www.mcmelectronics.com/product/55-3853" TargetMode="External"/><Relationship Id="rId22" Type="http://schemas.openxmlformats.org/officeDocument/2006/relationships/hyperlink" Target="http://www.mcmelectronics.com/product/55-3170" TargetMode="External"/><Relationship Id="rId27" Type="http://schemas.openxmlformats.org/officeDocument/2006/relationships/hyperlink" Target="http://www.mcmelectronics.com/product/55-3260" TargetMode="External"/><Relationship Id="rId43" Type="http://schemas.openxmlformats.org/officeDocument/2006/relationships/hyperlink" Target="http://www.mcmelectronics.com/product/55-1250" TargetMode="External"/><Relationship Id="rId48" Type="http://schemas.openxmlformats.org/officeDocument/2006/relationships/hyperlink" Target="http://www.mcmelectronics.com/product/55-1455" TargetMode="External"/><Relationship Id="rId64" Type="http://schemas.openxmlformats.org/officeDocument/2006/relationships/hyperlink" Target="http://www.mcmelectronics.com/product/55-1862" TargetMode="External"/><Relationship Id="rId69" Type="http://schemas.openxmlformats.org/officeDocument/2006/relationships/hyperlink" Target="http://www.mcmelectronics.com/product/55-2421" TargetMode="External"/><Relationship Id="rId113" Type="http://schemas.openxmlformats.org/officeDocument/2006/relationships/hyperlink" Target="http://www.mcmelectronics.com/product/55-2696" TargetMode="External"/><Relationship Id="rId118" Type="http://schemas.openxmlformats.org/officeDocument/2006/relationships/hyperlink" Target="http://www.mcmelectronics.com/product/55-3004" TargetMode="External"/><Relationship Id="rId134" Type="http://schemas.openxmlformats.org/officeDocument/2006/relationships/hyperlink" Target="http://www.mcmelectronics.com/product/55-2633" TargetMode="External"/><Relationship Id="rId139" Type="http://schemas.openxmlformats.org/officeDocument/2006/relationships/hyperlink" Target="http://www.mcmelectronics.com/product/55-3325" TargetMode="External"/><Relationship Id="rId80" Type="http://schemas.openxmlformats.org/officeDocument/2006/relationships/hyperlink" Target="http://www.mcmelectronics.com/product/55-2964" TargetMode="External"/><Relationship Id="rId85" Type="http://schemas.openxmlformats.org/officeDocument/2006/relationships/hyperlink" Target="http://www.mcmelectronics.com/product/55-2974" TargetMode="External"/><Relationship Id="rId3" Type="http://schemas.openxmlformats.org/officeDocument/2006/relationships/hyperlink" Target="http://www.mcmelectronics.com/product/55-2820" TargetMode="External"/><Relationship Id="rId12" Type="http://schemas.openxmlformats.org/officeDocument/2006/relationships/hyperlink" Target="http://www.mcmelectronics.com/product/55-2875" TargetMode="External"/><Relationship Id="rId17" Type="http://schemas.openxmlformats.org/officeDocument/2006/relationships/hyperlink" Target="http://www.mcmelectronics.com/product/55-3125" TargetMode="External"/><Relationship Id="rId25" Type="http://schemas.openxmlformats.org/officeDocument/2006/relationships/hyperlink" Target="http://www.mcmelectronics.com/product/55-3250" TargetMode="External"/><Relationship Id="rId33" Type="http://schemas.openxmlformats.org/officeDocument/2006/relationships/hyperlink" Target="http://www.mcmelectronics.com/product/55-1907" TargetMode="External"/><Relationship Id="rId38" Type="http://schemas.openxmlformats.org/officeDocument/2006/relationships/hyperlink" Target="http://www.mcmelectronics.com/product/55-1195" TargetMode="External"/><Relationship Id="rId46" Type="http://schemas.openxmlformats.org/officeDocument/2006/relationships/hyperlink" Target="http://www.mcmelectronics.com/product/55-1300" TargetMode="External"/><Relationship Id="rId59" Type="http://schemas.openxmlformats.org/officeDocument/2006/relationships/hyperlink" Target="http://www.mcmelectronics.com/product/55-1732" TargetMode="External"/><Relationship Id="rId67" Type="http://schemas.openxmlformats.org/officeDocument/2006/relationships/hyperlink" Target="http://www.mcmelectronics.com/product/55-1880" TargetMode="External"/><Relationship Id="rId103" Type="http://schemas.openxmlformats.org/officeDocument/2006/relationships/hyperlink" Target="http://www.mcmelectronics.com/product/55-2355" TargetMode="External"/><Relationship Id="rId108" Type="http://schemas.openxmlformats.org/officeDocument/2006/relationships/hyperlink" Target="http://www.mcmelectronics.com/product/55-2365" TargetMode="External"/><Relationship Id="rId116" Type="http://schemas.openxmlformats.org/officeDocument/2006/relationships/hyperlink" Target="http://www.mcmelectronics.com/product/55-2780" TargetMode="External"/><Relationship Id="rId124" Type="http://schemas.openxmlformats.org/officeDocument/2006/relationships/hyperlink" Target="http://www.mcmelectronics.com/product/55-3021" TargetMode="External"/><Relationship Id="rId129" Type="http://schemas.openxmlformats.org/officeDocument/2006/relationships/hyperlink" Target="http://www.mcmelectronics.com/product/55-2373" TargetMode="External"/><Relationship Id="rId137" Type="http://schemas.openxmlformats.org/officeDocument/2006/relationships/hyperlink" Target="http://www.mcmelectronics.com/product/55-3310" TargetMode="External"/><Relationship Id="rId20" Type="http://schemas.openxmlformats.org/officeDocument/2006/relationships/hyperlink" Target="http://www.mcmelectronics.com/product/55-3140" TargetMode="External"/><Relationship Id="rId41" Type="http://schemas.openxmlformats.org/officeDocument/2006/relationships/hyperlink" Target="http://www.mcmelectronics.com/product/55-1220" TargetMode="External"/><Relationship Id="rId54" Type="http://schemas.openxmlformats.org/officeDocument/2006/relationships/hyperlink" Target="http://www.mcmelectronics.com/product/55-1550" TargetMode="External"/><Relationship Id="rId62" Type="http://schemas.openxmlformats.org/officeDocument/2006/relationships/hyperlink" Target="http://www.mcmelectronics.com/product/55-1856" TargetMode="External"/><Relationship Id="rId70" Type="http://schemas.openxmlformats.org/officeDocument/2006/relationships/hyperlink" Target="http://www.mcmelectronics.com/product/55-2669" TargetMode="External"/><Relationship Id="rId75" Type="http://schemas.openxmlformats.org/officeDocument/2006/relationships/hyperlink" Target="http://www.mcmelectronics.com/product/55-2954" TargetMode="External"/><Relationship Id="rId83" Type="http://schemas.openxmlformats.org/officeDocument/2006/relationships/hyperlink" Target="http://www.mcmelectronics.com/product/55-2972" TargetMode="External"/><Relationship Id="rId88" Type="http://schemas.openxmlformats.org/officeDocument/2006/relationships/hyperlink" Target="http://www.mcmelectronics.com/product/55-2983" TargetMode="External"/><Relationship Id="rId91" Type="http://schemas.openxmlformats.org/officeDocument/2006/relationships/hyperlink" Target="http://www.mcmelectronics.com/product/55-3185" TargetMode="External"/><Relationship Id="rId96" Type="http://schemas.openxmlformats.org/officeDocument/2006/relationships/hyperlink" Target="http://www.mcmelectronics.com/product/55-3862" TargetMode="External"/><Relationship Id="rId111" Type="http://schemas.openxmlformats.org/officeDocument/2006/relationships/hyperlink" Target="http://www.mcmelectronics.com/product/55-2691" TargetMode="External"/><Relationship Id="rId132" Type="http://schemas.openxmlformats.org/officeDocument/2006/relationships/hyperlink" Target="http://www.mcmelectronics.com/product/55-2520" TargetMode="External"/><Relationship Id="rId140" Type="http://schemas.openxmlformats.org/officeDocument/2006/relationships/hyperlink" Target="http://www.mcmelectronics.com/product/55-3340" TargetMode="External"/><Relationship Id="rId145" Type="http://schemas.openxmlformats.org/officeDocument/2006/relationships/hyperlink" Target="http://www.mcmelectronics.com/product/55-2800" TargetMode="External"/><Relationship Id="rId1" Type="http://schemas.openxmlformats.org/officeDocument/2006/relationships/hyperlink" Target="http://www.mcmelectronics.com/product/55-2805" TargetMode="External"/><Relationship Id="rId6" Type="http://schemas.openxmlformats.org/officeDocument/2006/relationships/hyperlink" Target="http://www.mcmelectronics.com/product/55-2845" TargetMode="External"/><Relationship Id="rId15" Type="http://schemas.openxmlformats.org/officeDocument/2006/relationships/hyperlink" Target="http://www.mcmelectronics.com/product/55-3110" TargetMode="External"/><Relationship Id="rId23" Type="http://schemas.openxmlformats.org/officeDocument/2006/relationships/hyperlink" Target="http://www.mcmelectronics.com/product/55-3175" TargetMode="External"/><Relationship Id="rId28" Type="http://schemas.openxmlformats.org/officeDocument/2006/relationships/hyperlink" Target="http://www.mcmelectronics.com/product/55-3265" TargetMode="External"/><Relationship Id="rId36" Type="http://schemas.openxmlformats.org/officeDocument/2006/relationships/hyperlink" Target="http://www.mcmelectronics.com/product/55-1185" TargetMode="External"/><Relationship Id="rId49" Type="http://schemas.openxmlformats.org/officeDocument/2006/relationships/hyperlink" Target="http://www.mcmelectronics.com/product/55-1465" TargetMode="External"/><Relationship Id="rId57" Type="http://schemas.openxmlformats.org/officeDocument/2006/relationships/hyperlink" Target="http://www.mcmelectronics.com/product/55-1600" TargetMode="External"/><Relationship Id="rId106" Type="http://schemas.openxmlformats.org/officeDocument/2006/relationships/hyperlink" Target="http://www.mcmelectronics.com/product/55-2362" TargetMode="External"/><Relationship Id="rId114" Type="http://schemas.openxmlformats.org/officeDocument/2006/relationships/hyperlink" Target="http://www.mcmelectronics.com/product/55-2770" TargetMode="External"/><Relationship Id="rId119" Type="http://schemas.openxmlformats.org/officeDocument/2006/relationships/hyperlink" Target="http://www.mcmelectronics.com/product/55-3005" TargetMode="External"/><Relationship Id="rId127" Type="http://schemas.openxmlformats.org/officeDocument/2006/relationships/hyperlink" Target="http://www.mcmelectronics.com/product/55-2371" TargetMode="External"/><Relationship Id="rId10" Type="http://schemas.openxmlformats.org/officeDocument/2006/relationships/hyperlink" Target="http://www.mcmelectronics.com/product/55-2865" TargetMode="External"/><Relationship Id="rId31" Type="http://schemas.openxmlformats.org/officeDocument/2006/relationships/hyperlink" Target="http://www.mcmelectronics.com/product/55-3280" TargetMode="External"/><Relationship Id="rId44" Type="http://schemas.openxmlformats.org/officeDocument/2006/relationships/hyperlink" Target="http://www.mcmelectronics.com/product/55-1255" TargetMode="External"/><Relationship Id="rId52" Type="http://schemas.openxmlformats.org/officeDocument/2006/relationships/hyperlink" Target="http://www.mcmelectronics.com/product/55-1525" TargetMode="External"/><Relationship Id="rId60" Type="http://schemas.openxmlformats.org/officeDocument/2006/relationships/hyperlink" Target="http://www.mcmelectronics.com/product/55-1853" TargetMode="External"/><Relationship Id="rId65" Type="http://schemas.openxmlformats.org/officeDocument/2006/relationships/hyperlink" Target="http://www.mcmelectronics.com/product/55-1870" TargetMode="External"/><Relationship Id="rId73" Type="http://schemas.openxmlformats.org/officeDocument/2006/relationships/hyperlink" Target="http://www.mcmelectronics.com/product/55-2952" TargetMode="External"/><Relationship Id="rId78" Type="http://schemas.openxmlformats.org/officeDocument/2006/relationships/hyperlink" Target="http://www.mcmelectronics.com/product/55-2962" TargetMode="External"/><Relationship Id="rId81" Type="http://schemas.openxmlformats.org/officeDocument/2006/relationships/hyperlink" Target="http://www.mcmelectronics.com/product/55-2970" TargetMode="External"/><Relationship Id="rId86" Type="http://schemas.openxmlformats.org/officeDocument/2006/relationships/hyperlink" Target="http://www.mcmelectronics.com/product/55-2981" TargetMode="External"/><Relationship Id="rId94" Type="http://schemas.openxmlformats.org/officeDocument/2006/relationships/hyperlink" Target="http://www.mcmelectronics.com/product/55-3840" TargetMode="External"/><Relationship Id="rId99" Type="http://schemas.openxmlformats.org/officeDocument/2006/relationships/hyperlink" Target="http://www.mcmelectronics.com/product/55-2351" TargetMode="External"/><Relationship Id="rId101" Type="http://schemas.openxmlformats.org/officeDocument/2006/relationships/hyperlink" Target="http://www.mcmelectronics.com/product/55-2353" TargetMode="External"/><Relationship Id="rId122" Type="http://schemas.openxmlformats.org/officeDocument/2006/relationships/hyperlink" Target="http://www.mcmelectronics.com/product/55-3015" TargetMode="External"/><Relationship Id="rId130" Type="http://schemas.openxmlformats.org/officeDocument/2006/relationships/hyperlink" Target="http://www.mcmelectronics.com/product/55-2516" TargetMode="External"/><Relationship Id="rId135" Type="http://schemas.openxmlformats.org/officeDocument/2006/relationships/hyperlink" Target="http://www.mcmelectronics.com/product/55-2635" TargetMode="External"/><Relationship Id="rId143" Type="http://schemas.openxmlformats.org/officeDocument/2006/relationships/hyperlink" Target="http://www.mcmelectronics.com/product/55-3355" TargetMode="External"/><Relationship Id="rId4" Type="http://schemas.openxmlformats.org/officeDocument/2006/relationships/hyperlink" Target="http://www.mcmelectronics.com/product/55-2830" TargetMode="External"/><Relationship Id="rId9" Type="http://schemas.openxmlformats.org/officeDocument/2006/relationships/hyperlink" Target="http://www.mcmelectronics.com/product/55-2860" TargetMode="External"/><Relationship Id="rId13" Type="http://schemas.openxmlformats.org/officeDocument/2006/relationships/hyperlink" Target="http://www.mcmelectronics.com/product/55-3100" TargetMode="External"/><Relationship Id="rId18" Type="http://schemas.openxmlformats.org/officeDocument/2006/relationships/hyperlink" Target="http://www.mcmelectronics.com/product/55-3130" TargetMode="External"/><Relationship Id="rId39" Type="http://schemas.openxmlformats.org/officeDocument/2006/relationships/hyperlink" Target="http://www.mcmelectronics.com/product/55-1205" TargetMode="External"/><Relationship Id="rId109" Type="http://schemas.openxmlformats.org/officeDocument/2006/relationships/hyperlink" Target="http://www.mcmelectronics.com/product/55-2366" TargetMode="External"/><Relationship Id="rId34" Type="http://schemas.openxmlformats.org/officeDocument/2006/relationships/hyperlink" Target="http://www.mcmelectronics.com/product/55-1908" TargetMode="External"/><Relationship Id="rId50" Type="http://schemas.openxmlformats.org/officeDocument/2006/relationships/hyperlink" Target="http://www.mcmelectronics.com/product/55-1515" TargetMode="External"/><Relationship Id="rId55" Type="http://schemas.openxmlformats.org/officeDocument/2006/relationships/hyperlink" Target="http://www.mcmelectronics.com/product/55-1555" TargetMode="External"/><Relationship Id="rId76" Type="http://schemas.openxmlformats.org/officeDocument/2006/relationships/hyperlink" Target="http://www.mcmelectronics.com/product/55-2960" TargetMode="External"/><Relationship Id="rId97" Type="http://schemas.openxmlformats.org/officeDocument/2006/relationships/hyperlink" Target="http://www.mcmelectronics.com/product/55-3870" TargetMode="External"/><Relationship Id="rId104" Type="http://schemas.openxmlformats.org/officeDocument/2006/relationships/hyperlink" Target="http://www.mcmelectronics.com/product/55-2360" TargetMode="External"/><Relationship Id="rId120" Type="http://schemas.openxmlformats.org/officeDocument/2006/relationships/hyperlink" Target="http://www.mcmelectronics.com/product/55-3010" TargetMode="External"/><Relationship Id="rId125" Type="http://schemas.openxmlformats.org/officeDocument/2006/relationships/hyperlink" Target="http://www.mcmelectronics.com/product/55-3022" TargetMode="External"/><Relationship Id="rId141" Type="http://schemas.openxmlformats.org/officeDocument/2006/relationships/hyperlink" Target="http://www.mcmelectronics.com/product/55-3345" TargetMode="External"/><Relationship Id="rId146" Type="http://schemas.openxmlformats.org/officeDocument/2006/relationships/printerSettings" Target="../printerSettings/printerSettings3.bin"/><Relationship Id="rId7" Type="http://schemas.openxmlformats.org/officeDocument/2006/relationships/hyperlink" Target="http://www.mcmelectronics.com/product/55-2850" TargetMode="External"/><Relationship Id="rId71" Type="http://schemas.openxmlformats.org/officeDocument/2006/relationships/hyperlink" Target="http://www.mcmelectronics.com/product/55-2950" TargetMode="External"/><Relationship Id="rId92" Type="http://schemas.openxmlformats.org/officeDocument/2006/relationships/hyperlink" Target="http://www.mcmelectronics.com/product/55-3190" TargetMode="External"/><Relationship Id="rId2" Type="http://schemas.openxmlformats.org/officeDocument/2006/relationships/hyperlink" Target="http://www.mcmelectronics.com/product/55-2810" TargetMode="External"/><Relationship Id="rId29" Type="http://schemas.openxmlformats.org/officeDocument/2006/relationships/hyperlink" Target="http://www.mcmelectronics.com/product/55-3270" TargetMode="External"/><Relationship Id="rId24" Type="http://schemas.openxmlformats.org/officeDocument/2006/relationships/hyperlink" Target="http://www.mcmelectronics.com/product/55-3180" TargetMode="External"/><Relationship Id="rId40" Type="http://schemas.openxmlformats.org/officeDocument/2006/relationships/hyperlink" Target="http://www.mcmelectronics.com/product/55-1215" TargetMode="External"/><Relationship Id="rId45" Type="http://schemas.openxmlformats.org/officeDocument/2006/relationships/hyperlink" Target="http://www.mcmelectronics.com/product/55-1295" TargetMode="External"/><Relationship Id="rId66" Type="http://schemas.openxmlformats.org/officeDocument/2006/relationships/hyperlink" Target="http://www.mcmelectronics.com/product/55-1875" TargetMode="External"/><Relationship Id="rId87" Type="http://schemas.openxmlformats.org/officeDocument/2006/relationships/hyperlink" Target="http://www.mcmelectronics.com/product/55-2982" TargetMode="External"/><Relationship Id="rId110" Type="http://schemas.openxmlformats.org/officeDocument/2006/relationships/hyperlink" Target="http://www.mcmelectronics.com/product/55-2690" TargetMode="External"/><Relationship Id="rId115" Type="http://schemas.openxmlformats.org/officeDocument/2006/relationships/hyperlink" Target="http://www.mcmelectronics.com/product/55-2775" TargetMode="External"/><Relationship Id="rId131" Type="http://schemas.openxmlformats.org/officeDocument/2006/relationships/hyperlink" Target="http://www.mcmelectronics.com/product/55-2517" TargetMode="External"/><Relationship Id="rId136" Type="http://schemas.openxmlformats.org/officeDocument/2006/relationships/hyperlink" Target="http://www.mcmelectronics.com/product/55-3305" TargetMode="External"/><Relationship Id="rId61" Type="http://schemas.openxmlformats.org/officeDocument/2006/relationships/hyperlink" Target="http://www.mcmelectronics.com/product/55-1855" TargetMode="External"/><Relationship Id="rId82" Type="http://schemas.openxmlformats.org/officeDocument/2006/relationships/hyperlink" Target="http://www.mcmelectronics.com/product/55-2971" TargetMode="External"/><Relationship Id="rId19" Type="http://schemas.openxmlformats.org/officeDocument/2006/relationships/hyperlink" Target="http://www.mcmelectronics.com/product/55-3135" TargetMode="External"/><Relationship Id="rId14" Type="http://schemas.openxmlformats.org/officeDocument/2006/relationships/hyperlink" Target="http://www.mcmelectronics.com/product/55-3105" TargetMode="External"/><Relationship Id="rId30" Type="http://schemas.openxmlformats.org/officeDocument/2006/relationships/hyperlink" Target="http://www.mcmelectronics.com/product/55-3275" TargetMode="External"/><Relationship Id="rId35" Type="http://schemas.openxmlformats.org/officeDocument/2006/relationships/hyperlink" Target="http://www.mcmelectronics.com/product/55-1170" TargetMode="External"/><Relationship Id="rId56" Type="http://schemas.openxmlformats.org/officeDocument/2006/relationships/hyperlink" Target="http://www.mcmelectronics.com/product/55-1595" TargetMode="External"/><Relationship Id="rId77" Type="http://schemas.openxmlformats.org/officeDocument/2006/relationships/hyperlink" Target="http://www.mcmelectronics.com/product/55-2961" TargetMode="External"/><Relationship Id="rId100" Type="http://schemas.openxmlformats.org/officeDocument/2006/relationships/hyperlink" Target="http://www.mcmelectronics.com/product/55-2352" TargetMode="External"/><Relationship Id="rId105" Type="http://schemas.openxmlformats.org/officeDocument/2006/relationships/hyperlink" Target="http://www.mcmelectronics.com/product/55-2361" TargetMode="External"/><Relationship Id="rId126" Type="http://schemas.openxmlformats.org/officeDocument/2006/relationships/hyperlink" Target="http://www.mcmelectronics.com/product/55-2370" TargetMode="External"/><Relationship Id="rId8" Type="http://schemas.openxmlformats.org/officeDocument/2006/relationships/hyperlink" Target="http://www.mcmelectronics.com/product/55-2855" TargetMode="External"/><Relationship Id="rId51" Type="http://schemas.openxmlformats.org/officeDocument/2006/relationships/hyperlink" Target="http://www.mcmelectronics.com/product/55-1520" TargetMode="External"/><Relationship Id="rId72" Type="http://schemas.openxmlformats.org/officeDocument/2006/relationships/hyperlink" Target="http://www.mcmelectronics.com/product/55-2951" TargetMode="External"/><Relationship Id="rId93" Type="http://schemas.openxmlformats.org/officeDocument/2006/relationships/hyperlink" Target="http://www.mcmelectronics.com/product/55-3550" TargetMode="External"/><Relationship Id="rId98" Type="http://schemas.openxmlformats.org/officeDocument/2006/relationships/hyperlink" Target="http://www.mcmelectronics.com/product/55-2350" TargetMode="External"/><Relationship Id="rId121" Type="http://schemas.openxmlformats.org/officeDocument/2006/relationships/hyperlink" Target="http://www.mcmelectronics.com/product/55-3011" TargetMode="External"/><Relationship Id="rId142" Type="http://schemas.openxmlformats.org/officeDocument/2006/relationships/hyperlink" Target="http://www.mcmelectronics.com/product/55-3350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parts-express.com/pe/showdetl.cfm?Partnumber=264-1066" TargetMode="External"/><Relationship Id="rId18" Type="http://schemas.openxmlformats.org/officeDocument/2006/relationships/hyperlink" Target="http://www.parts-express.com/pe/showdetl.cfm?Partnumber=264-1102" TargetMode="External"/><Relationship Id="rId26" Type="http://schemas.openxmlformats.org/officeDocument/2006/relationships/hyperlink" Target="http://www.parts-express.com/pe/showdetl.cfm?Partnumber=290-427" TargetMode="External"/><Relationship Id="rId39" Type="http://schemas.openxmlformats.org/officeDocument/2006/relationships/hyperlink" Target="http://www.parts-express.com/pe/showdetl.cfm?Partnumber=295-308" TargetMode="External"/><Relationship Id="rId21" Type="http://schemas.openxmlformats.org/officeDocument/2006/relationships/hyperlink" Target="http://www.parts-express.com/pe/showdetl.cfm?Partnumber=265-374" TargetMode="External"/><Relationship Id="rId34" Type="http://schemas.openxmlformats.org/officeDocument/2006/relationships/hyperlink" Target="http://www.parts-express.com/pe/showdetl.cfm?Partnumber=295-032" TargetMode="External"/><Relationship Id="rId42" Type="http://schemas.openxmlformats.org/officeDocument/2006/relationships/hyperlink" Target="http://www.parts-express.com/pe/showdetl.cfm?Partnumber=295-424" TargetMode="External"/><Relationship Id="rId47" Type="http://schemas.openxmlformats.org/officeDocument/2006/relationships/hyperlink" Target="http://www.parts-express.com/pe/showdetl.cfm?Partnumber=295-472" TargetMode="External"/><Relationship Id="rId50" Type="http://schemas.openxmlformats.org/officeDocument/2006/relationships/hyperlink" Target="http://www.parts-express.com/pe/showdetl.cfm?Partnumber=296-440" TargetMode="External"/><Relationship Id="rId55" Type="http://schemas.openxmlformats.org/officeDocument/2006/relationships/hyperlink" Target="http://www.parts-express.com/pe/showdetl.cfm?Partnumber=297-210" TargetMode="External"/><Relationship Id="rId63" Type="http://schemas.openxmlformats.org/officeDocument/2006/relationships/hyperlink" Target="http://www.parts-express.com/pe/showdetl.cfm?Partnumber=297-446" TargetMode="External"/><Relationship Id="rId68" Type="http://schemas.openxmlformats.org/officeDocument/2006/relationships/hyperlink" Target="http://www.parts-express.com/pe/showdetl.cfm?Partnumber=299-242" TargetMode="External"/><Relationship Id="rId7" Type="http://schemas.openxmlformats.org/officeDocument/2006/relationships/hyperlink" Target="http://www.parts-express.com/pe/showdetl.cfm?Partnumber=264-884" TargetMode="External"/><Relationship Id="rId2" Type="http://schemas.openxmlformats.org/officeDocument/2006/relationships/hyperlink" Target="http://www.parts-express.com/pe/showdetl.cfm?Partnumber=264-622" TargetMode="External"/><Relationship Id="rId16" Type="http://schemas.openxmlformats.org/officeDocument/2006/relationships/hyperlink" Target="http://www.parts-express.com/pe/showdetl.cfm?Partnumber=264-1096" TargetMode="External"/><Relationship Id="rId29" Type="http://schemas.openxmlformats.org/officeDocument/2006/relationships/hyperlink" Target="http://www.parts-express.com/pe/showdetl.cfm?Partnumber=292-2522" TargetMode="External"/><Relationship Id="rId1" Type="http://schemas.openxmlformats.org/officeDocument/2006/relationships/hyperlink" Target="http://www.parts-express.com/pe/showdetl.cfm?Partnumber=264-620" TargetMode="External"/><Relationship Id="rId6" Type="http://schemas.openxmlformats.org/officeDocument/2006/relationships/hyperlink" Target="http://www.parts-express.com/pe/showdetl.cfm?Partnumber=264-880" TargetMode="External"/><Relationship Id="rId11" Type="http://schemas.openxmlformats.org/officeDocument/2006/relationships/hyperlink" Target="http://www.parts-express.com/pe/showdetl.cfm?Partnumber=264-1046" TargetMode="External"/><Relationship Id="rId24" Type="http://schemas.openxmlformats.org/officeDocument/2006/relationships/hyperlink" Target="http://www.parts-express.com/pe/showdetl.cfm?Partnumber=290-025" TargetMode="External"/><Relationship Id="rId32" Type="http://schemas.openxmlformats.org/officeDocument/2006/relationships/hyperlink" Target="http://www.parts-express.com/pe/showdetl.cfm?Partnumber=293-657" TargetMode="External"/><Relationship Id="rId37" Type="http://schemas.openxmlformats.org/officeDocument/2006/relationships/hyperlink" Target="http://www.parts-express.com/pe/showdetl.cfm?Partnumber=295-202" TargetMode="External"/><Relationship Id="rId40" Type="http://schemas.openxmlformats.org/officeDocument/2006/relationships/hyperlink" Target="http://www.parts-express.com/pe/showdetl.cfm?Partnumber=295-378" TargetMode="External"/><Relationship Id="rId45" Type="http://schemas.openxmlformats.org/officeDocument/2006/relationships/hyperlink" Target="http://www.parts-express.com/pe/showdetl.cfm?Partnumber=295-458" TargetMode="External"/><Relationship Id="rId53" Type="http://schemas.openxmlformats.org/officeDocument/2006/relationships/hyperlink" Target="http://www.parts-express.com/pe/showdetl.cfm?Partnumber=297-082" TargetMode="External"/><Relationship Id="rId58" Type="http://schemas.openxmlformats.org/officeDocument/2006/relationships/hyperlink" Target="http://www.parts-express.com/pe/showdetl.cfm?Partnumber=297-439" TargetMode="External"/><Relationship Id="rId66" Type="http://schemas.openxmlformats.org/officeDocument/2006/relationships/hyperlink" Target="http://www.parts-express.com/pe/showdetl.cfm?Partnumber=299-101" TargetMode="External"/><Relationship Id="rId5" Type="http://schemas.openxmlformats.org/officeDocument/2006/relationships/hyperlink" Target="http://www.parts-express.com/pe/showdetl.cfm?Partnumber=264-878" TargetMode="External"/><Relationship Id="rId15" Type="http://schemas.openxmlformats.org/officeDocument/2006/relationships/hyperlink" Target="http://www.parts-express.com/pe/showdetl.cfm?Partnumber=264-1094" TargetMode="External"/><Relationship Id="rId23" Type="http://schemas.openxmlformats.org/officeDocument/2006/relationships/hyperlink" Target="http://www.parts-express.com/pe/showdetl.cfm?Partnumber=269-187" TargetMode="External"/><Relationship Id="rId28" Type="http://schemas.openxmlformats.org/officeDocument/2006/relationships/hyperlink" Target="http://www.parts-express.com/pe/showdetl.cfm?Partnumber=290-702" TargetMode="External"/><Relationship Id="rId36" Type="http://schemas.openxmlformats.org/officeDocument/2006/relationships/hyperlink" Target="http://www.parts-express.com/pe/showdetl.cfm?Partnumber=295-200" TargetMode="External"/><Relationship Id="rId49" Type="http://schemas.openxmlformats.org/officeDocument/2006/relationships/hyperlink" Target="http://www.parts-express.com/pe/showdetl.cfm?Partnumber=296-438" TargetMode="External"/><Relationship Id="rId57" Type="http://schemas.openxmlformats.org/officeDocument/2006/relationships/hyperlink" Target="http://www.parts-express.com/pe/showdetl.cfm?Partnumber=297-428" TargetMode="External"/><Relationship Id="rId61" Type="http://schemas.openxmlformats.org/officeDocument/2006/relationships/hyperlink" Target="http://www.parts-express.com/pe/showdetl.cfm?Partnumber=297-444" TargetMode="External"/><Relationship Id="rId10" Type="http://schemas.openxmlformats.org/officeDocument/2006/relationships/hyperlink" Target="http://www.parts-express.com/pe/showdetl.cfm?Partnumber=264-919" TargetMode="External"/><Relationship Id="rId19" Type="http://schemas.openxmlformats.org/officeDocument/2006/relationships/hyperlink" Target="http://www.parts-express.com/pe/showdetl.cfm?Partnumber=264-1104" TargetMode="External"/><Relationship Id="rId31" Type="http://schemas.openxmlformats.org/officeDocument/2006/relationships/hyperlink" Target="http://www.parts-express.com/pe/showdetl.cfm?Partnumber=296-600" TargetMode="External"/><Relationship Id="rId44" Type="http://schemas.openxmlformats.org/officeDocument/2006/relationships/hyperlink" Target="http://www.parts-express.com/pe/showdetl.cfm?Partnumber=295-456" TargetMode="External"/><Relationship Id="rId52" Type="http://schemas.openxmlformats.org/officeDocument/2006/relationships/hyperlink" Target="http://www.parts-express.com/pe/showdetl.cfm?Partnumber=296-616" TargetMode="External"/><Relationship Id="rId60" Type="http://schemas.openxmlformats.org/officeDocument/2006/relationships/hyperlink" Target="http://www.parts-express.com/pe/showdetl.cfm?Partnumber=297-442" TargetMode="External"/><Relationship Id="rId65" Type="http://schemas.openxmlformats.org/officeDocument/2006/relationships/hyperlink" Target="http://www.parts-express.com/pe/showdetl.cfm?Partnumber=299-030" TargetMode="External"/><Relationship Id="rId4" Type="http://schemas.openxmlformats.org/officeDocument/2006/relationships/hyperlink" Target="http://www.parts-express.com/pe/showdetl.cfm?Partnumber=264-877" TargetMode="External"/><Relationship Id="rId9" Type="http://schemas.openxmlformats.org/officeDocument/2006/relationships/hyperlink" Target="http://www.parts-express.com/pe/showdetl.cfm?Partnumber=264-917" TargetMode="External"/><Relationship Id="rId14" Type="http://schemas.openxmlformats.org/officeDocument/2006/relationships/hyperlink" Target="http://www.parts-express.com/pe/showdetl.cfm?Partnumber=264-1068" TargetMode="External"/><Relationship Id="rId22" Type="http://schemas.openxmlformats.org/officeDocument/2006/relationships/hyperlink" Target="http://www.parts-express.com/pe/showdetl.cfm?Partnumber=267-4354" TargetMode="External"/><Relationship Id="rId27" Type="http://schemas.openxmlformats.org/officeDocument/2006/relationships/hyperlink" Target="http://www.parts-express.com/pe/showdetl.cfm?Partnumber=290-579" TargetMode="External"/><Relationship Id="rId30" Type="http://schemas.openxmlformats.org/officeDocument/2006/relationships/hyperlink" Target="http://www.parts-express.com/pe/showdetl.cfm?Partnumber=292-2622" TargetMode="External"/><Relationship Id="rId35" Type="http://schemas.openxmlformats.org/officeDocument/2006/relationships/hyperlink" Target="http://www.parts-express.com/pe/showdetl.cfm?Partnumber=295-100" TargetMode="External"/><Relationship Id="rId43" Type="http://schemas.openxmlformats.org/officeDocument/2006/relationships/hyperlink" Target="http://www.parts-express.com/pe/showdetl.cfm?Partnumber=295-430" TargetMode="External"/><Relationship Id="rId48" Type="http://schemas.openxmlformats.org/officeDocument/2006/relationships/hyperlink" Target="http://www.parts-express.com/pe/showdetl.cfm?Partnumber=295-610" TargetMode="External"/><Relationship Id="rId56" Type="http://schemas.openxmlformats.org/officeDocument/2006/relationships/hyperlink" Target="http://www.parts-express.com/pe/showdetl.cfm?Partnumber=297-419" TargetMode="External"/><Relationship Id="rId64" Type="http://schemas.openxmlformats.org/officeDocument/2006/relationships/hyperlink" Target="http://www.parts-express.com/pe/showdetl.cfm?Partnumber=297-449" TargetMode="External"/><Relationship Id="rId69" Type="http://schemas.openxmlformats.org/officeDocument/2006/relationships/hyperlink" Target="http://www.parts-express.com/pe/showdetl.cfm?Partnumber=299-289" TargetMode="External"/><Relationship Id="rId8" Type="http://schemas.openxmlformats.org/officeDocument/2006/relationships/hyperlink" Target="http://www.parts-express.com/pe/showdetl.cfm?Partnumber=264-909" TargetMode="External"/><Relationship Id="rId51" Type="http://schemas.openxmlformats.org/officeDocument/2006/relationships/hyperlink" Target="http://www.parts-express.com/pe/showdetl.cfm?Partnumber=296-602" TargetMode="External"/><Relationship Id="rId3" Type="http://schemas.openxmlformats.org/officeDocument/2006/relationships/hyperlink" Target="http://www.parts-express.com/pe/showdetl.cfm?Partnumber=264-831" TargetMode="External"/><Relationship Id="rId12" Type="http://schemas.openxmlformats.org/officeDocument/2006/relationships/hyperlink" Target="http://www.parts-express.com/pe/showdetl.cfm?Partnumber=264-1064" TargetMode="External"/><Relationship Id="rId17" Type="http://schemas.openxmlformats.org/officeDocument/2006/relationships/hyperlink" Target="http://www.parts-express.com/pe/showdetl.cfm?Partnumber=264-1098" TargetMode="External"/><Relationship Id="rId25" Type="http://schemas.openxmlformats.org/officeDocument/2006/relationships/hyperlink" Target="http://www.parts-express.com/pe/showdetl.cfm?Partnumber=290-210" TargetMode="External"/><Relationship Id="rId33" Type="http://schemas.openxmlformats.org/officeDocument/2006/relationships/hyperlink" Target="http://www.parts-express.com/pe/showdetl.cfm?Partnumber=295-030" TargetMode="External"/><Relationship Id="rId38" Type="http://schemas.openxmlformats.org/officeDocument/2006/relationships/hyperlink" Target="http://www.parts-express.com/pe/showdetl.cfm?Partnumber=295-302" TargetMode="External"/><Relationship Id="rId46" Type="http://schemas.openxmlformats.org/officeDocument/2006/relationships/hyperlink" Target="http://www.parts-express.com/pe/showdetl.cfm?Partnumber=295-466" TargetMode="External"/><Relationship Id="rId59" Type="http://schemas.openxmlformats.org/officeDocument/2006/relationships/hyperlink" Target="http://www.parts-express.com/pe/showdetl.cfm?Partnumber=297-440" TargetMode="External"/><Relationship Id="rId67" Type="http://schemas.openxmlformats.org/officeDocument/2006/relationships/hyperlink" Target="http://www.parts-express.com/pe/showdetl.cfm?Partnumber=299-240" TargetMode="External"/><Relationship Id="rId20" Type="http://schemas.openxmlformats.org/officeDocument/2006/relationships/hyperlink" Target="http://www.parts-express.com/pe/showdetl.cfm?Partnumber=264-1148" TargetMode="External"/><Relationship Id="rId41" Type="http://schemas.openxmlformats.org/officeDocument/2006/relationships/hyperlink" Target="http://www.parts-express.com/pe/showdetl.cfm?Partnumber=295-422" TargetMode="External"/><Relationship Id="rId54" Type="http://schemas.openxmlformats.org/officeDocument/2006/relationships/hyperlink" Target="http://www.parts-express.com/pe/showdetl.cfm?Partnumber=297-130" TargetMode="External"/><Relationship Id="rId62" Type="http://schemas.openxmlformats.org/officeDocument/2006/relationships/hyperlink" Target="http://www.parts-express.com/pe/showdetl.cfm?Partnumber=297-445" TargetMode="External"/><Relationship Id="rId70" Type="http://schemas.openxmlformats.org/officeDocument/2006/relationships/hyperlink" Target="http://www.parts-express.com/pe/showdetl.cfm?Partnumber=296-60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hielesmall.com/?diam=31.5&amp;type=0&amp;brand=Select&amp;use=0&amp;feat=0&amp;prod=0&amp;form=0&amp;order=Fs" TargetMode="External"/><Relationship Id="rId7" Type="http://schemas.openxmlformats.org/officeDocument/2006/relationships/hyperlink" Target="http://www.thielesmall.com/?diam=31.5&amp;type=0&amp;brand=Select&amp;use=0&amp;feat=0&amp;prod=0&amp;form=0&amp;order=Qts" TargetMode="External"/><Relationship Id="rId2" Type="http://schemas.openxmlformats.org/officeDocument/2006/relationships/hyperlink" Target="http://www.thielesmall.com/?diam=31.5&amp;type=0&amp;brand=Select&amp;use=0&amp;feat=0&amp;prod=0&amp;form=0&amp;order=Vas" TargetMode="External"/><Relationship Id="rId1" Type="http://schemas.openxmlformats.org/officeDocument/2006/relationships/hyperlink" Target="http://www.thielesmall.com/?diam=31.5&amp;type=0&amp;brand=Select&amp;use=0&amp;feat=0&amp;prod=0&amp;form=0&amp;order=X" TargetMode="External"/><Relationship Id="rId6" Type="http://schemas.openxmlformats.org/officeDocument/2006/relationships/hyperlink" Target="http://www.thielesmall.com/?diam=31.5&amp;type=0&amp;brand=Select&amp;use=0&amp;feat=0&amp;prod=0&amp;form=0&amp;order=Xmax" TargetMode="External"/><Relationship Id="rId5" Type="http://schemas.openxmlformats.org/officeDocument/2006/relationships/hyperlink" Target="http://www.thielesmall.com/?diam=31.5&amp;type=0&amp;brand=Select&amp;use=0&amp;feat=0&amp;prod=0&amp;form=0&amp;order=Maxpower" TargetMode="External"/><Relationship Id="rId4" Type="http://schemas.openxmlformats.org/officeDocument/2006/relationships/hyperlink" Target="http://www.thielesmall.com/?diam=31.5&amp;type=0&amp;brand=Select&amp;use=0&amp;feat=0&amp;prod=0&amp;form=0&amp;order=Sensitivity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cmelectronics.com/product/55-1215" TargetMode="External"/><Relationship Id="rId299" Type="http://schemas.openxmlformats.org/officeDocument/2006/relationships/hyperlink" Target="http://www.parts-express.com/pe/showdetl.cfm?&amp;Partnumber=290-390" TargetMode="External"/><Relationship Id="rId671" Type="http://schemas.openxmlformats.org/officeDocument/2006/relationships/hyperlink" Target="http://www.thielesmall.com/?diam=31.5&amp;type=0&amp;brand=Select&amp;use=0&amp;feat=0&amp;prod=0&amp;form=0&amp;order=Qts" TargetMode="External"/><Relationship Id="rId21" Type="http://schemas.openxmlformats.org/officeDocument/2006/relationships/hyperlink" Target="http://www.parts-express.com/pe/showdetl.cfm?Partnumber=264-1094" TargetMode="External"/><Relationship Id="rId63" Type="http://schemas.openxmlformats.org/officeDocument/2006/relationships/hyperlink" Target="http://www.parts-express.com/pe/showdetl.cfm?Partnumber=297-428" TargetMode="External"/><Relationship Id="rId159" Type="http://schemas.openxmlformats.org/officeDocument/2006/relationships/hyperlink" Target="http://www.mcmelectronics.com/product/55-2971" TargetMode="External"/><Relationship Id="rId324" Type="http://schemas.openxmlformats.org/officeDocument/2006/relationships/hyperlink" Target="http://www.parts-express.com/pe/showdetl.cfm?&amp;Partnumber=290-426" TargetMode="External"/><Relationship Id="rId366" Type="http://schemas.openxmlformats.org/officeDocument/2006/relationships/hyperlink" Target="http://www.parts-express.com/pe/showdetl.cfm?&amp;Partnumber=292-214" TargetMode="External"/><Relationship Id="rId531" Type="http://schemas.openxmlformats.org/officeDocument/2006/relationships/hyperlink" Target="http://www.parts-express.com/pe/showdetl.cfm?&amp;Partnumber=290-366" TargetMode="External"/><Relationship Id="rId573" Type="http://schemas.openxmlformats.org/officeDocument/2006/relationships/hyperlink" Target="http://www.parts-express.com/pe/showdetl.cfm?&amp;Partnumber=295-308" TargetMode="External"/><Relationship Id="rId629" Type="http://schemas.openxmlformats.org/officeDocument/2006/relationships/hyperlink" Target="http://www.parts-express.com/pe/showdetl.cfm?&amp;Partnumber=296-434" TargetMode="External"/><Relationship Id="rId170" Type="http://schemas.openxmlformats.org/officeDocument/2006/relationships/hyperlink" Target="http://www.mcmelectronics.com/product/55-3550" TargetMode="External"/><Relationship Id="rId226" Type="http://schemas.openxmlformats.org/officeDocument/2006/relationships/hyperlink" Target="http://www.parts-express.com/pe/showdetl.cfm?&amp;Partnumber=264-854" TargetMode="External"/><Relationship Id="rId433" Type="http://schemas.openxmlformats.org/officeDocument/2006/relationships/hyperlink" Target="http://www.parts-express.com/pe/showdetl.cfm?&amp;Partnumber=294-884" TargetMode="External"/><Relationship Id="rId268" Type="http://schemas.openxmlformats.org/officeDocument/2006/relationships/hyperlink" Target="http://www.parts-express.com/pe/showdetl.cfm?&amp;Partnumber=295-470" TargetMode="External"/><Relationship Id="rId475" Type="http://schemas.openxmlformats.org/officeDocument/2006/relationships/hyperlink" Target="http://www.parts-express.com/pe/showdetl.cfm?&amp;Partnumber=264-854" TargetMode="External"/><Relationship Id="rId640" Type="http://schemas.openxmlformats.org/officeDocument/2006/relationships/hyperlink" Target="http://www.parts-express.com/pe/showdetl.cfm?&amp;Partnumber=297-120" TargetMode="External"/><Relationship Id="rId682" Type="http://schemas.openxmlformats.org/officeDocument/2006/relationships/hyperlink" Target="http://www.parts-express.com/pe/showdetl.cfm?&amp;Partnumber=294-301" TargetMode="External"/><Relationship Id="rId32" Type="http://schemas.openxmlformats.org/officeDocument/2006/relationships/hyperlink" Target="http://www.parts-express.com/pe/showdetl.cfm?Partnumber=290-427" TargetMode="External"/><Relationship Id="rId74" Type="http://schemas.openxmlformats.org/officeDocument/2006/relationships/hyperlink" Target="http://www.parts-express.com/pe/showdetl.cfm?Partnumber=299-242" TargetMode="External"/><Relationship Id="rId128" Type="http://schemas.openxmlformats.org/officeDocument/2006/relationships/hyperlink" Target="http://www.mcmelectronics.com/product/55-1520" TargetMode="External"/><Relationship Id="rId335" Type="http://schemas.openxmlformats.org/officeDocument/2006/relationships/hyperlink" Target="http://www.parts-express.com/pe/showdetl.cfm?&amp;Partnumber=290-460" TargetMode="External"/><Relationship Id="rId377" Type="http://schemas.openxmlformats.org/officeDocument/2006/relationships/hyperlink" Target="http://www.parts-express.com/pe/showdetl.cfm?&amp;Partnumber=294-460" TargetMode="External"/><Relationship Id="rId500" Type="http://schemas.openxmlformats.org/officeDocument/2006/relationships/hyperlink" Target="http://www.parts-express.com/pe/showdetl.cfm?&amp;Partnumber=290-305" TargetMode="External"/><Relationship Id="rId542" Type="http://schemas.openxmlformats.org/officeDocument/2006/relationships/hyperlink" Target="http://www.parts-express.com/pe/showdetl.cfm?&amp;Partnumber=292-408" TargetMode="External"/><Relationship Id="rId584" Type="http://schemas.openxmlformats.org/officeDocument/2006/relationships/hyperlink" Target="http://www.parts-express.com/pe/showdetl.cfm?&amp;Partnumber=295-338" TargetMode="External"/><Relationship Id="rId5" Type="http://schemas.openxmlformats.org/officeDocument/2006/relationships/hyperlink" Target="http://www.thielesmall.com/?diam=31.5&amp;type=0&amp;brand=Select&amp;use=0&amp;feat=0&amp;prod=0&amp;form=0&amp;order=Maxpower" TargetMode="External"/><Relationship Id="rId181" Type="http://schemas.openxmlformats.org/officeDocument/2006/relationships/hyperlink" Target="http://www.mcmelectronics.com/product/55-2360" TargetMode="External"/><Relationship Id="rId237" Type="http://schemas.openxmlformats.org/officeDocument/2006/relationships/hyperlink" Target="http://www.parts-express.com/pe/showdetl.cfm?&amp;Partnumber=290-322" TargetMode="External"/><Relationship Id="rId402" Type="http://schemas.openxmlformats.org/officeDocument/2006/relationships/hyperlink" Target="http://www.parts-express.com/pe/showdetl.cfm?&amp;Partnumber=294-673" TargetMode="External"/><Relationship Id="rId279" Type="http://schemas.openxmlformats.org/officeDocument/2006/relationships/hyperlink" Target="http://www.parts-express.com/pe/showdetl.cfm?&amp;Partnumber=264-370" TargetMode="External"/><Relationship Id="rId444" Type="http://schemas.openxmlformats.org/officeDocument/2006/relationships/hyperlink" Target="http://www.parts-express.com/pe/showdetl.cfm?&amp;Partnumber=264-330" TargetMode="External"/><Relationship Id="rId486" Type="http://schemas.openxmlformats.org/officeDocument/2006/relationships/hyperlink" Target="http://www.parts-express.com/pe/showdetl.cfm?&amp;Partnumber=290-204" TargetMode="External"/><Relationship Id="rId651" Type="http://schemas.openxmlformats.org/officeDocument/2006/relationships/hyperlink" Target="http://www.parts-express.com/pe/showdetl.cfm?&amp;Partnumber=297-295" TargetMode="External"/><Relationship Id="rId43" Type="http://schemas.openxmlformats.org/officeDocument/2006/relationships/hyperlink" Target="http://www.parts-express.com/pe/showdetl.cfm?Partnumber=295-202" TargetMode="External"/><Relationship Id="rId139" Type="http://schemas.openxmlformats.org/officeDocument/2006/relationships/hyperlink" Target="http://www.mcmelectronics.com/product/55-1856" TargetMode="External"/><Relationship Id="rId290" Type="http://schemas.openxmlformats.org/officeDocument/2006/relationships/hyperlink" Target="http://www.parts-express.com/pe/showdetl.cfm?&amp;Partnumber=290-290" TargetMode="External"/><Relationship Id="rId304" Type="http://schemas.openxmlformats.org/officeDocument/2006/relationships/hyperlink" Target="http://www.parts-express.com/pe/showdetl.cfm?&amp;Partnumber=290-398" TargetMode="External"/><Relationship Id="rId346" Type="http://schemas.openxmlformats.org/officeDocument/2006/relationships/hyperlink" Target="http://www.parts-express.com/pe/showdetl.cfm?&amp;Partnumber=290-517" TargetMode="External"/><Relationship Id="rId388" Type="http://schemas.openxmlformats.org/officeDocument/2006/relationships/hyperlink" Target="http://www.parts-express.com/pe/showdetl.cfm?&amp;Partnumber=294-650" TargetMode="External"/><Relationship Id="rId511" Type="http://schemas.openxmlformats.org/officeDocument/2006/relationships/hyperlink" Target="http://www.parts-express.com/pe/showdetl.cfm?&amp;Partnumber=290-324" TargetMode="External"/><Relationship Id="rId553" Type="http://schemas.openxmlformats.org/officeDocument/2006/relationships/hyperlink" Target="http://www.parts-express.com/pe/showdetl.cfm?&amp;Partnumber=293-484" TargetMode="External"/><Relationship Id="rId609" Type="http://schemas.openxmlformats.org/officeDocument/2006/relationships/hyperlink" Target="http://www.parts-express.com/pe/showdetl.cfm?&amp;Partnumber=295-462" TargetMode="External"/><Relationship Id="rId85" Type="http://schemas.openxmlformats.org/officeDocument/2006/relationships/hyperlink" Target="http://www.mcmelectronics.com/product/55-2860" TargetMode="External"/><Relationship Id="rId150" Type="http://schemas.openxmlformats.org/officeDocument/2006/relationships/hyperlink" Target="http://www.mcmelectronics.com/product/55-2952" TargetMode="External"/><Relationship Id="rId192" Type="http://schemas.openxmlformats.org/officeDocument/2006/relationships/hyperlink" Target="http://www.mcmelectronics.com/product/55-2775" TargetMode="External"/><Relationship Id="rId206" Type="http://schemas.openxmlformats.org/officeDocument/2006/relationships/hyperlink" Target="http://www.mcmelectronics.com/product/55-2373" TargetMode="External"/><Relationship Id="rId413" Type="http://schemas.openxmlformats.org/officeDocument/2006/relationships/hyperlink" Target="http://www.parts-express.com/pe/showdetl.cfm?&amp;Partnumber=294-686" TargetMode="External"/><Relationship Id="rId595" Type="http://schemas.openxmlformats.org/officeDocument/2006/relationships/hyperlink" Target="http://www.parts-express.com/pe/showdetl.cfm?&amp;Partnumber=295-364" TargetMode="External"/><Relationship Id="rId248" Type="http://schemas.openxmlformats.org/officeDocument/2006/relationships/hyperlink" Target="http://www.parts-express.com/pe/showdetl.cfm?&amp;Partnumber=293-656" TargetMode="External"/><Relationship Id="rId455" Type="http://schemas.openxmlformats.org/officeDocument/2006/relationships/hyperlink" Target="http://www.parts-express.com/pe/showdetl.cfm?&amp;Partnumber=264-1090" TargetMode="External"/><Relationship Id="rId497" Type="http://schemas.openxmlformats.org/officeDocument/2006/relationships/hyperlink" Target="http://www.parts-express.com/pe/showdetl.cfm?&amp;Partnumber=290-300" TargetMode="External"/><Relationship Id="rId620" Type="http://schemas.openxmlformats.org/officeDocument/2006/relationships/hyperlink" Target="http://www.parts-express.com/pe/showdetl.cfm?&amp;Partnumber=295-600" TargetMode="External"/><Relationship Id="rId662" Type="http://schemas.openxmlformats.org/officeDocument/2006/relationships/hyperlink" Target="http://www.parts-express.com/pe/showdetl.cfm?&amp;Partnumber=297-442" TargetMode="External"/><Relationship Id="rId12" Type="http://schemas.openxmlformats.org/officeDocument/2006/relationships/hyperlink" Target="http://www.parts-express.com/pe/showdetl.cfm?Partnumber=264-880" TargetMode="External"/><Relationship Id="rId108" Type="http://schemas.openxmlformats.org/officeDocument/2006/relationships/hyperlink" Target="http://www.mcmelectronics.com/product/55-3280" TargetMode="External"/><Relationship Id="rId315" Type="http://schemas.openxmlformats.org/officeDocument/2006/relationships/hyperlink" Target="http://www.parts-express.com/pe/showdetl.cfm?&amp;Partnumber=290-413" TargetMode="External"/><Relationship Id="rId357" Type="http://schemas.openxmlformats.org/officeDocument/2006/relationships/hyperlink" Target="http://www.parts-express.com/pe/showdetl.cfm?&amp;Partnumber=290-593" TargetMode="External"/><Relationship Id="rId522" Type="http://schemas.openxmlformats.org/officeDocument/2006/relationships/hyperlink" Target="http://www.parts-express.com/pe/showdetl.cfm?&amp;Partnumber=290-351" TargetMode="External"/><Relationship Id="rId54" Type="http://schemas.openxmlformats.org/officeDocument/2006/relationships/hyperlink" Target="http://www.parts-express.com/pe/showdetl.cfm?Partnumber=295-610" TargetMode="External"/><Relationship Id="rId96" Type="http://schemas.openxmlformats.org/officeDocument/2006/relationships/hyperlink" Target="http://www.mcmelectronics.com/product/55-3135" TargetMode="External"/><Relationship Id="rId161" Type="http://schemas.openxmlformats.org/officeDocument/2006/relationships/hyperlink" Target="http://www.mcmelectronics.com/product/55-2973" TargetMode="External"/><Relationship Id="rId217" Type="http://schemas.openxmlformats.org/officeDocument/2006/relationships/hyperlink" Target="http://www.mcmelectronics.com/product/55-3340" TargetMode="External"/><Relationship Id="rId399" Type="http://schemas.openxmlformats.org/officeDocument/2006/relationships/hyperlink" Target="http://www.parts-express.com/pe/showdetl.cfm?&amp;Partnumber=294-669" TargetMode="External"/><Relationship Id="rId564" Type="http://schemas.openxmlformats.org/officeDocument/2006/relationships/hyperlink" Target="http://www.parts-express.com/pe/showdetl.cfm?&amp;Partnumber=295-200" TargetMode="External"/><Relationship Id="rId259" Type="http://schemas.openxmlformats.org/officeDocument/2006/relationships/hyperlink" Target="http://www.parts-express.com/pe/showdetl.cfm?&amp;Partnumber=295-420" TargetMode="External"/><Relationship Id="rId424" Type="http://schemas.openxmlformats.org/officeDocument/2006/relationships/hyperlink" Target="http://www.parts-express.com/pe/showdetl.cfm?&amp;Partnumber=294-844" TargetMode="External"/><Relationship Id="rId466" Type="http://schemas.openxmlformats.org/officeDocument/2006/relationships/hyperlink" Target="http://www.parts-express.com/pe/showdetl.cfm?&amp;Partnumber=264-1118" TargetMode="External"/><Relationship Id="rId631" Type="http://schemas.openxmlformats.org/officeDocument/2006/relationships/hyperlink" Target="http://www.parts-express.com/pe/showdetl.cfm?&amp;Partnumber=296-603" TargetMode="External"/><Relationship Id="rId673" Type="http://schemas.openxmlformats.org/officeDocument/2006/relationships/hyperlink" Target="http://www.parts-express.com/pe/showdetl.cfm?&amp;Partnumber=290-912" TargetMode="External"/><Relationship Id="rId23" Type="http://schemas.openxmlformats.org/officeDocument/2006/relationships/hyperlink" Target="http://www.parts-express.com/pe/showdetl.cfm?Partnumber=264-1098" TargetMode="External"/><Relationship Id="rId119" Type="http://schemas.openxmlformats.org/officeDocument/2006/relationships/hyperlink" Target="http://www.mcmelectronics.com/product/55-1240" TargetMode="External"/><Relationship Id="rId270" Type="http://schemas.openxmlformats.org/officeDocument/2006/relationships/hyperlink" Target="http://www.parts-express.com/pe/showdetl.cfm?&amp;Partnumber=297-262" TargetMode="External"/><Relationship Id="rId326" Type="http://schemas.openxmlformats.org/officeDocument/2006/relationships/hyperlink" Target="http://www.parts-express.com/pe/showdetl.cfm?&amp;Partnumber=290-428" TargetMode="External"/><Relationship Id="rId533" Type="http://schemas.openxmlformats.org/officeDocument/2006/relationships/hyperlink" Target="http://www.parts-express.com/pe/showdetl.cfm?&amp;Partnumber=290-370" TargetMode="External"/><Relationship Id="rId65" Type="http://schemas.openxmlformats.org/officeDocument/2006/relationships/hyperlink" Target="http://www.parts-express.com/pe/showdetl.cfm?Partnumber=297-440" TargetMode="External"/><Relationship Id="rId130" Type="http://schemas.openxmlformats.org/officeDocument/2006/relationships/hyperlink" Target="http://www.mcmelectronics.com/product/55-1545" TargetMode="External"/><Relationship Id="rId368" Type="http://schemas.openxmlformats.org/officeDocument/2006/relationships/hyperlink" Target="http://www.parts-express.com/pe/showdetl.cfm?&amp;Partnumber=292-218" TargetMode="External"/><Relationship Id="rId575" Type="http://schemas.openxmlformats.org/officeDocument/2006/relationships/hyperlink" Target="http://www.parts-express.com/pe/showdetl.cfm?&amp;Partnumber=295-315" TargetMode="External"/><Relationship Id="rId172" Type="http://schemas.openxmlformats.org/officeDocument/2006/relationships/hyperlink" Target="http://www.mcmelectronics.com/product/55-3853" TargetMode="External"/><Relationship Id="rId228" Type="http://schemas.openxmlformats.org/officeDocument/2006/relationships/hyperlink" Target="http://www.parts-express.com/pe/showdetl.cfm?&amp;Partnumber=264-862" TargetMode="External"/><Relationship Id="rId435" Type="http://schemas.openxmlformats.org/officeDocument/2006/relationships/hyperlink" Target="http://www.parts-express.com/pe/showdetl.cfm?&amp;Partnumber=294-890" TargetMode="External"/><Relationship Id="rId477" Type="http://schemas.openxmlformats.org/officeDocument/2006/relationships/hyperlink" Target="http://www.parts-express.com/pe/showdetl.cfm?&amp;Partnumber=264-878" TargetMode="External"/><Relationship Id="rId600" Type="http://schemas.openxmlformats.org/officeDocument/2006/relationships/hyperlink" Target="http://www.parts-express.com/pe/showdetl.cfm?&amp;Partnumber=295-378" TargetMode="External"/><Relationship Id="rId642" Type="http://schemas.openxmlformats.org/officeDocument/2006/relationships/hyperlink" Target="http://www.parts-express.com/pe/showdetl.cfm?&amp;Partnumber=297-123" TargetMode="External"/><Relationship Id="rId684" Type="http://schemas.openxmlformats.org/officeDocument/2006/relationships/printerSettings" Target="../printerSettings/printerSettings4.bin"/><Relationship Id="rId281" Type="http://schemas.openxmlformats.org/officeDocument/2006/relationships/hyperlink" Target="http://www.parts-express.com/pe/showdetl.cfm?&amp;Partnumber=264-388" TargetMode="External"/><Relationship Id="rId337" Type="http://schemas.openxmlformats.org/officeDocument/2006/relationships/hyperlink" Target="http://www.parts-express.com/pe/showdetl.cfm?&amp;Partnumber=290-466" TargetMode="External"/><Relationship Id="rId502" Type="http://schemas.openxmlformats.org/officeDocument/2006/relationships/hyperlink" Target="http://www.parts-express.com/pe/showdetl.cfm?&amp;Partnumber=290-307" TargetMode="External"/><Relationship Id="rId34" Type="http://schemas.openxmlformats.org/officeDocument/2006/relationships/hyperlink" Target="http://www.parts-express.com/pe/showdetl.cfm?Partnumber=290-702" TargetMode="External"/><Relationship Id="rId76" Type="http://schemas.openxmlformats.org/officeDocument/2006/relationships/hyperlink" Target="http://www.parts-express.com/pe/showdetl.cfm?Partnumber=296-603" TargetMode="External"/><Relationship Id="rId141" Type="http://schemas.openxmlformats.org/officeDocument/2006/relationships/hyperlink" Target="http://www.mcmelectronics.com/product/55-1862" TargetMode="External"/><Relationship Id="rId379" Type="http://schemas.openxmlformats.org/officeDocument/2006/relationships/hyperlink" Target="http://www.parts-express.com/pe/showdetl.cfm?&amp;Partnumber=294-472" TargetMode="External"/><Relationship Id="rId544" Type="http://schemas.openxmlformats.org/officeDocument/2006/relationships/hyperlink" Target="http://www.parts-express.com/pe/showdetl.cfm?&amp;Partnumber=292-412" TargetMode="External"/><Relationship Id="rId586" Type="http://schemas.openxmlformats.org/officeDocument/2006/relationships/hyperlink" Target="http://www.parts-express.com/pe/showdetl.cfm?&amp;Partnumber=295-342" TargetMode="External"/><Relationship Id="rId7" Type="http://schemas.openxmlformats.org/officeDocument/2006/relationships/hyperlink" Target="http://www.parts-express.com/pe/showdetl.cfm?Partnumber=264-620" TargetMode="External"/><Relationship Id="rId183" Type="http://schemas.openxmlformats.org/officeDocument/2006/relationships/hyperlink" Target="http://www.mcmelectronics.com/product/55-2362" TargetMode="External"/><Relationship Id="rId239" Type="http://schemas.openxmlformats.org/officeDocument/2006/relationships/hyperlink" Target="http://www.parts-express.com/pe/showdetl.cfm?&amp;Partnumber=290-336" TargetMode="External"/><Relationship Id="rId390" Type="http://schemas.openxmlformats.org/officeDocument/2006/relationships/hyperlink" Target="http://www.parts-express.com/pe/showdetl.cfm?&amp;Partnumber=294-652" TargetMode="External"/><Relationship Id="rId404" Type="http://schemas.openxmlformats.org/officeDocument/2006/relationships/hyperlink" Target="http://www.parts-express.com/pe/showdetl.cfm?&amp;Partnumber=294-676" TargetMode="External"/><Relationship Id="rId446" Type="http://schemas.openxmlformats.org/officeDocument/2006/relationships/hyperlink" Target="http://www.parts-express.com/pe/showdetl.cfm?&amp;Partnumber=264-1070" TargetMode="External"/><Relationship Id="rId611" Type="http://schemas.openxmlformats.org/officeDocument/2006/relationships/hyperlink" Target="http://www.parts-express.com/pe/showdetl.cfm?&amp;Partnumber=295-466" TargetMode="External"/><Relationship Id="rId653" Type="http://schemas.openxmlformats.org/officeDocument/2006/relationships/hyperlink" Target="http://www.parts-express.com/pe/showdetl.cfm?&amp;Partnumber=297-420" TargetMode="External"/><Relationship Id="rId250" Type="http://schemas.openxmlformats.org/officeDocument/2006/relationships/hyperlink" Target="http://www.parts-express.com/pe/showdetl.cfm?&amp;Partnumber=293-662" TargetMode="External"/><Relationship Id="rId292" Type="http://schemas.openxmlformats.org/officeDocument/2006/relationships/hyperlink" Target="http://www.parts-express.com/pe/showdetl.cfm?&amp;Partnumber=290-294" TargetMode="External"/><Relationship Id="rId306" Type="http://schemas.openxmlformats.org/officeDocument/2006/relationships/hyperlink" Target="http://www.parts-express.com/pe/showdetl.cfm?&amp;Partnumber=290-403" TargetMode="External"/><Relationship Id="rId488" Type="http://schemas.openxmlformats.org/officeDocument/2006/relationships/hyperlink" Target="http://www.parts-express.com/pe/showdetl.cfm?&amp;Partnumber=290-208" TargetMode="External"/><Relationship Id="rId45" Type="http://schemas.openxmlformats.org/officeDocument/2006/relationships/hyperlink" Target="http://www.parts-express.com/pe/showdetl.cfm?Partnumber=295-308" TargetMode="External"/><Relationship Id="rId87" Type="http://schemas.openxmlformats.org/officeDocument/2006/relationships/hyperlink" Target="http://www.mcmelectronics.com/product/55-2870" TargetMode="External"/><Relationship Id="rId110" Type="http://schemas.openxmlformats.org/officeDocument/2006/relationships/hyperlink" Target="http://www.mcmelectronics.com/product/55-1907" TargetMode="External"/><Relationship Id="rId348" Type="http://schemas.openxmlformats.org/officeDocument/2006/relationships/hyperlink" Target="http://www.parts-express.com/pe/showdetl.cfm?&amp;Partnumber=290-542" TargetMode="External"/><Relationship Id="rId513" Type="http://schemas.openxmlformats.org/officeDocument/2006/relationships/hyperlink" Target="http://www.parts-express.com/pe/showdetl.cfm?&amp;Partnumber=290-330" TargetMode="External"/><Relationship Id="rId555" Type="http://schemas.openxmlformats.org/officeDocument/2006/relationships/hyperlink" Target="http://www.parts-express.com/pe/showdetl.cfm?&amp;Partnumber=293-642" TargetMode="External"/><Relationship Id="rId597" Type="http://schemas.openxmlformats.org/officeDocument/2006/relationships/hyperlink" Target="http://www.parts-express.com/pe/showdetl.cfm?&amp;Partnumber=295-372" TargetMode="External"/><Relationship Id="rId152" Type="http://schemas.openxmlformats.org/officeDocument/2006/relationships/hyperlink" Target="http://www.mcmelectronics.com/product/55-2954" TargetMode="External"/><Relationship Id="rId194" Type="http://schemas.openxmlformats.org/officeDocument/2006/relationships/hyperlink" Target="http://www.mcmelectronics.com/product/55-3003" TargetMode="External"/><Relationship Id="rId208" Type="http://schemas.openxmlformats.org/officeDocument/2006/relationships/hyperlink" Target="http://www.mcmelectronics.com/product/55-2517" TargetMode="External"/><Relationship Id="rId415" Type="http://schemas.openxmlformats.org/officeDocument/2006/relationships/hyperlink" Target="http://www.parts-express.com/pe/showdetl.cfm?&amp;Partnumber=294-694" TargetMode="External"/><Relationship Id="rId457" Type="http://schemas.openxmlformats.org/officeDocument/2006/relationships/hyperlink" Target="http://www.parts-express.com/pe/showdetl.cfm?&amp;Partnumber=264-1094" TargetMode="External"/><Relationship Id="rId622" Type="http://schemas.openxmlformats.org/officeDocument/2006/relationships/hyperlink" Target="http://www.parts-express.com/pe/showdetl.cfm?&amp;Partnumber=295-610" TargetMode="External"/><Relationship Id="rId261" Type="http://schemas.openxmlformats.org/officeDocument/2006/relationships/hyperlink" Target="http://www.parts-express.com/pe/showdetl.cfm?&amp;Partnumber=295-460" TargetMode="External"/><Relationship Id="rId499" Type="http://schemas.openxmlformats.org/officeDocument/2006/relationships/hyperlink" Target="http://www.parts-express.com/pe/showdetl.cfm?&amp;Partnumber=290-302" TargetMode="External"/><Relationship Id="rId664" Type="http://schemas.openxmlformats.org/officeDocument/2006/relationships/hyperlink" Target="http://www.parts-express.com/pe/showdetl.cfm?&amp;Partnumber=297-446" TargetMode="External"/><Relationship Id="rId14" Type="http://schemas.openxmlformats.org/officeDocument/2006/relationships/hyperlink" Target="http://www.parts-express.com/pe/showdetl.cfm?Partnumber=264-909" TargetMode="External"/><Relationship Id="rId56" Type="http://schemas.openxmlformats.org/officeDocument/2006/relationships/hyperlink" Target="http://www.parts-express.com/pe/showdetl.cfm?Partnumber=296-440" TargetMode="External"/><Relationship Id="rId317" Type="http://schemas.openxmlformats.org/officeDocument/2006/relationships/hyperlink" Target="http://www.parts-express.com/pe/showdetl.cfm?&amp;Partnumber=290-415" TargetMode="External"/><Relationship Id="rId359" Type="http://schemas.openxmlformats.org/officeDocument/2006/relationships/hyperlink" Target="http://www.parts-express.com/pe/showdetl.cfm?&amp;Partnumber=290-597" TargetMode="External"/><Relationship Id="rId524" Type="http://schemas.openxmlformats.org/officeDocument/2006/relationships/hyperlink" Target="http://www.parts-express.com/pe/showdetl.cfm?&amp;Partnumber=290-355" TargetMode="External"/><Relationship Id="rId566" Type="http://schemas.openxmlformats.org/officeDocument/2006/relationships/hyperlink" Target="http://www.parts-express.com/pe/showdetl.cfm?&amp;Partnumber=295-204" TargetMode="External"/><Relationship Id="rId98" Type="http://schemas.openxmlformats.org/officeDocument/2006/relationships/hyperlink" Target="http://www.mcmelectronics.com/product/55-3165" TargetMode="External"/><Relationship Id="rId121" Type="http://schemas.openxmlformats.org/officeDocument/2006/relationships/hyperlink" Target="http://www.mcmelectronics.com/product/55-1255" TargetMode="External"/><Relationship Id="rId163" Type="http://schemas.openxmlformats.org/officeDocument/2006/relationships/hyperlink" Target="http://www.mcmelectronics.com/product/55-2981" TargetMode="External"/><Relationship Id="rId219" Type="http://schemas.openxmlformats.org/officeDocument/2006/relationships/hyperlink" Target="http://www.mcmelectronics.com/product/55-3350" TargetMode="External"/><Relationship Id="rId370" Type="http://schemas.openxmlformats.org/officeDocument/2006/relationships/hyperlink" Target="http://www.parts-express.com/pe/showdetl.cfm?&amp;Partnumber=294-305" TargetMode="External"/><Relationship Id="rId426" Type="http://schemas.openxmlformats.org/officeDocument/2006/relationships/hyperlink" Target="http://www.parts-express.com/pe/showdetl.cfm?&amp;Partnumber=294-854" TargetMode="External"/><Relationship Id="rId633" Type="http://schemas.openxmlformats.org/officeDocument/2006/relationships/hyperlink" Target="http://www.parts-express.com/pe/showdetl.cfm?&amp;Partnumber=296-616" TargetMode="External"/><Relationship Id="rId230" Type="http://schemas.openxmlformats.org/officeDocument/2006/relationships/hyperlink" Target="http://www.parts-express.com/pe/showdetl.cfm?&amp;Partnumber=264-895" TargetMode="External"/><Relationship Id="rId468" Type="http://schemas.openxmlformats.org/officeDocument/2006/relationships/hyperlink" Target="http://www.parts-express.com/pe/showdetl.cfm?&amp;Partnumber=264-828" TargetMode="External"/><Relationship Id="rId675" Type="http://schemas.openxmlformats.org/officeDocument/2006/relationships/hyperlink" Target="http://www.parts-express.com/pe/showdetl.cfm?&amp;Partnumber=290-916" TargetMode="External"/><Relationship Id="rId25" Type="http://schemas.openxmlformats.org/officeDocument/2006/relationships/hyperlink" Target="http://www.parts-express.com/pe/showdetl.cfm?Partnumber=264-1104" TargetMode="External"/><Relationship Id="rId67" Type="http://schemas.openxmlformats.org/officeDocument/2006/relationships/hyperlink" Target="http://www.parts-express.com/pe/showdetl.cfm?Partnumber=297-444" TargetMode="External"/><Relationship Id="rId272" Type="http://schemas.openxmlformats.org/officeDocument/2006/relationships/hyperlink" Target="http://www.parts-express.com/pe/showdetl.cfm?&amp;Partnumber=297-290" TargetMode="External"/><Relationship Id="rId328" Type="http://schemas.openxmlformats.org/officeDocument/2006/relationships/hyperlink" Target="http://www.parts-express.com/pe/showdetl.cfm?&amp;Partnumber=290-430" TargetMode="External"/><Relationship Id="rId535" Type="http://schemas.openxmlformats.org/officeDocument/2006/relationships/hyperlink" Target="http://www.parts-express.com/pe/showdetl.cfm?&amp;Partnumber=290-373" TargetMode="External"/><Relationship Id="rId577" Type="http://schemas.openxmlformats.org/officeDocument/2006/relationships/hyperlink" Target="http://www.parts-express.com/pe/showdetl.cfm?&amp;Partnumber=295-325" TargetMode="External"/><Relationship Id="rId132" Type="http://schemas.openxmlformats.org/officeDocument/2006/relationships/hyperlink" Target="http://www.mcmelectronics.com/product/55-1555" TargetMode="External"/><Relationship Id="rId174" Type="http://schemas.openxmlformats.org/officeDocument/2006/relationships/hyperlink" Target="http://www.mcmelectronics.com/product/55-3870" TargetMode="External"/><Relationship Id="rId381" Type="http://schemas.openxmlformats.org/officeDocument/2006/relationships/hyperlink" Target="http://www.parts-express.com/pe/showdetl.cfm?&amp;Partnumber=294-570" TargetMode="External"/><Relationship Id="rId602" Type="http://schemas.openxmlformats.org/officeDocument/2006/relationships/hyperlink" Target="http://www.parts-express.com/pe/showdetl.cfm?&amp;Partnumber=295-404" TargetMode="External"/><Relationship Id="rId241" Type="http://schemas.openxmlformats.org/officeDocument/2006/relationships/hyperlink" Target="http://www.parts-express.com/pe/showdetl.cfm?&amp;Partnumber=293-481" TargetMode="External"/><Relationship Id="rId437" Type="http://schemas.openxmlformats.org/officeDocument/2006/relationships/hyperlink" Target="http://www.parts-express.com/pe/showdetl.cfm?&amp;Partnumber=295-010" TargetMode="External"/><Relationship Id="rId479" Type="http://schemas.openxmlformats.org/officeDocument/2006/relationships/hyperlink" Target="http://www.parts-express.com/pe/showdetl.cfm?&amp;Partnumber=264-889" TargetMode="External"/><Relationship Id="rId644" Type="http://schemas.openxmlformats.org/officeDocument/2006/relationships/hyperlink" Target="http://www.parts-express.com/pe/showdetl.cfm?&amp;Partnumber=297-125" TargetMode="External"/><Relationship Id="rId36" Type="http://schemas.openxmlformats.org/officeDocument/2006/relationships/hyperlink" Target="http://www.parts-express.com/pe/showdetl.cfm?Partnumber=292-2622" TargetMode="External"/><Relationship Id="rId283" Type="http://schemas.openxmlformats.org/officeDocument/2006/relationships/hyperlink" Target="http://www.parts-express.com/pe/showdetl.cfm?&amp;Partnumber=264-393" TargetMode="External"/><Relationship Id="rId339" Type="http://schemas.openxmlformats.org/officeDocument/2006/relationships/hyperlink" Target="http://www.parts-express.com/pe/showdetl.cfm?&amp;Partnumber=290-500" TargetMode="External"/><Relationship Id="rId490" Type="http://schemas.openxmlformats.org/officeDocument/2006/relationships/hyperlink" Target="http://www.parts-express.com/pe/showdetl.cfm?&amp;Partnumber=290-212" TargetMode="External"/><Relationship Id="rId504" Type="http://schemas.openxmlformats.org/officeDocument/2006/relationships/hyperlink" Target="http://www.parts-express.com/pe/showdetl.cfm?&amp;Partnumber=290-309" TargetMode="External"/><Relationship Id="rId546" Type="http://schemas.openxmlformats.org/officeDocument/2006/relationships/hyperlink" Target="http://www.parts-express.com/pe/showdetl.cfm?&amp;Partnumber=292-421" TargetMode="External"/><Relationship Id="rId78" Type="http://schemas.openxmlformats.org/officeDocument/2006/relationships/hyperlink" Target="http://www.mcmelectronics.com/product/55-2810" TargetMode="External"/><Relationship Id="rId101" Type="http://schemas.openxmlformats.org/officeDocument/2006/relationships/hyperlink" Target="http://www.mcmelectronics.com/product/55-3180" TargetMode="External"/><Relationship Id="rId143" Type="http://schemas.openxmlformats.org/officeDocument/2006/relationships/hyperlink" Target="http://www.mcmelectronics.com/product/55-1875" TargetMode="External"/><Relationship Id="rId185" Type="http://schemas.openxmlformats.org/officeDocument/2006/relationships/hyperlink" Target="http://www.mcmelectronics.com/product/55-2365" TargetMode="External"/><Relationship Id="rId350" Type="http://schemas.openxmlformats.org/officeDocument/2006/relationships/hyperlink" Target="http://www.parts-express.com/pe/showdetl.cfm?&amp;Partnumber=290-575" TargetMode="External"/><Relationship Id="rId406" Type="http://schemas.openxmlformats.org/officeDocument/2006/relationships/hyperlink" Target="http://www.parts-express.com/pe/showdetl.cfm?&amp;Partnumber=294-678" TargetMode="External"/><Relationship Id="rId588" Type="http://schemas.openxmlformats.org/officeDocument/2006/relationships/hyperlink" Target="http://www.parts-express.com/pe/showdetl.cfm?&amp;Partnumber=295-346" TargetMode="External"/><Relationship Id="rId9" Type="http://schemas.openxmlformats.org/officeDocument/2006/relationships/hyperlink" Target="http://www.parts-express.com/pe/showdetl.cfm?Partnumber=264-831" TargetMode="External"/><Relationship Id="rId210" Type="http://schemas.openxmlformats.org/officeDocument/2006/relationships/hyperlink" Target="http://www.mcmelectronics.com/product/55-2631" TargetMode="External"/><Relationship Id="rId392" Type="http://schemas.openxmlformats.org/officeDocument/2006/relationships/hyperlink" Target="http://www.parts-express.com/pe/showdetl.cfm?&amp;Partnumber=294-654" TargetMode="External"/><Relationship Id="rId448" Type="http://schemas.openxmlformats.org/officeDocument/2006/relationships/hyperlink" Target="http://www.parts-express.com/pe/showdetl.cfm?&amp;Partnumber=264-1076" TargetMode="External"/><Relationship Id="rId613" Type="http://schemas.openxmlformats.org/officeDocument/2006/relationships/hyperlink" Target="http://www.parts-express.com/pe/showdetl.cfm?&amp;Partnumber=295-468" TargetMode="External"/><Relationship Id="rId655" Type="http://schemas.openxmlformats.org/officeDocument/2006/relationships/hyperlink" Target="http://www.parts-express.com/pe/showdetl.cfm?&amp;Partnumber=297-434" TargetMode="External"/><Relationship Id="rId252" Type="http://schemas.openxmlformats.org/officeDocument/2006/relationships/hyperlink" Target="http://www.parts-express.com/pe/showdetl.cfm?&amp;Partnumber=295-200" TargetMode="External"/><Relationship Id="rId294" Type="http://schemas.openxmlformats.org/officeDocument/2006/relationships/hyperlink" Target="http://www.parts-express.com/pe/showdetl.cfm?&amp;Partnumber=290-379" TargetMode="External"/><Relationship Id="rId308" Type="http://schemas.openxmlformats.org/officeDocument/2006/relationships/hyperlink" Target="http://www.parts-express.com/pe/showdetl.cfm?&amp;Partnumber=290-405" TargetMode="External"/><Relationship Id="rId515" Type="http://schemas.openxmlformats.org/officeDocument/2006/relationships/hyperlink" Target="http://www.parts-express.com/pe/showdetl.cfm?&amp;Partnumber=290-334" TargetMode="External"/><Relationship Id="rId47" Type="http://schemas.openxmlformats.org/officeDocument/2006/relationships/hyperlink" Target="http://www.parts-express.com/pe/showdetl.cfm?Partnumber=295-422" TargetMode="External"/><Relationship Id="rId89" Type="http://schemas.openxmlformats.org/officeDocument/2006/relationships/hyperlink" Target="http://www.mcmelectronics.com/product/55-2880" TargetMode="External"/><Relationship Id="rId112" Type="http://schemas.openxmlformats.org/officeDocument/2006/relationships/hyperlink" Target="http://www.mcmelectronics.com/product/55-1170" TargetMode="External"/><Relationship Id="rId154" Type="http://schemas.openxmlformats.org/officeDocument/2006/relationships/hyperlink" Target="http://www.mcmelectronics.com/product/55-2961" TargetMode="External"/><Relationship Id="rId361" Type="http://schemas.openxmlformats.org/officeDocument/2006/relationships/hyperlink" Target="http://www.parts-express.com/pe/showdetl.cfm?&amp;Partnumber=290-680" TargetMode="External"/><Relationship Id="rId557" Type="http://schemas.openxmlformats.org/officeDocument/2006/relationships/hyperlink" Target="http://www.parts-express.com/pe/showdetl.cfm?&amp;Partnumber=293-656" TargetMode="External"/><Relationship Id="rId599" Type="http://schemas.openxmlformats.org/officeDocument/2006/relationships/hyperlink" Target="http://www.parts-express.com/pe/showdetl.cfm?&amp;Partnumber=295-376" TargetMode="External"/><Relationship Id="rId196" Type="http://schemas.openxmlformats.org/officeDocument/2006/relationships/hyperlink" Target="http://www.mcmelectronics.com/product/55-3005" TargetMode="External"/><Relationship Id="rId417" Type="http://schemas.openxmlformats.org/officeDocument/2006/relationships/hyperlink" Target="http://www.parts-express.com/pe/showdetl.cfm?&amp;Partnumber=294-828" TargetMode="External"/><Relationship Id="rId459" Type="http://schemas.openxmlformats.org/officeDocument/2006/relationships/hyperlink" Target="http://www.parts-express.com/pe/showdetl.cfm?&amp;Partnumber=264-1098" TargetMode="External"/><Relationship Id="rId624" Type="http://schemas.openxmlformats.org/officeDocument/2006/relationships/hyperlink" Target="http://www.parts-express.com/pe/showdetl.cfm?&amp;Partnumber=296-404" TargetMode="External"/><Relationship Id="rId666" Type="http://schemas.openxmlformats.org/officeDocument/2006/relationships/hyperlink" Target="http://www.parts-express.com/pe/showdetl.cfm?&amp;Partnumber=297-449" TargetMode="External"/><Relationship Id="rId16" Type="http://schemas.openxmlformats.org/officeDocument/2006/relationships/hyperlink" Target="http://www.parts-express.com/pe/showdetl.cfm?Partnumber=264-919" TargetMode="External"/><Relationship Id="rId221" Type="http://schemas.openxmlformats.org/officeDocument/2006/relationships/hyperlink" Target="http://www.mcmelectronics.com/product/55-3360" TargetMode="External"/><Relationship Id="rId263" Type="http://schemas.openxmlformats.org/officeDocument/2006/relationships/hyperlink" Target="http://www.parts-express.com/pe/showdetl.cfm?&amp;Partnumber=295-464" TargetMode="External"/><Relationship Id="rId319" Type="http://schemas.openxmlformats.org/officeDocument/2006/relationships/hyperlink" Target="http://www.parts-express.com/pe/showdetl.cfm?&amp;Partnumber=290-418" TargetMode="External"/><Relationship Id="rId470" Type="http://schemas.openxmlformats.org/officeDocument/2006/relationships/hyperlink" Target="http://www.parts-express.com/pe/showdetl.cfm?&amp;Partnumber=264-832" TargetMode="External"/><Relationship Id="rId526" Type="http://schemas.openxmlformats.org/officeDocument/2006/relationships/hyperlink" Target="http://www.parts-express.com/pe/showdetl.cfm?&amp;Partnumber=290-357" TargetMode="External"/><Relationship Id="rId58" Type="http://schemas.openxmlformats.org/officeDocument/2006/relationships/hyperlink" Target="http://www.parts-express.com/pe/showdetl.cfm?Partnumber=296-616" TargetMode="External"/><Relationship Id="rId123" Type="http://schemas.openxmlformats.org/officeDocument/2006/relationships/hyperlink" Target="http://www.mcmelectronics.com/product/55-1300" TargetMode="External"/><Relationship Id="rId330" Type="http://schemas.openxmlformats.org/officeDocument/2006/relationships/hyperlink" Target="http://www.parts-express.com/pe/showdetl.cfm?&amp;Partnumber=290-436" TargetMode="External"/><Relationship Id="rId568" Type="http://schemas.openxmlformats.org/officeDocument/2006/relationships/hyperlink" Target="http://www.parts-express.com/pe/showdetl.cfm?&amp;Partnumber=295-300" TargetMode="External"/><Relationship Id="rId165" Type="http://schemas.openxmlformats.org/officeDocument/2006/relationships/hyperlink" Target="http://www.mcmelectronics.com/product/55-2983" TargetMode="External"/><Relationship Id="rId372" Type="http://schemas.openxmlformats.org/officeDocument/2006/relationships/hyperlink" Target="http://www.parts-express.com/pe/showdetl.cfm?&amp;Partnumber=294-309" TargetMode="External"/><Relationship Id="rId428" Type="http://schemas.openxmlformats.org/officeDocument/2006/relationships/hyperlink" Target="http://www.parts-express.com/pe/showdetl.cfm?&amp;Partnumber=294-862" TargetMode="External"/><Relationship Id="rId635" Type="http://schemas.openxmlformats.org/officeDocument/2006/relationships/hyperlink" Target="http://www.parts-express.com/pe/showdetl.cfm?&amp;Partnumber=297-030" TargetMode="External"/><Relationship Id="rId677" Type="http://schemas.openxmlformats.org/officeDocument/2006/relationships/hyperlink" Target="http://www.parts-express.com/pe/showdetl.cfm?&amp;Partnumber=290-920" TargetMode="External"/><Relationship Id="rId232" Type="http://schemas.openxmlformats.org/officeDocument/2006/relationships/hyperlink" Target="http://www.parts-express.com/pe/showdetl.cfm?&amp;Partnumber=264-907" TargetMode="External"/><Relationship Id="rId274" Type="http://schemas.openxmlformats.org/officeDocument/2006/relationships/hyperlink" Target="http://www.parts-express.com/pe/showdetl.cfm?&amp;Partnumber=297-295" TargetMode="External"/><Relationship Id="rId481" Type="http://schemas.openxmlformats.org/officeDocument/2006/relationships/hyperlink" Target="http://www.parts-express.com/pe/showdetl.cfm?&amp;Partnumber=264-892" TargetMode="External"/><Relationship Id="rId27" Type="http://schemas.openxmlformats.org/officeDocument/2006/relationships/hyperlink" Target="http://www.parts-express.com/pe/showdetl.cfm?Partnumber=265-374" TargetMode="External"/><Relationship Id="rId69" Type="http://schemas.openxmlformats.org/officeDocument/2006/relationships/hyperlink" Target="http://www.parts-express.com/pe/showdetl.cfm?Partnumber=297-446" TargetMode="External"/><Relationship Id="rId134" Type="http://schemas.openxmlformats.org/officeDocument/2006/relationships/hyperlink" Target="http://www.mcmelectronics.com/product/55-1600" TargetMode="External"/><Relationship Id="rId537" Type="http://schemas.openxmlformats.org/officeDocument/2006/relationships/hyperlink" Target="http://www.parts-express.com/pe/showdetl.cfm?&amp;Partnumber=290-376" TargetMode="External"/><Relationship Id="rId579" Type="http://schemas.openxmlformats.org/officeDocument/2006/relationships/hyperlink" Target="http://www.parts-express.com/pe/showdetl.cfm?&amp;Partnumber=295-330" TargetMode="External"/><Relationship Id="rId80" Type="http://schemas.openxmlformats.org/officeDocument/2006/relationships/hyperlink" Target="http://www.mcmelectronics.com/product/55-2830" TargetMode="External"/><Relationship Id="rId176" Type="http://schemas.openxmlformats.org/officeDocument/2006/relationships/hyperlink" Target="http://www.mcmelectronics.com/product/55-2351" TargetMode="External"/><Relationship Id="rId341" Type="http://schemas.openxmlformats.org/officeDocument/2006/relationships/hyperlink" Target="http://www.parts-express.com/pe/showdetl.cfm?&amp;Partnumber=290-504" TargetMode="External"/><Relationship Id="rId383" Type="http://schemas.openxmlformats.org/officeDocument/2006/relationships/hyperlink" Target="http://www.parts-express.com/pe/showdetl.cfm?&amp;Partnumber=294-574" TargetMode="External"/><Relationship Id="rId439" Type="http://schemas.openxmlformats.org/officeDocument/2006/relationships/hyperlink" Target="http://www.parts-express.com/pe/showdetl.cfm?&amp;Partnumber=295-020" TargetMode="External"/><Relationship Id="rId590" Type="http://schemas.openxmlformats.org/officeDocument/2006/relationships/hyperlink" Target="http://www.parts-express.com/pe/showdetl.cfm?&amp;Partnumber=295-353" TargetMode="External"/><Relationship Id="rId604" Type="http://schemas.openxmlformats.org/officeDocument/2006/relationships/hyperlink" Target="http://www.parts-express.com/pe/showdetl.cfm?&amp;Partnumber=295-420" TargetMode="External"/><Relationship Id="rId646" Type="http://schemas.openxmlformats.org/officeDocument/2006/relationships/hyperlink" Target="http://www.parts-express.com/pe/showdetl.cfm?&amp;Partnumber=297-132" TargetMode="External"/><Relationship Id="rId201" Type="http://schemas.openxmlformats.org/officeDocument/2006/relationships/hyperlink" Target="http://www.mcmelectronics.com/product/55-3021" TargetMode="External"/><Relationship Id="rId243" Type="http://schemas.openxmlformats.org/officeDocument/2006/relationships/hyperlink" Target="http://www.parts-express.com/pe/showdetl.cfm?&amp;Partnumber=293-483" TargetMode="External"/><Relationship Id="rId285" Type="http://schemas.openxmlformats.org/officeDocument/2006/relationships/hyperlink" Target="http://www.parts-express.com/pe/showdetl.cfm?&amp;Partnumber=264-395" TargetMode="External"/><Relationship Id="rId450" Type="http://schemas.openxmlformats.org/officeDocument/2006/relationships/hyperlink" Target="http://www.parts-express.com/pe/showdetl.cfm?&amp;Partnumber=264-1080" TargetMode="External"/><Relationship Id="rId506" Type="http://schemas.openxmlformats.org/officeDocument/2006/relationships/hyperlink" Target="http://www.parts-express.com/pe/showdetl.cfm?&amp;Partnumber=290-312" TargetMode="External"/><Relationship Id="rId38" Type="http://schemas.openxmlformats.org/officeDocument/2006/relationships/hyperlink" Target="http://www.parts-express.com/pe/showdetl.cfm?Partnumber=293-657" TargetMode="External"/><Relationship Id="rId103" Type="http://schemas.openxmlformats.org/officeDocument/2006/relationships/hyperlink" Target="http://www.mcmelectronics.com/product/55-3255" TargetMode="External"/><Relationship Id="rId310" Type="http://schemas.openxmlformats.org/officeDocument/2006/relationships/hyperlink" Target="http://www.parts-express.com/pe/showdetl.cfm?&amp;Partnumber=290-407" TargetMode="External"/><Relationship Id="rId492" Type="http://schemas.openxmlformats.org/officeDocument/2006/relationships/hyperlink" Target="http://www.parts-express.com/pe/showdetl.cfm?&amp;Partnumber=290-218" TargetMode="External"/><Relationship Id="rId548" Type="http://schemas.openxmlformats.org/officeDocument/2006/relationships/hyperlink" Target="http://www.parts-express.com/pe/showdetl.cfm?&amp;Partnumber=292-426" TargetMode="External"/><Relationship Id="rId91" Type="http://schemas.openxmlformats.org/officeDocument/2006/relationships/hyperlink" Target="http://www.mcmelectronics.com/product/55-3105" TargetMode="External"/><Relationship Id="rId145" Type="http://schemas.openxmlformats.org/officeDocument/2006/relationships/hyperlink" Target="http://www.mcmelectronics.com/product/55-1950" TargetMode="External"/><Relationship Id="rId187" Type="http://schemas.openxmlformats.org/officeDocument/2006/relationships/hyperlink" Target="http://www.mcmelectronics.com/product/55-2690" TargetMode="External"/><Relationship Id="rId352" Type="http://schemas.openxmlformats.org/officeDocument/2006/relationships/hyperlink" Target="http://www.parts-express.com/pe/showdetl.cfm?&amp;Partnumber=290-578" TargetMode="External"/><Relationship Id="rId394" Type="http://schemas.openxmlformats.org/officeDocument/2006/relationships/hyperlink" Target="http://www.parts-express.com/pe/showdetl.cfm?&amp;Partnumber=294-659" TargetMode="External"/><Relationship Id="rId408" Type="http://schemas.openxmlformats.org/officeDocument/2006/relationships/hyperlink" Target="http://www.parts-express.com/pe/showdetl.cfm?&amp;Partnumber=294-680" TargetMode="External"/><Relationship Id="rId615" Type="http://schemas.openxmlformats.org/officeDocument/2006/relationships/hyperlink" Target="http://www.parts-express.com/pe/showdetl.cfm?&amp;Partnumber=295-470" TargetMode="External"/><Relationship Id="rId212" Type="http://schemas.openxmlformats.org/officeDocument/2006/relationships/hyperlink" Target="http://www.mcmelectronics.com/product/55-2635" TargetMode="External"/><Relationship Id="rId254" Type="http://schemas.openxmlformats.org/officeDocument/2006/relationships/hyperlink" Target="http://www.parts-express.com/pe/showdetl.cfm?&amp;Partnumber=295-204" TargetMode="External"/><Relationship Id="rId657" Type="http://schemas.openxmlformats.org/officeDocument/2006/relationships/hyperlink" Target="http://www.parts-express.com/pe/showdetl.cfm?&amp;Partnumber=297-436" TargetMode="External"/><Relationship Id="rId49" Type="http://schemas.openxmlformats.org/officeDocument/2006/relationships/hyperlink" Target="http://www.parts-express.com/pe/showdetl.cfm?Partnumber=295-430" TargetMode="External"/><Relationship Id="rId114" Type="http://schemas.openxmlformats.org/officeDocument/2006/relationships/hyperlink" Target="http://www.mcmelectronics.com/product/55-1190" TargetMode="External"/><Relationship Id="rId296" Type="http://schemas.openxmlformats.org/officeDocument/2006/relationships/hyperlink" Target="http://www.parts-express.com/pe/showdetl.cfm?&amp;Partnumber=290-382" TargetMode="External"/><Relationship Id="rId461" Type="http://schemas.openxmlformats.org/officeDocument/2006/relationships/hyperlink" Target="http://www.parts-express.com/pe/showdetl.cfm?&amp;Partnumber=264-1102" TargetMode="External"/><Relationship Id="rId517" Type="http://schemas.openxmlformats.org/officeDocument/2006/relationships/hyperlink" Target="http://www.parts-express.com/pe/showdetl.cfm?&amp;Partnumber=290-336" TargetMode="External"/><Relationship Id="rId559" Type="http://schemas.openxmlformats.org/officeDocument/2006/relationships/hyperlink" Target="http://www.parts-express.com/pe/showdetl.cfm?&amp;Partnumber=295-100" TargetMode="External"/><Relationship Id="rId60" Type="http://schemas.openxmlformats.org/officeDocument/2006/relationships/hyperlink" Target="http://www.parts-express.com/pe/showdetl.cfm?Partnumber=297-130" TargetMode="External"/><Relationship Id="rId156" Type="http://schemas.openxmlformats.org/officeDocument/2006/relationships/hyperlink" Target="http://www.mcmelectronics.com/product/55-2963" TargetMode="External"/><Relationship Id="rId198" Type="http://schemas.openxmlformats.org/officeDocument/2006/relationships/hyperlink" Target="http://www.mcmelectronics.com/product/55-3011" TargetMode="External"/><Relationship Id="rId321" Type="http://schemas.openxmlformats.org/officeDocument/2006/relationships/hyperlink" Target="http://www.parts-express.com/pe/showdetl.cfm?&amp;Partnumber=290-420" TargetMode="External"/><Relationship Id="rId363" Type="http://schemas.openxmlformats.org/officeDocument/2006/relationships/hyperlink" Target="http://www.parts-express.com/pe/showdetl.cfm?&amp;Partnumber=292-202" TargetMode="External"/><Relationship Id="rId419" Type="http://schemas.openxmlformats.org/officeDocument/2006/relationships/hyperlink" Target="http://www.parts-express.com/pe/showdetl.cfm?&amp;Partnumber=294-832" TargetMode="External"/><Relationship Id="rId570" Type="http://schemas.openxmlformats.org/officeDocument/2006/relationships/hyperlink" Target="http://www.parts-express.com/pe/showdetl.cfm?&amp;Partnumber=295-302" TargetMode="External"/><Relationship Id="rId626" Type="http://schemas.openxmlformats.org/officeDocument/2006/relationships/hyperlink" Target="http://www.parts-express.com/pe/showdetl.cfm?&amp;Partnumber=296-412" TargetMode="External"/><Relationship Id="rId223" Type="http://schemas.openxmlformats.org/officeDocument/2006/relationships/hyperlink" Target="http://www.parts-express.com/pe/showdetl.cfm?&amp;Partnumber=264-1114" TargetMode="External"/><Relationship Id="rId430" Type="http://schemas.openxmlformats.org/officeDocument/2006/relationships/hyperlink" Target="http://www.parts-express.com/pe/showdetl.cfm?&amp;Partnumber=294-866" TargetMode="External"/><Relationship Id="rId668" Type="http://schemas.openxmlformats.org/officeDocument/2006/relationships/hyperlink" Target="http://www.parts-express.com/pe/showdetl.cfm?&amp;Partnumber=297-453" TargetMode="External"/><Relationship Id="rId18" Type="http://schemas.openxmlformats.org/officeDocument/2006/relationships/hyperlink" Target="http://www.parts-express.com/pe/showdetl.cfm?Partnumber=264-1064" TargetMode="External"/><Relationship Id="rId265" Type="http://schemas.openxmlformats.org/officeDocument/2006/relationships/hyperlink" Target="http://www.parts-express.com/pe/showdetl.cfm?&amp;Partnumber=295-467" TargetMode="External"/><Relationship Id="rId472" Type="http://schemas.openxmlformats.org/officeDocument/2006/relationships/hyperlink" Target="http://www.parts-express.com/pe/showdetl.cfm?&amp;Partnumber=264-837" TargetMode="External"/><Relationship Id="rId528" Type="http://schemas.openxmlformats.org/officeDocument/2006/relationships/hyperlink" Target="http://www.parts-express.com/pe/showdetl.cfm?&amp;Partnumber=290-361" TargetMode="External"/><Relationship Id="rId125" Type="http://schemas.openxmlformats.org/officeDocument/2006/relationships/hyperlink" Target="http://www.mcmelectronics.com/product/55-1455" TargetMode="External"/><Relationship Id="rId167" Type="http://schemas.openxmlformats.org/officeDocument/2006/relationships/hyperlink" Target="http://www.mcmelectronics.com/product/55-2985" TargetMode="External"/><Relationship Id="rId332" Type="http://schemas.openxmlformats.org/officeDocument/2006/relationships/hyperlink" Target="http://www.parts-express.com/pe/showdetl.cfm?&amp;Partnumber=290-456" TargetMode="External"/><Relationship Id="rId374" Type="http://schemas.openxmlformats.org/officeDocument/2006/relationships/hyperlink" Target="http://www.parts-express.com/pe/showdetl.cfm?&amp;Partnumber=294-313" TargetMode="External"/><Relationship Id="rId581" Type="http://schemas.openxmlformats.org/officeDocument/2006/relationships/hyperlink" Target="http://www.parts-express.com/pe/showdetl.cfm?&amp;Partnumber=295-334" TargetMode="External"/><Relationship Id="rId71" Type="http://schemas.openxmlformats.org/officeDocument/2006/relationships/hyperlink" Target="http://www.parts-express.com/pe/showdetl.cfm?Partnumber=299-030" TargetMode="External"/><Relationship Id="rId92" Type="http://schemas.openxmlformats.org/officeDocument/2006/relationships/hyperlink" Target="http://www.mcmelectronics.com/product/55-3110" TargetMode="External"/><Relationship Id="rId213" Type="http://schemas.openxmlformats.org/officeDocument/2006/relationships/hyperlink" Target="http://www.mcmelectronics.com/product/55-3305" TargetMode="External"/><Relationship Id="rId234" Type="http://schemas.openxmlformats.org/officeDocument/2006/relationships/hyperlink" Target="http://www.parts-express.com/pe/showdetl.cfm?&amp;Partnumber=290-274" TargetMode="External"/><Relationship Id="rId420" Type="http://schemas.openxmlformats.org/officeDocument/2006/relationships/hyperlink" Target="http://www.parts-express.com/pe/showdetl.cfm?&amp;Partnumber=294-834" TargetMode="External"/><Relationship Id="rId616" Type="http://schemas.openxmlformats.org/officeDocument/2006/relationships/hyperlink" Target="http://www.parts-express.com/pe/showdetl.cfm?&amp;Partnumber=295-475" TargetMode="External"/><Relationship Id="rId637" Type="http://schemas.openxmlformats.org/officeDocument/2006/relationships/hyperlink" Target="http://www.parts-express.com/pe/showdetl.cfm?&amp;Partnumber=297-045" TargetMode="External"/><Relationship Id="rId658" Type="http://schemas.openxmlformats.org/officeDocument/2006/relationships/hyperlink" Target="http://www.parts-express.com/pe/showdetl.cfm?&amp;Partnumber=297-437" TargetMode="External"/><Relationship Id="rId679" Type="http://schemas.openxmlformats.org/officeDocument/2006/relationships/hyperlink" Target="http://www.parts-express.com/pe/showdetl.cfm?&amp;Partnumber=293-662" TargetMode="External"/><Relationship Id="rId2" Type="http://schemas.openxmlformats.org/officeDocument/2006/relationships/hyperlink" Target="http://www.thielesmall.com/?diam=31.5&amp;type=0&amp;brand=Select&amp;use=0&amp;feat=0&amp;prod=0&amp;form=0&amp;order=Vas" TargetMode="External"/><Relationship Id="rId29" Type="http://schemas.openxmlformats.org/officeDocument/2006/relationships/hyperlink" Target="http://www.parts-express.com/pe/showdetl.cfm?Partnumber=269-187" TargetMode="External"/><Relationship Id="rId255" Type="http://schemas.openxmlformats.org/officeDocument/2006/relationships/hyperlink" Target="http://www.parts-express.com/pe/showdetl.cfm?&amp;Partnumber=295-206" TargetMode="External"/><Relationship Id="rId276" Type="http://schemas.openxmlformats.org/officeDocument/2006/relationships/hyperlink" Target="http://www.parts-express.com/pe/showdetl.cfm?&amp;Partnumber=297-460" TargetMode="External"/><Relationship Id="rId297" Type="http://schemas.openxmlformats.org/officeDocument/2006/relationships/hyperlink" Target="http://www.parts-express.com/pe/showdetl.cfm?&amp;Partnumber=290-384" TargetMode="External"/><Relationship Id="rId441" Type="http://schemas.openxmlformats.org/officeDocument/2006/relationships/hyperlink" Target="http://www.parts-express.com/pe/showdetl.cfm?&amp;Partnumber=295-032" TargetMode="External"/><Relationship Id="rId462" Type="http://schemas.openxmlformats.org/officeDocument/2006/relationships/hyperlink" Target="http://www.parts-express.com/pe/showdetl.cfm?&amp;Partnumber=264-1106" TargetMode="External"/><Relationship Id="rId483" Type="http://schemas.openxmlformats.org/officeDocument/2006/relationships/hyperlink" Target="http://www.parts-express.com/pe/showdetl.cfm?&amp;Partnumber=264-894" TargetMode="External"/><Relationship Id="rId518" Type="http://schemas.openxmlformats.org/officeDocument/2006/relationships/hyperlink" Target="http://www.parts-express.com/pe/showdetl.cfm?&amp;Partnumber=290-338" TargetMode="External"/><Relationship Id="rId539" Type="http://schemas.openxmlformats.org/officeDocument/2006/relationships/hyperlink" Target="http://www.parts-express.com/pe/showdetl.cfm?&amp;Partnumber=292-404" TargetMode="External"/><Relationship Id="rId40" Type="http://schemas.openxmlformats.org/officeDocument/2006/relationships/hyperlink" Target="http://www.parts-express.com/pe/showdetl.cfm?Partnumber=295-032" TargetMode="External"/><Relationship Id="rId115" Type="http://schemas.openxmlformats.org/officeDocument/2006/relationships/hyperlink" Target="http://www.mcmelectronics.com/product/55-1195" TargetMode="External"/><Relationship Id="rId136" Type="http://schemas.openxmlformats.org/officeDocument/2006/relationships/hyperlink" Target="http://www.mcmelectronics.com/product/55-1732" TargetMode="External"/><Relationship Id="rId157" Type="http://schemas.openxmlformats.org/officeDocument/2006/relationships/hyperlink" Target="http://www.mcmelectronics.com/product/55-2964" TargetMode="External"/><Relationship Id="rId178" Type="http://schemas.openxmlformats.org/officeDocument/2006/relationships/hyperlink" Target="http://www.mcmelectronics.com/product/55-2353" TargetMode="External"/><Relationship Id="rId301" Type="http://schemas.openxmlformats.org/officeDocument/2006/relationships/hyperlink" Target="http://www.parts-express.com/pe/showdetl.cfm?&amp;Partnumber=290-394" TargetMode="External"/><Relationship Id="rId322" Type="http://schemas.openxmlformats.org/officeDocument/2006/relationships/hyperlink" Target="http://www.parts-express.com/pe/showdetl.cfm?&amp;Partnumber=290-422" TargetMode="External"/><Relationship Id="rId343" Type="http://schemas.openxmlformats.org/officeDocument/2006/relationships/hyperlink" Target="http://www.parts-express.com/pe/showdetl.cfm?&amp;Partnumber=290-510" TargetMode="External"/><Relationship Id="rId364" Type="http://schemas.openxmlformats.org/officeDocument/2006/relationships/hyperlink" Target="http://www.parts-express.com/pe/showdetl.cfm?&amp;Partnumber=292-210" TargetMode="External"/><Relationship Id="rId550" Type="http://schemas.openxmlformats.org/officeDocument/2006/relationships/hyperlink" Target="http://www.parts-express.com/pe/showdetl.cfm?&amp;Partnumber=293-481" TargetMode="External"/><Relationship Id="rId61" Type="http://schemas.openxmlformats.org/officeDocument/2006/relationships/hyperlink" Target="http://www.parts-express.com/pe/showdetl.cfm?Partnumber=297-210" TargetMode="External"/><Relationship Id="rId82" Type="http://schemas.openxmlformats.org/officeDocument/2006/relationships/hyperlink" Target="http://www.mcmelectronics.com/product/55-2845" TargetMode="External"/><Relationship Id="rId199" Type="http://schemas.openxmlformats.org/officeDocument/2006/relationships/hyperlink" Target="http://www.mcmelectronics.com/product/55-3015" TargetMode="External"/><Relationship Id="rId203" Type="http://schemas.openxmlformats.org/officeDocument/2006/relationships/hyperlink" Target="http://www.mcmelectronics.com/product/55-2370" TargetMode="External"/><Relationship Id="rId385" Type="http://schemas.openxmlformats.org/officeDocument/2006/relationships/hyperlink" Target="http://www.parts-express.com/pe/showdetl.cfm?&amp;Partnumber=294-647" TargetMode="External"/><Relationship Id="rId571" Type="http://schemas.openxmlformats.org/officeDocument/2006/relationships/hyperlink" Target="http://www.parts-express.com/pe/showdetl.cfm?&amp;Partnumber=295-305" TargetMode="External"/><Relationship Id="rId592" Type="http://schemas.openxmlformats.org/officeDocument/2006/relationships/hyperlink" Target="http://www.parts-express.com/pe/showdetl.cfm?&amp;Partnumber=295-355" TargetMode="External"/><Relationship Id="rId606" Type="http://schemas.openxmlformats.org/officeDocument/2006/relationships/hyperlink" Target="http://www.parts-express.com/pe/showdetl.cfm?&amp;Partnumber=295-445" TargetMode="External"/><Relationship Id="rId627" Type="http://schemas.openxmlformats.org/officeDocument/2006/relationships/hyperlink" Target="http://www.parts-express.com/pe/showdetl.cfm?&amp;Partnumber=296-414" TargetMode="External"/><Relationship Id="rId648" Type="http://schemas.openxmlformats.org/officeDocument/2006/relationships/hyperlink" Target="http://www.parts-express.com/pe/showdetl.cfm?&amp;Partnumber=297-264" TargetMode="External"/><Relationship Id="rId669" Type="http://schemas.openxmlformats.org/officeDocument/2006/relationships/hyperlink" Target="http://www.parts-express.com/pe/showdetl.cfm?&amp;Partnumber=297-460" TargetMode="External"/><Relationship Id="rId19" Type="http://schemas.openxmlformats.org/officeDocument/2006/relationships/hyperlink" Target="http://www.parts-express.com/pe/showdetl.cfm?Partnumber=264-1066" TargetMode="External"/><Relationship Id="rId224" Type="http://schemas.openxmlformats.org/officeDocument/2006/relationships/hyperlink" Target="http://www.parts-express.com/pe/showdetl.cfm?&amp;Partnumber=264-1116" TargetMode="External"/><Relationship Id="rId245" Type="http://schemas.openxmlformats.org/officeDocument/2006/relationships/hyperlink" Target="http://www.parts-express.com/pe/showdetl.cfm?&amp;Partnumber=293-638" TargetMode="External"/><Relationship Id="rId266" Type="http://schemas.openxmlformats.org/officeDocument/2006/relationships/hyperlink" Target="http://www.parts-express.com/pe/showdetl.cfm?&amp;Partnumber=295-468" TargetMode="External"/><Relationship Id="rId287" Type="http://schemas.openxmlformats.org/officeDocument/2006/relationships/hyperlink" Target="http://www.parts-express.com/pe/showdetl.cfm?&amp;Partnumber=264-422" TargetMode="External"/><Relationship Id="rId410" Type="http://schemas.openxmlformats.org/officeDocument/2006/relationships/hyperlink" Target="http://www.parts-express.com/pe/showdetl.cfm?&amp;Partnumber=294-682" TargetMode="External"/><Relationship Id="rId431" Type="http://schemas.openxmlformats.org/officeDocument/2006/relationships/hyperlink" Target="http://www.parts-express.com/pe/showdetl.cfm?&amp;Partnumber=294-868" TargetMode="External"/><Relationship Id="rId452" Type="http://schemas.openxmlformats.org/officeDocument/2006/relationships/hyperlink" Target="http://www.parts-express.com/pe/showdetl.cfm?&amp;Partnumber=264-1084" TargetMode="External"/><Relationship Id="rId473" Type="http://schemas.openxmlformats.org/officeDocument/2006/relationships/hyperlink" Target="http://www.parts-express.com/pe/showdetl.cfm?&amp;Partnumber=264-848" TargetMode="External"/><Relationship Id="rId494" Type="http://schemas.openxmlformats.org/officeDocument/2006/relationships/hyperlink" Target="http://www.parts-express.com/pe/showdetl.cfm?&amp;Partnumber=290-272" TargetMode="External"/><Relationship Id="rId508" Type="http://schemas.openxmlformats.org/officeDocument/2006/relationships/hyperlink" Target="http://www.parts-express.com/pe/showdetl.cfm?&amp;Partnumber=290-315" TargetMode="External"/><Relationship Id="rId529" Type="http://schemas.openxmlformats.org/officeDocument/2006/relationships/hyperlink" Target="http://www.parts-express.com/pe/showdetl.cfm?&amp;Partnumber=290-362" TargetMode="External"/><Relationship Id="rId680" Type="http://schemas.openxmlformats.org/officeDocument/2006/relationships/hyperlink" Target="http://www.parts-express.com/pe/showdetl.cfm?&amp;Partnumber=292-202" TargetMode="External"/><Relationship Id="rId30" Type="http://schemas.openxmlformats.org/officeDocument/2006/relationships/hyperlink" Target="http://www.parts-express.com/pe/showdetl.cfm?Partnumber=290-025" TargetMode="External"/><Relationship Id="rId105" Type="http://schemas.openxmlformats.org/officeDocument/2006/relationships/hyperlink" Target="http://www.mcmelectronics.com/product/55-3265" TargetMode="External"/><Relationship Id="rId126" Type="http://schemas.openxmlformats.org/officeDocument/2006/relationships/hyperlink" Target="http://www.mcmelectronics.com/product/55-1465" TargetMode="External"/><Relationship Id="rId147" Type="http://schemas.openxmlformats.org/officeDocument/2006/relationships/hyperlink" Target="http://www.mcmelectronics.com/product/55-2669" TargetMode="External"/><Relationship Id="rId168" Type="http://schemas.openxmlformats.org/officeDocument/2006/relationships/hyperlink" Target="http://www.mcmelectronics.com/product/55-3185" TargetMode="External"/><Relationship Id="rId312" Type="http://schemas.openxmlformats.org/officeDocument/2006/relationships/hyperlink" Target="http://www.parts-express.com/pe/showdetl.cfm?&amp;Partnumber=290-409" TargetMode="External"/><Relationship Id="rId333" Type="http://schemas.openxmlformats.org/officeDocument/2006/relationships/hyperlink" Target="http://www.parts-express.com/pe/showdetl.cfm?&amp;Partnumber=290-458" TargetMode="External"/><Relationship Id="rId354" Type="http://schemas.openxmlformats.org/officeDocument/2006/relationships/hyperlink" Target="http://www.parts-express.com/pe/showdetl.cfm?&amp;Partnumber=290-589" TargetMode="External"/><Relationship Id="rId540" Type="http://schemas.openxmlformats.org/officeDocument/2006/relationships/hyperlink" Target="http://www.parts-express.com/pe/showdetl.cfm?&amp;Partnumber=292-405" TargetMode="External"/><Relationship Id="rId51" Type="http://schemas.openxmlformats.org/officeDocument/2006/relationships/hyperlink" Target="http://www.parts-express.com/pe/showdetl.cfm?Partnumber=295-458" TargetMode="External"/><Relationship Id="rId72" Type="http://schemas.openxmlformats.org/officeDocument/2006/relationships/hyperlink" Target="http://www.parts-express.com/pe/showdetl.cfm?Partnumber=299-101" TargetMode="External"/><Relationship Id="rId93" Type="http://schemas.openxmlformats.org/officeDocument/2006/relationships/hyperlink" Target="http://www.mcmelectronics.com/product/55-3120" TargetMode="External"/><Relationship Id="rId189" Type="http://schemas.openxmlformats.org/officeDocument/2006/relationships/hyperlink" Target="http://www.mcmelectronics.com/product/55-2695" TargetMode="External"/><Relationship Id="rId375" Type="http://schemas.openxmlformats.org/officeDocument/2006/relationships/hyperlink" Target="http://www.parts-express.com/pe/showdetl.cfm?&amp;Partnumber=294-315" TargetMode="External"/><Relationship Id="rId396" Type="http://schemas.openxmlformats.org/officeDocument/2006/relationships/hyperlink" Target="http://www.parts-express.com/pe/showdetl.cfm?&amp;Partnumber=294-663" TargetMode="External"/><Relationship Id="rId561" Type="http://schemas.openxmlformats.org/officeDocument/2006/relationships/hyperlink" Target="http://www.parts-express.com/pe/showdetl.cfm?&amp;Partnumber=295-120" TargetMode="External"/><Relationship Id="rId582" Type="http://schemas.openxmlformats.org/officeDocument/2006/relationships/hyperlink" Target="http://www.parts-express.com/pe/showdetl.cfm?&amp;Partnumber=295-335" TargetMode="External"/><Relationship Id="rId617" Type="http://schemas.openxmlformats.org/officeDocument/2006/relationships/hyperlink" Target="http://www.parts-express.com/pe/showdetl.cfm?&amp;Partnumber=295-484" TargetMode="External"/><Relationship Id="rId638" Type="http://schemas.openxmlformats.org/officeDocument/2006/relationships/hyperlink" Target="http://www.parts-express.com/pe/showdetl.cfm?&amp;Partnumber=297-066" TargetMode="External"/><Relationship Id="rId659" Type="http://schemas.openxmlformats.org/officeDocument/2006/relationships/hyperlink" Target="http://www.parts-express.com/pe/showdetl.cfm?&amp;Partnumber=297-439" TargetMode="External"/><Relationship Id="rId3" Type="http://schemas.openxmlformats.org/officeDocument/2006/relationships/hyperlink" Target="http://www.thielesmall.com/?diam=31.5&amp;type=0&amp;brand=Select&amp;use=0&amp;feat=0&amp;prod=0&amp;form=0&amp;order=Fs" TargetMode="External"/><Relationship Id="rId214" Type="http://schemas.openxmlformats.org/officeDocument/2006/relationships/hyperlink" Target="http://www.mcmelectronics.com/product/55-3310" TargetMode="External"/><Relationship Id="rId235" Type="http://schemas.openxmlformats.org/officeDocument/2006/relationships/hyperlink" Target="http://www.parts-express.com/pe/showdetl.cfm?&amp;Partnumber=290-276" TargetMode="External"/><Relationship Id="rId256" Type="http://schemas.openxmlformats.org/officeDocument/2006/relationships/hyperlink" Target="http://www.parts-express.com/pe/showdetl.cfm?&amp;Partnumber=295-376" TargetMode="External"/><Relationship Id="rId277" Type="http://schemas.openxmlformats.org/officeDocument/2006/relationships/hyperlink" Target="http://www.parts-express.com/pe/showdetl.cfm?&amp;Partnumber=264-334" TargetMode="External"/><Relationship Id="rId298" Type="http://schemas.openxmlformats.org/officeDocument/2006/relationships/hyperlink" Target="http://www.parts-express.com/pe/showdetl.cfm?&amp;Partnumber=290-386" TargetMode="External"/><Relationship Id="rId400" Type="http://schemas.openxmlformats.org/officeDocument/2006/relationships/hyperlink" Target="http://www.parts-express.com/pe/showdetl.cfm?&amp;Partnumber=294-670" TargetMode="External"/><Relationship Id="rId421" Type="http://schemas.openxmlformats.org/officeDocument/2006/relationships/hyperlink" Target="http://www.parts-express.com/pe/showdetl.cfm?&amp;Partnumber=294-836" TargetMode="External"/><Relationship Id="rId442" Type="http://schemas.openxmlformats.org/officeDocument/2006/relationships/hyperlink" Target="http://www.parts-express.com/pe/showdetl.cfm?&amp;Partnumber=295-034" TargetMode="External"/><Relationship Id="rId463" Type="http://schemas.openxmlformats.org/officeDocument/2006/relationships/hyperlink" Target="http://www.parts-express.com/pe/showdetl.cfm?&amp;Partnumber=264-1108" TargetMode="External"/><Relationship Id="rId484" Type="http://schemas.openxmlformats.org/officeDocument/2006/relationships/hyperlink" Target="http://www.parts-express.com/pe/showdetl.cfm?&amp;Partnumber=264-895" TargetMode="External"/><Relationship Id="rId519" Type="http://schemas.openxmlformats.org/officeDocument/2006/relationships/hyperlink" Target="http://www.parts-express.com/pe/showdetl.cfm?&amp;Partnumber=290-345" TargetMode="External"/><Relationship Id="rId670" Type="http://schemas.openxmlformats.org/officeDocument/2006/relationships/hyperlink" Target="http://www.parts-express.com/pe/showdetl.cfm?&amp;Partnumber=297-455" TargetMode="External"/><Relationship Id="rId116" Type="http://schemas.openxmlformats.org/officeDocument/2006/relationships/hyperlink" Target="http://www.mcmelectronics.com/product/55-1205" TargetMode="External"/><Relationship Id="rId137" Type="http://schemas.openxmlformats.org/officeDocument/2006/relationships/hyperlink" Target="http://www.mcmelectronics.com/product/55-1853" TargetMode="External"/><Relationship Id="rId158" Type="http://schemas.openxmlformats.org/officeDocument/2006/relationships/hyperlink" Target="http://www.mcmelectronics.com/product/55-2970" TargetMode="External"/><Relationship Id="rId302" Type="http://schemas.openxmlformats.org/officeDocument/2006/relationships/hyperlink" Target="http://www.parts-express.com/pe/showdetl.cfm?&amp;Partnumber=290-395" TargetMode="External"/><Relationship Id="rId323" Type="http://schemas.openxmlformats.org/officeDocument/2006/relationships/hyperlink" Target="http://www.parts-express.com/pe/showdetl.cfm?&amp;Partnumber=290-424" TargetMode="External"/><Relationship Id="rId344" Type="http://schemas.openxmlformats.org/officeDocument/2006/relationships/hyperlink" Target="http://www.parts-express.com/pe/showdetl.cfm?&amp;Partnumber=290-512" TargetMode="External"/><Relationship Id="rId530" Type="http://schemas.openxmlformats.org/officeDocument/2006/relationships/hyperlink" Target="http://www.parts-express.com/pe/showdetl.cfm?&amp;Partnumber=290-365" TargetMode="External"/><Relationship Id="rId20" Type="http://schemas.openxmlformats.org/officeDocument/2006/relationships/hyperlink" Target="http://www.parts-express.com/pe/showdetl.cfm?Partnumber=264-1068" TargetMode="External"/><Relationship Id="rId41" Type="http://schemas.openxmlformats.org/officeDocument/2006/relationships/hyperlink" Target="http://www.parts-express.com/pe/showdetl.cfm?Partnumber=295-100" TargetMode="External"/><Relationship Id="rId62" Type="http://schemas.openxmlformats.org/officeDocument/2006/relationships/hyperlink" Target="http://www.parts-express.com/pe/showdetl.cfm?Partnumber=297-419" TargetMode="External"/><Relationship Id="rId83" Type="http://schemas.openxmlformats.org/officeDocument/2006/relationships/hyperlink" Target="http://www.mcmelectronics.com/product/55-2850" TargetMode="External"/><Relationship Id="rId179" Type="http://schemas.openxmlformats.org/officeDocument/2006/relationships/hyperlink" Target="http://www.mcmelectronics.com/product/55-2354" TargetMode="External"/><Relationship Id="rId365" Type="http://schemas.openxmlformats.org/officeDocument/2006/relationships/hyperlink" Target="http://www.parts-express.com/pe/showdetl.cfm?&amp;Partnumber=292-212" TargetMode="External"/><Relationship Id="rId386" Type="http://schemas.openxmlformats.org/officeDocument/2006/relationships/hyperlink" Target="http://www.parts-express.com/pe/showdetl.cfm?&amp;Partnumber=294-648" TargetMode="External"/><Relationship Id="rId551" Type="http://schemas.openxmlformats.org/officeDocument/2006/relationships/hyperlink" Target="http://www.parts-express.com/pe/showdetl.cfm?&amp;Partnumber=293-482" TargetMode="External"/><Relationship Id="rId572" Type="http://schemas.openxmlformats.org/officeDocument/2006/relationships/hyperlink" Target="http://www.parts-express.com/pe/showdetl.cfm?&amp;Partnumber=295-306" TargetMode="External"/><Relationship Id="rId593" Type="http://schemas.openxmlformats.org/officeDocument/2006/relationships/hyperlink" Target="http://www.parts-express.com/pe/showdetl.cfm?&amp;Partnumber=295-356" TargetMode="External"/><Relationship Id="rId607" Type="http://schemas.openxmlformats.org/officeDocument/2006/relationships/hyperlink" Target="http://www.parts-express.com/pe/showdetl.cfm?&amp;Partnumber=295-456" TargetMode="External"/><Relationship Id="rId628" Type="http://schemas.openxmlformats.org/officeDocument/2006/relationships/hyperlink" Target="http://www.parts-express.com/pe/showdetl.cfm?&amp;Partnumber=296-420" TargetMode="External"/><Relationship Id="rId649" Type="http://schemas.openxmlformats.org/officeDocument/2006/relationships/hyperlink" Target="http://www.parts-express.com/pe/showdetl.cfm?&amp;Partnumber=297-290" TargetMode="External"/><Relationship Id="rId190" Type="http://schemas.openxmlformats.org/officeDocument/2006/relationships/hyperlink" Target="http://www.mcmelectronics.com/product/55-2696" TargetMode="External"/><Relationship Id="rId204" Type="http://schemas.openxmlformats.org/officeDocument/2006/relationships/hyperlink" Target="http://www.mcmelectronics.com/product/55-2371" TargetMode="External"/><Relationship Id="rId225" Type="http://schemas.openxmlformats.org/officeDocument/2006/relationships/hyperlink" Target="http://www.parts-express.com/pe/showdetl.cfm?&amp;Partnumber=264-833" TargetMode="External"/><Relationship Id="rId246" Type="http://schemas.openxmlformats.org/officeDocument/2006/relationships/hyperlink" Target="http://www.parts-express.com/pe/showdetl.cfm?&amp;Partnumber=293-642" TargetMode="External"/><Relationship Id="rId267" Type="http://schemas.openxmlformats.org/officeDocument/2006/relationships/hyperlink" Target="http://www.parts-express.com/pe/showdetl.cfm?&amp;Partnumber=295-469" TargetMode="External"/><Relationship Id="rId288" Type="http://schemas.openxmlformats.org/officeDocument/2006/relationships/hyperlink" Target="http://www.parts-express.com/pe/showdetl.cfm?&amp;Partnumber=264-424" TargetMode="External"/><Relationship Id="rId411" Type="http://schemas.openxmlformats.org/officeDocument/2006/relationships/hyperlink" Target="http://www.parts-express.com/pe/showdetl.cfm?&amp;Partnumber=294-683" TargetMode="External"/><Relationship Id="rId432" Type="http://schemas.openxmlformats.org/officeDocument/2006/relationships/hyperlink" Target="http://www.parts-express.com/pe/showdetl.cfm?&amp;Partnumber=294-880" TargetMode="External"/><Relationship Id="rId453" Type="http://schemas.openxmlformats.org/officeDocument/2006/relationships/hyperlink" Target="http://www.parts-express.com/pe/showdetl.cfm?&amp;Partnumber=264-1086" TargetMode="External"/><Relationship Id="rId474" Type="http://schemas.openxmlformats.org/officeDocument/2006/relationships/hyperlink" Target="http://www.parts-express.com/pe/showdetl.cfm?&amp;Partnumber=264-850" TargetMode="External"/><Relationship Id="rId509" Type="http://schemas.openxmlformats.org/officeDocument/2006/relationships/hyperlink" Target="http://www.parts-express.com/pe/showdetl.cfm?&amp;Partnumber=290-320" TargetMode="External"/><Relationship Id="rId660" Type="http://schemas.openxmlformats.org/officeDocument/2006/relationships/hyperlink" Target="http://www.parts-express.com/pe/showdetl.cfm?&amp;Partnumber=297-440" TargetMode="External"/><Relationship Id="rId106" Type="http://schemas.openxmlformats.org/officeDocument/2006/relationships/hyperlink" Target="http://www.mcmelectronics.com/product/55-3270" TargetMode="External"/><Relationship Id="rId127" Type="http://schemas.openxmlformats.org/officeDocument/2006/relationships/hyperlink" Target="http://www.mcmelectronics.com/product/55-1515" TargetMode="External"/><Relationship Id="rId313" Type="http://schemas.openxmlformats.org/officeDocument/2006/relationships/hyperlink" Target="http://www.parts-express.com/pe/showdetl.cfm?&amp;Partnumber=290-410" TargetMode="External"/><Relationship Id="rId495" Type="http://schemas.openxmlformats.org/officeDocument/2006/relationships/hyperlink" Target="http://www.parts-express.com/pe/showdetl.cfm?&amp;Partnumber=290-274" TargetMode="External"/><Relationship Id="rId681" Type="http://schemas.openxmlformats.org/officeDocument/2006/relationships/hyperlink" Target="http://www.parts-express.com/pe/showdetl.cfm?&amp;Partnumber=292-204" TargetMode="External"/><Relationship Id="rId10" Type="http://schemas.openxmlformats.org/officeDocument/2006/relationships/hyperlink" Target="http://www.parts-express.com/pe/showdetl.cfm?Partnumber=264-877" TargetMode="External"/><Relationship Id="rId31" Type="http://schemas.openxmlformats.org/officeDocument/2006/relationships/hyperlink" Target="http://www.parts-express.com/pe/showdetl.cfm?Partnumber=290-210" TargetMode="External"/><Relationship Id="rId52" Type="http://schemas.openxmlformats.org/officeDocument/2006/relationships/hyperlink" Target="http://www.parts-express.com/pe/showdetl.cfm?Partnumber=295-466" TargetMode="External"/><Relationship Id="rId73" Type="http://schemas.openxmlformats.org/officeDocument/2006/relationships/hyperlink" Target="http://www.parts-express.com/pe/showdetl.cfm?Partnumber=299-240" TargetMode="External"/><Relationship Id="rId94" Type="http://schemas.openxmlformats.org/officeDocument/2006/relationships/hyperlink" Target="http://www.mcmelectronics.com/product/55-3125" TargetMode="External"/><Relationship Id="rId148" Type="http://schemas.openxmlformats.org/officeDocument/2006/relationships/hyperlink" Target="http://www.mcmelectronics.com/product/55-2950" TargetMode="External"/><Relationship Id="rId169" Type="http://schemas.openxmlformats.org/officeDocument/2006/relationships/hyperlink" Target="http://www.mcmelectronics.com/product/55-3190" TargetMode="External"/><Relationship Id="rId334" Type="http://schemas.openxmlformats.org/officeDocument/2006/relationships/hyperlink" Target="http://www.parts-express.com/pe/showdetl.cfm?&amp;Partnumber=290-459" TargetMode="External"/><Relationship Id="rId355" Type="http://schemas.openxmlformats.org/officeDocument/2006/relationships/hyperlink" Target="http://www.parts-express.com/pe/showdetl.cfm?&amp;Partnumber=290-590" TargetMode="External"/><Relationship Id="rId376" Type="http://schemas.openxmlformats.org/officeDocument/2006/relationships/hyperlink" Target="http://www.parts-express.com/pe/showdetl.cfm?&amp;Partnumber=294-317" TargetMode="External"/><Relationship Id="rId397" Type="http://schemas.openxmlformats.org/officeDocument/2006/relationships/hyperlink" Target="http://www.parts-express.com/pe/showdetl.cfm?&amp;Partnumber=294-665" TargetMode="External"/><Relationship Id="rId520" Type="http://schemas.openxmlformats.org/officeDocument/2006/relationships/hyperlink" Target="http://www.parts-express.com/pe/showdetl.cfm?&amp;Partnumber=290-346" TargetMode="External"/><Relationship Id="rId541" Type="http://schemas.openxmlformats.org/officeDocument/2006/relationships/hyperlink" Target="http://www.parts-express.com/pe/showdetl.cfm?&amp;Partnumber=292-406" TargetMode="External"/><Relationship Id="rId562" Type="http://schemas.openxmlformats.org/officeDocument/2006/relationships/hyperlink" Target="http://www.parts-express.com/pe/showdetl.cfm?&amp;Partnumber=295-130" TargetMode="External"/><Relationship Id="rId583" Type="http://schemas.openxmlformats.org/officeDocument/2006/relationships/hyperlink" Target="http://www.parts-express.com/pe/showdetl.cfm?&amp;Partnumber=295-336" TargetMode="External"/><Relationship Id="rId618" Type="http://schemas.openxmlformats.org/officeDocument/2006/relationships/hyperlink" Target="http://www.parts-express.com/pe/showdetl.cfm?&amp;Partnumber=295-486" TargetMode="External"/><Relationship Id="rId639" Type="http://schemas.openxmlformats.org/officeDocument/2006/relationships/hyperlink" Target="http://www.parts-express.com/pe/showdetl.cfm?&amp;Partnumber=297-114" TargetMode="External"/><Relationship Id="rId4" Type="http://schemas.openxmlformats.org/officeDocument/2006/relationships/hyperlink" Target="http://www.thielesmall.com/?diam=31.5&amp;type=0&amp;brand=Select&amp;use=0&amp;feat=0&amp;prod=0&amp;form=0&amp;order=Sensitivity" TargetMode="External"/><Relationship Id="rId180" Type="http://schemas.openxmlformats.org/officeDocument/2006/relationships/hyperlink" Target="http://www.mcmelectronics.com/product/55-2355" TargetMode="External"/><Relationship Id="rId215" Type="http://schemas.openxmlformats.org/officeDocument/2006/relationships/hyperlink" Target="http://www.mcmelectronics.com/product/55-3320" TargetMode="External"/><Relationship Id="rId236" Type="http://schemas.openxmlformats.org/officeDocument/2006/relationships/hyperlink" Target="http://www.parts-express.com/pe/showdetl.cfm?&amp;Partnumber=290-312" TargetMode="External"/><Relationship Id="rId257" Type="http://schemas.openxmlformats.org/officeDocument/2006/relationships/hyperlink" Target="http://www.parts-express.com/pe/showdetl.cfm?&amp;Partnumber=295-404" TargetMode="External"/><Relationship Id="rId278" Type="http://schemas.openxmlformats.org/officeDocument/2006/relationships/hyperlink" Target="http://www.parts-express.com/pe/showdetl.cfm?&amp;Partnumber=264-338" TargetMode="External"/><Relationship Id="rId401" Type="http://schemas.openxmlformats.org/officeDocument/2006/relationships/hyperlink" Target="http://www.parts-express.com/pe/showdetl.cfm?&amp;Partnumber=294-671" TargetMode="External"/><Relationship Id="rId422" Type="http://schemas.openxmlformats.org/officeDocument/2006/relationships/hyperlink" Target="http://www.parts-express.com/pe/showdetl.cfm?&amp;Partnumber=294-840" TargetMode="External"/><Relationship Id="rId443" Type="http://schemas.openxmlformats.org/officeDocument/2006/relationships/hyperlink" Target="http://www.parts-express.com/pe/showdetl.cfm?&amp;Partnumber=295-036" TargetMode="External"/><Relationship Id="rId464" Type="http://schemas.openxmlformats.org/officeDocument/2006/relationships/hyperlink" Target="http://www.parts-express.com/pe/showdetl.cfm?&amp;Partnumber=264-1110" TargetMode="External"/><Relationship Id="rId650" Type="http://schemas.openxmlformats.org/officeDocument/2006/relationships/hyperlink" Target="http://www.parts-express.com/pe/showdetl.cfm?&amp;Partnumber=297-292" TargetMode="External"/><Relationship Id="rId303" Type="http://schemas.openxmlformats.org/officeDocument/2006/relationships/hyperlink" Target="http://www.parts-express.com/pe/showdetl.cfm?&amp;Partnumber=290-397" TargetMode="External"/><Relationship Id="rId485" Type="http://schemas.openxmlformats.org/officeDocument/2006/relationships/hyperlink" Target="http://www.parts-express.com/pe/showdetl.cfm?&amp;Partnumber=290-184" TargetMode="External"/><Relationship Id="rId42" Type="http://schemas.openxmlformats.org/officeDocument/2006/relationships/hyperlink" Target="http://www.parts-express.com/pe/showdetl.cfm?Partnumber=295-200" TargetMode="External"/><Relationship Id="rId84" Type="http://schemas.openxmlformats.org/officeDocument/2006/relationships/hyperlink" Target="http://www.mcmelectronics.com/product/55-2855" TargetMode="External"/><Relationship Id="rId138" Type="http://schemas.openxmlformats.org/officeDocument/2006/relationships/hyperlink" Target="http://www.mcmelectronics.com/product/55-1855" TargetMode="External"/><Relationship Id="rId345" Type="http://schemas.openxmlformats.org/officeDocument/2006/relationships/hyperlink" Target="http://www.parts-express.com/pe/showdetl.cfm?&amp;Partnumber=290-514" TargetMode="External"/><Relationship Id="rId387" Type="http://schemas.openxmlformats.org/officeDocument/2006/relationships/hyperlink" Target="http://www.parts-express.com/pe/showdetl.cfm?&amp;Partnumber=294-649" TargetMode="External"/><Relationship Id="rId510" Type="http://schemas.openxmlformats.org/officeDocument/2006/relationships/hyperlink" Target="http://www.parts-express.com/pe/showdetl.cfm?&amp;Partnumber=290-322" TargetMode="External"/><Relationship Id="rId552" Type="http://schemas.openxmlformats.org/officeDocument/2006/relationships/hyperlink" Target="http://www.parts-express.com/pe/showdetl.cfm?&amp;Partnumber=293-483" TargetMode="External"/><Relationship Id="rId594" Type="http://schemas.openxmlformats.org/officeDocument/2006/relationships/hyperlink" Target="http://www.parts-express.com/pe/showdetl.cfm?&amp;Partnumber=295-357" TargetMode="External"/><Relationship Id="rId608" Type="http://schemas.openxmlformats.org/officeDocument/2006/relationships/hyperlink" Target="http://www.parts-express.com/pe/showdetl.cfm?&amp;Partnumber=295-460" TargetMode="External"/><Relationship Id="rId191" Type="http://schemas.openxmlformats.org/officeDocument/2006/relationships/hyperlink" Target="http://www.mcmelectronics.com/product/55-2770" TargetMode="External"/><Relationship Id="rId205" Type="http://schemas.openxmlformats.org/officeDocument/2006/relationships/hyperlink" Target="http://www.mcmelectronics.com/product/55-2372" TargetMode="External"/><Relationship Id="rId247" Type="http://schemas.openxmlformats.org/officeDocument/2006/relationships/hyperlink" Target="http://www.parts-express.com/pe/showdetl.cfm?&amp;Partnumber=293-650" TargetMode="External"/><Relationship Id="rId412" Type="http://schemas.openxmlformats.org/officeDocument/2006/relationships/hyperlink" Target="http://www.parts-express.com/pe/showdetl.cfm?&amp;Partnumber=294-685" TargetMode="External"/><Relationship Id="rId107" Type="http://schemas.openxmlformats.org/officeDocument/2006/relationships/hyperlink" Target="http://www.mcmelectronics.com/product/55-3275" TargetMode="External"/><Relationship Id="rId289" Type="http://schemas.openxmlformats.org/officeDocument/2006/relationships/hyperlink" Target="http://www.parts-express.com/pe/showdetl.cfm?&amp;Partnumber=264-440" TargetMode="External"/><Relationship Id="rId454" Type="http://schemas.openxmlformats.org/officeDocument/2006/relationships/hyperlink" Target="http://www.parts-express.com/pe/showdetl.cfm?&amp;Partnumber=264-1088" TargetMode="External"/><Relationship Id="rId496" Type="http://schemas.openxmlformats.org/officeDocument/2006/relationships/hyperlink" Target="http://www.parts-express.com/pe/showdetl.cfm?&amp;Partnumber=290-276" TargetMode="External"/><Relationship Id="rId661" Type="http://schemas.openxmlformats.org/officeDocument/2006/relationships/hyperlink" Target="http://www.parts-express.com/pe/showdetl.cfm?&amp;Partnumber=297-441" TargetMode="External"/><Relationship Id="rId11" Type="http://schemas.openxmlformats.org/officeDocument/2006/relationships/hyperlink" Target="http://www.parts-express.com/pe/showdetl.cfm?Partnumber=264-878" TargetMode="External"/><Relationship Id="rId53" Type="http://schemas.openxmlformats.org/officeDocument/2006/relationships/hyperlink" Target="http://www.parts-express.com/pe/showdetl.cfm?Partnumber=295-472" TargetMode="External"/><Relationship Id="rId149" Type="http://schemas.openxmlformats.org/officeDocument/2006/relationships/hyperlink" Target="http://www.mcmelectronics.com/product/55-2951" TargetMode="External"/><Relationship Id="rId314" Type="http://schemas.openxmlformats.org/officeDocument/2006/relationships/hyperlink" Target="http://www.parts-express.com/pe/showdetl.cfm?&amp;Partnumber=290-412" TargetMode="External"/><Relationship Id="rId356" Type="http://schemas.openxmlformats.org/officeDocument/2006/relationships/hyperlink" Target="http://www.parts-express.com/pe/showdetl.cfm?&amp;Partnumber=290-591" TargetMode="External"/><Relationship Id="rId398" Type="http://schemas.openxmlformats.org/officeDocument/2006/relationships/hyperlink" Target="http://www.parts-express.com/pe/showdetl.cfm?&amp;Partnumber=294-667" TargetMode="External"/><Relationship Id="rId521" Type="http://schemas.openxmlformats.org/officeDocument/2006/relationships/hyperlink" Target="http://www.parts-express.com/pe/showdetl.cfm?&amp;Partnumber=290-350" TargetMode="External"/><Relationship Id="rId563" Type="http://schemas.openxmlformats.org/officeDocument/2006/relationships/hyperlink" Target="http://www.parts-express.com/pe/showdetl.cfm?&amp;Partnumber=295-185" TargetMode="External"/><Relationship Id="rId619" Type="http://schemas.openxmlformats.org/officeDocument/2006/relationships/hyperlink" Target="http://www.parts-express.com/pe/showdetl.cfm?&amp;Partnumber=295-488" TargetMode="External"/><Relationship Id="rId95" Type="http://schemas.openxmlformats.org/officeDocument/2006/relationships/hyperlink" Target="http://www.mcmelectronics.com/product/55-3130" TargetMode="External"/><Relationship Id="rId160" Type="http://schemas.openxmlformats.org/officeDocument/2006/relationships/hyperlink" Target="http://www.mcmelectronics.com/product/55-2972" TargetMode="External"/><Relationship Id="rId216" Type="http://schemas.openxmlformats.org/officeDocument/2006/relationships/hyperlink" Target="http://www.mcmelectronics.com/product/55-3325" TargetMode="External"/><Relationship Id="rId423" Type="http://schemas.openxmlformats.org/officeDocument/2006/relationships/hyperlink" Target="http://www.parts-express.com/pe/showdetl.cfm?&amp;Partnumber=294-842" TargetMode="External"/><Relationship Id="rId258" Type="http://schemas.openxmlformats.org/officeDocument/2006/relationships/hyperlink" Target="http://www.parts-express.com/pe/showdetl.cfm?&amp;Partnumber=295-414" TargetMode="External"/><Relationship Id="rId465" Type="http://schemas.openxmlformats.org/officeDocument/2006/relationships/hyperlink" Target="http://www.parts-express.com/pe/showdetl.cfm?&amp;Partnumber=264-1114" TargetMode="External"/><Relationship Id="rId630" Type="http://schemas.openxmlformats.org/officeDocument/2006/relationships/hyperlink" Target="http://www.parts-express.com/pe/showdetl.cfm?&amp;Partnumber=296-600" TargetMode="External"/><Relationship Id="rId672" Type="http://schemas.openxmlformats.org/officeDocument/2006/relationships/hyperlink" Target="http://www.parts-express.com/pe/showdetl.cfm?&amp;Partnumber=290-910" TargetMode="External"/><Relationship Id="rId22" Type="http://schemas.openxmlformats.org/officeDocument/2006/relationships/hyperlink" Target="http://www.parts-express.com/pe/showdetl.cfm?Partnumber=264-1096" TargetMode="External"/><Relationship Id="rId64" Type="http://schemas.openxmlformats.org/officeDocument/2006/relationships/hyperlink" Target="http://www.parts-express.com/pe/showdetl.cfm?Partnumber=297-439" TargetMode="External"/><Relationship Id="rId118" Type="http://schemas.openxmlformats.org/officeDocument/2006/relationships/hyperlink" Target="http://www.mcmelectronics.com/product/55-1220" TargetMode="External"/><Relationship Id="rId325" Type="http://schemas.openxmlformats.org/officeDocument/2006/relationships/hyperlink" Target="http://www.parts-express.com/pe/showdetl.cfm?&amp;Partnumber=290-427" TargetMode="External"/><Relationship Id="rId367" Type="http://schemas.openxmlformats.org/officeDocument/2006/relationships/hyperlink" Target="http://www.parts-express.com/pe/showdetl.cfm?&amp;Partnumber=292-216" TargetMode="External"/><Relationship Id="rId532" Type="http://schemas.openxmlformats.org/officeDocument/2006/relationships/hyperlink" Target="http://www.parts-express.com/pe/showdetl.cfm?&amp;Partnumber=290-367" TargetMode="External"/><Relationship Id="rId574" Type="http://schemas.openxmlformats.org/officeDocument/2006/relationships/hyperlink" Target="http://www.parts-express.com/pe/showdetl.cfm?&amp;Partnumber=295-310" TargetMode="External"/><Relationship Id="rId171" Type="http://schemas.openxmlformats.org/officeDocument/2006/relationships/hyperlink" Target="http://www.mcmelectronics.com/product/55-3840" TargetMode="External"/><Relationship Id="rId227" Type="http://schemas.openxmlformats.org/officeDocument/2006/relationships/hyperlink" Target="http://www.parts-express.com/pe/showdetl.cfm?&amp;Partnumber=264-855" TargetMode="External"/><Relationship Id="rId269" Type="http://schemas.openxmlformats.org/officeDocument/2006/relationships/hyperlink" Target="http://www.parts-express.com/pe/showdetl.cfm?&amp;Partnumber=295-475" TargetMode="External"/><Relationship Id="rId434" Type="http://schemas.openxmlformats.org/officeDocument/2006/relationships/hyperlink" Target="http://www.parts-express.com/pe/showdetl.cfm?&amp;Partnumber=294-886" TargetMode="External"/><Relationship Id="rId476" Type="http://schemas.openxmlformats.org/officeDocument/2006/relationships/hyperlink" Target="http://www.parts-express.com/pe/showdetl.cfm?&amp;Partnumber=264-862" TargetMode="External"/><Relationship Id="rId641" Type="http://schemas.openxmlformats.org/officeDocument/2006/relationships/hyperlink" Target="http://www.parts-express.com/pe/showdetl.cfm?&amp;Partnumber=297-122" TargetMode="External"/><Relationship Id="rId683" Type="http://schemas.openxmlformats.org/officeDocument/2006/relationships/hyperlink" Target="http://www.parts-express.com/pe/showdetl.cfm?&amp;Partnumber=294-303" TargetMode="External"/><Relationship Id="rId33" Type="http://schemas.openxmlformats.org/officeDocument/2006/relationships/hyperlink" Target="http://www.parts-express.com/pe/showdetl.cfm?Partnumber=290-579" TargetMode="External"/><Relationship Id="rId129" Type="http://schemas.openxmlformats.org/officeDocument/2006/relationships/hyperlink" Target="http://www.mcmelectronics.com/product/55-1525" TargetMode="External"/><Relationship Id="rId280" Type="http://schemas.openxmlformats.org/officeDocument/2006/relationships/hyperlink" Target="http://www.parts-express.com/pe/showdetl.cfm?&amp;Partnumber=264-387" TargetMode="External"/><Relationship Id="rId336" Type="http://schemas.openxmlformats.org/officeDocument/2006/relationships/hyperlink" Target="http://www.parts-express.com/pe/showdetl.cfm?&amp;Partnumber=290-464" TargetMode="External"/><Relationship Id="rId501" Type="http://schemas.openxmlformats.org/officeDocument/2006/relationships/hyperlink" Target="http://www.parts-express.com/pe/showdetl.cfm?&amp;Partnumber=290-306" TargetMode="External"/><Relationship Id="rId543" Type="http://schemas.openxmlformats.org/officeDocument/2006/relationships/hyperlink" Target="http://www.parts-express.com/pe/showdetl.cfm?&amp;Partnumber=292-410" TargetMode="External"/><Relationship Id="rId75" Type="http://schemas.openxmlformats.org/officeDocument/2006/relationships/hyperlink" Target="http://www.parts-express.com/pe/showdetl.cfm?Partnumber=299-289" TargetMode="External"/><Relationship Id="rId140" Type="http://schemas.openxmlformats.org/officeDocument/2006/relationships/hyperlink" Target="http://www.mcmelectronics.com/product/55-1860" TargetMode="External"/><Relationship Id="rId182" Type="http://schemas.openxmlformats.org/officeDocument/2006/relationships/hyperlink" Target="http://www.mcmelectronics.com/product/55-2361" TargetMode="External"/><Relationship Id="rId378" Type="http://schemas.openxmlformats.org/officeDocument/2006/relationships/hyperlink" Target="http://www.parts-express.com/pe/showdetl.cfm?&amp;Partnumber=294-470" TargetMode="External"/><Relationship Id="rId403" Type="http://schemas.openxmlformats.org/officeDocument/2006/relationships/hyperlink" Target="http://www.parts-express.com/pe/showdetl.cfm?&amp;Partnumber=294-675" TargetMode="External"/><Relationship Id="rId585" Type="http://schemas.openxmlformats.org/officeDocument/2006/relationships/hyperlink" Target="http://www.parts-express.com/pe/showdetl.cfm?&amp;Partnumber=295-340" TargetMode="External"/><Relationship Id="rId6" Type="http://schemas.openxmlformats.org/officeDocument/2006/relationships/hyperlink" Target="http://www.thielesmall.com/?diam=31.5&amp;type=0&amp;brand=Select&amp;use=0&amp;feat=0&amp;prod=0&amp;form=0&amp;order=Xmax" TargetMode="External"/><Relationship Id="rId238" Type="http://schemas.openxmlformats.org/officeDocument/2006/relationships/hyperlink" Target="http://www.parts-express.com/pe/showdetl.cfm?&amp;Partnumber=290-332" TargetMode="External"/><Relationship Id="rId445" Type="http://schemas.openxmlformats.org/officeDocument/2006/relationships/hyperlink" Target="http://www.parts-express.com/pe/showdetl.cfm?&amp;Partnumber=264-1066" TargetMode="External"/><Relationship Id="rId487" Type="http://schemas.openxmlformats.org/officeDocument/2006/relationships/hyperlink" Target="http://www.parts-express.com/pe/showdetl.cfm?&amp;Partnumber=290-206" TargetMode="External"/><Relationship Id="rId610" Type="http://schemas.openxmlformats.org/officeDocument/2006/relationships/hyperlink" Target="http://www.parts-express.com/pe/showdetl.cfm?&amp;Partnumber=295-464" TargetMode="External"/><Relationship Id="rId652" Type="http://schemas.openxmlformats.org/officeDocument/2006/relationships/hyperlink" Target="http://www.parts-express.com/pe/showdetl.cfm?&amp;Partnumber=297-297" TargetMode="External"/><Relationship Id="rId291" Type="http://schemas.openxmlformats.org/officeDocument/2006/relationships/hyperlink" Target="http://www.parts-express.com/pe/showdetl.cfm?&amp;Partnumber=290-292" TargetMode="External"/><Relationship Id="rId305" Type="http://schemas.openxmlformats.org/officeDocument/2006/relationships/hyperlink" Target="http://www.parts-express.com/pe/showdetl.cfm?&amp;Partnumber=290-401" TargetMode="External"/><Relationship Id="rId347" Type="http://schemas.openxmlformats.org/officeDocument/2006/relationships/hyperlink" Target="http://www.parts-express.com/pe/showdetl.cfm?&amp;Partnumber=290-518" TargetMode="External"/><Relationship Id="rId512" Type="http://schemas.openxmlformats.org/officeDocument/2006/relationships/hyperlink" Target="http://www.parts-express.com/pe/showdetl.cfm?&amp;Partnumber=290-325" TargetMode="External"/><Relationship Id="rId44" Type="http://schemas.openxmlformats.org/officeDocument/2006/relationships/hyperlink" Target="http://www.parts-express.com/pe/showdetl.cfm?Partnumber=295-302" TargetMode="External"/><Relationship Id="rId86" Type="http://schemas.openxmlformats.org/officeDocument/2006/relationships/hyperlink" Target="http://www.mcmelectronics.com/product/55-2865" TargetMode="External"/><Relationship Id="rId151" Type="http://schemas.openxmlformats.org/officeDocument/2006/relationships/hyperlink" Target="http://www.mcmelectronics.com/product/55-2953" TargetMode="External"/><Relationship Id="rId389" Type="http://schemas.openxmlformats.org/officeDocument/2006/relationships/hyperlink" Target="http://www.parts-express.com/pe/showdetl.cfm?&amp;Partnumber=294-651" TargetMode="External"/><Relationship Id="rId554" Type="http://schemas.openxmlformats.org/officeDocument/2006/relationships/hyperlink" Target="http://www.parts-express.com/pe/showdetl.cfm?&amp;Partnumber=293-638" TargetMode="External"/><Relationship Id="rId596" Type="http://schemas.openxmlformats.org/officeDocument/2006/relationships/hyperlink" Target="http://www.parts-express.com/pe/showdetl.cfm?&amp;Partnumber=295-370" TargetMode="External"/><Relationship Id="rId193" Type="http://schemas.openxmlformats.org/officeDocument/2006/relationships/hyperlink" Target="http://www.mcmelectronics.com/product/55-2780" TargetMode="External"/><Relationship Id="rId207" Type="http://schemas.openxmlformats.org/officeDocument/2006/relationships/hyperlink" Target="http://www.mcmelectronics.com/product/55-2516" TargetMode="External"/><Relationship Id="rId249" Type="http://schemas.openxmlformats.org/officeDocument/2006/relationships/hyperlink" Target="http://www.parts-express.com/pe/showdetl.cfm?&amp;Partnumber=293-657" TargetMode="External"/><Relationship Id="rId414" Type="http://schemas.openxmlformats.org/officeDocument/2006/relationships/hyperlink" Target="http://www.parts-express.com/pe/showdetl.cfm?&amp;Partnumber=294-689" TargetMode="External"/><Relationship Id="rId456" Type="http://schemas.openxmlformats.org/officeDocument/2006/relationships/hyperlink" Target="http://www.parts-express.com/pe/showdetl.cfm?&amp;Partnumber=264-1092" TargetMode="External"/><Relationship Id="rId498" Type="http://schemas.openxmlformats.org/officeDocument/2006/relationships/hyperlink" Target="http://www.parts-express.com/pe/showdetl.cfm?&amp;Partnumber=290-301" TargetMode="External"/><Relationship Id="rId621" Type="http://schemas.openxmlformats.org/officeDocument/2006/relationships/hyperlink" Target="http://www.parts-express.com/pe/showdetl.cfm?&amp;Partnumber=295-605" TargetMode="External"/><Relationship Id="rId663" Type="http://schemas.openxmlformats.org/officeDocument/2006/relationships/hyperlink" Target="http://www.parts-express.com/pe/showdetl.cfm?&amp;Partnumber=297-445" TargetMode="External"/><Relationship Id="rId13" Type="http://schemas.openxmlformats.org/officeDocument/2006/relationships/hyperlink" Target="http://www.parts-express.com/pe/showdetl.cfm?Partnumber=264-884" TargetMode="External"/><Relationship Id="rId109" Type="http://schemas.openxmlformats.org/officeDocument/2006/relationships/hyperlink" Target="http://www.mcmelectronics.com/product/55-1906" TargetMode="External"/><Relationship Id="rId260" Type="http://schemas.openxmlformats.org/officeDocument/2006/relationships/hyperlink" Target="http://www.parts-express.com/pe/showdetl.cfm?&amp;Partnumber=295-456" TargetMode="External"/><Relationship Id="rId316" Type="http://schemas.openxmlformats.org/officeDocument/2006/relationships/hyperlink" Target="http://www.parts-express.com/pe/showdetl.cfm?&amp;Partnumber=290-414" TargetMode="External"/><Relationship Id="rId523" Type="http://schemas.openxmlformats.org/officeDocument/2006/relationships/hyperlink" Target="http://www.parts-express.com/pe/showdetl.cfm?&amp;Partnumber=290-352" TargetMode="External"/><Relationship Id="rId55" Type="http://schemas.openxmlformats.org/officeDocument/2006/relationships/hyperlink" Target="http://www.parts-express.com/pe/showdetl.cfm?Partnumber=296-438" TargetMode="External"/><Relationship Id="rId97" Type="http://schemas.openxmlformats.org/officeDocument/2006/relationships/hyperlink" Target="http://www.mcmelectronics.com/product/55-3140" TargetMode="External"/><Relationship Id="rId120" Type="http://schemas.openxmlformats.org/officeDocument/2006/relationships/hyperlink" Target="http://www.mcmelectronics.com/product/55-1250" TargetMode="External"/><Relationship Id="rId358" Type="http://schemas.openxmlformats.org/officeDocument/2006/relationships/hyperlink" Target="http://www.parts-express.com/pe/showdetl.cfm?&amp;Partnumber=290-595" TargetMode="External"/><Relationship Id="rId565" Type="http://schemas.openxmlformats.org/officeDocument/2006/relationships/hyperlink" Target="http://www.parts-express.com/pe/showdetl.cfm?&amp;Partnumber=295-202" TargetMode="External"/><Relationship Id="rId162" Type="http://schemas.openxmlformats.org/officeDocument/2006/relationships/hyperlink" Target="http://www.mcmelectronics.com/product/55-2974" TargetMode="External"/><Relationship Id="rId218" Type="http://schemas.openxmlformats.org/officeDocument/2006/relationships/hyperlink" Target="http://www.mcmelectronics.com/product/55-3345" TargetMode="External"/><Relationship Id="rId425" Type="http://schemas.openxmlformats.org/officeDocument/2006/relationships/hyperlink" Target="http://www.parts-express.com/pe/showdetl.cfm?&amp;Partnumber=294-848" TargetMode="External"/><Relationship Id="rId467" Type="http://schemas.openxmlformats.org/officeDocument/2006/relationships/hyperlink" Target="http://www.parts-express.com/pe/showdetl.cfm?&amp;Partnumber=264-820" TargetMode="External"/><Relationship Id="rId632" Type="http://schemas.openxmlformats.org/officeDocument/2006/relationships/hyperlink" Target="http://www.parts-express.com/pe/showdetl.cfm?&amp;Partnumber=296-608" TargetMode="External"/><Relationship Id="rId271" Type="http://schemas.openxmlformats.org/officeDocument/2006/relationships/hyperlink" Target="http://www.parts-express.com/pe/showdetl.cfm?&amp;Partnumber=297-264" TargetMode="External"/><Relationship Id="rId674" Type="http://schemas.openxmlformats.org/officeDocument/2006/relationships/hyperlink" Target="http://www.parts-express.com/pe/showdetl.cfm?&amp;Partnumber=290-914" TargetMode="External"/><Relationship Id="rId24" Type="http://schemas.openxmlformats.org/officeDocument/2006/relationships/hyperlink" Target="http://www.parts-express.com/pe/showdetl.cfm?Partnumber=264-1102" TargetMode="External"/><Relationship Id="rId66" Type="http://schemas.openxmlformats.org/officeDocument/2006/relationships/hyperlink" Target="http://www.parts-express.com/pe/showdetl.cfm?Partnumber=297-442" TargetMode="External"/><Relationship Id="rId131" Type="http://schemas.openxmlformats.org/officeDocument/2006/relationships/hyperlink" Target="http://www.mcmelectronics.com/product/55-1550" TargetMode="External"/><Relationship Id="rId327" Type="http://schemas.openxmlformats.org/officeDocument/2006/relationships/hyperlink" Target="http://www.parts-express.com/pe/showdetl.cfm?&amp;Partnumber=290-429" TargetMode="External"/><Relationship Id="rId369" Type="http://schemas.openxmlformats.org/officeDocument/2006/relationships/hyperlink" Target="http://www.parts-express.com/pe/showdetl.cfm?&amp;Partnumber=293-674" TargetMode="External"/><Relationship Id="rId534" Type="http://schemas.openxmlformats.org/officeDocument/2006/relationships/hyperlink" Target="http://www.parts-express.com/pe/showdetl.cfm?&amp;Partnumber=290-372" TargetMode="External"/><Relationship Id="rId576" Type="http://schemas.openxmlformats.org/officeDocument/2006/relationships/hyperlink" Target="http://www.parts-express.com/pe/showdetl.cfm?&amp;Partnumber=295-320" TargetMode="External"/><Relationship Id="rId173" Type="http://schemas.openxmlformats.org/officeDocument/2006/relationships/hyperlink" Target="http://www.mcmelectronics.com/product/55-3862" TargetMode="External"/><Relationship Id="rId229" Type="http://schemas.openxmlformats.org/officeDocument/2006/relationships/hyperlink" Target="http://www.parts-express.com/pe/showdetl.cfm?&amp;Partnumber=264-892" TargetMode="External"/><Relationship Id="rId380" Type="http://schemas.openxmlformats.org/officeDocument/2006/relationships/hyperlink" Target="http://www.parts-express.com/pe/showdetl.cfm?&amp;Partnumber=294-480" TargetMode="External"/><Relationship Id="rId436" Type="http://schemas.openxmlformats.org/officeDocument/2006/relationships/hyperlink" Target="http://www.parts-express.com/pe/showdetl.cfm?&amp;Partnumber=294-895" TargetMode="External"/><Relationship Id="rId601" Type="http://schemas.openxmlformats.org/officeDocument/2006/relationships/hyperlink" Target="http://www.parts-express.com/pe/showdetl.cfm?&amp;Partnumber=295-380" TargetMode="External"/><Relationship Id="rId643" Type="http://schemas.openxmlformats.org/officeDocument/2006/relationships/hyperlink" Target="http://www.parts-express.com/pe/showdetl.cfm?&amp;Partnumber=297-124" TargetMode="External"/><Relationship Id="rId240" Type="http://schemas.openxmlformats.org/officeDocument/2006/relationships/hyperlink" Target="http://www.parts-express.com/pe/showdetl.cfm?&amp;Partnumber=293-480" TargetMode="External"/><Relationship Id="rId478" Type="http://schemas.openxmlformats.org/officeDocument/2006/relationships/hyperlink" Target="http://www.parts-express.com/pe/showdetl.cfm?&amp;Partnumber=264-881" TargetMode="External"/><Relationship Id="rId35" Type="http://schemas.openxmlformats.org/officeDocument/2006/relationships/hyperlink" Target="http://www.parts-express.com/pe/showdetl.cfm?Partnumber=292-2522" TargetMode="External"/><Relationship Id="rId77" Type="http://schemas.openxmlformats.org/officeDocument/2006/relationships/hyperlink" Target="http://www.mcmelectronics.com/product/55-2805" TargetMode="External"/><Relationship Id="rId100" Type="http://schemas.openxmlformats.org/officeDocument/2006/relationships/hyperlink" Target="http://www.mcmelectronics.com/product/55-3175" TargetMode="External"/><Relationship Id="rId282" Type="http://schemas.openxmlformats.org/officeDocument/2006/relationships/hyperlink" Target="http://www.parts-express.com/pe/showdetl.cfm?&amp;Partnumber=264-391" TargetMode="External"/><Relationship Id="rId338" Type="http://schemas.openxmlformats.org/officeDocument/2006/relationships/hyperlink" Target="http://www.parts-express.com/pe/showdetl.cfm?&amp;Partnumber=290-468" TargetMode="External"/><Relationship Id="rId503" Type="http://schemas.openxmlformats.org/officeDocument/2006/relationships/hyperlink" Target="http://www.parts-express.com/pe/showdetl.cfm?&amp;Partnumber=290-308" TargetMode="External"/><Relationship Id="rId545" Type="http://schemas.openxmlformats.org/officeDocument/2006/relationships/hyperlink" Target="http://www.parts-express.com/pe/showdetl.cfm?&amp;Partnumber=292-415" TargetMode="External"/><Relationship Id="rId587" Type="http://schemas.openxmlformats.org/officeDocument/2006/relationships/hyperlink" Target="http://www.parts-express.com/pe/showdetl.cfm?&amp;Partnumber=295-344" TargetMode="External"/><Relationship Id="rId8" Type="http://schemas.openxmlformats.org/officeDocument/2006/relationships/hyperlink" Target="http://www.parts-express.com/pe/showdetl.cfm?Partnumber=264-622" TargetMode="External"/><Relationship Id="rId142" Type="http://schemas.openxmlformats.org/officeDocument/2006/relationships/hyperlink" Target="http://www.mcmelectronics.com/product/55-1870" TargetMode="External"/><Relationship Id="rId184" Type="http://schemas.openxmlformats.org/officeDocument/2006/relationships/hyperlink" Target="http://www.mcmelectronics.com/product/55-2364" TargetMode="External"/><Relationship Id="rId391" Type="http://schemas.openxmlformats.org/officeDocument/2006/relationships/hyperlink" Target="http://www.parts-express.com/pe/showdetl.cfm?&amp;Partnumber=294-653" TargetMode="External"/><Relationship Id="rId405" Type="http://schemas.openxmlformats.org/officeDocument/2006/relationships/hyperlink" Target="http://www.parts-express.com/pe/showdetl.cfm?&amp;Partnumber=294-677" TargetMode="External"/><Relationship Id="rId447" Type="http://schemas.openxmlformats.org/officeDocument/2006/relationships/hyperlink" Target="http://www.parts-express.com/pe/showdetl.cfm?&amp;Partnumber=264-1074" TargetMode="External"/><Relationship Id="rId612" Type="http://schemas.openxmlformats.org/officeDocument/2006/relationships/hyperlink" Target="http://www.parts-express.com/pe/showdetl.cfm?&amp;Partnumber=295-467" TargetMode="External"/><Relationship Id="rId251" Type="http://schemas.openxmlformats.org/officeDocument/2006/relationships/hyperlink" Target="http://www.parts-express.com/pe/showdetl.cfm?&amp;Partnumber=293-666" TargetMode="External"/><Relationship Id="rId489" Type="http://schemas.openxmlformats.org/officeDocument/2006/relationships/hyperlink" Target="http://www.parts-express.com/pe/showdetl.cfm?&amp;Partnumber=290-210" TargetMode="External"/><Relationship Id="rId654" Type="http://schemas.openxmlformats.org/officeDocument/2006/relationships/hyperlink" Target="http://www.parts-express.com/pe/showdetl.cfm?&amp;Partnumber=297-429" TargetMode="External"/><Relationship Id="rId46" Type="http://schemas.openxmlformats.org/officeDocument/2006/relationships/hyperlink" Target="http://www.parts-express.com/pe/showdetl.cfm?Partnumber=295-378" TargetMode="External"/><Relationship Id="rId293" Type="http://schemas.openxmlformats.org/officeDocument/2006/relationships/hyperlink" Target="http://www.parts-express.com/pe/showdetl.cfm?&amp;Partnumber=290-296" TargetMode="External"/><Relationship Id="rId307" Type="http://schemas.openxmlformats.org/officeDocument/2006/relationships/hyperlink" Target="http://www.parts-express.com/pe/showdetl.cfm?&amp;Partnumber=290-404" TargetMode="External"/><Relationship Id="rId349" Type="http://schemas.openxmlformats.org/officeDocument/2006/relationships/hyperlink" Target="http://www.parts-express.com/pe/showdetl.cfm?&amp;Partnumber=290-570" TargetMode="External"/><Relationship Id="rId514" Type="http://schemas.openxmlformats.org/officeDocument/2006/relationships/hyperlink" Target="http://www.parts-express.com/pe/showdetl.cfm?&amp;Partnumber=290-332" TargetMode="External"/><Relationship Id="rId556" Type="http://schemas.openxmlformats.org/officeDocument/2006/relationships/hyperlink" Target="http://www.parts-express.com/pe/showdetl.cfm?&amp;Partnumber=293-650" TargetMode="External"/><Relationship Id="rId88" Type="http://schemas.openxmlformats.org/officeDocument/2006/relationships/hyperlink" Target="http://www.mcmelectronics.com/product/55-2875" TargetMode="External"/><Relationship Id="rId111" Type="http://schemas.openxmlformats.org/officeDocument/2006/relationships/hyperlink" Target="http://www.mcmelectronics.com/product/55-1908" TargetMode="External"/><Relationship Id="rId153" Type="http://schemas.openxmlformats.org/officeDocument/2006/relationships/hyperlink" Target="http://www.mcmelectronics.com/product/55-2960" TargetMode="External"/><Relationship Id="rId195" Type="http://schemas.openxmlformats.org/officeDocument/2006/relationships/hyperlink" Target="http://www.mcmelectronics.com/product/55-3004" TargetMode="External"/><Relationship Id="rId209" Type="http://schemas.openxmlformats.org/officeDocument/2006/relationships/hyperlink" Target="http://www.mcmelectronics.com/product/55-2520" TargetMode="External"/><Relationship Id="rId360" Type="http://schemas.openxmlformats.org/officeDocument/2006/relationships/hyperlink" Target="http://www.parts-express.com/pe/showdetl.cfm?&amp;Partnumber=290-598" TargetMode="External"/><Relationship Id="rId416" Type="http://schemas.openxmlformats.org/officeDocument/2006/relationships/hyperlink" Target="http://www.parts-express.com/pe/showdetl.cfm?&amp;Partnumber=294-695" TargetMode="External"/><Relationship Id="rId598" Type="http://schemas.openxmlformats.org/officeDocument/2006/relationships/hyperlink" Target="http://www.parts-express.com/pe/showdetl.cfm?&amp;Partnumber=295-374" TargetMode="External"/><Relationship Id="rId220" Type="http://schemas.openxmlformats.org/officeDocument/2006/relationships/hyperlink" Target="http://www.mcmelectronics.com/product/55-3355" TargetMode="External"/><Relationship Id="rId458" Type="http://schemas.openxmlformats.org/officeDocument/2006/relationships/hyperlink" Target="http://www.parts-express.com/pe/showdetl.cfm?&amp;Partnumber=264-1096" TargetMode="External"/><Relationship Id="rId623" Type="http://schemas.openxmlformats.org/officeDocument/2006/relationships/hyperlink" Target="http://www.parts-express.com/pe/showdetl.cfm?&amp;Partnumber=296-400" TargetMode="External"/><Relationship Id="rId665" Type="http://schemas.openxmlformats.org/officeDocument/2006/relationships/hyperlink" Target="http://www.parts-express.com/pe/showdetl.cfm?&amp;Partnumber=297-447" TargetMode="External"/><Relationship Id="rId15" Type="http://schemas.openxmlformats.org/officeDocument/2006/relationships/hyperlink" Target="http://www.parts-express.com/pe/showdetl.cfm?Partnumber=264-917" TargetMode="External"/><Relationship Id="rId57" Type="http://schemas.openxmlformats.org/officeDocument/2006/relationships/hyperlink" Target="http://www.parts-express.com/pe/showdetl.cfm?Partnumber=296-602" TargetMode="External"/><Relationship Id="rId262" Type="http://schemas.openxmlformats.org/officeDocument/2006/relationships/hyperlink" Target="http://www.parts-express.com/pe/showdetl.cfm?&amp;Partnumber=295-462" TargetMode="External"/><Relationship Id="rId318" Type="http://schemas.openxmlformats.org/officeDocument/2006/relationships/hyperlink" Target="http://www.parts-express.com/pe/showdetl.cfm?&amp;Partnumber=290-417" TargetMode="External"/><Relationship Id="rId525" Type="http://schemas.openxmlformats.org/officeDocument/2006/relationships/hyperlink" Target="http://www.parts-express.com/pe/showdetl.cfm?&amp;Partnumber=290-356" TargetMode="External"/><Relationship Id="rId567" Type="http://schemas.openxmlformats.org/officeDocument/2006/relationships/hyperlink" Target="http://www.parts-express.com/pe/showdetl.cfm?&amp;Partnumber=295-206" TargetMode="External"/><Relationship Id="rId99" Type="http://schemas.openxmlformats.org/officeDocument/2006/relationships/hyperlink" Target="http://www.mcmelectronics.com/product/55-3170" TargetMode="External"/><Relationship Id="rId122" Type="http://schemas.openxmlformats.org/officeDocument/2006/relationships/hyperlink" Target="http://www.mcmelectronics.com/product/55-1295" TargetMode="External"/><Relationship Id="rId164" Type="http://schemas.openxmlformats.org/officeDocument/2006/relationships/hyperlink" Target="http://www.mcmelectronics.com/product/55-2982" TargetMode="External"/><Relationship Id="rId371" Type="http://schemas.openxmlformats.org/officeDocument/2006/relationships/hyperlink" Target="http://www.parts-express.com/pe/showdetl.cfm?&amp;Partnumber=294-307" TargetMode="External"/><Relationship Id="rId427" Type="http://schemas.openxmlformats.org/officeDocument/2006/relationships/hyperlink" Target="http://www.parts-express.com/pe/showdetl.cfm?&amp;Partnumber=294-860" TargetMode="External"/><Relationship Id="rId469" Type="http://schemas.openxmlformats.org/officeDocument/2006/relationships/hyperlink" Target="http://www.parts-express.com/pe/showdetl.cfm?&amp;Partnumber=264-831" TargetMode="External"/><Relationship Id="rId634" Type="http://schemas.openxmlformats.org/officeDocument/2006/relationships/hyperlink" Target="http://www.parts-express.com/pe/showdetl.cfm?&amp;Partnumber=296-624" TargetMode="External"/><Relationship Id="rId676" Type="http://schemas.openxmlformats.org/officeDocument/2006/relationships/hyperlink" Target="http://www.parts-express.com/pe/showdetl.cfm?&amp;Partnumber=290-918" TargetMode="External"/><Relationship Id="rId26" Type="http://schemas.openxmlformats.org/officeDocument/2006/relationships/hyperlink" Target="http://www.parts-express.com/pe/showdetl.cfm?Partnumber=264-1148" TargetMode="External"/><Relationship Id="rId231" Type="http://schemas.openxmlformats.org/officeDocument/2006/relationships/hyperlink" Target="http://www.parts-express.com/pe/showdetl.cfm?&amp;Partnumber=264-896" TargetMode="External"/><Relationship Id="rId273" Type="http://schemas.openxmlformats.org/officeDocument/2006/relationships/hyperlink" Target="http://www.parts-express.com/pe/showdetl.cfm?&amp;Partnumber=297-292" TargetMode="External"/><Relationship Id="rId329" Type="http://schemas.openxmlformats.org/officeDocument/2006/relationships/hyperlink" Target="http://www.parts-express.com/pe/showdetl.cfm?&amp;Partnumber=290-434" TargetMode="External"/><Relationship Id="rId480" Type="http://schemas.openxmlformats.org/officeDocument/2006/relationships/hyperlink" Target="http://www.parts-express.com/pe/showdetl.cfm?&amp;Partnumber=264-890" TargetMode="External"/><Relationship Id="rId536" Type="http://schemas.openxmlformats.org/officeDocument/2006/relationships/hyperlink" Target="http://www.parts-express.com/pe/showdetl.cfm?&amp;Partnumber=290-374" TargetMode="External"/><Relationship Id="rId68" Type="http://schemas.openxmlformats.org/officeDocument/2006/relationships/hyperlink" Target="http://www.parts-express.com/pe/showdetl.cfm?Partnumber=297-445" TargetMode="External"/><Relationship Id="rId133" Type="http://schemas.openxmlformats.org/officeDocument/2006/relationships/hyperlink" Target="http://www.mcmelectronics.com/product/55-1595" TargetMode="External"/><Relationship Id="rId175" Type="http://schemas.openxmlformats.org/officeDocument/2006/relationships/hyperlink" Target="http://www.mcmelectronics.com/product/55-2350" TargetMode="External"/><Relationship Id="rId340" Type="http://schemas.openxmlformats.org/officeDocument/2006/relationships/hyperlink" Target="http://www.parts-express.com/pe/showdetl.cfm?&amp;Partnumber=290-502" TargetMode="External"/><Relationship Id="rId578" Type="http://schemas.openxmlformats.org/officeDocument/2006/relationships/hyperlink" Target="http://www.parts-express.com/pe/showdetl.cfm?&amp;Partnumber=295-328" TargetMode="External"/><Relationship Id="rId200" Type="http://schemas.openxmlformats.org/officeDocument/2006/relationships/hyperlink" Target="http://www.mcmelectronics.com/product/55-3020" TargetMode="External"/><Relationship Id="rId382" Type="http://schemas.openxmlformats.org/officeDocument/2006/relationships/hyperlink" Target="http://www.parts-express.com/pe/showdetl.cfm?&amp;Partnumber=294-572" TargetMode="External"/><Relationship Id="rId438" Type="http://schemas.openxmlformats.org/officeDocument/2006/relationships/hyperlink" Target="http://www.parts-express.com/pe/showdetl.cfm?&amp;Partnumber=295-015" TargetMode="External"/><Relationship Id="rId603" Type="http://schemas.openxmlformats.org/officeDocument/2006/relationships/hyperlink" Target="http://www.parts-express.com/pe/showdetl.cfm?&amp;Partnumber=295-414" TargetMode="External"/><Relationship Id="rId645" Type="http://schemas.openxmlformats.org/officeDocument/2006/relationships/hyperlink" Target="http://www.parts-express.com/pe/showdetl.cfm?&amp;Partnumber=297-130" TargetMode="External"/><Relationship Id="rId242" Type="http://schemas.openxmlformats.org/officeDocument/2006/relationships/hyperlink" Target="http://www.parts-express.com/pe/showdetl.cfm?&amp;Partnumber=293-482" TargetMode="External"/><Relationship Id="rId284" Type="http://schemas.openxmlformats.org/officeDocument/2006/relationships/hyperlink" Target="http://www.parts-express.com/pe/showdetl.cfm?&amp;Partnumber=264-394" TargetMode="External"/><Relationship Id="rId491" Type="http://schemas.openxmlformats.org/officeDocument/2006/relationships/hyperlink" Target="http://www.parts-express.com/pe/showdetl.cfm?&amp;Partnumber=290-214" TargetMode="External"/><Relationship Id="rId505" Type="http://schemas.openxmlformats.org/officeDocument/2006/relationships/hyperlink" Target="http://www.parts-express.com/pe/showdetl.cfm?&amp;Partnumber=290-310" TargetMode="External"/><Relationship Id="rId37" Type="http://schemas.openxmlformats.org/officeDocument/2006/relationships/hyperlink" Target="http://www.parts-express.com/pe/showdetl.cfm?Partnumber=296-600" TargetMode="External"/><Relationship Id="rId79" Type="http://schemas.openxmlformats.org/officeDocument/2006/relationships/hyperlink" Target="http://www.mcmelectronics.com/product/55-2820" TargetMode="External"/><Relationship Id="rId102" Type="http://schemas.openxmlformats.org/officeDocument/2006/relationships/hyperlink" Target="http://www.mcmelectronics.com/product/55-3250" TargetMode="External"/><Relationship Id="rId144" Type="http://schemas.openxmlformats.org/officeDocument/2006/relationships/hyperlink" Target="http://www.mcmelectronics.com/product/55-1880" TargetMode="External"/><Relationship Id="rId547" Type="http://schemas.openxmlformats.org/officeDocument/2006/relationships/hyperlink" Target="http://www.parts-express.com/pe/showdetl.cfm?&amp;Partnumber=292-422" TargetMode="External"/><Relationship Id="rId589" Type="http://schemas.openxmlformats.org/officeDocument/2006/relationships/hyperlink" Target="http://www.parts-express.com/pe/showdetl.cfm?&amp;Partnumber=295-352" TargetMode="External"/><Relationship Id="rId90" Type="http://schemas.openxmlformats.org/officeDocument/2006/relationships/hyperlink" Target="http://www.mcmelectronics.com/product/55-3100" TargetMode="External"/><Relationship Id="rId186" Type="http://schemas.openxmlformats.org/officeDocument/2006/relationships/hyperlink" Target="http://www.mcmelectronics.com/product/55-2366" TargetMode="External"/><Relationship Id="rId351" Type="http://schemas.openxmlformats.org/officeDocument/2006/relationships/hyperlink" Target="http://www.parts-express.com/pe/showdetl.cfm?&amp;Partnumber=290-577" TargetMode="External"/><Relationship Id="rId393" Type="http://schemas.openxmlformats.org/officeDocument/2006/relationships/hyperlink" Target="http://www.parts-express.com/pe/showdetl.cfm?&amp;Partnumber=294-658" TargetMode="External"/><Relationship Id="rId407" Type="http://schemas.openxmlformats.org/officeDocument/2006/relationships/hyperlink" Target="http://www.parts-express.com/pe/showdetl.cfm?&amp;Partnumber=294-679" TargetMode="External"/><Relationship Id="rId449" Type="http://schemas.openxmlformats.org/officeDocument/2006/relationships/hyperlink" Target="http://www.parts-express.com/pe/showdetl.cfm?&amp;Partnumber=264-1078" TargetMode="External"/><Relationship Id="rId614" Type="http://schemas.openxmlformats.org/officeDocument/2006/relationships/hyperlink" Target="http://www.parts-express.com/pe/showdetl.cfm?&amp;Partnumber=295-469" TargetMode="External"/><Relationship Id="rId656" Type="http://schemas.openxmlformats.org/officeDocument/2006/relationships/hyperlink" Target="http://www.parts-express.com/pe/showdetl.cfm?&amp;Partnumber=297-435" TargetMode="External"/><Relationship Id="rId211" Type="http://schemas.openxmlformats.org/officeDocument/2006/relationships/hyperlink" Target="http://www.mcmelectronics.com/product/55-2633" TargetMode="External"/><Relationship Id="rId253" Type="http://schemas.openxmlformats.org/officeDocument/2006/relationships/hyperlink" Target="http://www.parts-express.com/pe/showdetl.cfm?&amp;Partnumber=295-202" TargetMode="External"/><Relationship Id="rId295" Type="http://schemas.openxmlformats.org/officeDocument/2006/relationships/hyperlink" Target="http://www.parts-express.com/pe/showdetl.cfm?&amp;Partnumber=290-380" TargetMode="External"/><Relationship Id="rId309" Type="http://schemas.openxmlformats.org/officeDocument/2006/relationships/hyperlink" Target="http://www.parts-express.com/pe/showdetl.cfm?&amp;Partnumber=290-406" TargetMode="External"/><Relationship Id="rId460" Type="http://schemas.openxmlformats.org/officeDocument/2006/relationships/hyperlink" Target="http://www.parts-express.com/pe/showdetl.cfm?&amp;Partnumber=264-1100" TargetMode="External"/><Relationship Id="rId516" Type="http://schemas.openxmlformats.org/officeDocument/2006/relationships/hyperlink" Target="http://www.parts-express.com/pe/showdetl.cfm?&amp;Partnumber=290-335" TargetMode="External"/><Relationship Id="rId48" Type="http://schemas.openxmlformats.org/officeDocument/2006/relationships/hyperlink" Target="http://www.parts-express.com/pe/showdetl.cfm?Partnumber=295-424" TargetMode="External"/><Relationship Id="rId113" Type="http://schemas.openxmlformats.org/officeDocument/2006/relationships/hyperlink" Target="http://www.mcmelectronics.com/product/55-1185" TargetMode="External"/><Relationship Id="rId320" Type="http://schemas.openxmlformats.org/officeDocument/2006/relationships/hyperlink" Target="http://www.parts-express.com/pe/showdetl.cfm?&amp;Partnumber=290-419" TargetMode="External"/><Relationship Id="rId558" Type="http://schemas.openxmlformats.org/officeDocument/2006/relationships/hyperlink" Target="http://www.parts-express.com/pe/showdetl.cfm?&amp;Partnumber=293-666" TargetMode="External"/><Relationship Id="rId155" Type="http://schemas.openxmlformats.org/officeDocument/2006/relationships/hyperlink" Target="http://www.mcmelectronics.com/product/55-2962" TargetMode="External"/><Relationship Id="rId197" Type="http://schemas.openxmlformats.org/officeDocument/2006/relationships/hyperlink" Target="http://www.mcmelectronics.com/product/55-3010" TargetMode="External"/><Relationship Id="rId362" Type="http://schemas.openxmlformats.org/officeDocument/2006/relationships/hyperlink" Target="http://www.parts-express.com/pe/showdetl.cfm?&amp;Partnumber=290-682" TargetMode="External"/><Relationship Id="rId418" Type="http://schemas.openxmlformats.org/officeDocument/2006/relationships/hyperlink" Target="http://www.parts-express.com/pe/showdetl.cfm?&amp;Partnumber=294-830" TargetMode="External"/><Relationship Id="rId625" Type="http://schemas.openxmlformats.org/officeDocument/2006/relationships/hyperlink" Target="http://www.parts-express.com/pe/showdetl.cfm?&amp;Partnumber=296-410" TargetMode="External"/><Relationship Id="rId222" Type="http://schemas.openxmlformats.org/officeDocument/2006/relationships/hyperlink" Target="http://www.mcmelectronics.com/product/55-2800" TargetMode="External"/><Relationship Id="rId264" Type="http://schemas.openxmlformats.org/officeDocument/2006/relationships/hyperlink" Target="http://www.parts-express.com/pe/showdetl.cfm?&amp;Partnumber=295-466" TargetMode="External"/><Relationship Id="rId471" Type="http://schemas.openxmlformats.org/officeDocument/2006/relationships/hyperlink" Target="http://www.parts-express.com/pe/showdetl.cfm?&amp;Partnumber=264-833" TargetMode="External"/><Relationship Id="rId667" Type="http://schemas.openxmlformats.org/officeDocument/2006/relationships/hyperlink" Target="http://www.parts-express.com/pe/showdetl.cfm?&amp;Partnumber=297-450" TargetMode="External"/><Relationship Id="rId17" Type="http://schemas.openxmlformats.org/officeDocument/2006/relationships/hyperlink" Target="http://www.parts-express.com/pe/showdetl.cfm?Partnumber=264-1046" TargetMode="External"/><Relationship Id="rId59" Type="http://schemas.openxmlformats.org/officeDocument/2006/relationships/hyperlink" Target="http://www.parts-express.com/pe/showdetl.cfm?Partnumber=297-082" TargetMode="External"/><Relationship Id="rId124" Type="http://schemas.openxmlformats.org/officeDocument/2006/relationships/hyperlink" Target="http://www.mcmelectronics.com/product/55-1305" TargetMode="External"/><Relationship Id="rId527" Type="http://schemas.openxmlformats.org/officeDocument/2006/relationships/hyperlink" Target="http://www.parts-express.com/pe/showdetl.cfm?&amp;Partnumber=290-360" TargetMode="External"/><Relationship Id="rId569" Type="http://schemas.openxmlformats.org/officeDocument/2006/relationships/hyperlink" Target="http://www.parts-express.com/pe/showdetl.cfm?&amp;Partnumber=295-301" TargetMode="External"/><Relationship Id="rId70" Type="http://schemas.openxmlformats.org/officeDocument/2006/relationships/hyperlink" Target="http://www.parts-express.com/pe/showdetl.cfm?Partnumber=297-449" TargetMode="External"/><Relationship Id="rId166" Type="http://schemas.openxmlformats.org/officeDocument/2006/relationships/hyperlink" Target="http://www.mcmelectronics.com/product/55-2984" TargetMode="External"/><Relationship Id="rId331" Type="http://schemas.openxmlformats.org/officeDocument/2006/relationships/hyperlink" Target="http://www.parts-express.com/pe/showdetl.cfm?&amp;Partnumber=290-454" TargetMode="External"/><Relationship Id="rId373" Type="http://schemas.openxmlformats.org/officeDocument/2006/relationships/hyperlink" Target="http://www.parts-express.com/pe/showdetl.cfm?&amp;Partnumber=294-311" TargetMode="External"/><Relationship Id="rId429" Type="http://schemas.openxmlformats.org/officeDocument/2006/relationships/hyperlink" Target="http://www.parts-express.com/pe/showdetl.cfm?&amp;Partnumber=294-864" TargetMode="External"/><Relationship Id="rId580" Type="http://schemas.openxmlformats.org/officeDocument/2006/relationships/hyperlink" Target="http://www.parts-express.com/pe/showdetl.cfm?&amp;Partnumber=295-332" TargetMode="External"/><Relationship Id="rId636" Type="http://schemas.openxmlformats.org/officeDocument/2006/relationships/hyperlink" Target="http://www.parts-express.com/pe/showdetl.cfm?&amp;Partnumber=297-040" TargetMode="External"/><Relationship Id="rId1" Type="http://schemas.openxmlformats.org/officeDocument/2006/relationships/hyperlink" Target="http://www.thielesmall.com/?diam=31.5&amp;type=0&amp;brand=Select&amp;use=0&amp;feat=0&amp;prod=0&amp;form=0&amp;order=X" TargetMode="External"/><Relationship Id="rId233" Type="http://schemas.openxmlformats.org/officeDocument/2006/relationships/hyperlink" Target="http://www.parts-express.com/pe/showdetl.cfm?&amp;Partnumber=290-272" TargetMode="External"/><Relationship Id="rId440" Type="http://schemas.openxmlformats.org/officeDocument/2006/relationships/hyperlink" Target="http://www.parts-express.com/pe/showdetl.cfm?&amp;Partnumber=295-030" TargetMode="External"/><Relationship Id="rId678" Type="http://schemas.openxmlformats.org/officeDocument/2006/relationships/hyperlink" Target="http://www.parts-express.com/pe/showdetl.cfm?&amp;Partnumber=293-657" TargetMode="External"/><Relationship Id="rId28" Type="http://schemas.openxmlformats.org/officeDocument/2006/relationships/hyperlink" Target="http://www.parts-express.com/pe/showdetl.cfm?Partnumber=267-4354" TargetMode="External"/><Relationship Id="rId275" Type="http://schemas.openxmlformats.org/officeDocument/2006/relationships/hyperlink" Target="http://www.parts-express.com/pe/showdetl.cfm?&amp;Partnumber=297-297" TargetMode="External"/><Relationship Id="rId300" Type="http://schemas.openxmlformats.org/officeDocument/2006/relationships/hyperlink" Target="http://www.parts-express.com/pe/showdetl.cfm?&amp;Partnumber=290-392" TargetMode="External"/><Relationship Id="rId482" Type="http://schemas.openxmlformats.org/officeDocument/2006/relationships/hyperlink" Target="http://www.parts-express.com/pe/showdetl.cfm?&amp;Partnumber=264-893" TargetMode="External"/><Relationship Id="rId538" Type="http://schemas.openxmlformats.org/officeDocument/2006/relationships/hyperlink" Target="http://www.parts-express.com/pe/showdetl.cfm?&amp;Partnumber=290-377" TargetMode="External"/><Relationship Id="rId81" Type="http://schemas.openxmlformats.org/officeDocument/2006/relationships/hyperlink" Target="http://www.mcmelectronics.com/product/55-2835" TargetMode="External"/><Relationship Id="rId135" Type="http://schemas.openxmlformats.org/officeDocument/2006/relationships/hyperlink" Target="http://www.mcmelectronics.com/product/55-1605" TargetMode="External"/><Relationship Id="rId177" Type="http://schemas.openxmlformats.org/officeDocument/2006/relationships/hyperlink" Target="http://www.mcmelectronics.com/product/55-2352" TargetMode="External"/><Relationship Id="rId342" Type="http://schemas.openxmlformats.org/officeDocument/2006/relationships/hyperlink" Target="http://www.parts-express.com/pe/showdetl.cfm?&amp;Partnumber=290-507" TargetMode="External"/><Relationship Id="rId384" Type="http://schemas.openxmlformats.org/officeDocument/2006/relationships/hyperlink" Target="http://www.parts-express.com/pe/showdetl.cfm?&amp;Partnumber=294-645" TargetMode="External"/><Relationship Id="rId591" Type="http://schemas.openxmlformats.org/officeDocument/2006/relationships/hyperlink" Target="http://www.parts-express.com/pe/showdetl.cfm?&amp;Partnumber=295-354" TargetMode="External"/><Relationship Id="rId605" Type="http://schemas.openxmlformats.org/officeDocument/2006/relationships/hyperlink" Target="http://www.parts-express.com/pe/showdetl.cfm?&amp;Partnumber=295-442" TargetMode="External"/><Relationship Id="rId202" Type="http://schemas.openxmlformats.org/officeDocument/2006/relationships/hyperlink" Target="http://www.mcmelectronics.com/product/55-3022" TargetMode="External"/><Relationship Id="rId244" Type="http://schemas.openxmlformats.org/officeDocument/2006/relationships/hyperlink" Target="http://www.parts-express.com/pe/showdetl.cfm?&amp;Partnumber=293-484" TargetMode="External"/><Relationship Id="rId647" Type="http://schemas.openxmlformats.org/officeDocument/2006/relationships/hyperlink" Target="http://www.parts-express.com/pe/showdetl.cfm?&amp;Partnumber=297-262" TargetMode="External"/><Relationship Id="rId39" Type="http://schemas.openxmlformats.org/officeDocument/2006/relationships/hyperlink" Target="http://www.parts-express.com/pe/showdetl.cfm?Partnumber=295-030" TargetMode="External"/><Relationship Id="rId286" Type="http://schemas.openxmlformats.org/officeDocument/2006/relationships/hyperlink" Target="http://www.parts-express.com/pe/showdetl.cfm?&amp;Partnumber=264-396" TargetMode="External"/><Relationship Id="rId451" Type="http://schemas.openxmlformats.org/officeDocument/2006/relationships/hyperlink" Target="http://www.parts-express.com/pe/showdetl.cfm?&amp;Partnumber=264-1082" TargetMode="External"/><Relationship Id="rId493" Type="http://schemas.openxmlformats.org/officeDocument/2006/relationships/hyperlink" Target="http://www.parts-express.com/pe/showdetl.cfm?&amp;Partnumber=290-270" TargetMode="External"/><Relationship Id="rId507" Type="http://schemas.openxmlformats.org/officeDocument/2006/relationships/hyperlink" Target="http://www.parts-express.com/pe/showdetl.cfm?&amp;Partnumber=290-314" TargetMode="External"/><Relationship Id="rId549" Type="http://schemas.openxmlformats.org/officeDocument/2006/relationships/hyperlink" Target="http://www.parts-express.com/pe/showdetl.cfm?&amp;Partnumber=292-428" TargetMode="External"/><Relationship Id="rId50" Type="http://schemas.openxmlformats.org/officeDocument/2006/relationships/hyperlink" Target="http://www.parts-express.com/pe/showdetl.cfm?Partnumber=295-456" TargetMode="External"/><Relationship Id="rId104" Type="http://schemas.openxmlformats.org/officeDocument/2006/relationships/hyperlink" Target="http://www.mcmelectronics.com/product/55-3260" TargetMode="External"/><Relationship Id="rId146" Type="http://schemas.openxmlformats.org/officeDocument/2006/relationships/hyperlink" Target="http://www.mcmelectronics.com/product/55-2421" TargetMode="External"/><Relationship Id="rId188" Type="http://schemas.openxmlformats.org/officeDocument/2006/relationships/hyperlink" Target="http://www.mcmelectronics.com/product/55-2691" TargetMode="External"/><Relationship Id="rId311" Type="http://schemas.openxmlformats.org/officeDocument/2006/relationships/hyperlink" Target="http://www.parts-express.com/pe/showdetl.cfm?&amp;Partnumber=290-408" TargetMode="External"/><Relationship Id="rId353" Type="http://schemas.openxmlformats.org/officeDocument/2006/relationships/hyperlink" Target="http://www.parts-express.com/pe/showdetl.cfm?&amp;Partnumber=290-579" TargetMode="External"/><Relationship Id="rId395" Type="http://schemas.openxmlformats.org/officeDocument/2006/relationships/hyperlink" Target="http://www.parts-express.com/pe/showdetl.cfm?&amp;Partnumber=294-660" TargetMode="External"/><Relationship Id="rId409" Type="http://schemas.openxmlformats.org/officeDocument/2006/relationships/hyperlink" Target="http://www.parts-express.com/pe/showdetl.cfm?&amp;Partnumber=294-681" TargetMode="External"/><Relationship Id="rId560" Type="http://schemas.openxmlformats.org/officeDocument/2006/relationships/hyperlink" Target="http://www.parts-express.com/pe/showdetl.cfm?&amp;Partnumber=295-11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arts-express.com/pe/showdetl.cfm?&amp;Partnumber=295-100" TargetMode="External"/><Relationship Id="rId299" Type="http://schemas.openxmlformats.org/officeDocument/2006/relationships/hyperlink" Target="http://www.parts-express.com/pe/showdetl.cfm?&amp;Partnumber=290-518" TargetMode="External"/><Relationship Id="rId21" Type="http://schemas.openxmlformats.org/officeDocument/2006/relationships/hyperlink" Target="http://www.parts-express.com/pe/showdetl.cfm?&amp;Partnumber=264-1114" TargetMode="External"/><Relationship Id="rId63" Type="http://schemas.openxmlformats.org/officeDocument/2006/relationships/hyperlink" Target="http://www.parts-express.com/pe/showdetl.cfm?&amp;Partnumber=290-314" TargetMode="External"/><Relationship Id="rId159" Type="http://schemas.openxmlformats.org/officeDocument/2006/relationships/hyperlink" Target="http://www.parts-express.com/pe/showdetl.cfm?&amp;Partnumber=295-380" TargetMode="External"/><Relationship Id="rId324" Type="http://schemas.openxmlformats.org/officeDocument/2006/relationships/hyperlink" Target="http://www.parts-express.com/pe/showdetl.cfm?&amp;Partnumber=294-309" TargetMode="External"/><Relationship Id="rId366" Type="http://schemas.openxmlformats.org/officeDocument/2006/relationships/hyperlink" Target="http://www.parts-express.com/pe/showdetl.cfm?&amp;Partnumber=294-689" TargetMode="External"/><Relationship Id="rId531" Type="http://schemas.openxmlformats.org/officeDocument/2006/relationships/hyperlink" Target="http://www.mcmelectronics.com/product/55-2371" TargetMode="External"/><Relationship Id="rId573" Type="http://schemas.openxmlformats.org/officeDocument/2006/relationships/hyperlink" Target="http://www.parts-express.com/pe/showdetl.cfm?Partnumber=290-025" TargetMode="External"/><Relationship Id="rId629" Type="http://schemas.openxmlformats.org/officeDocument/2006/relationships/hyperlink" Target="http://www.parts-express.com/pe/showdetl.cfm?&amp;Partnumber=294-303" TargetMode="External"/><Relationship Id="rId170" Type="http://schemas.openxmlformats.org/officeDocument/2006/relationships/hyperlink" Target="http://www.parts-express.com/pe/showdetl.cfm?&amp;Partnumber=295-467" TargetMode="External"/><Relationship Id="rId226" Type="http://schemas.openxmlformats.org/officeDocument/2006/relationships/hyperlink" Target="http://www.parts-express.com/pe/showdetl.cfm?&amp;Partnumber=297-453" TargetMode="External"/><Relationship Id="rId433" Type="http://schemas.openxmlformats.org/officeDocument/2006/relationships/hyperlink" Target="http://www.mcmelectronics.com/product/55-3270" TargetMode="External"/><Relationship Id="rId268" Type="http://schemas.openxmlformats.org/officeDocument/2006/relationships/hyperlink" Target="http://www.parts-express.com/pe/showdetl.cfm?&amp;Partnumber=290-414" TargetMode="External"/><Relationship Id="rId475" Type="http://schemas.openxmlformats.org/officeDocument/2006/relationships/hyperlink" Target="http://www.mcmelectronics.com/product/55-2950" TargetMode="External"/><Relationship Id="rId32" Type="http://schemas.openxmlformats.org/officeDocument/2006/relationships/hyperlink" Target="http://www.parts-express.com/pe/showdetl.cfm?&amp;Partnumber=264-862" TargetMode="External"/><Relationship Id="rId74" Type="http://schemas.openxmlformats.org/officeDocument/2006/relationships/hyperlink" Target="http://www.parts-express.com/pe/showdetl.cfm?&amp;Partnumber=290-338" TargetMode="External"/><Relationship Id="rId128" Type="http://schemas.openxmlformats.org/officeDocument/2006/relationships/hyperlink" Target="http://www.parts-express.com/pe/showdetl.cfm?&amp;Partnumber=295-302" TargetMode="External"/><Relationship Id="rId335" Type="http://schemas.openxmlformats.org/officeDocument/2006/relationships/hyperlink" Target="http://www.parts-express.com/pe/showdetl.cfm?&amp;Partnumber=294-574" TargetMode="External"/><Relationship Id="rId377" Type="http://schemas.openxmlformats.org/officeDocument/2006/relationships/hyperlink" Target="http://www.parts-express.com/pe/showdetl.cfm?&amp;Partnumber=294-848" TargetMode="External"/><Relationship Id="rId500" Type="http://schemas.openxmlformats.org/officeDocument/2006/relationships/hyperlink" Target="http://www.mcmelectronics.com/product/55-3862" TargetMode="External"/><Relationship Id="rId542" Type="http://schemas.openxmlformats.org/officeDocument/2006/relationships/hyperlink" Target="http://www.mcmelectronics.com/product/55-3320" TargetMode="External"/><Relationship Id="rId584" Type="http://schemas.openxmlformats.org/officeDocument/2006/relationships/hyperlink" Target="http://www.parts-express.com/pe/showdetl.cfm?Partnumber=295-100" TargetMode="External"/><Relationship Id="rId5" Type="http://schemas.openxmlformats.org/officeDocument/2006/relationships/hyperlink" Target="http://www.parts-express.com/pe/showdetl.cfm?&amp;Partnumber=264-1078" TargetMode="External"/><Relationship Id="rId181" Type="http://schemas.openxmlformats.org/officeDocument/2006/relationships/hyperlink" Target="http://www.parts-express.com/pe/showdetl.cfm?&amp;Partnumber=296-400" TargetMode="External"/><Relationship Id="rId237" Type="http://schemas.openxmlformats.org/officeDocument/2006/relationships/hyperlink" Target="http://www.parts-express.com/pe/showdetl.cfm?&amp;Partnumber=264-395" TargetMode="External"/><Relationship Id="rId402" Type="http://schemas.openxmlformats.org/officeDocument/2006/relationships/hyperlink" Target="http://www.parts-express.com/pe/showdetl.cfm?&amp;Partnumber=295-404" TargetMode="External"/><Relationship Id="rId279" Type="http://schemas.openxmlformats.org/officeDocument/2006/relationships/hyperlink" Target="http://www.parts-express.com/pe/showdetl.cfm?&amp;Partnumber=290-429" TargetMode="External"/><Relationship Id="rId444" Type="http://schemas.openxmlformats.org/officeDocument/2006/relationships/hyperlink" Target="http://www.mcmelectronics.com/product/55-1215" TargetMode="External"/><Relationship Id="rId486" Type="http://schemas.openxmlformats.org/officeDocument/2006/relationships/hyperlink" Target="http://www.mcmelectronics.com/product/55-2971" TargetMode="External"/><Relationship Id="rId43" Type="http://schemas.openxmlformats.org/officeDocument/2006/relationships/hyperlink" Target="http://www.parts-express.com/pe/showdetl.cfm?&amp;Partnumber=290-206" TargetMode="External"/><Relationship Id="rId139" Type="http://schemas.openxmlformats.org/officeDocument/2006/relationships/hyperlink" Target="http://www.parts-express.com/pe/showdetl.cfm?&amp;Partnumber=295-334" TargetMode="External"/><Relationship Id="rId290" Type="http://schemas.openxmlformats.org/officeDocument/2006/relationships/hyperlink" Target="http://www.parts-express.com/pe/showdetl.cfm?&amp;Partnumber=290-468" TargetMode="External"/><Relationship Id="rId304" Type="http://schemas.openxmlformats.org/officeDocument/2006/relationships/hyperlink" Target="http://www.parts-express.com/pe/showdetl.cfm?&amp;Partnumber=290-578" TargetMode="External"/><Relationship Id="rId346" Type="http://schemas.openxmlformats.org/officeDocument/2006/relationships/hyperlink" Target="http://www.parts-express.com/pe/showdetl.cfm?&amp;Partnumber=294-659" TargetMode="External"/><Relationship Id="rId388" Type="http://schemas.openxmlformats.org/officeDocument/2006/relationships/hyperlink" Target="http://www.parts-express.com/pe/showdetl.cfm?&amp;Partnumber=294-895" TargetMode="External"/><Relationship Id="rId511" Type="http://schemas.openxmlformats.org/officeDocument/2006/relationships/hyperlink" Target="http://www.mcmelectronics.com/product/55-2364" TargetMode="External"/><Relationship Id="rId553" Type="http://schemas.openxmlformats.org/officeDocument/2006/relationships/hyperlink" Target="http://www.parts-express.com/pe/showdetl.cfm?Partnumber=264-877" TargetMode="External"/><Relationship Id="rId609" Type="http://schemas.openxmlformats.org/officeDocument/2006/relationships/hyperlink" Target="http://www.parts-express.com/pe/showdetl.cfm?Partnumber=297-442" TargetMode="External"/><Relationship Id="rId85" Type="http://schemas.openxmlformats.org/officeDocument/2006/relationships/hyperlink" Target="http://www.parts-express.com/pe/showdetl.cfm?&amp;Partnumber=290-362" TargetMode="External"/><Relationship Id="rId150" Type="http://schemas.openxmlformats.org/officeDocument/2006/relationships/hyperlink" Target="http://www.parts-express.com/pe/showdetl.cfm?&amp;Partnumber=295-355" TargetMode="External"/><Relationship Id="rId192" Type="http://schemas.openxmlformats.org/officeDocument/2006/relationships/hyperlink" Target="http://www.parts-express.com/pe/showdetl.cfm?&amp;Partnumber=296-624" TargetMode="External"/><Relationship Id="rId206" Type="http://schemas.openxmlformats.org/officeDocument/2006/relationships/hyperlink" Target="http://www.parts-express.com/pe/showdetl.cfm?&amp;Partnumber=297-264" TargetMode="External"/><Relationship Id="rId413" Type="http://schemas.openxmlformats.org/officeDocument/2006/relationships/hyperlink" Target="http://www.mcmelectronics.com/product/55-2860" TargetMode="External"/><Relationship Id="rId595" Type="http://schemas.openxmlformats.org/officeDocument/2006/relationships/hyperlink" Target="http://www.parts-express.com/pe/showdetl.cfm?Partnumber=295-466" TargetMode="External"/><Relationship Id="rId248" Type="http://schemas.openxmlformats.org/officeDocument/2006/relationships/hyperlink" Target="http://www.parts-express.com/pe/showdetl.cfm?&amp;Partnumber=290-382" TargetMode="External"/><Relationship Id="rId455" Type="http://schemas.openxmlformats.org/officeDocument/2006/relationships/hyperlink" Target="http://www.mcmelectronics.com/product/55-1520" TargetMode="External"/><Relationship Id="rId497" Type="http://schemas.openxmlformats.org/officeDocument/2006/relationships/hyperlink" Target="http://www.mcmelectronics.com/product/55-3550" TargetMode="External"/><Relationship Id="rId620" Type="http://schemas.openxmlformats.org/officeDocument/2006/relationships/hyperlink" Target="http://www.parts-express.com/pe/showdetl.cfm?&amp;Partnumber=290-910" TargetMode="External"/><Relationship Id="rId12" Type="http://schemas.openxmlformats.org/officeDocument/2006/relationships/hyperlink" Target="http://www.parts-express.com/pe/showdetl.cfm?&amp;Partnumber=264-1092" TargetMode="External"/><Relationship Id="rId108" Type="http://schemas.openxmlformats.org/officeDocument/2006/relationships/hyperlink" Target="http://www.parts-express.com/pe/showdetl.cfm?&amp;Partnumber=293-481" TargetMode="External"/><Relationship Id="rId315" Type="http://schemas.openxmlformats.org/officeDocument/2006/relationships/hyperlink" Target="http://www.parts-express.com/pe/showdetl.cfm?&amp;Partnumber=292-202" TargetMode="External"/><Relationship Id="rId357" Type="http://schemas.openxmlformats.org/officeDocument/2006/relationships/hyperlink" Target="http://www.parts-express.com/pe/showdetl.cfm?&amp;Partnumber=294-677" TargetMode="External"/><Relationship Id="rId522" Type="http://schemas.openxmlformats.org/officeDocument/2006/relationships/hyperlink" Target="http://www.mcmelectronics.com/product/55-3004" TargetMode="External"/><Relationship Id="rId54" Type="http://schemas.openxmlformats.org/officeDocument/2006/relationships/hyperlink" Target="http://www.parts-express.com/pe/showdetl.cfm?&amp;Partnumber=290-301" TargetMode="External"/><Relationship Id="rId96" Type="http://schemas.openxmlformats.org/officeDocument/2006/relationships/hyperlink" Target="http://www.parts-express.com/pe/showdetl.cfm?&amp;Partnumber=292-204" TargetMode="External"/><Relationship Id="rId161" Type="http://schemas.openxmlformats.org/officeDocument/2006/relationships/hyperlink" Target="http://www.parts-express.com/pe/showdetl.cfm?&amp;Partnumber=295-414" TargetMode="External"/><Relationship Id="rId217" Type="http://schemas.openxmlformats.org/officeDocument/2006/relationships/hyperlink" Target="http://www.parts-express.com/pe/showdetl.cfm?&amp;Partnumber=297-439" TargetMode="External"/><Relationship Id="rId399" Type="http://schemas.openxmlformats.org/officeDocument/2006/relationships/hyperlink" Target="http://www.parts-express.com/pe/showdetl.cfm?&amp;Partnumber=264-896" TargetMode="External"/><Relationship Id="rId564" Type="http://schemas.openxmlformats.org/officeDocument/2006/relationships/hyperlink" Target="http://www.parts-express.com/pe/showdetl.cfm?Partnumber=264-1094" TargetMode="External"/><Relationship Id="rId259" Type="http://schemas.openxmlformats.org/officeDocument/2006/relationships/hyperlink" Target="http://www.parts-express.com/pe/showdetl.cfm?&amp;Partnumber=290-404" TargetMode="External"/><Relationship Id="rId424" Type="http://schemas.openxmlformats.org/officeDocument/2006/relationships/hyperlink" Target="http://www.mcmelectronics.com/product/55-3140" TargetMode="External"/><Relationship Id="rId466" Type="http://schemas.openxmlformats.org/officeDocument/2006/relationships/hyperlink" Target="http://www.mcmelectronics.com/product/55-1856" TargetMode="External"/><Relationship Id="rId23" Type="http://schemas.openxmlformats.org/officeDocument/2006/relationships/hyperlink" Target="http://www.parts-express.com/pe/showdetl.cfm?&amp;Partnumber=264-820" TargetMode="External"/><Relationship Id="rId119" Type="http://schemas.openxmlformats.org/officeDocument/2006/relationships/hyperlink" Target="http://www.parts-express.com/pe/showdetl.cfm?&amp;Partnumber=295-120" TargetMode="External"/><Relationship Id="rId270" Type="http://schemas.openxmlformats.org/officeDocument/2006/relationships/hyperlink" Target="http://www.parts-express.com/pe/showdetl.cfm?&amp;Partnumber=290-417" TargetMode="External"/><Relationship Id="rId326" Type="http://schemas.openxmlformats.org/officeDocument/2006/relationships/hyperlink" Target="http://www.parts-express.com/pe/showdetl.cfm?&amp;Partnumber=294-313" TargetMode="External"/><Relationship Id="rId533" Type="http://schemas.openxmlformats.org/officeDocument/2006/relationships/hyperlink" Target="http://www.mcmelectronics.com/product/55-2373" TargetMode="External"/><Relationship Id="rId65" Type="http://schemas.openxmlformats.org/officeDocument/2006/relationships/hyperlink" Target="http://www.parts-express.com/pe/showdetl.cfm?&amp;Partnumber=290-320" TargetMode="External"/><Relationship Id="rId130" Type="http://schemas.openxmlformats.org/officeDocument/2006/relationships/hyperlink" Target="http://www.parts-express.com/pe/showdetl.cfm?&amp;Partnumber=295-306" TargetMode="External"/><Relationship Id="rId368" Type="http://schemas.openxmlformats.org/officeDocument/2006/relationships/hyperlink" Target="http://www.parts-express.com/pe/showdetl.cfm?&amp;Partnumber=294-695" TargetMode="External"/><Relationship Id="rId575" Type="http://schemas.openxmlformats.org/officeDocument/2006/relationships/hyperlink" Target="http://www.parts-express.com/pe/showdetl.cfm?Partnumber=290-427" TargetMode="External"/><Relationship Id="rId172" Type="http://schemas.openxmlformats.org/officeDocument/2006/relationships/hyperlink" Target="http://www.parts-express.com/pe/showdetl.cfm?&amp;Partnumber=295-469" TargetMode="External"/><Relationship Id="rId228" Type="http://schemas.openxmlformats.org/officeDocument/2006/relationships/hyperlink" Target="http://www.parts-express.com/pe/showdetl.cfm?&amp;Partnumber=297-455" TargetMode="External"/><Relationship Id="rId435" Type="http://schemas.openxmlformats.org/officeDocument/2006/relationships/hyperlink" Target="http://www.mcmelectronics.com/product/55-3280" TargetMode="External"/><Relationship Id="rId477" Type="http://schemas.openxmlformats.org/officeDocument/2006/relationships/hyperlink" Target="http://www.mcmelectronics.com/product/55-2952" TargetMode="External"/><Relationship Id="rId600" Type="http://schemas.openxmlformats.org/officeDocument/2006/relationships/hyperlink" Target="http://www.parts-express.com/pe/showdetl.cfm?Partnumber=296-602" TargetMode="External"/><Relationship Id="rId281" Type="http://schemas.openxmlformats.org/officeDocument/2006/relationships/hyperlink" Target="http://www.parts-express.com/pe/showdetl.cfm?&amp;Partnumber=290-434" TargetMode="External"/><Relationship Id="rId337" Type="http://schemas.openxmlformats.org/officeDocument/2006/relationships/hyperlink" Target="http://www.parts-express.com/pe/showdetl.cfm?&amp;Partnumber=294-647" TargetMode="External"/><Relationship Id="rId502" Type="http://schemas.openxmlformats.org/officeDocument/2006/relationships/hyperlink" Target="http://www.mcmelectronics.com/product/55-2350" TargetMode="External"/><Relationship Id="rId34" Type="http://schemas.openxmlformats.org/officeDocument/2006/relationships/hyperlink" Target="http://www.parts-express.com/pe/showdetl.cfm?&amp;Partnumber=264-881" TargetMode="External"/><Relationship Id="rId76" Type="http://schemas.openxmlformats.org/officeDocument/2006/relationships/hyperlink" Target="http://www.parts-express.com/pe/showdetl.cfm?&amp;Partnumber=290-346" TargetMode="External"/><Relationship Id="rId141" Type="http://schemas.openxmlformats.org/officeDocument/2006/relationships/hyperlink" Target="http://www.parts-express.com/pe/showdetl.cfm?&amp;Partnumber=295-336" TargetMode="External"/><Relationship Id="rId379" Type="http://schemas.openxmlformats.org/officeDocument/2006/relationships/hyperlink" Target="http://www.parts-express.com/pe/showdetl.cfm?&amp;Partnumber=294-860" TargetMode="External"/><Relationship Id="rId544" Type="http://schemas.openxmlformats.org/officeDocument/2006/relationships/hyperlink" Target="http://www.mcmelectronics.com/product/55-3340" TargetMode="External"/><Relationship Id="rId586" Type="http://schemas.openxmlformats.org/officeDocument/2006/relationships/hyperlink" Target="http://www.parts-express.com/pe/showdetl.cfm?Partnumber=295-202" TargetMode="External"/><Relationship Id="rId7" Type="http://schemas.openxmlformats.org/officeDocument/2006/relationships/hyperlink" Target="http://www.parts-express.com/pe/showdetl.cfm?&amp;Partnumber=264-1082" TargetMode="External"/><Relationship Id="rId183" Type="http://schemas.openxmlformats.org/officeDocument/2006/relationships/hyperlink" Target="http://www.parts-express.com/pe/showdetl.cfm?&amp;Partnumber=296-410" TargetMode="External"/><Relationship Id="rId239" Type="http://schemas.openxmlformats.org/officeDocument/2006/relationships/hyperlink" Target="http://www.parts-express.com/pe/showdetl.cfm?&amp;Partnumber=264-422" TargetMode="External"/><Relationship Id="rId390" Type="http://schemas.openxmlformats.org/officeDocument/2006/relationships/hyperlink" Target="http://www.parts-express.com/pe/showdetl.cfm?&amp;Partnumber=295-015" TargetMode="External"/><Relationship Id="rId404" Type="http://schemas.openxmlformats.org/officeDocument/2006/relationships/hyperlink" Target="http://www.parts-express.com/pe/showdetl.cfm?&amp;Partnumber=295-420" TargetMode="External"/><Relationship Id="rId446" Type="http://schemas.openxmlformats.org/officeDocument/2006/relationships/hyperlink" Target="http://www.mcmelectronics.com/product/55-1240" TargetMode="External"/><Relationship Id="rId611" Type="http://schemas.openxmlformats.org/officeDocument/2006/relationships/hyperlink" Target="http://www.parts-express.com/pe/showdetl.cfm?Partnumber=297-445" TargetMode="External"/><Relationship Id="rId250" Type="http://schemas.openxmlformats.org/officeDocument/2006/relationships/hyperlink" Target="http://www.parts-express.com/pe/showdetl.cfm?&amp;Partnumber=290-386" TargetMode="External"/><Relationship Id="rId292" Type="http://schemas.openxmlformats.org/officeDocument/2006/relationships/hyperlink" Target="http://www.parts-express.com/pe/showdetl.cfm?&amp;Partnumber=290-502" TargetMode="External"/><Relationship Id="rId306" Type="http://schemas.openxmlformats.org/officeDocument/2006/relationships/hyperlink" Target="http://www.parts-express.com/pe/showdetl.cfm?&amp;Partnumber=290-589" TargetMode="External"/><Relationship Id="rId488" Type="http://schemas.openxmlformats.org/officeDocument/2006/relationships/hyperlink" Target="http://www.mcmelectronics.com/product/55-2973" TargetMode="External"/><Relationship Id="rId45" Type="http://schemas.openxmlformats.org/officeDocument/2006/relationships/hyperlink" Target="http://www.parts-express.com/pe/showdetl.cfm?&amp;Partnumber=290-210" TargetMode="External"/><Relationship Id="rId87" Type="http://schemas.openxmlformats.org/officeDocument/2006/relationships/hyperlink" Target="http://www.parts-express.com/pe/showdetl.cfm?&amp;Partnumber=290-366" TargetMode="External"/><Relationship Id="rId110" Type="http://schemas.openxmlformats.org/officeDocument/2006/relationships/hyperlink" Target="http://www.parts-express.com/pe/showdetl.cfm?&amp;Partnumber=293-483" TargetMode="External"/><Relationship Id="rId348" Type="http://schemas.openxmlformats.org/officeDocument/2006/relationships/hyperlink" Target="http://www.parts-express.com/pe/showdetl.cfm?&amp;Partnumber=294-663" TargetMode="External"/><Relationship Id="rId513" Type="http://schemas.openxmlformats.org/officeDocument/2006/relationships/hyperlink" Target="http://www.mcmelectronics.com/product/55-2366" TargetMode="External"/><Relationship Id="rId555" Type="http://schemas.openxmlformats.org/officeDocument/2006/relationships/hyperlink" Target="http://www.parts-express.com/pe/showdetl.cfm?Partnumber=264-880" TargetMode="External"/><Relationship Id="rId597" Type="http://schemas.openxmlformats.org/officeDocument/2006/relationships/hyperlink" Target="http://www.parts-express.com/pe/showdetl.cfm?Partnumber=295-610" TargetMode="External"/><Relationship Id="rId152" Type="http://schemas.openxmlformats.org/officeDocument/2006/relationships/hyperlink" Target="http://www.parts-express.com/pe/showdetl.cfm?&amp;Partnumber=295-357" TargetMode="External"/><Relationship Id="rId194" Type="http://schemas.openxmlformats.org/officeDocument/2006/relationships/hyperlink" Target="http://www.parts-express.com/pe/showdetl.cfm?&amp;Partnumber=297-040" TargetMode="External"/><Relationship Id="rId208" Type="http://schemas.openxmlformats.org/officeDocument/2006/relationships/hyperlink" Target="http://www.parts-express.com/pe/showdetl.cfm?&amp;Partnumber=297-292" TargetMode="External"/><Relationship Id="rId415" Type="http://schemas.openxmlformats.org/officeDocument/2006/relationships/hyperlink" Target="http://www.mcmelectronics.com/product/55-2870" TargetMode="External"/><Relationship Id="rId457" Type="http://schemas.openxmlformats.org/officeDocument/2006/relationships/hyperlink" Target="http://www.mcmelectronics.com/product/55-1545" TargetMode="External"/><Relationship Id="rId622" Type="http://schemas.openxmlformats.org/officeDocument/2006/relationships/hyperlink" Target="http://www.parts-express.com/pe/showdetl.cfm?&amp;Partnumber=290-914" TargetMode="External"/><Relationship Id="rId261" Type="http://schemas.openxmlformats.org/officeDocument/2006/relationships/hyperlink" Target="http://www.parts-express.com/pe/showdetl.cfm?&amp;Partnumber=290-406" TargetMode="External"/><Relationship Id="rId499" Type="http://schemas.openxmlformats.org/officeDocument/2006/relationships/hyperlink" Target="http://www.mcmelectronics.com/product/55-3853" TargetMode="External"/><Relationship Id="rId14" Type="http://schemas.openxmlformats.org/officeDocument/2006/relationships/hyperlink" Target="http://www.parts-express.com/pe/showdetl.cfm?&amp;Partnumber=264-1096" TargetMode="External"/><Relationship Id="rId56" Type="http://schemas.openxmlformats.org/officeDocument/2006/relationships/hyperlink" Target="http://www.parts-express.com/pe/showdetl.cfm?&amp;Partnumber=290-305" TargetMode="External"/><Relationship Id="rId317" Type="http://schemas.openxmlformats.org/officeDocument/2006/relationships/hyperlink" Target="http://www.parts-express.com/pe/showdetl.cfm?&amp;Partnumber=292-212" TargetMode="External"/><Relationship Id="rId359" Type="http://schemas.openxmlformats.org/officeDocument/2006/relationships/hyperlink" Target="http://www.parts-express.com/pe/showdetl.cfm?&amp;Partnumber=294-679" TargetMode="External"/><Relationship Id="rId524" Type="http://schemas.openxmlformats.org/officeDocument/2006/relationships/hyperlink" Target="http://www.mcmelectronics.com/product/55-3010" TargetMode="External"/><Relationship Id="rId566" Type="http://schemas.openxmlformats.org/officeDocument/2006/relationships/hyperlink" Target="http://www.parts-express.com/pe/showdetl.cfm?Partnumber=264-1098" TargetMode="External"/><Relationship Id="rId98" Type="http://schemas.openxmlformats.org/officeDocument/2006/relationships/hyperlink" Target="http://www.parts-express.com/pe/showdetl.cfm?&amp;Partnumber=292-405" TargetMode="External"/><Relationship Id="rId121" Type="http://schemas.openxmlformats.org/officeDocument/2006/relationships/hyperlink" Target="http://www.parts-express.com/pe/showdetl.cfm?&amp;Partnumber=295-185" TargetMode="External"/><Relationship Id="rId163" Type="http://schemas.openxmlformats.org/officeDocument/2006/relationships/hyperlink" Target="http://www.parts-express.com/pe/showdetl.cfm?&amp;Partnumber=295-442" TargetMode="External"/><Relationship Id="rId219" Type="http://schemas.openxmlformats.org/officeDocument/2006/relationships/hyperlink" Target="http://www.parts-express.com/pe/showdetl.cfm?&amp;Partnumber=297-441" TargetMode="External"/><Relationship Id="rId370" Type="http://schemas.openxmlformats.org/officeDocument/2006/relationships/hyperlink" Target="http://www.parts-express.com/pe/showdetl.cfm?&amp;Partnumber=294-830" TargetMode="External"/><Relationship Id="rId426" Type="http://schemas.openxmlformats.org/officeDocument/2006/relationships/hyperlink" Target="http://www.mcmelectronics.com/product/55-3170" TargetMode="External"/><Relationship Id="rId230" Type="http://schemas.openxmlformats.org/officeDocument/2006/relationships/hyperlink" Target="http://www.parts-express.com/pe/showdetl.cfm?&amp;Partnumber=264-338" TargetMode="External"/><Relationship Id="rId468" Type="http://schemas.openxmlformats.org/officeDocument/2006/relationships/hyperlink" Target="http://www.mcmelectronics.com/product/55-1862" TargetMode="External"/><Relationship Id="rId25" Type="http://schemas.openxmlformats.org/officeDocument/2006/relationships/hyperlink" Target="http://www.parts-express.com/pe/showdetl.cfm?&amp;Partnumber=264-831" TargetMode="External"/><Relationship Id="rId67" Type="http://schemas.openxmlformats.org/officeDocument/2006/relationships/hyperlink" Target="http://www.parts-express.com/pe/showdetl.cfm?&amp;Partnumber=290-324" TargetMode="External"/><Relationship Id="rId272" Type="http://schemas.openxmlformats.org/officeDocument/2006/relationships/hyperlink" Target="http://www.parts-express.com/pe/showdetl.cfm?&amp;Partnumber=290-419" TargetMode="External"/><Relationship Id="rId328" Type="http://schemas.openxmlformats.org/officeDocument/2006/relationships/hyperlink" Target="http://www.parts-express.com/pe/showdetl.cfm?&amp;Partnumber=294-317" TargetMode="External"/><Relationship Id="rId535" Type="http://schemas.openxmlformats.org/officeDocument/2006/relationships/hyperlink" Target="http://www.mcmelectronics.com/product/55-2517" TargetMode="External"/><Relationship Id="rId577" Type="http://schemas.openxmlformats.org/officeDocument/2006/relationships/hyperlink" Target="http://www.parts-express.com/pe/showdetl.cfm?Partnumber=290-702" TargetMode="External"/><Relationship Id="rId132" Type="http://schemas.openxmlformats.org/officeDocument/2006/relationships/hyperlink" Target="http://www.parts-express.com/pe/showdetl.cfm?&amp;Partnumber=295-310" TargetMode="External"/><Relationship Id="rId174" Type="http://schemas.openxmlformats.org/officeDocument/2006/relationships/hyperlink" Target="http://www.parts-express.com/pe/showdetl.cfm?&amp;Partnumber=295-475" TargetMode="External"/><Relationship Id="rId381" Type="http://schemas.openxmlformats.org/officeDocument/2006/relationships/hyperlink" Target="http://www.parts-express.com/pe/showdetl.cfm?&amp;Partnumber=294-864" TargetMode="External"/><Relationship Id="rId602" Type="http://schemas.openxmlformats.org/officeDocument/2006/relationships/hyperlink" Target="http://www.parts-express.com/pe/showdetl.cfm?Partnumber=297-082" TargetMode="External"/><Relationship Id="rId241" Type="http://schemas.openxmlformats.org/officeDocument/2006/relationships/hyperlink" Target="http://www.parts-express.com/pe/showdetl.cfm?&amp;Partnumber=264-440" TargetMode="External"/><Relationship Id="rId437" Type="http://schemas.openxmlformats.org/officeDocument/2006/relationships/hyperlink" Target="http://www.mcmelectronics.com/product/55-1907" TargetMode="External"/><Relationship Id="rId479" Type="http://schemas.openxmlformats.org/officeDocument/2006/relationships/hyperlink" Target="http://www.mcmelectronics.com/product/55-2954" TargetMode="External"/><Relationship Id="rId36" Type="http://schemas.openxmlformats.org/officeDocument/2006/relationships/hyperlink" Target="http://www.parts-express.com/pe/showdetl.cfm?&amp;Partnumber=264-890" TargetMode="External"/><Relationship Id="rId283" Type="http://schemas.openxmlformats.org/officeDocument/2006/relationships/hyperlink" Target="http://www.parts-express.com/pe/showdetl.cfm?&amp;Partnumber=290-454" TargetMode="External"/><Relationship Id="rId339" Type="http://schemas.openxmlformats.org/officeDocument/2006/relationships/hyperlink" Target="http://www.parts-express.com/pe/showdetl.cfm?&amp;Partnumber=294-649" TargetMode="External"/><Relationship Id="rId490" Type="http://schemas.openxmlformats.org/officeDocument/2006/relationships/hyperlink" Target="http://www.mcmelectronics.com/product/55-2981" TargetMode="External"/><Relationship Id="rId504" Type="http://schemas.openxmlformats.org/officeDocument/2006/relationships/hyperlink" Target="http://www.mcmelectronics.com/product/55-2352" TargetMode="External"/><Relationship Id="rId546" Type="http://schemas.openxmlformats.org/officeDocument/2006/relationships/hyperlink" Target="http://www.mcmelectronics.com/product/55-3350" TargetMode="External"/><Relationship Id="rId78" Type="http://schemas.openxmlformats.org/officeDocument/2006/relationships/hyperlink" Target="http://www.parts-express.com/pe/showdetl.cfm?&amp;Partnumber=290-351" TargetMode="External"/><Relationship Id="rId101" Type="http://schemas.openxmlformats.org/officeDocument/2006/relationships/hyperlink" Target="http://www.parts-express.com/pe/showdetl.cfm?&amp;Partnumber=292-410" TargetMode="External"/><Relationship Id="rId143" Type="http://schemas.openxmlformats.org/officeDocument/2006/relationships/hyperlink" Target="http://www.parts-express.com/pe/showdetl.cfm?&amp;Partnumber=295-340" TargetMode="External"/><Relationship Id="rId185" Type="http://schemas.openxmlformats.org/officeDocument/2006/relationships/hyperlink" Target="http://www.parts-express.com/pe/showdetl.cfm?&amp;Partnumber=296-414" TargetMode="External"/><Relationship Id="rId350" Type="http://schemas.openxmlformats.org/officeDocument/2006/relationships/hyperlink" Target="http://www.parts-express.com/pe/showdetl.cfm?&amp;Partnumber=294-667" TargetMode="External"/><Relationship Id="rId406" Type="http://schemas.openxmlformats.org/officeDocument/2006/relationships/hyperlink" Target="http://www.mcmelectronics.com/product/55-2810" TargetMode="External"/><Relationship Id="rId588" Type="http://schemas.openxmlformats.org/officeDocument/2006/relationships/hyperlink" Target="http://www.parts-express.com/pe/showdetl.cfm?Partnumber=295-308" TargetMode="External"/><Relationship Id="rId9" Type="http://schemas.openxmlformats.org/officeDocument/2006/relationships/hyperlink" Target="http://www.parts-express.com/pe/showdetl.cfm?&amp;Partnumber=264-1086" TargetMode="External"/><Relationship Id="rId210" Type="http://schemas.openxmlformats.org/officeDocument/2006/relationships/hyperlink" Target="http://www.parts-express.com/pe/showdetl.cfm?&amp;Partnumber=297-297" TargetMode="External"/><Relationship Id="rId392" Type="http://schemas.openxmlformats.org/officeDocument/2006/relationships/hyperlink" Target="http://www.parts-express.com/pe/showdetl.cfm?&amp;Partnumber=295-030" TargetMode="External"/><Relationship Id="rId448" Type="http://schemas.openxmlformats.org/officeDocument/2006/relationships/hyperlink" Target="http://www.mcmelectronics.com/product/55-1255" TargetMode="External"/><Relationship Id="rId613" Type="http://schemas.openxmlformats.org/officeDocument/2006/relationships/hyperlink" Target="http://www.parts-express.com/pe/showdetl.cfm?Partnumber=297-449" TargetMode="External"/><Relationship Id="rId252" Type="http://schemas.openxmlformats.org/officeDocument/2006/relationships/hyperlink" Target="http://www.parts-express.com/pe/showdetl.cfm?&amp;Partnumber=290-392" TargetMode="External"/><Relationship Id="rId294" Type="http://schemas.openxmlformats.org/officeDocument/2006/relationships/hyperlink" Target="http://www.parts-express.com/pe/showdetl.cfm?&amp;Partnumber=290-507" TargetMode="External"/><Relationship Id="rId308" Type="http://schemas.openxmlformats.org/officeDocument/2006/relationships/hyperlink" Target="http://www.parts-express.com/pe/showdetl.cfm?&amp;Partnumber=290-591" TargetMode="External"/><Relationship Id="rId515" Type="http://schemas.openxmlformats.org/officeDocument/2006/relationships/hyperlink" Target="http://www.mcmelectronics.com/product/55-2691" TargetMode="External"/><Relationship Id="rId47" Type="http://schemas.openxmlformats.org/officeDocument/2006/relationships/hyperlink" Target="http://www.parts-express.com/pe/showdetl.cfm?&amp;Partnumber=290-214" TargetMode="External"/><Relationship Id="rId89" Type="http://schemas.openxmlformats.org/officeDocument/2006/relationships/hyperlink" Target="http://www.parts-express.com/pe/showdetl.cfm?&amp;Partnumber=290-370" TargetMode="External"/><Relationship Id="rId112" Type="http://schemas.openxmlformats.org/officeDocument/2006/relationships/hyperlink" Target="http://www.parts-express.com/pe/showdetl.cfm?&amp;Partnumber=293-638" TargetMode="External"/><Relationship Id="rId154" Type="http://schemas.openxmlformats.org/officeDocument/2006/relationships/hyperlink" Target="http://www.parts-express.com/pe/showdetl.cfm?&amp;Partnumber=295-370" TargetMode="External"/><Relationship Id="rId361" Type="http://schemas.openxmlformats.org/officeDocument/2006/relationships/hyperlink" Target="http://www.parts-express.com/pe/showdetl.cfm?&amp;Partnumber=294-681" TargetMode="External"/><Relationship Id="rId557" Type="http://schemas.openxmlformats.org/officeDocument/2006/relationships/hyperlink" Target="http://www.parts-express.com/pe/showdetl.cfm?Partnumber=264-909" TargetMode="External"/><Relationship Id="rId599" Type="http://schemas.openxmlformats.org/officeDocument/2006/relationships/hyperlink" Target="http://www.parts-express.com/pe/showdetl.cfm?Partnumber=296-440" TargetMode="External"/><Relationship Id="rId196" Type="http://schemas.openxmlformats.org/officeDocument/2006/relationships/hyperlink" Target="http://www.parts-express.com/pe/showdetl.cfm?&amp;Partnumber=297-066" TargetMode="External"/><Relationship Id="rId417" Type="http://schemas.openxmlformats.org/officeDocument/2006/relationships/hyperlink" Target="http://www.mcmelectronics.com/product/55-3100" TargetMode="External"/><Relationship Id="rId459" Type="http://schemas.openxmlformats.org/officeDocument/2006/relationships/hyperlink" Target="http://www.mcmelectronics.com/product/55-1555" TargetMode="External"/><Relationship Id="rId624" Type="http://schemas.openxmlformats.org/officeDocument/2006/relationships/hyperlink" Target="http://www.parts-express.com/pe/showdetl.cfm?&amp;Partnumber=290-918" TargetMode="External"/><Relationship Id="rId16" Type="http://schemas.openxmlformats.org/officeDocument/2006/relationships/hyperlink" Target="http://www.parts-express.com/pe/showdetl.cfm?&amp;Partnumber=264-1100" TargetMode="External"/><Relationship Id="rId221" Type="http://schemas.openxmlformats.org/officeDocument/2006/relationships/hyperlink" Target="http://www.parts-express.com/pe/showdetl.cfm?&amp;Partnumber=297-445" TargetMode="External"/><Relationship Id="rId263" Type="http://schemas.openxmlformats.org/officeDocument/2006/relationships/hyperlink" Target="http://www.parts-express.com/pe/showdetl.cfm?&amp;Partnumber=290-408" TargetMode="External"/><Relationship Id="rId319" Type="http://schemas.openxmlformats.org/officeDocument/2006/relationships/hyperlink" Target="http://www.parts-express.com/pe/showdetl.cfm?&amp;Partnumber=292-216" TargetMode="External"/><Relationship Id="rId470" Type="http://schemas.openxmlformats.org/officeDocument/2006/relationships/hyperlink" Target="http://www.mcmelectronics.com/product/55-1875" TargetMode="External"/><Relationship Id="rId526" Type="http://schemas.openxmlformats.org/officeDocument/2006/relationships/hyperlink" Target="http://www.mcmelectronics.com/product/55-3015" TargetMode="External"/><Relationship Id="rId58" Type="http://schemas.openxmlformats.org/officeDocument/2006/relationships/hyperlink" Target="http://www.parts-express.com/pe/showdetl.cfm?&amp;Partnumber=290-307" TargetMode="External"/><Relationship Id="rId123" Type="http://schemas.openxmlformats.org/officeDocument/2006/relationships/hyperlink" Target="http://www.parts-express.com/pe/showdetl.cfm?&amp;Partnumber=295-202" TargetMode="External"/><Relationship Id="rId330" Type="http://schemas.openxmlformats.org/officeDocument/2006/relationships/hyperlink" Target="http://www.parts-express.com/pe/showdetl.cfm?&amp;Partnumber=294-470" TargetMode="External"/><Relationship Id="rId568" Type="http://schemas.openxmlformats.org/officeDocument/2006/relationships/hyperlink" Target="http://www.parts-express.com/pe/showdetl.cfm?Partnumber=264-1104" TargetMode="External"/><Relationship Id="rId165" Type="http://schemas.openxmlformats.org/officeDocument/2006/relationships/hyperlink" Target="http://www.parts-express.com/pe/showdetl.cfm?&amp;Partnumber=295-456" TargetMode="External"/><Relationship Id="rId372" Type="http://schemas.openxmlformats.org/officeDocument/2006/relationships/hyperlink" Target="http://www.parts-express.com/pe/showdetl.cfm?&amp;Partnumber=294-834" TargetMode="External"/><Relationship Id="rId428" Type="http://schemas.openxmlformats.org/officeDocument/2006/relationships/hyperlink" Target="http://www.mcmelectronics.com/product/55-3180" TargetMode="External"/><Relationship Id="rId232" Type="http://schemas.openxmlformats.org/officeDocument/2006/relationships/hyperlink" Target="http://www.parts-express.com/pe/showdetl.cfm?&amp;Partnumber=264-387" TargetMode="External"/><Relationship Id="rId274" Type="http://schemas.openxmlformats.org/officeDocument/2006/relationships/hyperlink" Target="http://www.parts-express.com/pe/showdetl.cfm?&amp;Partnumber=290-422" TargetMode="External"/><Relationship Id="rId481" Type="http://schemas.openxmlformats.org/officeDocument/2006/relationships/hyperlink" Target="http://www.mcmelectronics.com/product/55-2961" TargetMode="External"/><Relationship Id="rId27" Type="http://schemas.openxmlformats.org/officeDocument/2006/relationships/hyperlink" Target="http://www.parts-express.com/pe/showdetl.cfm?&amp;Partnumber=264-833" TargetMode="External"/><Relationship Id="rId69" Type="http://schemas.openxmlformats.org/officeDocument/2006/relationships/hyperlink" Target="http://www.parts-express.com/pe/showdetl.cfm?&amp;Partnumber=290-330" TargetMode="External"/><Relationship Id="rId134" Type="http://schemas.openxmlformats.org/officeDocument/2006/relationships/hyperlink" Target="http://www.parts-express.com/pe/showdetl.cfm?&amp;Partnumber=295-320" TargetMode="External"/><Relationship Id="rId537" Type="http://schemas.openxmlformats.org/officeDocument/2006/relationships/hyperlink" Target="http://www.mcmelectronics.com/product/55-2631" TargetMode="External"/><Relationship Id="rId579" Type="http://schemas.openxmlformats.org/officeDocument/2006/relationships/hyperlink" Target="http://www.parts-express.com/pe/showdetl.cfm?Partnumber=292-2622" TargetMode="External"/><Relationship Id="rId80" Type="http://schemas.openxmlformats.org/officeDocument/2006/relationships/hyperlink" Target="http://www.parts-express.com/pe/showdetl.cfm?&amp;Partnumber=290-355" TargetMode="External"/><Relationship Id="rId176" Type="http://schemas.openxmlformats.org/officeDocument/2006/relationships/hyperlink" Target="http://www.parts-express.com/pe/showdetl.cfm?&amp;Partnumber=295-486" TargetMode="External"/><Relationship Id="rId341" Type="http://schemas.openxmlformats.org/officeDocument/2006/relationships/hyperlink" Target="http://www.parts-express.com/pe/showdetl.cfm?&amp;Partnumber=294-651" TargetMode="External"/><Relationship Id="rId383" Type="http://schemas.openxmlformats.org/officeDocument/2006/relationships/hyperlink" Target="http://www.parts-express.com/pe/showdetl.cfm?&amp;Partnumber=294-868" TargetMode="External"/><Relationship Id="rId439" Type="http://schemas.openxmlformats.org/officeDocument/2006/relationships/hyperlink" Target="http://www.mcmelectronics.com/product/55-1170" TargetMode="External"/><Relationship Id="rId590" Type="http://schemas.openxmlformats.org/officeDocument/2006/relationships/hyperlink" Target="http://www.parts-express.com/pe/showdetl.cfm?Partnumber=295-422" TargetMode="External"/><Relationship Id="rId604" Type="http://schemas.openxmlformats.org/officeDocument/2006/relationships/hyperlink" Target="http://www.parts-express.com/pe/showdetl.cfm?Partnumber=297-210" TargetMode="External"/><Relationship Id="rId201" Type="http://schemas.openxmlformats.org/officeDocument/2006/relationships/hyperlink" Target="http://www.parts-express.com/pe/showdetl.cfm?&amp;Partnumber=297-124" TargetMode="External"/><Relationship Id="rId222" Type="http://schemas.openxmlformats.org/officeDocument/2006/relationships/hyperlink" Target="http://www.parts-express.com/pe/showdetl.cfm?&amp;Partnumber=297-446" TargetMode="External"/><Relationship Id="rId243" Type="http://schemas.openxmlformats.org/officeDocument/2006/relationships/hyperlink" Target="http://www.parts-express.com/pe/showdetl.cfm?&amp;Partnumber=290-292" TargetMode="External"/><Relationship Id="rId264" Type="http://schemas.openxmlformats.org/officeDocument/2006/relationships/hyperlink" Target="http://www.parts-express.com/pe/showdetl.cfm?&amp;Partnumber=290-409" TargetMode="External"/><Relationship Id="rId285" Type="http://schemas.openxmlformats.org/officeDocument/2006/relationships/hyperlink" Target="http://www.parts-express.com/pe/showdetl.cfm?&amp;Partnumber=290-458" TargetMode="External"/><Relationship Id="rId450" Type="http://schemas.openxmlformats.org/officeDocument/2006/relationships/hyperlink" Target="http://www.mcmelectronics.com/product/55-1300" TargetMode="External"/><Relationship Id="rId471" Type="http://schemas.openxmlformats.org/officeDocument/2006/relationships/hyperlink" Target="http://www.mcmelectronics.com/product/55-1880" TargetMode="External"/><Relationship Id="rId506" Type="http://schemas.openxmlformats.org/officeDocument/2006/relationships/hyperlink" Target="http://www.mcmelectronics.com/product/55-2354" TargetMode="External"/><Relationship Id="rId17" Type="http://schemas.openxmlformats.org/officeDocument/2006/relationships/hyperlink" Target="http://www.parts-express.com/pe/showdetl.cfm?&amp;Partnumber=264-1102" TargetMode="External"/><Relationship Id="rId38" Type="http://schemas.openxmlformats.org/officeDocument/2006/relationships/hyperlink" Target="http://www.parts-express.com/pe/showdetl.cfm?&amp;Partnumber=264-893" TargetMode="External"/><Relationship Id="rId59" Type="http://schemas.openxmlformats.org/officeDocument/2006/relationships/hyperlink" Target="http://www.parts-express.com/pe/showdetl.cfm?&amp;Partnumber=290-308" TargetMode="External"/><Relationship Id="rId103" Type="http://schemas.openxmlformats.org/officeDocument/2006/relationships/hyperlink" Target="http://www.parts-express.com/pe/showdetl.cfm?&amp;Partnumber=292-415" TargetMode="External"/><Relationship Id="rId124" Type="http://schemas.openxmlformats.org/officeDocument/2006/relationships/hyperlink" Target="http://www.parts-express.com/pe/showdetl.cfm?&amp;Partnumber=295-204" TargetMode="External"/><Relationship Id="rId310" Type="http://schemas.openxmlformats.org/officeDocument/2006/relationships/hyperlink" Target="http://www.parts-express.com/pe/showdetl.cfm?&amp;Partnumber=290-595" TargetMode="External"/><Relationship Id="rId492" Type="http://schemas.openxmlformats.org/officeDocument/2006/relationships/hyperlink" Target="http://www.mcmelectronics.com/product/55-2983" TargetMode="External"/><Relationship Id="rId527" Type="http://schemas.openxmlformats.org/officeDocument/2006/relationships/hyperlink" Target="http://www.mcmelectronics.com/product/55-3020" TargetMode="External"/><Relationship Id="rId548" Type="http://schemas.openxmlformats.org/officeDocument/2006/relationships/hyperlink" Target="http://www.mcmelectronics.com/product/55-3360" TargetMode="External"/><Relationship Id="rId569" Type="http://schemas.openxmlformats.org/officeDocument/2006/relationships/hyperlink" Target="http://www.parts-express.com/pe/showdetl.cfm?Partnumber=264-1148" TargetMode="External"/><Relationship Id="rId70" Type="http://schemas.openxmlformats.org/officeDocument/2006/relationships/hyperlink" Target="http://www.parts-express.com/pe/showdetl.cfm?&amp;Partnumber=290-332" TargetMode="External"/><Relationship Id="rId91" Type="http://schemas.openxmlformats.org/officeDocument/2006/relationships/hyperlink" Target="http://www.parts-express.com/pe/showdetl.cfm?&amp;Partnumber=290-373" TargetMode="External"/><Relationship Id="rId145" Type="http://schemas.openxmlformats.org/officeDocument/2006/relationships/hyperlink" Target="http://www.parts-express.com/pe/showdetl.cfm?&amp;Partnumber=295-344" TargetMode="External"/><Relationship Id="rId166" Type="http://schemas.openxmlformats.org/officeDocument/2006/relationships/hyperlink" Target="http://www.parts-express.com/pe/showdetl.cfm?&amp;Partnumber=295-460" TargetMode="External"/><Relationship Id="rId187" Type="http://schemas.openxmlformats.org/officeDocument/2006/relationships/hyperlink" Target="http://www.parts-express.com/pe/showdetl.cfm?&amp;Partnumber=296-434" TargetMode="External"/><Relationship Id="rId331" Type="http://schemas.openxmlformats.org/officeDocument/2006/relationships/hyperlink" Target="http://www.parts-express.com/pe/showdetl.cfm?&amp;Partnumber=294-472" TargetMode="External"/><Relationship Id="rId352" Type="http://schemas.openxmlformats.org/officeDocument/2006/relationships/hyperlink" Target="http://www.parts-express.com/pe/showdetl.cfm?&amp;Partnumber=294-670" TargetMode="External"/><Relationship Id="rId373" Type="http://schemas.openxmlformats.org/officeDocument/2006/relationships/hyperlink" Target="http://www.parts-express.com/pe/showdetl.cfm?&amp;Partnumber=294-836" TargetMode="External"/><Relationship Id="rId394" Type="http://schemas.openxmlformats.org/officeDocument/2006/relationships/hyperlink" Target="http://www.parts-express.com/pe/showdetl.cfm?&amp;Partnumber=295-034" TargetMode="External"/><Relationship Id="rId408" Type="http://schemas.openxmlformats.org/officeDocument/2006/relationships/hyperlink" Target="http://www.mcmelectronics.com/product/55-2830" TargetMode="External"/><Relationship Id="rId429" Type="http://schemas.openxmlformats.org/officeDocument/2006/relationships/hyperlink" Target="http://www.mcmelectronics.com/product/55-3250" TargetMode="External"/><Relationship Id="rId580" Type="http://schemas.openxmlformats.org/officeDocument/2006/relationships/hyperlink" Target="http://www.parts-express.com/pe/showdetl.cfm?Partnumber=296-600" TargetMode="External"/><Relationship Id="rId615" Type="http://schemas.openxmlformats.org/officeDocument/2006/relationships/hyperlink" Target="http://www.parts-express.com/pe/showdetl.cfm?Partnumber=299-101" TargetMode="External"/><Relationship Id="rId1" Type="http://schemas.openxmlformats.org/officeDocument/2006/relationships/hyperlink" Target="http://www.parts-express.com/pe/showdetl.cfm?&amp;Partnumber=264-1066" TargetMode="External"/><Relationship Id="rId212" Type="http://schemas.openxmlformats.org/officeDocument/2006/relationships/hyperlink" Target="http://www.parts-express.com/pe/showdetl.cfm?&amp;Partnumber=297-429" TargetMode="External"/><Relationship Id="rId233" Type="http://schemas.openxmlformats.org/officeDocument/2006/relationships/hyperlink" Target="http://www.parts-express.com/pe/showdetl.cfm?&amp;Partnumber=264-388" TargetMode="External"/><Relationship Id="rId254" Type="http://schemas.openxmlformats.org/officeDocument/2006/relationships/hyperlink" Target="http://www.parts-express.com/pe/showdetl.cfm?&amp;Partnumber=290-395" TargetMode="External"/><Relationship Id="rId440" Type="http://schemas.openxmlformats.org/officeDocument/2006/relationships/hyperlink" Target="http://www.mcmelectronics.com/product/55-1185" TargetMode="External"/><Relationship Id="rId28" Type="http://schemas.openxmlformats.org/officeDocument/2006/relationships/hyperlink" Target="http://www.parts-express.com/pe/showdetl.cfm?&amp;Partnumber=264-837" TargetMode="External"/><Relationship Id="rId49" Type="http://schemas.openxmlformats.org/officeDocument/2006/relationships/hyperlink" Target="http://www.parts-express.com/pe/showdetl.cfm?&amp;Partnumber=290-270" TargetMode="External"/><Relationship Id="rId114" Type="http://schemas.openxmlformats.org/officeDocument/2006/relationships/hyperlink" Target="http://www.parts-express.com/pe/showdetl.cfm?&amp;Partnumber=293-650" TargetMode="External"/><Relationship Id="rId275" Type="http://schemas.openxmlformats.org/officeDocument/2006/relationships/hyperlink" Target="http://www.parts-express.com/pe/showdetl.cfm?&amp;Partnumber=290-424" TargetMode="External"/><Relationship Id="rId296" Type="http://schemas.openxmlformats.org/officeDocument/2006/relationships/hyperlink" Target="http://www.parts-express.com/pe/showdetl.cfm?&amp;Partnumber=290-512" TargetMode="External"/><Relationship Id="rId300" Type="http://schemas.openxmlformats.org/officeDocument/2006/relationships/hyperlink" Target="http://www.parts-express.com/pe/showdetl.cfm?&amp;Partnumber=290-542" TargetMode="External"/><Relationship Id="rId461" Type="http://schemas.openxmlformats.org/officeDocument/2006/relationships/hyperlink" Target="http://www.mcmelectronics.com/product/55-1600" TargetMode="External"/><Relationship Id="rId482" Type="http://schemas.openxmlformats.org/officeDocument/2006/relationships/hyperlink" Target="http://www.mcmelectronics.com/product/55-2962" TargetMode="External"/><Relationship Id="rId517" Type="http://schemas.openxmlformats.org/officeDocument/2006/relationships/hyperlink" Target="http://www.mcmelectronics.com/product/55-2696" TargetMode="External"/><Relationship Id="rId538" Type="http://schemas.openxmlformats.org/officeDocument/2006/relationships/hyperlink" Target="http://www.mcmelectronics.com/product/55-2633" TargetMode="External"/><Relationship Id="rId559" Type="http://schemas.openxmlformats.org/officeDocument/2006/relationships/hyperlink" Target="http://www.parts-express.com/pe/showdetl.cfm?Partnumber=264-919" TargetMode="External"/><Relationship Id="rId60" Type="http://schemas.openxmlformats.org/officeDocument/2006/relationships/hyperlink" Target="http://www.parts-express.com/pe/showdetl.cfm?&amp;Partnumber=290-309" TargetMode="External"/><Relationship Id="rId81" Type="http://schemas.openxmlformats.org/officeDocument/2006/relationships/hyperlink" Target="http://www.parts-express.com/pe/showdetl.cfm?&amp;Partnumber=290-356" TargetMode="External"/><Relationship Id="rId135" Type="http://schemas.openxmlformats.org/officeDocument/2006/relationships/hyperlink" Target="http://www.parts-express.com/pe/showdetl.cfm?&amp;Partnumber=295-325" TargetMode="External"/><Relationship Id="rId156" Type="http://schemas.openxmlformats.org/officeDocument/2006/relationships/hyperlink" Target="http://www.parts-express.com/pe/showdetl.cfm?&amp;Partnumber=295-374" TargetMode="External"/><Relationship Id="rId177" Type="http://schemas.openxmlformats.org/officeDocument/2006/relationships/hyperlink" Target="http://www.parts-express.com/pe/showdetl.cfm?&amp;Partnumber=295-488" TargetMode="External"/><Relationship Id="rId198" Type="http://schemas.openxmlformats.org/officeDocument/2006/relationships/hyperlink" Target="http://www.parts-express.com/pe/showdetl.cfm?&amp;Partnumber=297-120" TargetMode="External"/><Relationship Id="rId321" Type="http://schemas.openxmlformats.org/officeDocument/2006/relationships/hyperlink" Target="http://www.parts-express.com/pe/showdetl.cfm?&amp;Partnumber=293-674" TargetMode="External"/><Relationship Id="rId342" Type="http://schemas.openxmlformats.org/officeDocument/2006/relationships/hyperlink" Target="http://www.parts-express.com/pe/showdetl.cfm?&amp;Partnumber=294-652" TargetMode="External"/><Relationship Id="rId363" Type="http://schemas.openxmlformats.org/officeDocument/2006/relationships/hyperlink" Target="http://www.parts-express.com/pe/showdetl.cfm?&amp;Partnumber=294-683" TargetMode="External"/><Relationship Id="rId384" Type="http://schemas.openxmlformats.org/officeDocument/2006/relationships/hyperlink" Target="http://www.parts-express.com/pe/showdetl.cfm?&amp;Partnumber=294-880" TargetMode="External"/><Relationship Id="rId419" Type="http://schemas.openxmlformats.org/officeDocument/2006/relationships/hyperlink" Target="http://www.mcmelectronics.com/product/55-3110" TargetMode="External"/><Relationship Id="rId570" Type="http://schemas.openxmlformats.org/officeDocument/2006/relationships/hyperlink" Target="http://www.parts-express.com/pe/showdetl.cfm?Partnumber=265-374" TargetMode="External"/><Relationship Id="rId591" Type="http://schemas.openxmlformats.org/officeDocument/2006/relationships/hyperlink" Target="http://www.parts-express.com/pe/showdetl.cfm?Partnumber=295-424" TargetMode="External"/><Relationship Id="rId605" Type="http://schemas.openxmlformats.org/officeDocument/2006/relationships/hyperlink" Target="http://www.parts-express.com/pe/showdetl.cfm?Partnumber=297-419" TargetMode="External"/><Relationship Id="rId626" Type="http://schemas.openxmlformats.org/officeDocument/2006/relationships/hyperlink" Target="http://www.parts-express.com/pe/showdetl.cfm?&amp;Partnumber=293-657" TargetMode="External"/><Relationship Id="rId202" Type="http://schemas.openxmlformats.org/officeDocument/2006/relationships/hyperlink" Target="http://www.parts-express.com/pe/showdetl.cfm?&amp;Partnumber=297-125" TargetMode="External"/><Relationship Id="rId223" Type="http://schemas.openxmlformats.org/officeDocument/2006/relationships/hyperlink" Target="http://www.parts-express.com/pe/showdetl.cfm?&amp;Partnumber=297-447" TargetMode="External"/><Relationship Id="rId244" Type="http://schemas.openxmlformats.org/officeDocument/2006/relationships/hyperlink" Target="http://www.parts-express.com/pe/showdetl.cfm?&amp;Partnumber=290-294" TargetMode="External"/><Relationship Id="rId430" Type="http://schemas.openxmlformats.org/officeDocument/2006/relationships/hyperlink" Target="http://www.mcmelectronics.com/product/55-3255" TargetMode="External"/><Relationship Id="rId18" Type="http://schemas.openxmlformats.org/officeDocument/2006/relationships/hyperlink" Target="http://www.parts-express.com/pe/showdetl.cfm?&amp;Partnumber=264-1106" TargetMode="External"/><Relationship Id="rId39" Type="http://schemas.openxmlformats.org/officeDocument/2006/relationships/hyperlink" Target="http://www.parts-express.com/pe/showdetl.cfm?&amp;Partnumber=264-894" TargetMode="External"/><Relationship Id="rId265" Type="http://schemas.openxmlformats.org/officeDocument/2006/relationships/hyperlink" Target="http://www.parts-express.com/pe/showdetl.cfm?&amp;Partnumber=290-410" TargetMode="External"/><Relationship Id="rId286" Type="http://schemas.openxmlformats.org/officeDocument/2006/relationships/hyperlink" Target="http://www.parts-express.com/pe/showdetl.cfm?&amp;Partnumber=290-459" TargetMode="External"/><Relationship Id="rId451" Type="http://schemas.openxmlformats.org/officeDocument/2006/relationships/hyperlink" Target="http://www.mcmelectronics.com/product/55-1305" TargetMode="External"/><Relationship Id="rId472" Type="http://schemas.openxmlformats.org/officeDocument/2006/relationships/hyperlink" Target="http://www.mcmelectronics.com/product/55-1950" TargetMode="External"/><Relationship Id="rId493" Type="http://schemas.openxmlformats.org/officeDocument/2006/relationships/hyperlink" Target="http://www.mcmelectronics.com/product/55-2984" TargetMode="External"/><Relationship Id="rId507" Type="http://schemas.openxmlformats.org/officeDocument/2006/relationships/hyperlink" Target="http://www.mcmelectronics.com/product/55-2355" TargetMode="External"/><Relationship Id="rId528" Type="http://schemas.openxmlformats.org/officeDocument/2006/relationships/hyperlink" Target="http://www.mcmelectronics.com/product/55-3021" TargetMode="External"/><Relationship Id="rId549" Type="http://schemas.openxmlformats.org/officeDocument/2006/relationships/hyperlink" Target="http://www.mcmelectronics.com/product/55-2800" TargetMode="External"/><Relationship Id="rId50" Type="http://schemas.openxmlformats.org/officeDocument/2006/relationships/hyperlink" Target="http://www.parts-express.com/pe/showdetl.cfm?&amp;Partnumber=290-272" TargetMode="External"/><Relationship Id="rId104" Type="http://schemas.openxmlformats.org/officeDocument/2006/relationships/hyperlink" Target="http://www.parts-express.com/pe/showdetl.cfm?&amp;Partnumber=292-421" TargetMode="External"/><Relationship Id="rId125" Type="http://schemas.openxmlformats.org/officeDocument/2006/relationships/hyperlink" Target="http://www.parts-express.com/pe/showdetl.cfm?&amp;Partnumber=295-206" TargetMode="External"/><Relationship Id="rId146" Type="http://schemas.openxmlformats.org/officeDocument/2006/relationships/hyperlink" Target="http://www.parts-express.com/pe/showdetl.cfm?&amp;Partnumber=295-346" TargetMode="External"/><Relationship Id="rId167" Type="http://schemas.openxmlformats.org/officeDocument/2006/relationships/hyperlink" Target="http://www.parts-express.com/pe/showdetl.cfm?&amp;Partnumber=295-462" TargetMode="External"/><Relationship Id="rId188" Type="http://schemas.openxmlformats.org/officeDocument/2006/relationships/hyperlink" Target="http://www.parts-express.com/pe/showdetl.cfm?&amp;Partnumber=296-600" TargetMode="External"/><Relationship Id="rId311" Type="http://schemas.openxmlformats.org/officeDocument/2006/relationships/hyperlink" Target="http://www.parts-express.com/pe/showdetl.cfm?&amp;Partnumber=290-597" TargetMode="External"/><Relationship Id="rId332" Type="http://schemas.openxmlformats.org/officeDocument/2006/relationships/hyperlink" Target="http://www.parts-express.com/pe/showdetl.cfm?&amp;Partnumber=294-480" TargetMode="External"/><Relationship Id="rId353" Type="http://schemas.openxmlformats.org/officeDocument/2006/relationships/hyperlink" Target="http://www.parts-express.com/pe/showdetl.cfm?&amp;Partnumber=294-671" TargetMode="External"/><Relationship Id="rId374" Type="http://schemas.openxmlformats.org/officeDocument/2006/relationships/hyperlink" Target="http://www.parts-express.com/pe/showdetl.cfm?&amp;Partnumber=294-840" TargetMode="External"/><Relationship Id="rId395" Type="http://schemas.openxmlformats.org/officeDocument/2006/relationships/hyperlink" Target="http://www.parts-express.com/pe/showdetl.cfm?&amp;Partnumber=295-036" TargetMode="External"/><Relationship Id="rId409" Type="http://schemas.openxmlformats.org/officeDocument/2006/relationships/hyperlink" Target="http://www.mcmelectronics.com/product/55-2835" TargetMode="External"/><Relationship Id="rId560" Type="http://schemas.openxmlformats.org/officeDocument/2006/relationships/hyperlink" Target="http://www.parts-express.com/pe/showdetl.cfm?Partnumber=264-1046" TargetMode="External"/><Relationship Id="rId581" Type="http://schemas.openxmlformats.org/officeDocument/2006/relationships/hyperlink" Target="http://www.parts-express.com/pe/showdetl.cfm?Partnumber=293-657" TargetMode="External"/><Relationship Id="rId71" Type="http://schemas.openxmlformats.org/officeDocument/2006/relationships/hyperlink" Target="http://www.parts-express.com/pe/showdetl.cfm?&amp;Partnumber=290-334" TargetMode="External"/><Relationship Id="rId92" Type="http://schemas.openxmlformats.org/officeDocument/2006/relationships/hyperlink" Target="http://www.parts-express.com/pe/showdetl.cfm?&amp;Partnumber=290-374" TargetMode="External"/><Relationship Id="rId213" Type="http://schemas.openxmlformats.org/officeDocument/2006/relationships/hyperlink" Target="http://www.parts-express.com/pe/showdetl.cfm?&amp;Partnumber=297-434" TargetMode="External"/><Relationship Id="rId234" Type="http://schemas.openxmlformats.org/officeDocument/2006/relationships/hyperlink" Target="http://www.parts-express.com/pe/showdetl.cfm?&amp;Partnumber=264-391" TargetMode="External"/><Relationship Id="rId420" Type="http://schemas.openxmlformats.org/officeDocument/2006/relationships/hyperlink" Target="http://www.mcmelectronics.com/product/55-3120" TargetMode="External"/><Relationship Id="rId616" Type="http://schemas.openxmlformats.org/officeDocument/2006/relationships/hyperlink" Target="http://www.parts-express.com/pe/showdetl.cfm?Partnumber=299-240" TargetMode="External"/><Relationship Id="rId2" Type="http://schemas.openxmlformats.org/officeDocument/2006/relationships/hyperlink" Target="http://www.parts-express.com/pe/showdetl.cfm?&amp;Partnumber=264-1070" TargetMode="External"/><Relationship Id="rId29" Type="http://schemas.openxmlformats.org/officeDocument/2006/relationships/hyperlink" Target="http://www.parts-express.com/pe/showdetl.cfm?&amp;Partnumber=264-848" TargetMode="External"/><Relationship Id="rId255" Type="http://schemas.openxmlformats.org/officeDocument/2006/relationships/hyperlink" Target="http://www.parts-express.com/pe/showdetl.cfm?&amp;Partnumber=290-397" TargetMode="External"/><Relationship Id="rId276" Type="http://schemas.openxmlformats.org/officeDocument/2006/relationships/hyperlink" Target="http://www.parts-express.com/pe/showdetl.cfm?&amp;Partnumber=290-426" TargetMode="External"/><Relationship Id="rId297" Type="http://schemas.openxmlformats.org/officeDocument/2006/relationships/hyperlink" Target="http://www.parts-express.com/pe/showdetl.cfm?&amp;Partnumber=290-514" TargetMode="External"/><Relationship Id="rId441" Type="http://schemas.openxmlformats.org/officeDocument/2006/relationships/hyperlink" Target="http://www.mcmelectronics.com/product/55-1190" TargetMode="External"/><Relationship Id="rId462" Type="http://schemas.openxmlformats.org/officeDocument/2006/relationships/hyperlink" Target="http://www.mcmelectronics.com/product/55-1605" TargetMode="External"/><Relationship Id="rId483" Type="http://schemas.openxmlformats.org/officeDocument/2006/relationships/hyperlink" Target="http://www.mcmelectronics.com/product/55-2963" TargetMode="External"/><Relationship Id="rId518" Type="http://schemas.openxmlformats.org/officeDocument/2006/relationships/hyperlink" Target="http://www.mcmelectronics.com/product/55-2770" TargetMode="External"/><Relationship Id="rId539" Type="http://schemas.openxmlformats.org/officeDocument/2006/relationships/hyperlink" Target="http://www.mcmelectronics.com/product/55-2635" TargetMode="External"/><Relationship Id="rId40" Type="http://schemas.openxmlformats.org/officeDocument/2006/relationships/hyperlink" Target="http://www.parts-express.com/pe/showdetl.cfm?&amp;Partnumber=264-895" TargetMode="External"/><Relationship Id="rId115" Type="http://schemas.openxmlformats.org/officeDocument/2006/relationships/hyperlink" Target="http://www.parts-express.com/pe/showdetl.cfm?&amp;Partnumber=293-656" TargetMode="External"/><Relationship Id="rId136" Type="http://schemas.openxmlformats.org/officeDocument/2006/relationships/hyperlink" Target="http://www.parts-express.com/pe/showdetl.cfm?&amp;Partnumber=295-328" TargetMode="External"/><Relationship Id="rId157" Type="http://schemas.openxmlformats.org/officeDocument/2006/relationships/hyperlink" Target="http://www.parts-express.com/pe/showdetl.cfm?&amp;Partnumber=295-376" TargetMode="External"/><Relationship Id="rId178" Type="http://schemas.openxmlformats.org/officeDocument/2006/relationships/hyperlink" Target="http://www.parts-express.com/pe/showdetl.cfm?&amp;Partnumber=295-600" TargetMode="External"/><Relationship Id="rId301" Type="http://schemas.openxmlformats.org/officeDocument/2006/relationships/hyperlink" Target="http://www.parts-express.com/pe/showdetl.cfm?&amp;Partnumber=290-570" TargetMode="External"/><Relationship Id="rId322" Type="http://schemas.openxmlformats.org/officeDocument/2006/relationships/hyperlink" Target="http://www.parts-express.com/pe/showdetl.cfm?&amp;Partnumber=294-305" TargetMode="External"/><Relationship Id="rId343" Type="http://schemas.openxmlformats.org/officeDocument/2006/relationships/hyperlink" Target="http://www.parts-express.com/pe/showdetl.cfm?&amp;Partnumber=294-653" TargetMode="External"/><Relationship Id="rId364" Type="http://schemas.openxmlformats.org/officeDocument/2006/relationships/hyperlink" Target="http://www.parts-express.com/pe/showdetl.cfm?&amp;Partnumber=294-685" TargetMode="External"/><Relationship Id="rId550" Type="http://schemas.openxmlformats.org/officeDocument/2006/relationships/hyperlink" Target="http://www.parts-express.com/pe/showdetl.cfm?Partnumber=264-620" TargetMode="External"/><Relationship Id="rId61" Type="http://schemas.openxmlformats.org/officeDocument/2006/relationships/hyperlink" Target="http://www.parts-express.com/pe/showdetl.cfm?&amp;Partnumber=290-310" TargetMode="External"/><Relationship Id="rId82" Type="http://schemas.openxmlformats.org/officeDocument/2006/relationships/hyperlink" Target="http://www.parts-express.com/pe/showdetl.cfm?&amp;Partnumber=290-357" TargetMode="External"/><Relationship Id="rId199" Type="http://schemas.openxmlformats.org/officeDocument/2006/relationships/hyperlink" Target="http://www.parts-express.com/pe/showdetl.cfm?&amp;Partnumber=297-122" TargetMode="External"/><Relationship Id="rId203" Type="http://schemas.openxmlformats.org/officeDocument/2006/relationships/hyperlink" Target="http://www.parts-express.com/pe/showdetl.cfm?&amp;Partnumber=297-130" TargetMode="External"/><Relationship Id="rId385" Type="http://schemas.openxmlformats.org/officeDocument/2006/relationships/hyperlink" Target="http://www.parts-express.com/pe/showdetl.cfm?&amp;Partnumber=294-884" TargetMode="External"/><Relationship Id="rId571" Type="http://schemas.openxmlformats.org/officeDocument/2006/relationships/hyperlink" Target="http://www.parts-express.com/pe/showdetl.cfm?Partnumber=267-4354" TargetMode="External"/><Relationship Id="rId592" Type="http://schemas.openxmlformats.org/officeDocument/2006/relationships/hyperlink" Target="http://www.parts-express.com/pe/showdetl.cfm?Partnumber=295-430" TargetMode="External"/><Relationship Id="rId606" Type="http://schemas.openxmlformats.org/officeDocument/2006/relationships/hyperlink" Target="http://www.parts-express.com/pe/showdetl.cfm?Partnumber=297-428" TargetMode="External"/><Relationship Id="rId627" Type="http://schemas.openxmlformats.org/officeDocument/2006/relationships/hyperlink" Target="http://www.parts-express.com/pe/showdetl.cfm?&amp;Partnumber=293-662" TargetMode="External"/><Relationship Id="rId19" Type="http://schemas.openxmlformats.org/officeDocument/2006/relationships/hyperlink" Target="http://www.parts-express.com/pe/showdetl.cfm?&amp;Partnumber=264-1108" TargetMode="External"/><Relationship Id="rId224" Type="http://schemas.openxmlformats.org/officeDocument/2006/relationships/hyperlink" Target="http://www.parts-express.com/pe/showdetl.cfm?&amp;Partnumber=297-449" TargetMode="External"/><Relationship Id="rId245" Type="http://schemas.openxmlformats.org/officeDocument/2006/relationships/hyperlink" Target="http://www.parts-express.com/pe/showdetl.cfm?&amp;Partnumber=290-296" TargetMode="External"/><Relationship Id="rId266" Type="http://schemas.openxmlformats.org/officeDocument/2006/relationships/hyperlink" Target="http://www.parts-express.com/pe/showdetl.cfm?&amp;Partnumber=290-412" TargetMode="External"/><Relationship Id="rId287" Type="http://schemas.openxmlformats.org/officeDocument/2006/relationships/hyperlink" Target="http://www.parts-express.com/pe/showdetl.cfm?&amp;Partnumber=290-460" TargetMode="External"/><Relationship Id="rId410" Type="http://schemas.openxmlformats.org/officeDocument/2006/relationships/hyperlink" Target="http://www.mcmelectronics.com/product/55-2845" TargetMode="External"/><Relationship Id="rId431" Type="http://schemas.openxmlformats.org/officeDocument/2006/relationships/hyperlink" Target="http://www.mcmelectronics.com/product/55-3260" TargetMode="External"/><Relationship Id="rId452" Type="http://schemas.openxmlformats.org/officeDocument/2006/relationships/hyperlink" Target="http://www.mcmelectronics.com/product/55-1455" TargetMode="External"/><Relationship Id="rId473" Type="http://schemas.openxmlformats.org/officeDocument/2006/relationships/hyperlink" Target="http://www.mcmelectronics.com/product/55-2421" TargetMode="External"/><Relationship Id="rId494" Type="http://schemas.openxmlformats.org/officeDocument/2006/relationships/hyperlink" Target="http://www.mcmelectronics.com/product/55-2985" TargetMode="External"/><Relationship Id="rId508" Type="http://schemas.openxmlformats.org/officeDocument/2006/relationships/hyperlink" Target="http://www.mcmelectronics.com/product/55-2360" TargetMode="External"/><Relationship Id="rId529" Type="http://schemas.openxmlformats.org/officeDocument/2006/relationships/hyperlink" Target="http://www.mcmelectronics.com/product/55-3022" TargetMode="External"/><Relationship Id="rId30" Type="http://schemas.openxmlformats.org/officeDocument/2006/relationships/hyperlink" Target="http://www.parts-express.com/pe/showdetl.cfm?&amp;Partnumber=264-850" TargetMode="External"/><Relationship Id="rId105" Type="http://schemas.openxmlformats.org/officeDocument/2006/relationships/hyperlink" Target="http://www.parts-express.com/pe/showdetl.cfm?&amp;Partnumber=292-422" TargetMode="External"/><Relationship Id="rId126" Type="http://schemas.openxmlformats.org/officeDocument/2006/relationships/hyperlink" Target="http://www.parts-express.com/pe/showdetl.cfm?&amp;Partnumber=295-300" TargetMode="External"/><Relationship Id="rId147" Type="http://schemas.openxmlformats.org/officeDocument/2006/relationships/hyperlink" Target="http://www.parts-express.com/pe/showdetl.cfm?&amp;Partnumber=295-352" TargetMode="External"/><Relationship Id="rId168" Type="http://schemas.openxmlformats.org/officeDocument/2006/relationships/hyperlink" Target="http://www.parts-express.com/pe/showdetl.cfm?&amp;Partnumber=295-464" TargetMode="External"/><Relationship Id="rId312" Type="http://schemas.openxmlformats.org/officeDocument/2006/relationships/hyperlink" Target="http://www.parts-express.com/pe/showdetl.cfm?&amp;Partnumber=290-598" TargetMode="External"/><Relationship Id="rId333" Type="http://schemas.openxmlformats.org/officeDocument/2006/relationships/hyperlink" Target="http://www.parts-express.com/pe/showdetl.cfm?&amp;Partnumber=294-570" TargetMode="External"/><Relationship Id="rId354" Type="http://schemas.openxmlformats.org/officeDocument/2006/relationships/hyperlink" Target="http://www.parts-express.com/pe/showdetl.cfm?&amp;Partnumber=294-673" TargetMode="External"/><Relationship Id="rId540" Type="http://schemas.openxmlformats.org/officeDocument/2006/relationships/hyperlink" Target="http://www.mcmelectronics.com/product/55-3305" TargetMode="External"/><Relationship Id="rId51" Type="http://schemas.openxmlformats.org/officeDocument/2006/relationships/hyperlink" Target="http://www.parts-express.com/pe/showdetl.cfm?&amp;Partnumber=290-274" TargetMode="External"/><Relationship Id="rId72" Type="http://schemas.openxmlformats.org/officeDocument/2006/relationships/hyperlink" Target="http://www.parts-express.com/pe/showdetl.cfm?&amp;Partnumber=290-335" TargetMode="External"/><Relationship Id="rId93" Type="http://schemas.openxmlformats.org/officeDocument/2006/relationships/hyperlink" Target="http://www.parts-express.com/pe/showdetl.cfm?&amp;Partnumber=290-376" TargetMode="External"/><Relationship Id="rId189" Type="http://schemas.openxmlformats.org/officeDocument/2006/relationships/hyperlink" Target="http://www.parts-express.com/pe/showdetl.cfm?&amp;Partnumber=296-603" TargetMode="External"/><Relationship Id="rId375" Type="http://schemas.openxmlformats.org/officeDocument/2006/relationships/hyperlink" Target="http://www.parts-express.com/pe/showdetl.cfm?&amp;Partnumber=294-842" TargetMode="External"/><Relationship Id="rId396" Type="http://schemas.openxmlformats.org/officeDocument/2006/relationships/hyperlink" Target="http://www.parts-express.com/pe/showdetl.cfm?&amp;Partnumber=264-330" TargetMode="External"/><Relationship Id="rId561" Type="http://schemas.openxmlformats.org/officeDocument/2006/relationships/hyperlink" Target="http://www.parts-express.com/pe/showdetl.cfm?Partnumber=264-1064" TargetMode="External"/><Relationship Id="rId582" Type="http://schemas.openxmlformats.org/officeDocument/2006/relationships/hyperlink" Target="http://www.parts-express.com/pe/showdetl.cfm?Partnumber=295-030" TargetMode="External"/><Relationship Id="rId617" Type="http://schemas.openxmlformats.org/officeDocument/2006/relationships/hyperlink" Target="http://www.parts-express.com/pe/showdetl.cfm?Partnumber=299-242" TargetMode="External"/><Relationship Id="rId3" Type="http://schemas.openxmlformats.org/officeDocument/2006/relationships/hyperlink" Target="http://www.parts-express.com/pe/showdetl.cfm?&amp;Partnumber=264-1074" TargetMode="External"/><Relationship Id="rId214" Type="http://schemas.openxmlformats.org/officeDocument/2006/relationships/hyperlink" Target="http://www.parts-express.com/pe/showdetl.cfm?&amp;Partnumber=297-435" TargetMode="External"/><Relationship Id="rId235" Type="http://schemas.openxmlformats.org/officeDocument/2006/relationships/hyperlink" Target="http://www.parts-express.com/pe/showdetl.cfm?&amp;Partnumber=264-393" TargetMode="External"/><Relationship Id="rId256" Type="http://schemas.openxmlformats.org/officeDocument/2006/relationships/hyperlink" Target="http://www.parts-express.com/pe/showdetl.cfm?&amp;Partnumber=290-398" TargetMode="External"/><Relationship Id="rId277" Type="http://schemas.openxmlformats.org/officeDocument/2006/relationships/hyperlink" Target="http://www.parts-express.com/pe/showdetl.cfm?&amp;Partnumber=290-427" TargetMode="External"/><Relationship Id="rId298" Type="http://schemas.openxmlformats.org/officeDocument/2006/relationships/hyperlink" Target="http://www.parts-express.com/pe/showdetl.cfm?&amp;Partnumber=290-517" TargetMode="External"/><Relationship Id="rId400" Type="http://schemas.openxmlformats.org/officeDocument/2006/relationships/hyperlink" Target="http://www.parts-express.com/pe/showdetl.cfm?&amp;Partnumber=264-907" TargetMode="External"/><Relationship Id="rId421" Type="http://schemas.openxmlformats.org/officeDocument/2006/relationships/hyperlink" Target="http://www.mcmelectronics.com/product/55-3125" TargetMode="External"/><Relationship Id="rId442" Type="http://schemas.openxmlformats.org/officeDocument/2006/relationships/hyperlink" Target="http://www.mcmelectronics.com/product/55-1195" TargetMode="External"/><Relationship Id="rId463" Type="http://schemas.openxmlformats.org/officeDocument/2006/relationships/hyperlink" Target="http://www.mcmelectronics.com/product/55-1732" TargetMode="External"/><Relationship Id="rId484" Type="http://schemas.openxmlformats.org/officeDocument/2006/relationships/hyperlink" Target="http://www.mcmelectronics.com/product/55-2964" TargetMode="External"/><Relationship Id="rId519" Type="http://schemas.openxmlformats.org/officeDocument/2006/relationships/hyperlink" Target="http://www.mcmelectronics.com/product/55-2775" TargetMode="External"/><Relationship Id="rId116" Type="http://schemas.openxmlformats.org/officeDocument/2006/relationships/hyperlink" Target="http://www.parts-express.com/pe/showdetl.cfm?&amp;Partnumber=293-666" TargetMode="External"/><Relationship Id="rId137" Type="http://schemas.openxmlformats.org/officeDocument/2006/relationships/hyperlink" Target="http://www.parts-express.com/pe/showdetl.cfm?&amp;Partnumber=295-330" TargetMode="External"/><Relationship Id="rId158" Type="http://schemas.openxmlformats.org/officeDocument/2006/relationships/hyperlink" Target="http://www.parts-express.com/pe/showdetl.cfm?&amp;Partnumber=295-378" TargetMode="External"/><Relationship Id="rId302" Type="http://schemas.openxmlformats.org/officeDocument/2006/relationships/hyperlink" Target="http://www.parts-express.com/pe/showdetl.cfm?&amp;Partnumber=290-575" TargetMode="External"/><Relationship Id="rId323" Type="http://schemas.openxmlformats.org/officeDocument/2006/relationships/hyperlink" Target="http://www.parts-express.com/pe/showdetl.cfm?&amp;Partnumber=294-307" TargetMode="External"/><Relationship Id="rId344" Type="http://schemas.openxmlformats.org/officeDocument/2006/relationships/hyperlink" Target="http://www.parts-express.com/pe/showdetl.cfm?&amp;Partnumber=294-654" TargetMode="External"/><Relationship Id="rId530" Type="http://schemas.openxmlformats.org/officeDocument/2006/relationships/hyperlink" Target="http://www.mcmelectronics.com/product/55-2370" TargetMode="External"/><Relationship Id="rId20" Type="http://schemas.openxmlformats.org/officeDocument/2006/relationships/hyperlink" Target="http://www.parts-express.com/pe/showdetl.cfm?&amp;Partnumber=264-1110" TargetMode="External"/><Relationship Id="rId41" Type="http://schemas.openxmlformats.org/officeDocument/2006/relationships/hyperlink" Target="http://www.parts-express.com/pe/showdetl.cfm?&amp;Partnumber=290-184" TargetMode="External"/><Relationship Id="rId62" Type="http://schemas.openxmlformats.org/officeDocument/2006/relationships/hyperlink" Target="http://www.parts-express.com/pe/showdetl.cfm?&amp;Partnumber=290-312" TargetMode="External"/><Relationship Id="rId83" Type="http://schemas.openxmlformats.org/officeDocument/2006/relationships/hyperlink" Target="http://www.parts-express.com/pe/showdetl.cfm?&amp;Partnumber=290-360" TargetMode="External"/><Relationship Id="rId179" Type="http://schemas.openxmlformats.org/officeDocument/2006/relationships/hyperlink" Target="http://www.parts-express.com/pe/showdetl.cfm?&amp;Partnumber=295-605" TargetMode="External"/><Relationship Id="rId365" Type="http://schemas.openxmlformats.org/officeDocument/2006/relationships/hyperlink" Target="http://www.parts-express.com/pe/showdetl.cfm?&amp;Partnumber=294-686" TargetMode="External"/><Relationship Id="rId386" Type="http://schemas.openxmlformats.org/officeDocument/2006/relationships/hyperlink" Target="http://www.parts-express.com/pe/showdetl.cfm?&amp;Partnumber=294-886" TargetMode="External"/><Relationship Id="rId551" Type="http://schemas.openxmlformats.org/officeDocument/2006/relationships/hyperlink" Target="http://www.parts-express.com/pe/showdetl.cfm?Partnumber=264-622" TargetMode="External"/><Relationship Id="rId572" Type="http://schemas.openxmlformats.org/officeDocument/2006/relationships/hyperlink" Target="http://www.parts-express.com/pe/showdetl.cfm?Partnumber=269-187" TargetMode="External"/><Relationship Id="rId593" Type="http://schemas.openxmlformats.org/officeDocument/2006/relationships/hyperlink" Target="http://www.parts-express.com/pe/showdetl.cfm?Partnumber=295-456" TargetMode="External"/><Relationship Id="rId607" Type="http://schemas.openxmlformats.org/officeDocument/2006/relationships/hyperlink" Target="http://www.parts-express.com/pe/showdetl.cfm?Partnumber=297-439" TargetMode="External"/><Relationship Id="rId628" Type="http://schemas.openxmlformats.org/officeDocument/2006/relationships/hyperlink" Target="http://www.parts-express.com/pe/showdetl.cfm?&amp;Partnumber=294-301" TargetMode="External"/><Relationship Id="rId190" Type="http://schemas.openxmlformats.org/officeDocument/2006/relationships/hyperlink" Target="http://www.parts-express.com/pe/showdetl.cfm?&amp;Partnumber=296-608" TargetMode="External"/><Relationship Id="rId204" Type="http://schemas.openxmlformats.org/officeDocument/2006/relationships/hyperlink" Target="http://www.parts-express.com/pe/showdetl.cfm?&amp;Partnumber=297-132" TargetMode="External"/><Relationship Id="rId225" Type="http://schemas.openxmlformats.org/officeDocument/2006/relationships/hyperlink" Target="http://www.parts-express.com/pe/showdetl.cfm?&amp;Partnumber=297-450" TargetMode="External"/><Relationship Id="rId246" Type="http://schemas.openxmlformats.org/officeDocument/2006/relationships/hyperlink" Target="http://www.parts-express.com/pe/showdetl.cfm?&amp;Partnumber=290-379" TargetMode="External"/><Relationship Id="rId267" Type="http://schemas.openxmlformats.org/officeDocument/2006/relationships/hyperlink" Target="http://www.parts-express.com/pe/showdetl.cfm?&amp;Partnumber=290-413" TargetMode="External"/><Relationship Id="rId288" Type="http://schemas.openxmlformats.org/officeDocument/2006/relationships/hyperlink" Target="http://www.parts-express.com/pe/showdetl.cfm?&amp;Partnumber=290-464" TargetMode="External"/><Relationship Id="rId411" Type="http://schemas.openxmlformats.org/officeDocument/2006/relationships/hyperlink" Target="http://www.mcmelectronics.com/product/55-2850" TargetMode="External"/><Relationship Id="rId432" Type="http://schemas.openxmlformats.org/officeDocument/2006/relationships/hyperlink" Target="http://www.mcmelectronics.com/product/55-3265" TargetMode="External"/><Relationship Id="rId453" Type="http://schemas.openxmlformats.org/officeDocument/2006/relationships/hyperlink" Target="http://www.mcmelectronics.com/product/55-1465" TargetMode="External"/><Relationship Id="rId474" Type="http://schemas.openxmlformats.org/officeDocument/2006/relationships/hyperlink" Target="http://www.mcmelectronics.com/product/55-2669" TargetMode="External"/><Relationship Id="rId509" Type="http://schemas.openxmlformats.org/officeDocument/2006/relationships/hyperlink" Target="http://www.mcmelectronics.com/product/55-2361" TargetMode="External"/><Relationship Id="rId106" Type="http://schemas.openxmlformats.org/officeDocument/2006/relationships/hyperlink" Target="http://www.parts-express.com/pe/showdetl.cfm?&amp;Partnumber=292-426" TargetMode="External"/><Relationship Id="rId127" Type="http://schemas.openxmlformats.org/officeDocument/2006/relationships/hyperlink" Target="http://www.parts-express.com/pe/showdetl.cfm?&amp;Partnumber=295-301" TargetMode="External"/><Relationship Id="rId313" Type="http://schemas.openxmlformats.org/officeDocument/2006/relationships/hyperlink" Target="http://www.parts-express.com/pe/showdetl.cfm?&amp;Partnumber=290-680" TargetMode="External"/><Relationship Id="rId495" Type="http://schemas.openxmlformats.org/officeDocument/2006/relationships/hyperlink" Target="http://www.mcmelectronics.com/product/55-3185" TargetMode="External"/><Relationship Id="rId10" Type="http://schemas.openxmlformats.org/officeDocument/2006/relationships/hyperlink" Target="http://www.parts-express.com/pe/showdetl.cfm?&amp;Partnumber=264-1088" TargetMode="External"/><Relationship Id="rId31" Type="http://schemas.openxmlformats.org/officeDocument/2006/relationships/hyperlink" Target="http://www.parts-express.com/pe/showdetl.cfm?&amp;Partnumber=264-854" TargetMode="External"/><Relationship Id="rId52" Type="http://schemas.openxmlformats.org/officeDocument/2006/relationships/hyperlink" Target="http://www.parts-express.com/pe/showdetl.cfm?&amp;Partnumber=290-276" TargetMode="External"/><Relationship Id="rId73" Type="http://schemas.openxmlformats.org/officeDocument/2006/relationships/hyperlink" Target="http://www.parts-express.com/pe/showdetl.cfm?&amp;Partnumber=290-336" TargetMode="External"/><Relationship Id="rId94" Type="http://schemas.openxmlformats.org/officeDocument/2006/relationships/hyperlink" Target="http://www.parts-express.com/pe/showdetl.cfm?&amp;Partnumber=290-377" TargetMode="External"/><Relationship Id="rId148" Type="http://schemas.openxmlformats.org/officeDocument/2006/relationships/hyperlink" Target="http://www.parts-express.com/pe/showdetl.cfm?&amp;Partnumber=295-353" TargetMode="External"/><Relationship Id="rId169" Type="http://schemas.openxmlformats.org/officeDocument/2006/relationships/hyperlink" Target="http://www.parts-express.com/pe/showdetl.cfm?&amp;Partnumber=295-466" TargetMode="External"/><Relationship Id="rId334" Type="http://schemas.openxmlformats.org/officeDocument/2006/relationships/hyperlink" Target="http://www.parts-express.com/pe/showdetl.cfm?&amp;Partnumber=294-572" TargetMode="External"/><Relationship Id="rId355" Type="http://schemas.openxmlformats.org/officeDocument/2006/relationships/hyperlink" Target="http://www.parts-express.com/pe/showdetl.cfm?&amp;Partnumber=294-675" TargetMode="External"/><Relationship Id="rId376" Type="http://schemas.openxmlformats.org/officeDocument/2006/relationships/hyperlink" Target="http://www.parts-express.com/pe/showdetl.cfm?&amp;Partnumber=294-844" TargetMode="External"/><Relationship Id="rId397" Type="http://schemas.openxmlformats.org/officeDocument/2006/relationships/hyperlink" Target="http://www.parts-express.com/pe/showdetl.cfm?&amp;Partnumber=264-1116" TargetMode="External"/><Relationship Id="rId520" Type="http://schemas.openxmlformats.org/officeDocument/2006/relationships/hyperlink" Target="http://www.mcmelectronics.com/product/55-2780" TargetMode="External"/><Relationship Id="rId541" Type="http://schemas.openxmlformats.org/officeDocument/2006/relationships/hyperlink" Target="http://www.mcmelectronics.com/product/55-3310" TargetMode="External"/><Relationship Id="rId562" Type="http://schemas.openxmlformats.org/officeDocument/2006/relationships/hyperlink" Target="http://www.parts-express.com/pe/showdetl.cfm?Partnumber=264-1066" TargetMode="External"/><Relationship Id="rId583" Type="http://schemas.openxmlformats.org/officeDocument/2006/relationships/hyperlink" Target="http://www.parts-express.com/pe/showdetl.cfm?Partnumber=295-032" TargetMode="External"/><Relationship Id="rId618" Type="http://schemas.openxmlformats.org/officeDocument/2006/relationships/hyperlink" Target="http://www.parts-express.com/pe/showdetl.cfm?Partnumber=299-289" TargetMode="External"/><Relationship Id="rId4" Type="http://schemas.openxmlformats.org/officeDocument/2006/relationships/hyperlink" Target="http://www.parts-express.com/pe/showdetl.cfm?&amp;Partnumber=264-1076" TargetMode="External"/><Relationship Id="rId180" Type="http://schemas.openxmlformats.org/officeDocument/2006/relationships/hyperlink" Target="http://www.parts-express.com/pe/showdetl.cfm?&amp;Partnumber=295-610" TargetMode="External"/><Relationship Id="rId215" Type="http://schemas.openxmlformats.org/officeDocument/2006/relationships/hyperlink" Target="http://www.parts-express.com/pe/showdetl.cfm?&amp;Partnumber=297-436" TargetMode="External"/><Relationship Id="rId236" Type="http://schemas.openxmlformats.org/officeDocument/2006/relationships/hyperlink" Target="http://www.parts-express.com/pe/showdetl.cfm?&amp;Partnumber=264-394" TargetMode="External"/><Relationship Id="rId257" Type="http://schemas.openxmlformats.org/officeDocument/2006/relationships/hyperlink" Target="http://www.parts-express.com/pe/showdetl.cfm?&amp;Partnumber=290-401" TargetMode="External"/><Relationship Id="rId278" Type="http://schemas.openxmlformats.org/officeDocument/2006/relationships/hyperlink" Target="http://www.parts-express.com/pe/showdetl.cfm?&amp;Partnumber=290-428" TargetMode="External"/><Relationship Id="rId401" Type="http://schemas.openxmlformats.org/officeDocument/2006/relationships/hyperlink" Target="http://www.parts-express.com/pe/showdetl.cfm?&amp;Partnumber=293-480" TargetMode="External"/><Relationship Id="rId422" Type="http://schemas.openxmlformats.org/officeDocument/2006/relationships/hyperlink" Target="http://www.mcmelectronics.com/product/55-3130" TargetMode="External"/><Relationship Id="rId443" Type="http://schemas.openxmlformats.org/officeDocument/2006/relationships/hyperlink" Target="http://www.mcmelectronics.com/product/55-1205" TargetMode="External"/><Relationship Id="rId464" Type="http://schemas.openxmlformats.org/officeDocument/2006/relationships/hyperlink" Target="http://www.mcmelectronics.com/product/55-1853" TargetMode="External"/><Relationship Id="rId303" Type="http://schemas.openxmlformats.org/officeDocument/2006/relationships/hyperlink" Target="http://www.parts-express.com/pe/showdetl.cfm?&amp;Partnumber=290-577" TargetMode="External"/><Relationship Id="rId485" Type="http://schemas.openxmlformats.org/officeDocument/2006/relationships/hyperlink" Target="http://www.mcmelectronics.com/product/55-2970" TargetMode="External"/><Relationship Id="rId42" Type="http://schemas.openxmlformats.org/officeDocument/2006/relationships/hyperlink" Target="http://www.parts-express.com/pe/showdetl.cfm?&amp;Partnumber=290-204" TargetMode="External"/><Relationship Id="rId84" Type="http://schemas.openxmlformats.org/officeDocument/2006/relationships/hyperlink" Target="http://www.parts-express.com/pe/showdetl.cfm?&amp;Partnumber=290-361" TargetMode="External"/><Relationship Id="rId138" Type="http://schemas.openxmlformats.org/officeDocument/2006/relationships/hyperlink" Target="http://www.parts-express.com/pe/showdetl.cfm?&amp;Partnumber=295-332" TargetMode="External"/><Relationship Id="rId345" Type="http://schemas.openxmlformats.org/officeDocument/2006/relationships/hyperlink" Target="http://www.parts-express.com/pe/showdetl.cfm?&amp;Partnumber=294-658" TargetMode="External"/><Relationship Id="rId387" Type="http://schemas.openxmlformats.org/officeDocument/2006/relationships/hyperlink" Target="http://www.parts-express.com/pe/showdetl.cfm?&amp;Partnumber=294-890" TargetMode="External"/><Relationship Id="rId510" Type="http://schemas.openxmlformats.org/officeDocument/2006/relationships/hyperlink" Target="http://www.mcmelectronics.com/product/55-2362" TargetMode="External"/><Relationship Id="rId552" Type="http://schemas.openxmlformats.org/officeDocument/2006/relationships/hyperlink" Target="http://www.parts-express.com/pe/showdetl.cfm?Partnumber=264-831" TargetMode="External"/><Relationship Id="rId594" Type="http://schemas.openxmlformats.org/officeDocument/2006/relationships/hyperlink" Target="http://www.parts-express.com/pe/showdetl.cfm?Partnumber=295-458" TargetMode="External"/><Relationship Id="rId608" Type="http://schemas.openxmlformats.org/officeDocument/2006/relationships/hyperlink" Target="http://www.parts-express.com/pe/showdetl.cfm?Partnumber=297-440" TargetMode="External"/><Relationship Id="rId191" Type="http://schemas.openxmlformats.org/officeDocument/2006/relationships/hyperlink" Target="http://www.parts-express.com/pe/showdetl.cfm?&amp;Partnumber=296-616" TargetMode="External"/><Relationship Id="rId205" Type="http://schemas.openxmlformats.org/officeDocument/2006/relationships/hyperlink" Target="http://www.parts-express.com/pe/showdetl.cfm?&amp;Partnumber=297-262" TargetMode="External"/><Relationship Id="rId247" Type="http://schemas.openxmlformats.org/officeDocument/2006/relationships/hyperlink" Target="http://www.parts-express.com/pe/showdetl.cfm?&amp;Partnumber=290-380" TargetMode="External"/><Relationship Id="rId412" Type="http://schemas.openxmlformats.org/officeDocument/2006/relationships/hyperlink" Target="http://www.mcmelectronics.com/product/55-2855" TargetMode="External"/><Relationship Id="rId107" Type="http://schemas.openxmlformats.org/officeDocument/2006/relationships/hyperlink" Target="http://www.parts-express.com/pe/showdetl.cfm?&amp;Partnumber=292-428" TargetMode="External"/><Relationship Id="rId289" Type="http://schemas.openxmlformats.org/officeDocument/2006/relationships/hyperlink" Target="http://www.parts-express.com/pe/showdetl.cfm?&amp;Partnumber=290-466" TargetMode="External"/><Relationship Id="rId454" Type="http://schemas.openxmlformats.org/officeDocument/2006/relationships/hyperlink" Target="http://www.mcmelectronics.com/product/55-1515" TargetMode="External"/><Relationship Id="rId496" Type="http://schemas.openxmlformats.org/officeDocument/2006/relationships/hyperlink" Target="http://www.mcmelectronics.com/product/55-3190" TargetMode="External"/><Relationship Id="rId11" Type="http://schemas.openxmlformats.org/officeDocument/2006/relationships/hyperlink" Target="http://www.parts-express.com/pe/showdetl.cfm?&amp;Partnumber=264-1090" TargetMode="External"/><Relationship Id="rId53" Type="http://schemas.openxmlformats.org/officeDocument/2006/relationships/hyperlink" Target="http://www.parts-express.com/pe/showdetl.cfm?&amp;Partnumber=290-300" TargetMode="External"/><Relationship Id="rId149" Type="http://schemas.openxmlformats.org/officeDocument/2006/relationships/hyperlink" Target="http://www.parts-express.com/pe/showdetl.cfm?&amp;Partnumber=295-354" TargetMode="External"/><Relationship Id="rId314" Type="http://schemas.openxmlformats.org/officeDocument/2006/relationships/hyperlink" Target="http://www.parts-express.com/pe/showdetl.cfm?&amp;Partnumber=290-682" TargetMode="External"/><Relationship Id="rId356" Type="http://schemas.openxmlformats.org/officeDocument/2006/relationships/hyperlink" Target="http://www.parts-express.com/pe/showdetl.cfm?&amp;Partnumber=294-676" TargetMode="External"/><Relationship Id="rId398" Type="http://schemas.openxmlformats.org/officeDocument/2006/relationships/hyperlink" Target="http://www.parts-express.com/pe/showdetl.cfm?&amp;Partnumber=264-855" TargetMode="External"/><Relationship Id="rId521" Type="http://schemas.openxmlformats.org/officeDocument/2006/relationships/hyperlink" Target="http://www.mcmelectronics.com/product/55-3003" TargetMode="External"/><Relationship Id="rId563" Type="http://schemas.openxmlformats.org/officeDocument/2006/relationships/hyperlink" Target="http://www.parts-express.com/pe/showdetl.cfm?Partnumber=264-1068" TargetMode="External"/><Relationship Id="rId619" Type="http://schemas.openxmlformats.org/officeDocument/2006/relationships/hyperlink" Target="http://www.parts-express.com/pe/showdetl.cfm?Partnumber=296-603" TargetMode="External"/><Relationship Id="rId95" Type="http://schemas.openxmlformats.org/officeDocument/2006/relationships/hyperlink" Target="http://www.parts-express.com/pe/showdetl.cfm?&amp;Partnumber=292-202" TargetMode="External"/><Relationship Id="rId160" Type="http://schemas.openxmlformats.org/officeDocument/2006/relationships/hyperlink" Target="http://www.parts-express.com/pe/showdetl.cfm?&amp;Partnumber=295-404" TargetMode="External"/><Relationship Id="rId216" Type="http://schemas.openxmlformats.org/officeDocument/2006/relationships/hyperlink" Target="http://www.parts-express.com/pe/showdetl.cfm?&amp;Partnumber=297-437" TargetMode="External"/><Relationship Id="rId423" Type="http://schemas.openxmlformats.org/officeDocument/2006/relationships/hyperlink" Target="http://www.mcmelectronics.com/product/55-3135" TargetMode="External"/><Relationship Id="rId258" Type="http://schemas.openxmlformats.org/officeDocument/2006/relationships/hyperlink" Target="http://www.parts-express.com/pe/showdetl.cfm?&amp;Partnumber=290-403" TargetMode="External"/><Relationship Id="rId465" Type="http://schemas.openxmlformats.org/officeDocument/2006/relationships/hyperlink" Target="http://www.mcmelectronics.com/product/55-1855" TargetMode="External"/><Relationship Id="rId22" Type="http://schemas.openxmlformats.org/officeDocument/2006/relationships/hyperlink" Target="http://www.parts-express.com/pe/showdetl.cfm?&amp;Partnumber=264-1118" TargetMode="External"/><Relationship Id="rId64" Type="http://schemas.openxmlformats.org/officeDocument/2006/relationships/hyperlink" Target="http://www.parts-express.com/pe/showdetl.cfm?&amp;Partnumber=290-315" TargetMode="External"/><Relationship Id="rId118" Type="http://schemas.openxmlformats.org/officeDocument/2006/relationships/hyperlink" Target="http://www.parts-express.com/pe/showdetl.cfm?&amp;Partnumber=295-110" TargetMode="External"/><Relationship Id="rId325" Type="http://schemas.openxmlformats.org/officeDocument/2006/relationships/hyperlink" Target="http://www.parts-express.com/pe/showdetl.cfm?&amp;Partnumber=294-311" TargetMode="External"/><Relationship Id="rId367" Type="http://schemas.openxmlformats.org/officeDocument/2006/relationships/hyperlink" Target="http://www.parts-express.com/pe/showdetl.cfm?&amp;Partnumber=294-694" TargetMode="External"/><Relationship Id="rId532" Type="http://schemas.openxmlformats.org/officeDocument/2006/relationships/hyperlink" Target="http://www.mcmelectronics.com/product/55-2372" TargetMode="External"/><Relationship Id="rId574" Type="http://schemas.openxmlformats.org/officeDocument/2006/relationships/hyperlink" Target="http://www.parts-express.com/pe/showdetl.cfm?Partnumber=290-210" TargetMode="External"/><Relationship Id="rId171" Type="http://schemas.openxmlformats.org/officeDocument/2006/relationships/hyperlink" Target="http://www.parts-express.com/pe/showdetl.cfm?&amp;Partnumber=295-468" TargetMode="External"/><Relationship Id="rId227" Type="http://schemas.openxmlformats.org/officeDocument/2006/relationships/hyperlink" Target="http://www.parts-express.com/pe/showdetl.cfm?&amp;Partnumber=297-460" TargetMode="External"/><Relationship Id="rId269" Type="http://schemas.openxmlformats.org/officeDocument/2006/relationships/hyperlink" Target="http://www.parts-express.com/pe/showdetl.cfm?&amp;Partnumber=290-415" TargetMode="External"/><Relationship Id="rId434" Type="http://schemas.openxmlformats.org/officeDocument/2006/relationships/hyperlink" Target="http://www.mcmelectronics.com/product/55-3275" TargetMode="External"/><Relationship Id="rId476" Type="http://schemas.openxmlformats.org/officeDocument/2006/relationships/hyperlink" Target="http://www.mcmelectronics.com/product/55-2951" TargetMode="External"/><Relationship Id="rId33" Type="http://schemas.openxmlformats.org/officeDocument/2006/relationships/hyperlink" Target="http://www.parts-express.com/pe/showdetl.cfm?&amp;Partnumber=264-878" TargetMode="External"/><Relationship Id="rId129" Type="http://schemas.openxmlformats.org/officeDocument/2006/relationships/hyperlink" Target="http://www.parts-express.com/pe/showdetl.cfm?&amp;Partnumber=295-305" TargetMode="External"/><Relationship Id="rId280" Type="http://schemas.openxmlformats.org/officeDocument/2006/relationships/hyperlink" Target="http://www.parts-express.com/pe/showdetl.cfm?&amp;Partnumber=290-430" TargetMode="External"/><Relationship Id="rId336" Type="http://schemas.openxmlformats.org/officeDocument/2006/relationships/hyperlink" Target="http://www.parts-express.com/pe/showdetl.cfm?&amp;Partnumber=294-645" TargetMode="External"/><Relationship Id="rId501" Type="http://schemas.openxmlformats.org/officeDocument/2006/relationships/hyperlink" Target="http://www.mcmelectronics.com/product/55-3870" TargetMode="External"/><Relationship Id="rId543" Type="http://schemas.openxmlformats.org/officeDocument/2006/relationships/hyperlink" Target="http://www.mcmelectronics.com/product/55-3325" TargetMode="External"/><Relationship Id="rId75" Type="http://schemas.openxmlformats.org/officeDocument/2006/relationships/hyperlink" Target="http://www.parts-express.com/pe/showdetl.cfm?&amp;Partnumber=290-345" TargetMode="External"/><Relationship Id="rId140" Type="http://schemas.openxmlformats.org/officeDocument/2006/relationships/hyperlink" Target="http://www.parts-express.com/pe/showdetl.cfm?&amp;Partnumber=295-335" TargetMode="External"/><Relationship Id="rId182" Type="http://schemas.openxmlformats.org/officeDocument/2006/relationships/hyperlink" Target="http://www.parts-express.com/pe/showdetl.cfm?&amp;Partnumber=296-404" TargetMode="External"/><Relationship Id="rId378" Type="http://schemas.openxmlformats.org/officeDocument/2006/relationships/hyperlink" Target="http://www.parts-express.com/pe/showdetl.cfm?&amp;Partnumber=294-854" TargetMode="External"/><Relationship Id="rId403" Type="http://schemas.openxmlformats.org/officeDocument/2006/relationships/hyperlink" Target="http://www.parts-express.com/pe/showdetl.cfm?&amp;Partnumber=295-414" TargetMode="External"/><Relationship Id="rId585" Type="http://schemas.openxmlformats.org/officeDocument/2006/relationships/hyperlink" Target="http://www.parts-express.com/pe/showdetl.cfm?Partnumber=295-200" TargetMode="External"/><Relationship Id="rId6" Type="http://schemas.openxmlformats.org/officeDocument/2006/relationships/hyperlink" Target="http://www.parts-express.com/pe/showdetl.cfm?&amp;Partnumber=264-1080" TargetMode="External"/><Relationship Id="rId238" Type="http://schemas.openxmlformats.org/officeDocument/2006/relationships/hyperlink" Target="http://www.parts-express.com/pe/showdetl.cfm?&amp;Partnumber=264-396" TargetMode="External"/><Relationship Id="rId445" Type="http://schemas.openxmlformats.org/officeDocument/2006/relationships/hyperlink" Target="http://www.mcmelectronics.com/product/55-1220" TargetMode="External"/><Relationship Id="rId487" Type="http://schemas.openxmlformats.org/officeDocument/2006/relationships/hyperlink" Target="http://www.mcmelectronics.com/product/55-2972" TargetMode="External"/><Relationship Id="rId610" Type="http://schemas.openxmlformats.org/officeDocument/2006/relationships/hyperlink" Target="http://www.parts-express.com/pe/showdetl.cfm?Partnumber=297-444" TargetMode="External"/><Relationship Id="rId291" Type="http://schemas.openxmlformats.org/officeDocument/2006/relationships/hyperlink" Target="http://www.parts-express.com/pe/showdetl.cfm?&amp;Partnumber=290-500" TargetMode="External"/><Relationship Id="rId305" Type="http://schemas.openxmlformats.org/officeDocument/2006/relationships/hyperlink" Target="http://www.parts-express.com/pe/showdetl.cfm?&amp;Partnumber=290-579" TargetMode="External"/><Relationship Id="rId347" Type="http://schemas.openxmlformats.org/officeDocument/2006/relationships/hyperlink" Target="http://www.parts-express.com/pe/showdetl.cfm?&amp;Partnumber=294-660" TargetMode="External"/><Relationship Id="rId512" Type="http://schemas.openxmlformats.org/officeDocument/2006/relationships/hyperlink" Target="http://www.mcmelectronics.com/product/55-2365" TargetMode="External"/><Relationship Id="rId44" Type="http://schemas.openxmlformats.org/officeDocument/2006/relationships/hyperlink" Target="http://www.parts-express.com/pe/showdetl.cfm?&amp;Partnumber=290-208" TargetMode="External"/><Relationship Id="rId86" Type="http://schemas.openxmlformats.org/officeDocument/2006/relationships/hyperlink" Target="http://www.parts-express.com/pe/showdetl.cfm?&amp;Partnumber=290-365" TargetMode="External"/><Relationship Id="rId151" Type="http://schemas.openxmlformats.org/officeDocument/2006/relationships/hyperlink" Target="http://www.parts-express.com/pe/showdetl.cfm?&amp;Partnumber=295-356" TargetMode="External"/><Relationship Id="rId389" Type="http://schemas.openxmlformats.org/officeDocument/2006/relationships/hyperlink" Target="http://www.parts-express.com/pe/showdetl.cfm?&amp;Partnumber=295-010" TargetMode="External"/><Relationship Id="rId554" Type="http://schemas.openxmlformats.org/officeDocument/2006/relationships/hyperlink" Target="http://www.parts-express.com/pe/showdetl.cfm?Partnumber=264-878" TargetMode="External"/><Relationship Id="rId596" Type="http://schemas.openxmlformats.org/officeDocument/2006/relationships/hyperlink" Target="http://www.parts-express.com/pe/showdetl.cfm?Partnumber=295-472" TargetMode="External"/><Relationship Id="rId193" Type="http://schemas.openxmlformats.org/officeDocument/2006/relationships/hyperlink" Target="http://www.parts-express.com/pe/showdetl.cfm?&amp;Partnumber=297-030" TargetMode="External"/><Relationship Id="rId207" Type="http://schemas.openxmlformats.org/officeDocument/2006/relationships/hyperlink" Target="http://www.parts-express.com/pe/showdetl.cfm?&amp;Partnumber=297-290" TargetMode="External"/><Relationship Id="rId249" Type="http://schemas.openxmlformats.org/officeDocument/2006/relationships/hyperlink" Target="http://www.parts-express.com/pe/showdetl.cfm?&amp;Partnumber=290-384" TargetMode="External"/><Relationship Id="rId414" Type="http://schemas.openxmlformats.org/officeDocument/2006/relationships/hyperlink" Target="http://www.mcmelectronics.com/product/55-2865" TargetMode="External"/><Relationship Id="rId456" Type="http://schemas.openxmlformats.org/officeDocument/2006/relationships/hyperlink" Target="http://www.mcmelectronics.com/product/55-1525" TargetMode="External"/><Relationship Id="rId498" Type="http://schemas.openxmlformats.org/officeDocument/2006/relationships/hyperlink" Target="http://www.mcmelectronics.com/product/55-3840" TargetMode="External"/><Relationship Id="rId621" Type="http://schemas.openxmlformats.org/officeDocument/2006/relationships/hyperlink" Target="http://www.parts-express.com/pe/showdetl.cfm?&amp;Partnumber=290-912" TargetMode="External"/><Relationship Id="rId13" Type="http://schemas.openxmlformats.org/officeDocument/2006/relationships/hyperlink" Target="http://www.parts-express.com/pe/showdetl.cfm?&amp;Partnumber=264-1094" TargetMode="External"/><Relationship Id="rId109" Type="http://schemas.openxmlformats.org/officeDocument/2006/relationships/hyperlink" Target="http://www.parts-express.com/pe/showdetl.cfm?&amp;Partnumber=293-482" TargetMode="External"/><Relationship Id="rId260" Type="http://schemas.openxmlformats.org/officeDocument/2006/relationships/hyperlink" Target="http://www.parts-express.com/pe/showdetl.cfm?&amp;Partnumber=290-405" TargetMode="External"/><Relationship Id="rId316" Type="http://schemas.openxmlformats.org/officeDocument/2006/relationships/hyperlink" Target="http://www.parts-express.com/pe/showdetl.cfm?&amp;Partnumber=292-210" TargetMode="External"/><Relationship Id="rId523" Type="http://schemas.openxmlformats.org/officeDocument/2006/relationships/hyperlink" Target="http://www.mcmelectronics.com/product/55-3005" TargetMode="External"/><Relationship Id="rId55" Type="http://schemas.openxmlformats.org/officeDocument/2006/relationships/hyperlink" Target="http://www.parts-express.com/pe/showdetl.cfm?&amp;Partnumber=290-302" TargetMode="External"/><Relationship Id="rId97" Type="http://schemas.openxmlformats.org/officeDocument/2006/relationships/hyperlink" Target="http://www.parts-express.com/pe/showdetl.cfm?&amp;Partnumber=292-404" TargetMode="External"/><Relationship Id="rId120" Type="http://schemas.openxmlformats.org/officeDocument/2006/relationships/hyperlink" Target="http://www.parts-express.com/pe/showdetl.cfm?&amp;Partnumber=295-130" TargetMode="External"/><Relationship Id="rId358" Type="http://schemas.openxmlformats.org/officeDocument/2006/relationships/hyperlink" Target="http://www.parts-express.com/pe/showdetl.cfm?&amp;Partnumber=294-678" TargetMode="External"/><Relationship Id="rId565" Type="http://schemas.openxmlformats.org/officeDocument/2006/relationships/hyperlink" Target="http://www.parts-express.com/pe/showdetl.cfm?Partnumber=264-1096" TargetMode="External"/><Relationship Id="rId162" Type="http://schemas.openxmlformats.org/officeDocument/2006/relationships/hyperlink" Target="http://www.parts-express.com/pe/showdetl.cfm?&amp;Partnumber=295-420" TargetMode="External"/><Relationship Id="rId218" Type="http://schemas.openxmlformats.org/officeDocument/2006/relationships/hyperlink" Target="http://www.parts-express.com/pe/showdetl.cfm?&amp;Partnumber=297-440" TargetMode="External"/><Relationship Id="rId425" Type="http://schemas.openxmlformats.org/officeDocument/2006/relationships/hyperlink" Target="http://www.mcmelectronics.com/product/55-3165" TargetMode="External"/><Relationship Id="rId467" Type="http://schemas.openxmlformats.org/officeDocument/2006/relationships/hyperlink" Target="http://www.mcmelectronics.com/product/55-1860" TargetMode="External"/><Relationship Id="rId271" Type="http://schemas.openxmlformats.org/officeDocument/2006/relationships/hyperlink" Target="http://www.parts-express.com/pe/showdetl.cfm?&amp;Partnumber=290-418" TargetMode="External"/><Relationship Id="rId24" Type="http://schemas.openxmlformats.org/officeDocument/2006/relationships/hyperlink" Target="http://www.parts-express.com/pe/showdetl.cfm?&amp;Partnumber=264-828" TargetMode="External"/><Relationship Id="rId66" Type="http://schemas.openxmlformats.org/officeDocument/2006/relationships/hyperlink" Target="http://www.parts-express.com/pe/showdetl.cfm?&amp;Partnumber=290-322" TargetMode="External"/><Relationship Id="rId131" Type="http://schemas.openxmlformats.org/officeDocument/2006/relationships/hyperlink" Target="http://www.parts-express.com/pe/showdetl.cfm?&amp;Partnumber=295-308" TargetMode="External"/><Relationship Id="rId327" Type="http://schemas.openxmlformats.org/officeDocument/2006/relationships/hyperlink" Target="http://www.parts-express.com/pe/showdetl.cfm?&amp;Partnumber=294-315" TargetMode="External"/><Relationship Id="rId369" Type="http://schemas.openxmlformats.org/officeDocument/2006/relationships/hyperlink" Target="http://www.parts-express.com/pe/showdetl.cfm?&amp;Partnumber=294-828" TargetMode="External"/><Relationship Id="rId534" Type="http://schemas.openxmlformats.org/officeDocument/2006/relationships/hyperlink" Target="http://www.mcmelectronics.com/product/55-2516" TargetMode="External"/><Relationship Id="rId576" Type="http://schemas.openxmlformats.org/officeDocument/2006/relationships/hyperlink" Target="http://www.parts-express.com/pe/showdetl.cfm?Partnumber=290-579" TargetMode="External"/><Relationship Id="rId173" Type="http://schemas.openxmlformats.org/officeDocument/2006/relationships/hyperlink" Target="http://www.parts-express.com/pe/showdetl.cfm?&amp;Partnumber=295-470" TargetMode="External"/><Relationship Id="rId229" Type="http://schemas.openxmlformats.org/officeDocument/2006/relationships/hyperlink" Target="http://www.parts-express.com/pe/showdetl.cfm?&amp;Partnumber=264-334" TargetMode="External"/><Relationship Id="rId380" Type="http://schemas.openxmlformats.org/officeDocument/2006/relationships/hyperlink" Target="http://www.parts-express.com/pe/showdetl.cfm?&amp;Partnumber=294-862" TargetMode="External"/><Relationship Id="rId436" Type="http://schemas.openxmlformats.org/officeDocument/2006/relationships/hyperlink" Target="http://www.mcmelectronics.com/product/55-1906" TargetMode="External"/><Relationship Id="rId601" Type="http://schemas.openxmlformats.org/officeDocument/2006/relationships/hyperlink" Target="http://www.parts-express.com/pe/showdetl.cfm?Partnumber=296-616" TargetMode="External"/><Relationship Id="rId240" Type="http://schemas.openxmlformats.org/officeDocument/2006/relationships/hyperlink" Target="http://www.parts-express.com/pe/showdetl.cfm?&amp;Partnumber=264-424" TargetMode="External"/><Relationship Id="rId478" Type="http://schemas.openxmlformats.org/officeDocument/2006/relationships/hyperlink" Target="http://www.mcmelectronics.com/product/55-2953" TargetMode="External"/><Relationship Id="rId35" Type="http://schemas.openxmlformats.org/officeDocument/2006/relationships/hyperlink" Target="http://www.parts-express.com/pe/showdetl.cfm?&amp;Partnumber=264-889" TargetMode="External"/><Relationship Id="rId77" Type="http://schemas.openxmlformats.org/officeDocument/2006/relationships/hyperlink" Target="http://www.parts-express.com/pe/showdetl.cfm?&amp;Partnumber=290-350" TargetMode="External"/><Relationship Id="rId100" Type="http://schemas.openxmlformats.org/officeDocument/2006/relationships/hyperlink" Target="http://www.parts-express.com/pe/showdetl.cfm?&amp;Partnumber=292-408" TargetMode="External"/><Relationship Id="rId282" Type="http://schemas.openxmlformats.org/officeDocument/2006/relationships/hyperlink" Target="http://www.parts-express.com/pe/showdetl.cfm?&amp;Partnumber=290-436" TargetMode="External"/><Relationship Id="rId338" Type="http://schemas.openxmlformats.org/officeDocument/2006/relationships/hyperlink" Target="http://www.parts-express.com/pe/showdetl.cfm?&amp;Partnumber=294-648" TargetMode="External"/><Relationship Id="rId503" Type="http://schemas.openxmlformats.org/officeDocument/2006/relationships/hyperlink" Target="http://www.mcmelectronics.com/product/55-2351" TargetMode="External"/><Relationship Id="rId545" Type="http://schemas.openxmlformats.org/officeDocument/2006/relationships/hyperlink" Target="http://www.mcmelectronics.com/product/55-3345" TargetMode="External"/><Relationship Id="rId587" Type="http://schemas.openxmlformats.org/officeDocument/2006/relationships/hyperlink" Target="http://www.parts-express.com/pe/showdetl.cfm?Partnumber=295-302" TargetMode="External"/><Relationship Id="rId8" Type="http://schemas.openxmlformats.org/officeDocument/2006/relationships/hyperlink" Target="http://www.parts-express.com/pe/showdetl.cfm?&amp;Partnumber=264-1084" TargetMode="External"/><Relationship Id="rId142" Type="http://schemas.openxmlformats.org/officeDocument/2006/relationships/hyperlink" Target="http://www.parts-express.com/pe/showdetl.cfm?&amp;Partnumber=295-338" TargetMode="External"/><Relationship Id="rId184" Type="http://schemas.openxmlformats.org/officeDocument/2006/relationships/hyperlink" Target="http://www.parts-express.com/pe/showdetl.cfm?&amp;Partnumber=296-412" TargetMode="External"/><Relationship Id="rId391" Type="http://schemas.openxmlformats.org/officeDocument/2006/relationships/hyperlink" Target="http://www.parts-express.com/pe/showdetl.cfm?&amp;Partnumber=295-020" TargetMode="External"/><Relationship Id="rId405" Type="http://schemas.openxmlformats.org/officeDocument/2006/relationships/hyperlink" Target="http://www.mcmelectronics.com/product/55-2805" TargetMode="External"/><Relationship Id="rId447" Type="http://schemas.openxmlformats.org/officeDocument/2006/relationships/hyperlink" Target="http://www.mcmelectronics.com/product/55-1250" TargetMode="External"/><Relationship Id="rId612" Type="http://schemas.openxmlformats.org/officeDocument/2006/relationships/hyperlink" Target="http://www.parts-express.com/pe/showdetl.cfm?Partnumber=297-446" TargetMode="External"/><Relationship Id="rId251" Type="http://schemas.openxmlformats.org/officeDocument/2006/relationships/hyperlink" Target="http://www.parts-express.com/pe/showdetl.cfm?&amp;Partnumber=290-390" TargetMode="External"/><Relationship Id="rId489" Type="http://schemas.openxmlformats.org/officeDocument/2006/relationships/hyperlink" Target="http://www.mcmelectronics.com/product/55-2974" TargetMode="External"/><Relationship Id="rId46" Type="http://schemas.openxmlformats.org/officeDocument/2006/relationships/hyperlink" Target="http://www.parts-express.com/pe/showdetl.cfm?&amp;Partnumber=290-212" TargetMode="External"/><Relationship Id="rId293" Type="http://schemas.openxmlformats.org/officeDocument/2006/relationships/hyperlink" Target="http://www.parts-express.com/pe/showdetl.cfm?&amp;Partnumber=290-504" TargetMode="External"/><Relationship Id="rId307" Type="http://schemas.openxmlformats.org/officeDocument/2006/relationships/hyperlink" Target="http://www.parts-express.com/pe/showdetl.cfm?&amp;Partnumber=290-590" TargetMode="External"/><Relationship Id="rId349" Type="http://schemas.openxmlformats.org/officeDocument/2006/relationships/hyperlink" Target="http://www.parts-express.com/pe/showdetl.cfm?&amp;Partnumber=294-665" TargetMode="External"/><Relationship Id="rId514" Type="http://schemas.openxmlformats.org/officeDocument/2006/relationships/hyperlink" Target="http://www.mcmelectronics.com/product/55-2690" TargetMode="External"/><Relationship Id="rId556" Type="http://schemas.openxmlformats.org/officeDocument/2006/relationships/hyperlink" Target="http://www.parts-express.com/pe/showdetl.cfm?Partnumber=264-884" TargetMode="External"/><Relationship Id="rId88" Type="http://schemas.openxmlformats.org/officeDocument/2006/relationships/hyperlink" Target="http://www.parts-express.com/pe/showdetl.cfm?&amp;Partnumber=290-367" TargetMode="External"/><Relationship Id="rId111" Type="http://schemas.openxmlformats.org/officeDocument/2006/relationships/hyperlink" Target="http://www.parts-express.com/pe/showdetl.cfm?&amp;Partnumber=293-484" TargetMode="External"/><Relationship Id="rId153" Type="http://schemas.openxmlformats.org/officeDocument/2006/relationships/hyperlink" Target="http://www.parts-express.com/pe/showdetl.cfm?&amp;Partnumber=295-364" TargetMode="External"/><Relationship Id="rId195" Type="http://schemas.openxmlformats.org/officeDocument/2006/relationships/hyperlink" Target="http://www.parts-express.com/pe/showdetl.cfm?&amp;Partnumber=297-045" TargetMode="External"/><Relationship Id="rId209" Type="http://schemas.openxmlformats.org/officeDocument/2006/relationships/hyperlink" Target="http://www.parts-express.com/pe/showdetl.cfm?&amp;Partnumber=297-295" TargetMode="External"/><Relationship Id="rId360" Type="http://schemas.openxmlformats.org/officeDocument/2006/relationships/hyperlink" Target="http://www.parts-express.com/pe/showdetl.cfm?&amp;Partnumber=294-680" TargetMode="External"/><Relationship Id="rId416" Type="http://schemas.openxmlformats.org/officeDocument/2006/relationships/hyperlink" Target="http://www.mcmelectronics.com/product/55-2875" TargetMode="External"/><Relationship Id="rId598" Type="http://schemas.openxmlformats.org/officeDocument/2006/relationships/hyperlink" Target="http://www.parts-express.com/pe/showdetl.cfm?Partnumber=296-438" TargetMode="External"/><Relationship Id="rId220" Type="http://schemas.openxmlformats.org/officeDocument/2006/relationships/hyperlink" Target="http://www.parts-express.com/pe/showdetl.cfm?&amp;Partnumber=297-442" TargetMode="External"/><Relationship Id="rId458" Type="http://schemas.openxmlformats.org/officeDocument/2006/relationships/hyperlink" Target="http://www.mcmelectronics.com/product/55-1550" TargetMode="External"/><Relationship Id="rId623" Type="http://schemas.openxmlformats.org/officeDocument/2006/relationships/hyperlink" Target="http://www.parts-express.com/pe/showdetl.cfm?&amp;Partnumber=290-916" TargetMode="External"/><Relationship Id="rId15" Type="http://schemas.openxmlformats.org/officeDocument/2006/relationships/hyperlink" Target="http://www.parts-express.com/pe/showdetl.cfm?&amp;Partnumber=264-1098" TargetMode="External"/><Relationship Id="rId57" Type="http://schemas.openxmlformats.org/officeDocument/2006/relationships/hyperlink" Target="http://www.parts-express.com/pe/showdetl.cfm?&amp;Partnumber=290-306" TargetMode="External"/><Relationship Id="rId262" Type="http://schemas.openxmlformats.org/officeDocument/2006/relationships/hyperlink" Target="http://www.parts-express.com/pe/showdetl.cfm?&amp;Partnumber=290-407" TargetMode="External"/><Relationship Id="rId318" Type="http://schemas.openxmlformats.org/officeDocument/2006/relationships/hyperlink" Target="http://www.parts-express.com/pe/showdetl.cfm?&amp;Partnumber=292-214" TargetMode="External"/><Relationship Id="rId525" Type="http://schemas.openxmlformats.org/officeDocument/2006/relationships/hyperlink" Target="http://www.mcmelectronics.com/product/55-3011" TargetMode="External"/><Relationship Id="rId567" Type="http://schemas.openxmlformats.org/officeDocument/2006/relationships/hyperlink" Target="http://www.parts-express.com/pe/showdetl.cfm?Partnumber=264-1102" TargetMode="External"/><Relationship Id="rId99" Type="http://schemas.openxmlformats.org/officeDocument/2006/relationships/hyperlink" Target="http://www.parts-express.com/pe/showdetl.cfm?&amp;Partnumber=292-406" TargetMode="External"/><Relationship Id="rId122" Type="http://schemas.openxmlformats.org/officeDocument/2006/relationships/hyperlink" Target="http://www.parts-express.com/pe/showdetl.cfm?&amp;Partnumber=295-200" TargetMode="External"/><Relationship Id="rId164" Type="http://schemas.openxmlformats.org/officeDocument/2006/relationships/hyperlink" Target="http://www.parts-express.com/pe/showdetl.cfm?&amp;Partnumber=295-445" TargetMode="External"/><Relationship Id="rId371" Type="http://schemas.openxmlformats.org/officeDocument/2006/relationships/hyperlink" Target="http://www.parts-express.com/pe/showdetl.cfm?&amp;Partnumber=294-832" TargetMode="External"/><Relationship Id="rId427" Type="http://schemas.openxmlformats.org/officeDocument/2006/relationships/hyperlink" Target="http://www.mcmelectronics.com/product/55-3175" TargetMode="External"/><Relationship Id="rId469" Type="http://schemas.openxmlformats.org/officeDocument/2006/relationships/hyperlink" Target="http://www.mcmelectronics.com/product/55-1870" TargetMode="External"/><Relationship Id="rId26" Type="http://schemas.openxmlformats.org/officeDocument/2006/relationships/hyperlink" Target="http://www.parts-express.com/pe/showdetl.cfm?&amp;Partnumber=264-832" TargetMode="External"/><Relationship Id="rId231" Type="http://schemas.openxmlformats.org/officeDocument/2006/relationships/hyperlink" Target="http://www.parts-express.com/pe/showdetl.cfm?&amp;Partnumber=264-370" TargetMode="External"/><Relationship Id="rId273" Type="http://schemas.openxmlformats.org/officeDocument/2006/relationships/hyperlink" Target="http://www.parts-express.com/pe/showdetl.cfm?&amp;Partnumber=290-420" TargetMode="External"/><Relationship Id="rId329" Type="http://schemas.openxmlformats.org/officeDocument/2006/relationships/hyperlink" Target="http://www.parts-express.com/pe/showdetl.cfm?&amp;Partnumber=294-460" TargetMode="External"/><Relationship Id="rId480" Type="http://schemas.openxmlformats.org/officeDocument/2006/relationships/hyperlink" Target="http://www.mcmelectronics.com/product/55-2960" TargetMode="External"/><Relationship Id="rId536" Type="http://schemas.openxmlformats.org/officeDocument/2006/relationships/hyperlink" Target="http://www.mcmelectronics.com/product/55-2520" TargetMode="External"/><Relationship Id="rId68" Type="http://schemas.openxmlformats.org/officeDocument/2006/relationships/hyperlink" Target="http://www.parts-express.com/pe/showdetl.cfm?&amp;Partnumber=290-325" TargetMode="External"/><Relationship Id="rId133" Type="http://schemas.openxmlformats.org/officeDocument/2006/relationships/hyperlink" Target="http://www.parts-express.com/pe/showdetl.cfm?&amp;Partnumber=295-315" TargetMode="External"/><Relationship Id="rId175" Type="http://schemas.openxmlformats.org/officeDocument/2006/relationships/hyperlink" Target="http://www.parts-express.com/pe/showdetl.cfm?&amp;Partnumber=295-484" TargetMode="External"/><Relationship Id="rId340" Type="http://schemas.openxmlformats.org/officeDocument/2006/relationships/hyperlink" Target="http://www.parts-express.com/pe/showdetl.cfm?&amp;Partnumber=294-650" TargetMode="External"/><Relationship Id="rId578" Type="http://schemas.openxmlformats.org/officeDocument/2006/relationships/hyperlink" Target="http://www.parts-express.com/pe/showdetl.cfm?Partnumber=292-2522" TargetMode="External"/><Relationship Id="rId200" Type="http://schemas.openxmlformats.org/officeDocument/2006/relationships/hyperlink" Target="http://www.parts-express.com/pe/showdetl.cfm?&amp;Partnumber=297-123" TargetMode="External"/><Relationship Id="rId382" Type="http://schemas.openxmlformats.org/officeDocument/2006/relationships/hyperlink" Target="http://www.parts-express.com/pe/showdetl.cfm?&amp;Partnumber=294-866" TargetMode="External"/><Relationship Id="rId438" Type="http://schemas.openxmlformats.org/officeDocument/2006/relationships/hyperlink" Target="http://www.mcmelectronics.com/product/55-1908" TargetMode="External"/><Relationship Id="rId603" Type="http://schemas.openxmlformats.org/officeDocument/2006/relationships/hyperlink" Target="http://www.parts-express.com/pe/showdetl.cfm?Partnumber=297-130" TargetMode="External"/><Relationship Id="rId242" Type="http://schemas.openxmlformats.org/officeDocument/2006/relationships/hyperlink" Target="http://www.parts-express.com/pe/showdetl.cfm?&amp;Partnumber=290-290" TargetMode="External"/><Relationship Id="rId284" Type="http://schemas.openxmlformats.org/officeDocument/2006/relationships/hyperlink" Target="http://www.parts-express.com/pe/showdetl.cfm?&amp;Partnumber=290-456" TargetMode="External"/><Relationship Id="rId491" Type="http://schemas.openxmlformats.org/officeDocument/2006/relationships/hyperlink" Target="http://www.mcmelectronics.com/product/55-2982" TargetMode="External"/><Relationship Id="rId505" Type="http://schemas.openxmlformats.org/officeDocument/2006/relationships/hyperlink" Target="http://www.mcmelectronics.com/product/55-2353" TargetMode="External"/><Relationship Id="rId37" Type="http://schemas.openxmlformats.org/officeDocument/2006/relationships/hyperlink" Target="http://www.parts-express.com/pe/showdetl.cfm?&amp;Partnumber=264-892" TargetMode="External"/><Relationship Id="rId79" Type="http://schemas.openxmlformats.org/officeDocument/2006/relationships/hyperlink" Target="http://www.parts-express.com/pe/showdetl.cfm?&amp;Partnumber=290-352" TargetMode="External"/><Relationship Id="rId102" Type="http://schemas.openxmlformats.org/officeDocument/2006/relationships/hyperlink" Target="http://www.parts-express.com/pe/showdetl.cfm?&amp;Partnumber=292-412" TargetMode="External"/><Relationship Id="rId144" Type="http://schemas.openxmlformats.org/officeDocument/2006/relationships/hyperlink" Target="http://www.parts-express.com/pe/showdetl.cfm?&amp;Partnumber=295-342" TargetMode="External"/><Relationship Id="rId547" Type="http://schemas.openxmlformats.org/officeDocument/2006/relationships/hyperlink" Target="http://www.mcmelectronics.com/product/55-3355" TargetMode="External"/><Relationship Id="rId589" Type="http://schemas.openxmlformats.org/officeDocument/2006/relationships/hyperlink" Target="http://www.parts-express.com/pe/showdetl.cfm?Partnumber=295-378" TargetMode="External"/><Relationship Id="rId90" Type="http://schemas.openxmlformats.org/officeDocument/2006/relationships/hyperlink" Target="http://www.parts-express.com/pe/showdetl.cfm?&amp;Partnumber=290-372" TargetMode="External"/><Relationship Id="rId186" Type="http://schemas.openxmlformats.org/officeDocument/2006/relationships/hyperlink" Target="http://www.parts-express.com/pe/showdetl.cfm?&amp;Partnumber=296-420" TargetMode="External"/><Relationship Id="rId351" Type="http://schemas.openxmlformats.org/officeDocument/2006/relationships/hyperlink" Target="http://www.parts-express.com/pe/showdetl.cfm?&amp;Partnumber=294-669" TargetMode="External"/><Relationship Id="rId393" Type="http://schemas.openxmlformats.org/officeDocument/2006/relationships/hyperlink" Target="http://www.parts-express.com/pe/showdetl.cfm?&amp;Partnumber=295-032" TargetMode="External"/><Relationship Id="rId407" Type="http://schemas.openxmlformats.org/officeDocument/2006/relationships/hyperlink" Target="http://www.mcmelectronics.com/product/55-2820" TargetMode="External"/><Relationship Id="rId449" Type="http://schemas.openxmlformats.org/officeDocument/2006/relationships/hyperlink" Target="http://www.mcmelectronics.com/product/55-1295" TargetMode="External"/><Relationship Id="rId614" Type="http://schemas.openxmlformats.org/officeDocument/2006/relationships/hyperlink" Target="http://www.parts-express.com/pe/showdetl.cfm?Partnumber=299-030" TargetMode="External"/><Relationship Id="rId211" Type="http://schemas.openxmlformats.org/officeDocument/2006/relationships/hyperlink" Target="http://www.parts-express.com/pe/showdetl.cfm?&amp;Partnumber=297-420" TargetMode="External"/><Relationship Id="rId253" Type="http://schemas.openxmlformats.org/officeDocument/2006/relationships/hyperlink" Target="http://www.parts-express.com/pe/showdetl.cfm?&amp;Partnumber=290-394" TargetMode="External"/><Relationship Id="rId295" Type="http://schemas.openxmlformats.org/officeDocument/2006/relationships/hyperlink" Target="http://www.parts-express.com/pe/showdetl.cfm?&amp;Partnumber=290-510" TargetMode="External"/><Relationship Id="rId309" Type="http://schemas.openxmlformats.org/officeDocument/2006/relationships/hyperlink" Target="http://www.parts-express.com/pe/showdetl.cfm?&amp;Partnumber=290-593" TargetMode="External"/><Relationship Id="rId460" Type="http://schemas.openxmlformats.org/officeDocument/2006/relationships/hyperlink" Target="http://www.mcmelectronics.com/product/55-1595" TargetMode="External"/><Relationship Id="rId516" Type="http://schemas.openxmlformats.org/officeDocument/2006/relationships/hyperlink" Target="http://www.mcmelectronics.com/product/55-2695" TargetMode="External"/><Relationship Id="rId48" Type="http://schemas.openxmlformats.org/officeDocument/2006/relationships/hyperlink" Target="http://www.parts-express.com/pe/showdetl.cfm?&amp;Partnumber=290-218" TargetMode="External"/><Relationship Id="rId113" Type="http://schemas.openxmlformats.org/officeDocument/2006/relationships/hyperlink" Target="http://www.parts-express.com/pe/showdetl.cfm?&amp;Partnumber=293-642" TargetMode="External"/><Relationship Id="rId320" Type="http://schemas.openxmlformats.org/officeDocument/2006/relationships/hyperlink" Target="http://www.parts-express.com/pe/showdetl.cfm?&amp;Partnumber=292-218" TargetMode="External"/><Relationship Id="rId558" Type="http://schemas.openxmlformats.org/officeDocument/2006/relationships/hyperlink" Target="http://www.parts-express.com/pe/showdetl.cfm?Partnumber=264-917" TargetMode="External"/><Relationship Id="rId155" Type="http://schemas.openxmlformats.org/officeDocument/2006/relationships/hyperlink" Target="http://www.parts-express.com/pe/showdetl.cfm?&amp;Partnumber=295-372" TargetMode="External"/><Relationship Id="rId197" Type="http://schemas.openxmlformats.org/officeDocument/2006/relationships/hyperlink" Target="http://www.parts-express.com/pe/showdetl.cfm?&amp;Partnumber=297-114" TargetMode="External"/><Relationship Id="rId362" Type="http://schemas.openxmlformats.org/officeDocument/2006/relationships/hyperlink" Target="http://www.parts-express.com/pe/showdetl.cfm?&amp;Partnumber=294-682" TargetMode="External"/><Relationship Id="rId418" Type="http://schemas.openxmlformats.org/officeDocument/2006/relationships/hyperlink" Target="http://www.mcmelectronics.com/product/55-3105" TargetMode="External"/><Relationship Id="rId625" Type="http://schemas.openxmlformats.org/officeDocument/2006/relationships/hyperlink" Target="http://www.parts-express.com/pe/showdetl.cfm?&amp;Partnumber=290-9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D238"/>
  <sheetViews>
    <sheetView workbookViewId="0">
      <selection activeCell="D22" sqref="D22"/>
    </sheetView>
  </sheetViews>
  <sheetFormatPr defaultRowHeight="15"/>
  <cols>
    <col min="1" max="1" width="5.85546875" style="1" customWidth="1"/>
    <col min="2" max="2" width="27.7109375" style="7" bestFit="1" customWidth="1"/>
    <col min="3" max="3" width="13.5703125" style="5" bestFit="1" customWidth="1"/>
    <col min="4" max="4" width="17" style="5" bestFit="1" customWidth="1"/>
    <col min="5" max="5" width="8.7109375" style="1" bestFit="1" customWidth="1"/>
    <col min="6" max="6" width="8.140625" style="1" bestFit="1" customWidth="1"/>
    <col min="7" max="7" width="9.42578125" style="1" bestFit="1" customWidth="1"/>
    <col min="8" max="8" width="7.7109375" style="1" bestFit="1" customWidth="1"/>
    <col min="9" max="9" width="10.85546875" style="1" bestFit="1" customWidth="1"/>
    <col min="10" max="10" width="8.85546875" style="1" bestFit="1" customWidth="1"/>
    <col min="11" max="11" width="5.5703125" style="1" bestFit="1" customWidth="1"/>
    <col min="12" max="12" width="9.5703125" style="26" bestFit="1" customWidth="1"/>
    <col min="13" max="13" width="4.5703125" style="1" bestFit="1" customWidth="1"/>
    <col min="14" max="14" width="4.42578125" style="1" bestFit="1" customWidth="1"/>
    <col min="15" max="15" width="5" style="1" bestFit="1" customWidth="1"/>
    <col min="16" max="16" width="3.140625" style="1" bestFit="1" customWidth="1"/>
    <col min="17" max="17" width="3.28515625" style="1" bestFit="1" customWidth="1"/>
    <col min="18" max="18" width="3" style="1" bestFit="1" customWidth="1"/>
    <col min="19" max="19" width="5.28515625" style="1" bestFit="1" customWidth="1"/>
    <col min="20" max="21" width="4.7109375" style="1" bestFit="1" customWidth="1"/>
    <col min="22" max="22" width="3" style="1" bestFit="1" customWidth="1"/>
    <col min="23" max="24" width="12.5703125" style="1" bestFit="1" customWidth="1"/>
    <col min="25" max="25" width="11" style="1" bestFit="1" customWidth="1"/>
    <col min="26" max="26" width="9.140625" style="8"/>
    <col min="27" max="28" width="12.5703125" style="1" bestFit="1" customWidth="1"/>
    <col min="29" max="29" width="11.5703125" style="1" bestFit="1" customWidth="1"/>
    <col min="30" max="30" width="10.5703125" style="1" bestFit="1" customWidth="1"/>
    <col min="31" max="16384" width="9.140625" style="1"/>
  </cols>
  <sheetData>
    <row r="1" spans="1:30" s="8" customFormat="1">
      <c r="A1" s="9" t="s">
        <v>237</v>
      </c>
      <c r="B1" s="10" t="s">
        <v>238</v>
      </c>
      <c r="C1" s="11" t="s">
        <v>239</v>
      </c>
      <c r="D1" s="11" t="s">
        <v>240</v>
      </c>
      <c r="E1" s="9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24" t="s">
        <v>4169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4174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6" t="s">
        <v>4170</v>
      </c>
    </row>
    <row r="2" spans="1:30">
      <c r="A2" s="2">
        <v>4</v>
      </c>
      <c r="B2" s="7" t="str">
        <f>CONCATENATE(C2,CHAR(32),D2)</f>
        <v>Peerless 830992</v>
      </c>
      <c r="C2" s="3" t="s">
        <v>236</v>
      </c>
      <c r="D2" s="3">
        <v>830992</v>
      </c>
      <c r="E2" s="4" t="s">
        <v>253</v>
      </c>
      <c r="F2" s="4"/>
      <c r="G2" s="2">
        <v>8</v>
      </c>
      <c r="H2" s="2">
        <v>30</v>
      </c>
      <c r="I2" s="2">
        <v>85.9</v>
      </c>
      <c r="J2" s="2">
        <v>3</v>
      </c>
      <c r="K2" s="2">
        <v>89</v>
      </c>
      <c r="L2" s="25">
        <f>AD2*28.3169</f>
        <v>2.4069365</v>
      </c>
      <c r="M2" s="2">
        <v>0.57999999999999996</v>
      </c>
      <c r="N2" s="2"/>
      <c r="O2" s="2"/>
      <c r="P2" s="2"/>
      <c r="Q2" s="2"/>
      <c r="R2" s="2"/>
      <c r="S2" s="2"/>
      <c r="T2" s="2"/>
      <c r="U2" s="2"/>
      <c r="V2" s="2"/>
      <c r="W2" s="1" t="s">
        <v>496</v>
      </c>
      <c r="X2" s="13">
        <v>41431</v>
      </c>
      <c r="Z2" s="8">
        <v>0</v>
      </c>
      <c r="AA2" s="1" t="s">
        <v>4173</v>
      </c>
      <c r="AD2" s="2">
        <v>8.5000000000000006E-2</v>
      </c>
    </row>
    <row r="3" spans="1:30">
      <c r="A3" s="2">
        <v>4</v>
      </c>
      <c r="B3" s="7" t="str">
        <f t="shared" ref="B3:B66" si="0">CONCATENATE(C3,CHAR(32),D3)</f>
        <v>Peerless 830870</v>
      </c>
      <c r="C3" s="3" t="s">
        <v>236</v>
      </c>
      <c r="D3" s="3">
        <v>830870</v>
      </c>
      <c r="E3" s="4" t="s">
        <v>254</v>
      </c>
      <c r="F3" s="4"/>
      <c r="G3" s="2">
        <v>8</v>
      </c>
      <c r="H3" s="2">
        <v>30</v>
      </c>
      <c r="I3" s="2">
        <v>87</v>
      </c>
      <c r="J3" s="2">
        <v>3</v>
      </c>
      <c r="K3" s="2">
        <v>77.599999999999994</v>
      </c>
      <c r="L3" s="25">
        <f t="shared" ref="L3:L66" si="1">AD3*28.3169</f>
        <v>3.114859</v>
      </c>
      <c r="M3" s="2">
        <v>0.54</v>
      </c>
      <c r="N3" s="2"/>
      <c r="O3" s="2"/>
      <c r="P3" s="2"/>
      <c r="Q3" s="2"/>
      <c r="R3" s="2"/>
      <c r="S3" s="2"/>
      <c r="T3" s="2"/>
      <c r="U3" s="2"/>
      <c r="V3" s="2"/>
      <c r="W3" s="1" t="s">
        <v>496</v>
      </c>
      <c r="X3" s="13">
        <v>41431</v>
      </c>
      <c r="Z3" s="8">
        <v>0</v>
      </c>
      <c r="AA3" s="1" t="s">
        <v>4173</v>
      </c>
      <c r="AD3" s="2">
        <v>0.11</v>
      </c>
    </row>
    <row r="4" spans="1:30">
      <c r="A4" s="2">
        <v>5.25</v>
      </c>
      <c r="B4" s="7" t="str">
        <f t="shared" si="0"/>
        <v>Peerless 830991</v>
      </c>
      <c r="C4" s="3" t="s">
        <v>236</v>
      </c>
      <c r="D4" s="3">
        <v>830991</v>
      </c>
      <c r="E4" s="4" t="s">
        <v>255</v>
      </c>
      <c r="F4" s="4"/>
      <c r="G4" s="2">
        <v>8</v>
      </c>
      <c r="H4" s="2">
        <v>30</v>
      </c>
      <c r="I4" s="2">
        <v>87</v>
      </c>
      <c r="J4" s="2">
        <v>4.55</v>
      </c>
      <c r="K4" s="2">
        <v>66</v>
      </c>
      <c r="L4" s="25">
        <f t="shared" si="1"/>
        <v>6.7960560000000001</v>
      </c>
      <c r="M4" s="2">
        <v>0.49</v>
      </c>
      <c r="N4" s="2"/>
      <c r="O4" s="2"/>
      <c r="P4" s="2"/>
      <c r="Q4" s="2"/>
      <c r="R4" s="2"/>
      <c r="S4" s="2"/>
      <c r="T4" s="2"/>
      <c r="U4" s="2"/>
      <c r="V4" s="2"/>
      <c r="W4" s="1" t="s">
        <v>496</v>
      </c>
      <c r="X4" s="13">
        <v>41431</v>
      </c>
      <c r="Z4" s="8">
        <v>0</v>
      </c>
      <c r="AA4" s="1" t="s">
        <v>4173</v>
      </c>
      <c r="AD4" s="2">
        <v>0.24</v>
      </c>
    </row>
    <row r="5" spans="1:30">
      <c r="A5" s="2">
        <v>5.25</v>
      </c>
      <c r="B5" s="7" t="str">
        <f t="shared" si="0"/>
        <v>Peerless 835024</v>
      </c>
      <c r="C5" s="3" t="s">
        <v>236</v>
      </c>
      <c r="D5" s="3">
        <v>835024</v>
      </c>
      <c r="E5" s="4" t="s">
        <v>256</v>
      </c>
      <c r="F5" s="4"/>
      <c r="G5" s="2">
        <v>8</v>
      </c>
      <c r="H5" s="2">
        <v>30</v>
      </c>
      <c r="I5" s="2">
        <v>86.1</v>
      </c>
      <c r="J5" s="2">
        <v>3.5</v>
      </c>
      <c r="K5" s="2">
        <v>72</v>
      </c>
      <c r="L5" s="25">
        <f t="shared" si="1"/>
        <v>5.3802110000000001</v>
      </c>
      <c r="M5" s="2">
        <v>0.65</v>
      </c>
      <c r="N5" s="2"/>
      <c r="O5" s="2"/>
      <c r="P5" s="2"/>
      <c r="Q5" s="2"/>
      <c r="R5" s="2"/>
      <c r="S5" s="2"/>
      <c r="T5" s="2"/>
      <c r="U5" s="2"/>
      <c r="V5" s="2"/>
      <c r="W5" s="1" t="s">
        <v>496</v>
      </c>
      <c r="X5" s="13">
        <v>41431</v>
      </c>
      <c r="Z5" s="8">
        <v>0</v>
      </c>
      <c r="AA5" s="1" t="s">
        <v>4173</v>
      </c>
      <c r="AD5" s="2">
        <v>0.19</v>
      </c>
    </row>
    <row r="6" spans="1:30">
      <c r="A6" s="2">
        <v>5.25</v>
      </c>
      <c r="B6" s="7" t="str">
        <f t="shared" si="0"/>
        <v>Peerless 830656</v>
      </c>
      <c r="C6" s="3" t="s">
        <v>236</v>
      </c>
      <c r="D6" s="3">
        <v>830656</v>
      </c>
      <c r="E6" s="4" t="s">
        <v>257</v>
      </c>
      <c r="F6" s="4"/>
      <c r="G6" s="2">
        <v>8</v>
      </c>
      <c r="H6" s="2">
        <v>60</v>
      </c>
      <c r="I6" s="2">
        <v>87</v>
      </c>
      <c r="J6" s="2">
        <v>3.5</v>
      </c>
      <c r="K6" s="2">
        <v>62.4</v>
      </c>
      <c r="L6" s="25">
        <f t="shared" si="1"/>
        <v>9.0614080000000001</v>
      </c>
      <c r="M6" s="2">
        <v>0.54</v>
      </c>
      <c r="N6" s="2"/>
      <c r="O6" s="2"/>
      <c r="P6" s="2"/>
      <c r="Q6" s="2"/>
      <c r="R6" s="2"/>
      <c r="S6" s="2"/>
      <c r="T6" s="2"/>
      <c r="U6" s="2"/>
      <c r="V6" s="2"/>
      <c r="W6" s="1" t="s">
        <v>496</v>
      </c>
      <c r="X6" s="13">
        <v>41431</v>
      </c>
      <c r="Z6" s="8">
        <v>0</v>
      </c>
      <c r="AA6" s="1" t="s">
        <v>4173</v>
      </c>
      <c r="AD6" s="2">
        <v>0.32</v>
      </c>
    </row>
    <row r="7" spans="1:30">
      <c r="A7" s="2">
        <v>5.25</v>
      </c>
      <c r="B7" s="7" t="str">
        <f t="shared" si="0"/>
        <v>Peerless 830860</v>
      </c>
      <c r="C7" s="3" t="s">
        <v>236</v>
      </c>
      <c r="D7" s="3">
        <v>830860</v>
      </c>
      <c r="E7" s="4" t="s">
        <v>258</v>
      </c>
      <c r="F7" s="4"/>
      <c r="G7" s="2">
        <v>8</v>
      </c>
      <c r="H7" s="2">
        <v>30</v>
      </c>
      <c r="I7" s="2">
        <v>88.3</v>
      </c>
      <c r="J7" s="2">
        <v>3.5</v>
      </c>
      <c r="K7" s="2">
        <v>56.1</v>
      </c>
      <c r="L7" s="25">
        <f t="shared" si="1"/>
        <v>10.477252999999999</v>
      </c>
      <c r="M7" s="2">
        <v>0.41</v>
      </c>
      <c r="N7" s="2"/>
      <c r="O7" s="2"/>
      <c r="P7" s="2"/>
      <c r="Q7" s="2"/>
      <c r="R7" s="2"/>
      <c r="S7" s="2"/>
      <c r="T7" s="2"/>
      <c r="U7" s="2"/>
      <c r="V7" s="2"/>
      <c r="W7" s="1" t="s">
        <v>496</v>
      </c>
      <c r="X7" s="13">
        <v>41431</v>
      </c>
      <c r="Z7" s="8">
        <v>0</v>
      </c>
      <c r="AA7" s="1" t="s">
        <v>4173</v>
      </c>
      <c r="AD7" s="2">
        <v>0.37</v>
      </c>
    </row>
    <row r="8" spans="1:30">
      <c r="A8" s="2">
        <v>5.25</v>
      </c>
      <c r="B8" s="7" t="str">
        <f t="shared" si="0"/>
        <v>Vifa NE149W-04</v>
      </c>
      <c r="C8" s="3" t="s">
        <v>260</v>
      </c>
      <c r="D8" s="3" t="s">
        <v>261</v>
      </c>
      <c r="E8" s="4" t="s">
        <v>259</v>
      </c>
      <c r="F8" s="4"/>
      <c r="G8" s="2">
        <v>4</v>
      </c>
      <c r="H8" s="2">
        <v>35</v>
      </c>
      <c r="I8" s="2">
        <v>89.1</v>
      </c>
      <c r="J8" s="2">
        <v>5</v>
      </c>
      <c r="K8" s="2">
        <v>52</v>
      </c>
      <c r="L8" s="25">
        <f t="shared" si="1"/>
        <v>8.7782389999999992</v>
      </c>
      <c r="M8" s="2">
        <v>0.33</v>
      </c>
      <c r="N8" s="2"/>
      <c r="O8" s="2"/>
      <c r="P8" s="2"/>
      <c r="Q8" s="2"/>
      <c r="R8" s="2"/>
      <c r="S8" s="2"/>
      <c r="T8" s="2"/>
      <c r="U8" s="2"/>
      <c r="V8" s="2"/>
      <c r="W8" s="1" t="s">
        <v>496</v>
      </c>
      <c r="X8" s="13">
        <v>41431</v>
      </c>
      <c r="Z8" s="8">
        <v>0</v>
      </c>
      <c r="AA8" s="1" t="s">
        <v>4173</v>
      </c>
      <c r="AD8" s="2">
        <v>0.31</v>
      </c>
    </row>
    <row r="9" spans="1:30">
      <c r="A9" s="2">
        <v>6.5</v>
      </c>
      <c r="B9" s="7" t="str">
        <f t="shared" si="0"/>
        <v>Peerless 830990</v>
      </c>
      <c r="C9" s="3" t="s">
        <v>236</v>
      </c>
      <c r="D9" s="3">
        <v>830990</v>
      </c>
      <c r="E9" s="4" t="s">
        <v>262</v>
      </c>
      <c r="F9" s="4"/>
      <c r="G9" s="2">
        <v>8</v>
      </c>
      <c r="H9" s="2">
        <v>50</v>
      </c>
      <c r="I9" s="2">
        <v>88.4</v>
      </c>
      <c r="J9" s="2">
        <v>5.39</v>
      </c>
      <c r="K9" s="2">
        <v>46</v>
      </c>
      <c r="L9" s="25">
        <f t="shared" si="1"/>
        <v>20.104998999999999</v>
      </c>
      <c r="M9" s="2">
        <v>0.39</v>
      </c>
      <c r="N9" s="2"/>
      <c r="O9" s="2"/>
      <c r="P9" s="2"/>
      <c r="Q9" s="2"/>
      <c r="R9" s="2"/>
      <c r="S9" s="2"/>
      <c r="T9" s="2"/>
      <c r="U9" s="2"/>
      <c r="V9" s="2"/>
      <c r="W9" s="1" t="s">
        <v>496</v>
      </c>
      <c r="X9" s="13">
        <v>41431</v>
      </c>
      <c r="Z9" s="8">
        <v>0</v>
      </c>
      <c r="AA9" s="1" t="s">
        <v>4173</v>
      </c>
      <c r="AD9" s="2">
        <v>0.71</v>
      </c>
    </row>
    <row r="10" spans="1:30">
      <c r="A10" s="2">
        <v>6.5</v>
      </c>
      <c r="B10" s="7" t="str">
        <f t="shared" si="0"/>
        <v>Peerless 835025</v>
      </c>
      <c r="C10" s="3" t="s">
        <v>236</v>
      </c>
      <c r="D10" s="3">
        <v>835025</v>
      </c>
      <c r="E10" s="4" t="s">
        <v>263</v>
      </c>
      <c r="F10" s="4"/>
      <c r="G10" s="2">
        <v>8</v>
      </c>
      <c r="H10" s="2">
        <v>55</v>
      </c>
      <c r="I10" s="2">
        <v>87.2</v>
      </c>
      <c r="J10" s="2">
        <v>5.39</v>
      </c>
      <c r="K10" s="2">
        <v>38</v>
      </c>
      <c r="L10" s="25">
        <f t="shared" si="1"/>
        <v>24.635702999999999</v>
      </c>
      <c r="M10" s="2">
        <v>0.4</v>
      </c>
      <c r="N10" s="2"/>
      <c r="O10" s="2"/>
      <c r="P10" s="2"/>
      <c r="Q10" s="2"/>
      <c r="R10" s="2"/>
      <c r="S10" s="2"/>
      <c r="T10" s="2"/>
      <c r="U10" s="2"/>
      <c r="V10" s="2"/>
      <c r="W10" s="1" t="s">
        <v>496</v>
      </c>
      <c r="X10" s="13">
        <v>41431</v>
      </c>
      <c r="Z10" s="8">
        <v>0</v>
      </c>
      <c r="AA10" s="1" t="s">
        <v>4173</v>
      </c>
      <c r="AD10" s="2">
        <v>0.87</v>
      </c>
    </row>
    <row r="11" spans="1:30">
      <c r="A11" s="2">
        <v>6.5</v>
      </c>
      <c r="B11" s="7" t="str">
        <f t="shared" si="0"/>
        <v>Peerless 830657</v>
      </c>
      <c r="C11" s="3" t="s">
        <v>236</v>
      </c>
      <c r="D11" s="3">
        <v>830657</v>
      </c>
      <c r="E11" s="4" t="s">
        <v>264</v>
      </c>
      <c r="F11" s="4"/>
      <c r="G11" s="2">
        <v>8</v>
      </c>
      <c r="H11" s="2">
        <v>60</v>
      </c>
      <c r="I11" s="2">
        <v>89.5</v>
      </c>
      <c r="J11" s="2">
        <v>3</v>
      </c>
      <c r="K11" s="2">
        <v>52</v>
      </c>
      <c r="L11" s="25">
        <f t="shared" si="1"/>
        <v>23.219857999999999</v>
      </c>
      <c r="M11" s="2">
        <v>0.5</v>
      </c>
      <c r="N11" s="2"/>
      <c r="O11" s="2"/>
      <c r="P11" s="2"/>
      <c r="Q11" s="2"/>
      <c r="R11" s="2"/>
      <c r="S11" s="2"/>
      <c r="T11" s="2"/>
      <c r="U11" s="2"/>
      <c r="V11" s="2"/>
      <c r="W11" s="1" t="s">
        <v>496</v>
      </c>
      <c r="X11" s="13">
        <v>41431</v>
      </c>
      <c r="Z11" s="8">
        <v>0</v>
      </c>
      <c r="AA11" s="1" t="s">
        <v>4173</v>
      </c>
      <c r="AD11" s="2">
        <v>0.82</v>
      </c>
    </row>
    <row r="12" spans="1:30">
      <c r="A12" s="2">
        <v>6.5</v>
      </c>
      <c r="B12" s="7" t="str">
        <f t="shared" si="0"/>
        <v>Peerless 830874</v>
      </c>
      <c r="C12" s="3" t="s">
        <v>236</v>
      </c>
      <c r="D12" s="3">
        <v>830874</v>
      </c>
      <c r="E12" s="4" t="s">
        <v>265</v>
      </c>
      <c r="F12" s="4"/>
      <c r="G12" s="2">
        <v>8</v>
      </c>
      <c r="H12" s="2">
        <v>50</v>
      </c>
      <c r="I12" s="2">
        <v>87.8</v>
      </c>
      <c r="J12" s="2">
        <v>5.5</v>
      </c>
      <c r="K12" s="2">
        <v>47.3</v>
      </c>
      <c r="L12" s="25">
        <f t="shared" si="1"/>
        <v>16.706970999999999</v>
      </c>
      <c r="M12" s="2">
        <v>0.4</v>
      </c>
      <c r="N12" s="2"/>
      <c r="O12" s="2"/>
      <c r="P12" s="2"/>
      <c r="Q12" s="2"/>
      <c r="R12" s="2"/>
      <c r="S12" s="2"/>
      <c r="T12" s="2"/>
      <c r="U12" s="2"/>
      <c r="V12" s="2"/>
      <c r="W12" s="1" t="s">
        <v>496</v>
      </c>
      <c r="X12" s="13">
        <v>41431</v>
      </c>
      <c r="Z12" s="8">
        <v>0</v>
      </c>
      <c r="AA12" s="1" t="s">
        <v>4173</v>
      </c>
      <c r="AD12" s="2">
        <v>0.59</v>
      </c>
    </row>
    <row r="13" spans="1:30">
      <c r="A13" s="2">
        <v>6.5</v>
      </c>
      <c r="B13" s="7" t="str">
        <f t="shared" si="0"/>
        <v>Peerless 830875</v>
      </c>
      <c r="C13" s="3" t="s">
        <v>236</v>
      </c>
      <c r="D13" s="3">
        <v>830875</v>
      </c>
      <c r="E13" s="4" t="s">
        <v>266</v>
      </c>
      <c r="F13" s="4"/>
      <c r="G13" s="2">
        <v>8</v>
      </c>
      <c r="H13" s="2">
        <v>50</v>
      </c>
      <c r="I13" s="2">
        <v>88.6</v>
      </c>
      <c r="J13" s="2">
        <v>5.5</v>
      </c>
      <c r="K13" s="2">
        <v>48.1</v>
      </c>
      <c r="L13" s="25">
        <f t="shared" si="1"/>
        <v>17.556477999999998</v>
      </c>
      <c r="M13" s="2">
        <v>0.39</v>
      </c>
      <c r="N13" s="2"/>
      <c r="O13" s="2"/>
      <c r="P13" s="2"/>
      <c r="Q13" s="2"/>
      <c r="R13" s="2"/>
      <c r="S13" s="2"/>
      <c r="T13" s="2"/>
      <c r="U13" s="2"/>
      <c r="V13" s="2"/>
      <c r="W13" s="1" t="s">
        <v>496</v>
      </c>
      <c r="X13" s="13">
        <v>41431</v>
      </c>
      <c r="Z13" s="8">
        <v>0</v>
      </c>
      <c r="AA13" s="1" t="s">
        <v>4173</v>
      </c>
      <c r="AD13" s="2">
        <v>0.62</v>
      </c>
    </row>
    <row r="14" spans="1:30">
      <c r="A14" s="2">
        <v>6.5</v>
      </c>
      <c r="B14" s="7" t="str">
        <f t="shared" si="0"/>
        <v>Peerless 830883</v>
      </c>
      <c r="C14" s="3" t="s">
        <v>236</v>
      </c>
      <c r="D14" s="3">
        <v>830883</v>
      </c>
      <c r="E14" s="4" t="s">
        <v>267</v>
      </c>
      <c r="F14" s="4"/>
      <c r="G14" s="2">
        <v>8</v>
      </c>
      <c r="H14" s="2">
        <v>30</v>
      </c>
      <c r="I14" s="2">
        <v>87.8</v>
      </c>
      <c r="J14" s="2">
        <v>5.62</v>
      </c>
      <c r="K14" s="2">
        <v>42</v>
      </c>
      <c r="L14" s="25">
        <f t="shared" si="1"/>
        <v>21.804013000000001</v>
      </c>
      <c r="M14" s="2">
        <v>0.36</v>
      </c>
      <c r="N14" s="2"/>
      <c r="O14" s="2"/>
      <c r="P14" s="2"/>
      <c r="Q14" s="2"/>
      <c r="R14" s="2"/>
      <c r="S14" s="2"/>
      <c r="T14" s="2"/>
      <c r="U14" s="2"/>
      <c r="V14" s="2"/>
      <c r="W14" s="1" t="s">
        <v>496</v>
      </c>
      <c r="X14" s="13">
        <v>41431</v>
      </c>
      <c r="Z14" s="8">
        <v>0</v>
      </c>
      <c r="AA14" s="1" t="s">
        <v>4173</v>
      </c>
      <c r="AD14" s="2">
        <v>0.77</v>
      </c>
    </row>
    <row r="15" spans="1:30">
      <c r="A15" s="2">
        <v>6.5</v>
      </c>
      <c r="B15" s="7" t="str">
        <f t="shared" si="0"/>
        <v>Vifa NE180W-04</v>
      </c>
      <c r="C15" s="3" t="s">
        <v>260</v>
      </c>
      <c r="D15" s="3" t="s">
        <v>269</v>
      </c>
      <c r="E15" s="4" t="s">
        <v>268</v>
      </c>
      <c r="F15" s="4"/>
      <c r="G15" s="2">
        <v>4</v>
      </c>
      <c r="H15" s="2">
        <v>80</v>
      </c>
      <c r="I15" s="2">
        <v>89.8</v>
      </c>
      <c r="J15" s="2">
        <v>5</v>
      </c>
      <c r="K15" s="2">
        <v>39</v>
      </c>
      <c r="L15" s="25">
        <f t="shared" si="1"/>
        <v>25.485210000000002</v>
      </c>
      <c r="M15" s="2">
        <v>0.28999999999999998</v>
      </c>
      <c r="N15" s="2"/>
      <c r="O15" s="2"/>
      <c r="P15" s="2"/>
      <c r="Q15" s="2"/>
      <c r="R15" s="2"/>
      <c r="S15" s="2"/>
      <c r="T15" s="2"/>
      <c r="U15" s="2"/>
      <c r="V15" s="2"/>
      <c r="W15" s="1" t="s">
        <v>496</v>
      </c>
      <c r="X15" s="13">
        <v>41431</v>
      </c>
      <c r="Z15" s="8">
        <v>0</v>
      </c>
      <c r="AA15" s="1" t="s">
        <v>4173</v>
      </c>
      <c r="AD15" s="2">
        <v>0.9</v>
      </c>
    </row>
    <row r="16" spans="1:30">
      <c r="A16" s="2">
        <v>8</v>
      </c>
      <c r="B16" s="7" t="str">
        <f t="shared" si="0"/>
        <v>Peerless 830869</v>
      </c>
      <c r="C16" s="3" t="s">
        <v>236</v>
      </c>
      <c r="D16" s="3">
        <v>830869</v>
      </c>
      <c r="E16" s="4" t="s">
        <v>270</v>
      </c>
      <c r="F16" s="4"/>
      <c r="G16" s="2">
        <v>8</v>
      </c>
      <c r="H16" s="2">
        <v>75</v>
      </c>
      <c r="I16" s="2">
        <v>89.7</v>
      </c>
      <c r="J16" s="2">
        <v>4.5</v>
      </c>
      <c r="K16" s="2">
        <v>30</v>
      </c>
      <c r="L16" s="25">
        <f t="shared" si="1"/>
        <v>70.225911999999994</v>
      </c>
      <c r="M16" s="2">
        <v>0.38</v>
      </c>
      <c r="N16" s="2"/>
      <c r="O16" s="2"/>
      <c r="P16" s="2"/>
      <c r="Q16" s="2"/>
      <c r="R16" s="2"/>
      <c r="S16" s="2"/>
      <c r="T16" s="2"/>
      <c r="U16" s="2"/>
      <c r="V16" s="2"/>
      <c r="W16" s="1" t="s">
        <v>496</v>
      </c>
      <c r="X16" s="13">
        <v>41431</v>
      </c>
      <c r="Z16" s="8">
        <v>0</v>
      </c>
      <c r="AA16" s="1" t="s">
        <v>4173</v>
      </c>
      <c r="AD16" s="2">
        <v>2.48</v>
      </c>
    </row>
    <row r="17" spans="1:30">
      <c r="A17" s="2">
        <v>8</v>
      </c>
      <c r="B17" s="7" t="str">
        <f t="shared" si="0"/>
        <v>Peerless 835026</v>
      </c>
      <c r="C17" s="3" t="s">
        <v>236</v>
      </c>
      <c r="D17" s="3">
        <v>835026</v>
      </c>
      <c r="E17" s="4" t="s">
        <v>271</v>
      </c>
      <c r="F17" s="4"/>
      <c r="G17" s="2">
        <v>8</v>
      </c>
      <c r="H17" s="2">
        <v>75</v>
      </c>
      <c r="I17" s="2">
        <v>86.8</v>
      </c>
      <c r="J17" s="2">
        <v>6.02</v>
      </c>
      <c r="K17" s="2">
        <v>27</v>
      </c>
      <c r="L17" s="25">
        <f t="shared" si="1"/>
        <v>65.978377000000009</v>
      </c>
      <c r="M17" s="2">
        <v>0.41</v>
      </c>
      <c r="N17" s="2"/>
      <c r="O17" s="2"/>
      <c r="P17" s="2"/>
      <c r="Q17" s="2"/>
      <c r="R17" s="2"/>
      <c r="S17" s="2"/>
      <c r="T17" s="2"/>
      <c r="U17" s="2"/>
      <c r="V17" s="2"/>
      <c r="W17" s="1" t="s">
        <v>496</v>
      </c>
      <c r="X17" s="13">
        <v>41431</v>
      </c>
      <c r="Z17" s="8">
        <v>0</v>
      </c>
      <c r="AA17" s="1" t="s">
        <v>4173</v>
      </c>
      <c r="AD17" s="2">
        <v>2.33</v>
      </c>
    </row>
    <row r="18" spans="1:30">
      <c r="A18" s="2">
        <v>8</v>
      </c>
      <c r="B18" s="7" t="str">
        <f t="shared" si="0"/>
        <v>Peerless 830667</v>
      </c>
      <c r="C18" s="3" t="s">
        <v>236</v>
      </c>
      <c r="D18" s="3">
        <v>830667</v>
      </c>
      <c r="E18" s="4" t="s">
        <v>272</v>
      </c>
      <c r="F18" s="4"/>
      <c r="G18" s="2">
        <v>8</v>
      </c>
      <c r="H18" s="2">
        <v>110</v>
      </c>
      <c r="I18" s="2">
        <v>87.2</v>
      </c>
      <c r="J18" s="2">
        <v>8.5</v>
      </c>
      <c r="K18" s="2">
        <v>36.5</v>
      </c>
      <c r="L18" s="25">
        <f t="shared" si="1"/>
        <v>32.847603999999997</v>
      </c>
      <c r="M18" s="2">
        <v>0.54</v>
      </c>
      <c r="N18" s="2"/>
      <c r="O18" s="2"/>
      <c r="P18" s="2"/>
      <c r="Q18" s="2"/>
      <c r="R18" s="2"/>
      <c r="S18" s="2"/>
      <c r="T18" s="2"/>
      <c r="U18" s="2"/>
      <c r="V18" s="2"/>
      <c r="W18" s="1" t="s">
        <v>496</v>
      </c>
      <c r="X18" s="13">
        <v>41431</v>
      </c>
      <c r="Z18" s="8">
        <v>0</v>
      </c>
      <c r="AA18" s="1" t="s">
        <v>4173</v>
      </c>
      <c r="AD18" s="2">
        <v>1.1599999999999999</v>
      </c>
    </row>
    <row r="19" spans="1:30">
      <c r="A19" s="2">
        <v>10</v>
      </c>
      <c r="B19" s="7" t="str">
        <f t="shared" si="0"/>
        <v>Peerless 835016</v>
      </c>
      <c r="C19" s="3" t="s">
        <v>236</v>
      </c>
      <c r="D19" s="3">
        <v>835016</v>
      </c>
      <c r="E19" s="4" t="s">
        <v>273</v>
      </c>
      <c r="F19" s="4"/>
      <c r="G19" s="2">
        <v>4</v>
      </c>
      <c r="H19" s="2">
        <v>175</v>
      </c>
      <c r="I19" s="2">
        <v>90.5</v>
      </c>
      <c r="J19" s="2">
        <v>12.5</v>
      </c>
      <c r="K19" s="2">
        <v>22.4</v>
      </c>
      <c r="L19" s="25">
        <f t="shared" si="1"/>
        <v>94.012107999999998</v>
      </c>
      <c r="M19" s="2">
        <v>0.32</v>
      </c>
      <c r="N19" s="2"/>
      <c r="O19" s="2"/>
      <c r="P19" s="2"/>
      <c r="Q19" s="2"/>
      <c r="R19" s="2"/>
      <c r="S19" s="2"/>
      <c r="T19" s="2"/>
      <c r="U19" s="2"/>
      <c r="V19" s="2"/>
      <c r="W19" s="1" t="s">
        <v>496</v>
      </c>
      <c r="X19" s="13">
        <v>41431</v>
      </c>
      <c r="Z19" s="8">
        <v>0</v>
      </c>
      <c r="AA19" s="1" t="s">
        <v>4173</v>
      </c>
      <c r="AD19" s="2">
        <v>3.32</v>
      </c>
    </row>
    <row r="20" spans="1:30">
      <c r="A20" s="2">
        <v>10</v>
      </c>
      <c r="B20" s="7" t="str">
        <f t="shared" si="0"/>
        <v>Peerless 830452</v>
      </c>
      <c r="C20" s="3" t="s">
        <v>236</v>
      </c>
      <c r="D20" s="3">
        <v>830452</v>
      </c>
      <c r="E20" s="4" t="s">
        <v>274</v>
      </c>
      <c r="F20" s="4"/>
      <c r="G20" s="2">
        <v>4</v>
      </c>
      <c r="H20" s="2">
        <v>150</v>
      </c>
      <c r="I20" s="2">
        <v>88.4</v>
      </c>
      <c r="J20" s="2">
        <v>12.5</v>
      </c>
      <c r="K20" s="2">
        <v>18.899999999999999</v>
      </c>
      <c r="L20" s="25">
        <f t="shared" si="1"/>
        <v>89.481404000000012</v>
      </c>
      <c r="M20" s="2">
        <v>0.17</v>
      </c>
      <c r="N20" s="2"/>
      <c r="O20" s="2"/>
      <c r="P20" s="2"/>
      <c r="Q20" s="2"/>
      <c r="R20" s="2"/>
      <c r="S20" s="2"/>
      <c r="T20" s="2"/>
      <c r="U20" s="2"/>
      <c r="V20" s="2"/>
      <c r="W20" s="1" t="s">
        <v>496</v>
      </c>
      <c r="X20" s="13">
        <v>41431</v>
      </c>
      <c r="Z20" s="8">
        <v>0</v>
      </c>
      <c r="AA20" s="1" t="s">
        <v>4173</v>
      </c>
      <c r="AD20" s="2">
        <v>3.16</v>
      </c>
    </row>
    <row r="21" spans="1:30">
      <c r="A21" s="2">
        <v>10</v>
      </c>
      <c r="B21" s="7" t="str">
        <f t="shared" si="0"/>
        <v>Peerless 830668</v>
      </c>
      <c r="C21" s="3" t="s">
        <v>236</v>
      </c>
      <c r="D21" s="3">
        <v>830668</v>
      </c>
      <c r="E21" s="4" t="s">
        <v>275</v>
      </c>
      <c r="F21" s="4"/>
      <c r="G21" s="2">
        <v>8</v>
      </c>
      <c r="H21" s="2">
        <v>110</v>
      </c>
      <c r="I21" s="2">
        <v>88.7</v>
      </c>
      <c r="J21" s="2">
        <v>8</v>
      </c>
      <c r="K21" s="2">
        <v>33.299999999999997</v>
      </c>
      <c r="L21" s="25">
        <f t="shared" si="1"/>
        <v>69.093236000000005</v>
      </c>
      <c r="M21" s="2">
        <v>0.51</v>
      </c>
      <c r="N21" s="2"/>
      <c r="O21" s="2"/>
      <c r="P21" s="2"/>
      <c r="Q21" s="2"/>
      <c r="R21" s="2"/>
      <c r="S21" s="2"/>
      <c r="T21" s="2"/>
      <c r="U21" s="2"/>
      <c r="V21" s="2"/>
      <c r="W21" s="1" t="s">
        <v>496</v>
      </c>
      <c r="X21" s="13">
        <v>41431</v>
      </c>
      <c r="Z21" s="8">
        <v>0</v>
      </c>
      <c r="AA21" s="1" t="s">
        <v>4173</v>
      </c>
      <c r="AD21" s="2">
        <v>2.44</v>
      </c>
    </row>
    <row r="22" spans="1:30">
      <c r="A22" s="2">
        <v>12</v>
      </c>
      <c r="B22" s="7" t="str">
        <f t="shared" si="0"/>
        <v>Peerless 835017</v>
      </c>
      <c r="C22" s="3" t="s">
        <v>236</v>
      </c>
      <c r="D22" s="3">
        <v>835017</v>
      </c>
      <c r="E22" s="4" t="s">
        <v>276</v>
      </c>
      <c r="F22" s="4"/>
      <c r="G22" s="2">
        <v>4</v>
      </c>
      <c r="H22" s="2">
        <v>175</v>
      </c>
      <c r="I22" s="2">
        <v>90.6</v>
      </c>
      <c r="J22" s="2">
        <v>12.5</v>
      </c>
      <c r="K22" s="2">
        <v>19.399999999999999</v>
      </c>
      <c r="L22" s="25">
        <f t="shared" si="1"/>
        <v>169.05189300000001</v>
      </c>
      <c r="M22" s="2">
        <v>0.34</v>
      </c>
      <c r="N22" s="2"/>
      <c r="O22" s="2"/>
      <c r="P22" s="2"/>
      <c r="Q22" s="2"/>
      <c r="R22" s="2"/>
      <c r="S22" s="2"/>
      <c r="T22" s="2"/>
      <c r="U22" s="2"/>
      <c r="V22" s="2"/>
      <c r="W22" s="1" t="s">
        <v>496</v>
      </c>
      <c r="X22" s="13">
        <v>41431</v>
      </c>
      <c r="Z22" s="8">
        <v>0</v>
      </c>
      <c r="AA22" s="1" t="s">
        <v>4173</v>
      </c>
      <c r="AD22" s="2">
        <v>5.97</v>
      </c>
    </row>
    <row r="23" spans="1:30">
      <c r="A23" s="2">
        <v>12</v>
      </c>
      <c r="B23" s="7" t="str">
        <f t="shared" si="0"/>
        <v>Peerless 830669</v>
      </c>
      <c r="C23" s="3" t="s">
        <v>236</v>
      </c>
      <c r="D23" s="3">
        <v>830669</v>
      </c>
      <c r="E23" s="4" t="s">
        <v>277</v>
      </c>
      <c r="F23" s="4"/>
      <c r="G23" s="2">
        <v>8</v>
      </c>
      <c r="H23" s="2">
        <v>110</v>
      </c>
      <c r="I23" s="2">
        <v>91.2</v>
      </c>
      <c r="J23" s="2">
        <v>8</v>
      </c>
      <c r="K23" s="2">
        <v>28</v>
      </c>
      <c r="L23" s="25">
        <f t="shared" si="1"/>
        <v>172.166752</v>
      </c>
      <c r="M23" s="2">
        <v>0.47</v>
      </c>
      <c r="N23" s="2"/>
      <c r="O23" s="2"/>
      <c r="P23" s="2"/>
      <c r="Q23" s="2"/>
      <c r="R23" s="2"/>
      <c r="S23" s="2"/>
      <c r="T23" s="2"/>
      <c r="U23" s="2"/>
      <c r="V23" s="2"/>
      <c r="W23" s="1" t="s">
        <v>496</v>
      </c>
      <c r="X23" s="13">
        <v>41431</v>
      </c>
      <c r="Z23" s="8">
        <v>0</v>
      </c>
      <c r="AA23" s="1" t="s">
        <v>4173</v>
      </c>
      <c r="AD23" s="2">
        <v>6.08</v>
      </c>
    </row>
    <row r="24" spans="1:30">
      <c r="A24" s="2">
        <v>4</v>
      </c>
      <c r="B24" s="7" t="str">
        <f t="shared" si="0"/>
        <v>Tang Band W4-656SB</v>
      </c>
      <c r="C24" s="3" t="s">
        <v>14</v>
      </c>
      <c r="D24" s="3" t="s">
        <v>17</v>
      </c>
      <c r="E24" s="4" t="s">
        <v>18</v>
      </c>
      <c r="F24" s="4"/>
      <c r="G24" s="2">
        <v>8</v>
      </c>
      <c r="H24" s="2">
        <v>45</v>
      </c>
      <c r="I24" s="2">
        <v>87</v>
      </c>
      <c r="J24" s="2">
        <v>3</v>
      </c>
      <c r="K24" s="2">
        <v>65</v>
      </c>
      <c r="L24" s="25">
        <f t="shared" si="1"/>
        <v>5.0970420000000001</v>
      </c>
      <c r="M24" s="2">
        <v>0.35</v>
      </c>
      <c r="N24" s="2"/>
      <c r="O24" s="2"/>
      <c r="P24" s="2"/>
      <c r="Q24" s="2"/>
      <c r="R24" s="2"/>
      <c r="S24" s="2"/>
      <c r="T24" s="2"/>
      <c r="U24" s="2"/>
      <c r="V24" s="2"/>
      <c r="W24" s="1" t="s">
        <v>496</v>
      </c>
      <c r="X24" s="13">
        <v>41431</v>
      </c>
      <c r="Z24" s="8">
        <v>0</v>
      </c>
      <c r="AA24" s="1" t="s">
        <v>4173</v>
      </c>
      <c r="AD24" s="2">
        <v>0.18</v>
      </c>
    </row>
    <row r="25" spans="1:30">
      <c r="A25" s="2">
        <v>4</v>
      </c>
      <c r="B25" s="7" t="str">
        <f t="shared" si="0"/>
        <v>Tang Band W4-1052SA</v>
      </c>
      <c r="C25" s="3" t="s">
        <v>14</v>
      </c>
      <c r="D25" s="3" t="s">
        <v>15</v>
      </c>
      <c r="E25" s="4" t="s">
        <v>16</v>
      </c>
      <c r="F25" s="4"/>
      <c r="G25" s="2">
        <v>4</v>
      </c>
      <c r="H25" s="2">
        <v>20</v>
      </c>
      <c r="I25" s="2">
        <v>90</v>
      </c>
      <c r="J25" s="2">
        <v>3.4</v>
      </c>
      <c r="K25" s="2">
        <v>63</v>
      </c>
      <c r="L25" s="25">
        <f t="shared" si="1"/>
        <v>7.3623940000000001</v>
      </c>
      <c r="M25" s="2">
        <v>0.44</v>
      </c>
      <c r="N25" s="2"/>
      <c r="O25" s="2"/>
      <c r="P25" s="2"/>
      <c r="Q25" s="2"/>
      <c r="R25" s="2"/>
      <c r="S25" s="2"/>
      <c r="T25" s="2"/>
      <c r="U25" s="2"/>
      <c r="V25" s="2"/>
      <c r="W25" s="1" t="s">
        <v>496</v>
      </c>
      <c r="X25" s="13">
        <v>41431</v>
      </c>
      <c r="Z25" s="8">
        <v>0</v>
      </c>
      <c r="AA25" s="1" t="s">
        <v>4173</v>
      </c>
      <c r="AD25" s="2">
        <v>0.26</v>
      </c>
    </row>
    <row r="26" spans="1:30">
      <c r="A26" s="2">
        <v>5.25</v>
      </c>
      <c r="B26" s="7" t="str">
        <f t="shared" si="0"/>
        <v>Tang Band W5-1138SA</v>
      </c>
      <c r="C26" s="3" t="s">
        <v>14</v>
      </c>
      <c r="D26" s="3" t="s">
        <v>55</v>
      </c>
      <c r="E26" s="4" t="s">
        <v>56</v>
      </c>
      <c r="F26" s="4"/>
      <c r="G26" s="2">
        <v>4</v>
      </c>
      <c r="H26" s="2">
        <v>40</v>
      </c>
      <c r="I26" s="2">
        <v>82</v>
      </c>
      <c r="J26" s="2">
        <v>9.25</v>
      </c>
      <c r="K26" s="2">
        <v>45</v>
      </c>
      <c r="L26" s="25">
        <f t="shared" si="1"/>
        <v>6.7960560000000001</v>
      </c>
      <c r="M26" s="2">
        <v>0.49</v>
      </c>
      <c r="N26" s="2"/>
      <c r="O26" s="2"/>
      <c r="P26" s="2"/>
      <c r="Q26" s="2"/>
      <c r="R26" s="2"/>
      <c r="S26" s="2"/>
      <c r="T26" s="2"/>
      <c r="U26" s="2"/>
      <c r="V26" s="2"/>
      <c r="W26" s="1" t="s">
        <v>496</v>
      </c>
      <c r="X26" s="13">
        <v>41431</v>
      </c>
      <c r="Z26" s="8">
        <v>0</v>
      </c>
      <c r="AA26" s="1" t="s">
        <v>4173</v>
      </c>
      <c r="AD26" s="2">
        <v>0.24</v>
      </c>
    </row>
    <row r="27" spans="1:30">
      <c r="A27" s="2">
        <v>6.5</v>
      </c>
      <c r="B27" s="7" t="str">
        <f t="shared" si="0"/>
        <v>Tang Band W6-1139SC</v>
      </c>
      <c r="C27" s="3" t="s">
        <v>14</v>
      </c>
      <c r="D27" s="3" t="s">
        <v>103</v>
      </c>
      <c r="E27" s="4" t="s">
        <v>104</v>
      </c>
      <c r="F27" s="4"/>
      <c r="G27" s="2">
        <v>4</v>
      </c>
      <c r="H27" s="2">
        <v>50</v>
      </c>
      <c r="I27" s="2">
        <v>83</v>
      </c>
      <c r="J27" s="2">
        <v>11.5</v>
      </c>
      <c r="K27" s="2">
        <v>35</v>
      </c>
      <c r="L27" s="25">
        <f t="shared" si="1"/>
        <v>14.724788</v>
      </c>
      <c r="M27" s="2">
        <v>0.37</v>
      </c>
      <c r="N27" s="2"/>
      <c r="O27" s="2"/>
      <c r="P27" s="2"/>
      <c r="Q27" s="2"/>
      <c r="R27" s="2"/>
      <c r="S27" s="2"/>
      <c r="T27" s="2"/>
      <c r="U27" s="2"/>
      <c r="V27" s="2"/>
      <c r="W27" s="1" t="s">
        <v>496</v>
      </c>
      <c r="X27" s="13">
        <v>41431</v>
      </c>
      <c r="Z27" s="8">
        <v>0</v>
      </c>
      <c r="AA27" s="1" t="s">
        <v>4173</v>
      </c>
      <c r="AD27" s="2">
        <v>0.52</v>
      </c>
    </row>
    <row r="28" spans="1:30">
      <c r="A28" s="2">
        <v>8</v>
      </c>
      <c r="B28" s="7" t="str">
        <f t="shared" si="0"/>
        <v>Tang Band W8-1363SA</v>
      </c>
      <c r="C28" s="3" t="s">
        <v>14</v>
      </c>
      <c r="D28" s="3" t="s">
        <v>156</v>
      </c>
      <c r="E28" s="4" t="s">
        <v>157</v>
      </c>
      <c r="F28" s="4"/>
      <c r="G28" s="2">
        <v>4</v>
      </c>
      <c r="H28" s="2">
        <v>120</v>
      </c>
      <c r="I28" s="2">
        <v>84</v>
      </c>
      <c r="J28" s="2">
        <v>12</v>
      </c>
      <c r="K28" s="2">
        <v>30</v>
      </c>
      <c r="L28" s="25">
        <f t="shared" si="1"/>
        <v>18.689154000000002</v>
      </c>
      <c r="M28" s="2">
        <v>0.28999999999999998</v>
      </c>
      <c r="N28" s="2"/>
      <c r="O28" s="2"/>
      <c r="P28" s="2"/>
      <c r="Q28" s="2"/>
      <c r="R28" s="2"/>
      <c r="S28" s="2"/>
      <c r="T28" s="2"/>
      <c r="U28" s="2"/>
      <c r="V28" s="2"/>
      <c r="W28" s="1" t="s">
        <v>496</v>
      </c>
      <c r="X28" s="13">
        <v>41431</v>
      </c>
      <c r="Z28" s="8">
        <v>0</v>
      </c>
      <c r="AA28" s="1" t="s">
        <v>4173</v>
      </c>
      <c r="AD28" s="2">
        <v>0.66</v>
      </c>
    </row>
    <row r="29" spans="1:30">
      <c r="A29" s="2" t="s">
        <v>278</v>
      </c>
      <c r="B29" s="7" t="str">
        <f t="shared" si="0"/>
        <v>Tang Band W69-1042J</v>
      </c>
      <c r="C29" s="3" t="s">
        <v>14</v>
      </c>
      <c r="D29" s="3" t="s">
        <v>279</v>
      </c>
      <c r="E29" s="4" t="s">
        <v>75</v>
      </c>
      <c r="F29" s="4"/>
      <c r="G29" s="2">
        <v>8</v>
      </c>
      <c r="H29" s="2">
        <v>90</v>
      </c>
      <c r="I29" s="2">
        <v>87</v>
      </c>
      <c r="J29" s="2">
        <v>7</v>
      </c>
      <c r="K29" s="2">
        <v>35</v>
      </c>
      <c r="L29" s="25">
        <f t="shared" si="1"/>
        <v>37.944646000000006</v>
      </c>
      <c r="M29" s="2">
        <v>0.35</v>
      </c>
      <c r="N29" s="2"/>
      <c r="O29" s="2"/>
      <c r="P29" s="2"/>
      <c r="Q29" s="2"/>
      <c r="R29" s="2"/>
      <c r="S29" s="2"/>
      <c r="T29" s="2"/>
      <c r="U29" s="2"/>
      <c r="V29" s="2"/>
      <c r="W29" s="1" t="s">
        <v>496</v>
      </c>
      <c r="X29" s="13">
        <v>41431</v>
      </c>
      <c r="Z29" s="8">
        <v>0</v>
      </c>
      <c r="AA29" s="1" t="s">
        <v>4173</v>
      </c>
      <c r="AD29" s="2">
        <v>1.34</v>
      </c>
    </row>
    <row r="30" spans="1:30">
      <c r="A30" s="2">
        <v>4</v>
      </c>
      <c r="B30" s="7" t="str">
        <f t="shared" si="0"/>
        <v>Tang Band W4-1337S</v>
      </c>
      <c r="C30" s="3" t="s">
        <v>14</v>
      </c>
      <c r="D30" s="3" t="s">
        <v>19</v>
      </c>
      <c r="E30" s="4" t="s">
        <v>20</v>
      </c>
      <c r="F30" s="4"/>
      <c r="G30" s="2">
        <v>8</v>
      </c>
      <c r="H30" s="2">
        <v>25</v>
      </c>
      <c r="I30" s="2">
        <v>87</v>
      </c>
      <c r="J30" s="2">
        <v>3</v>
      </c>
      <c r="K30" s="2">
        <v>70</v>
      </c>
      <c r="L30" s="25">
        <f t="shared" si="1"/>
        <v>4.8138730000000001</v>
      </c>
      <c r="M30" s="2">
        <v>0.37</v>
      </c>
      <c r="N30" s="2"/>
      <c r="O30" s="2"/>
      <c r="P30" s="2"/>
      <c r="Q30" s="2"/>
      <c r="R30" s="2"/>
      <c r="S30" s="2"/>
      <c r="T30" s="2"/>
      <c r="U30" s="2"/>
      <c r="V30" s="2"/>
      <c r="W30" s="1" t="s">
        <v>496</v>
      </c>
      <c r="X30" s="13">
        <v>41431</v>
      </c>
      <c r="Z30" s="8">
        <v>0</v>
      </c>
      <c r="AA30" s="1" t="s">
        <v>4173</v>
      </c>
      <c r="AD30" s="2">
        <v>0.17</v>
      </c>
    </row>
    <row r="31" spans="1:30">
      <c r="A31" s="2">
        <v>5.25</v>
      </c>
      <c r="B31" s="7" t="str">
        <f t="shared" si="0"/>
        <v>Tang Band W5-704S</v>
      </c>
      <c r="C31" s="3" t="s">
        <v>14</v>
      </c>
      <c r="D31" s="3" t="s">
        <v>57</v>
      </c>
      <c r="E31" s="4" t="s">
        <v>58</v>
      </c>
      <c r="F31" s="4"/>
      <c r="G31" s="2">
        <v>8</v>
      </c>
      <c r="H31" s="2">
        <v>25</v>
      </c>
      <c r="I31" s="2">
        <v>88</v>
      </c>
      <c r="J31" s="2">
        <v>3</v>
      </c>
      <c r="K31" s="2">
        <v>55</v>
      </c>
      <c r="L31" s="25">
        <f t="shared" si="1"/>
        <v>11.609928999999999</v>
      </c>
      <c r="M31" s="2">
        <v>0.37</v>
      </c>
      <c r="N31" s="2"/>
      <c r="O31" s="2"/>
      <c r="P31" s="2"/>
      <c r="Q31" s="2"/>
      <c r="R31" s="2"/>
      <c r="S31" s="2"/>
      <c r="T31" s="2"/>
      <c r="U31" s="2"/>
      <c r="V31" s="2"/>
      <c r="W31" s="1" t="s">
        <v>496</v>
      </c>
      <c r="X31" s="13">
        <v>41431</v>
      </c>
      <c r="Z31" s="8">
        <v>0</v>
      </c>
      <c r="AA31" s="1" t="s">
        <v>4173</v>
      </c>
      <c r="AD31" s="2">
        <v>0.41</v>
      </c>
    </row>
    <row r="32" spans="1:30">
      <c r="A32" s="2">
        <v>8</v>
      </c>
      <c r="B32" s="7" t="str">
        <f t="shared" si="0"/>
        <v>Tang Band W8-740C</v>
      </c>
      <c r="C32" s="3" t="s">
        <v>14</v>
      </c>
      <c r="D32" s="3" t="s">
        <v>158</v>
      </c>
      <c r="E32" s="4" t="s">
        <v>159</v>
      </c>
      <c r="F32" s="4"/>
      <c r="G32" s="2">
        <v>4</v>
      </c>
      <c r="H32" s="2">
        <v>150</v>
      </c>
      <c r="I32" s="2">
        <v>84</v>
      </c>
      <c r="J32" s="2">
        <v>12</v>
      </c>
      <c r="K32" s="2">
        <v>28</v>
      </c>
      <c r="L32" s="25">
        <f t="shared" si="1"/>
        <v>22.936689000000001</v>
      </c>
      <c r="M32" s="2">
        <v>0.3</v>
      </c>
      <c r="N32" s="2"/>
      <c r="O32" s="2"/>
      <c r="P32" s="2"/>
      <c r="Q32" s="2"/>
      <c r="R32" s="2"/>
      <c r="S32" s="2"/>
      <c r="T32" s="2"/>
      <c r="U32" s="2"/>
      <c r="V32" s="2"/>
      <c r="W32" s="1" t="s">
        <v>496</v>
      </c>
      <c r="X32" s="13">
        <v>41431</v>
      </c>
      <c r="Z32" s="8">
        <v>0</v>
      </c>
      <c r="AA32" s="1" t="s">
        <v>4173</v>
      </c>
      <c r="AD32" s="2">
        <v>0.81</v>
      </c>
    </row>
    <row r="33" spans="1:30">
      <c r="A33" s="2">
        <v>10</v>
      </c>
      <c r="B33" s="7" t="str">
        <f t="shared" si="0"/>
        <v>Tang Band WT-1427G</v>
      </c>
      <c r="C33" s="3" t="s">
        <v>14</v>
      </c>
      <c r="D33" s="3" t="s">
        <v>280</v>
      </c>
      <c r="E33" s="4" t="s">
        <v>76</v>
      </c>
      <c r="F33" s="4"/>
      <c r="G33" s="2">
        <v>4</v>
      </c>
      <c r="H33" s="2">
        <v>120</v>
      </c>
      <c r="I33" s="2">
        <v>85</v>
      </c>
      <c r="J33" s="2">
        <v>9.5</v>
      </c>
      <c r="K33" s="2">
        <v>25</v>
      </c>
      <c r="L33" s="25">
        <f t="shared" si="1"/>
        <v>38.227815</v>
      </c>
      <c r="M33" s="2">
        <v>0.28999999999999998</v>
      </c>
      <c r="N33" s="2"/>
      <c r="O33" s="2"/>
      <c r="P33" s="2"/>
      <c r="Q33" s="2"/>
      <c r="R33" s="2"/>
      <c r="S33" s="2"/>
      <c r="T33" s="2"/>
      <c r="U33" s="2"/>
      <c r="V33" s="2"/>
      <c r="W33" s="1" t="s">
        <v>496</v>
      </c>
      <c r="X33" s="13">
        <v>41431</v>
      </c>
      <c r="Z33" s="8">
        <v>0</v>
      </c>
      <c r="AA33" s="1" t="s">
        <v>4173</v>
      </c>
      <c r="AD33" s="2">
        <v>1.35</v>
      </c>
    </row>
    <row r="34" spans="1:30">
      <c r="A34" s="2">
        <v>4</v>
      </c>
      <c r="B34" s="7" t="str">
        <f t="shared" si="0"/>
        <v>Tang Band W4-1658SB</v>
      </c>
      <c r="C34" s="3" t="s">
        <v>14</v>
      </c>
      <c r="D34" s="3" t="s">
        <v>282</v>
      </c>
      <c r="E34" s="4" t="s">
        <v>281</v>
      </c>
      <c r="F34" s="4"/>
      <c r="G34" s="2">
        <v>4</v>
      </c>
      <c r="H34" s="2">
        <v>45</v>
      </c>
      <c r="I34" s="2">
        <v>87</v>
      </c>
      <c r="J34" s="2">
        <v>4.5</v>
      </c>
      <c r="K34" s="2">
        <v>55</v>
      </c>
      <c r="L34" s="25">
        <f t="shared" si="1"/>
        <v>7.3623940000000001</v>
      </c>
      <c r="M34" s="2">
        <v>0.39</v>
      </c>
      <c r="N34" s="2"/>
      <c r="O34" s="2"/>
      <c r="P34" s="2"/>
      <c r="Q34" s="2"/>
      <c r="R34" s="2"/>
      <c r="S34" s="2"/>
      <c r="T34" s="2"/>
      <c r="U34" s="2"/>
      <c r="V34" s="2"/>
      <c r="W34" s="1" t="s">
        <v>496</v>
      </c>
      <c r="X34" s="13">
        <v>41431</v>
      </c>
      <c r="Z34" s="8">
        <v>0</v>
      </c>
      <c r="AA34" s="1" t="s">
        <v>4173</v>
      </c>
      <c r="AD34" s="2">
        <v>0.26</v>
      </c>
    </row>
    <row r="35" spans="1:30">
      <c r="A35" s="2">
        <v>4</v>
      </c>
      <c r="B35" s="7" t="str">
        <f t="shared" si="0"/>
        <v>Tang Band W4-1757SB</v>
      </c>
      <c r="C35" s="3" t="s">
        <v>14</v>
      </c>
      <c r="D35" s="3" t="s">
        <v>284</v>
      </c>
      <c r="E35" s="4" t="s">
        <v>283</v>
      </c>
      <c r="F35" s="4"/>
      <c r="G35" s="2">
        <v>6</v>
      </c>
      <c r="H35" s="2">
        <v>30</v>
      </c>
      <c r="I35" s="2">
        <v>86</v>
      </c>
      <c r="J35" s="2">
        <v>3</v>
      </c>
      <c r="K35" s="2">
        <v>75</v>
      </c>
      <c r="L35" s="25">
        <f t="shared" si="1"/>
        <v>4.2475350000000001</v>
      </c>
      <c r="M35" s="2">
        <v>0.46</v>
      </c>
      <c r="N35" s="2"/>
      <c r="O35" s="2"/>
      <c r="P35" s="2"/>
      <c r="Q35" s="2"/>
      <c r="R35" s="2"/>
      <c r="S35" s="2"/>
      <c r="T35" s="2"/>
      <c r="U35" s="2"/>
      <c r="V35" s="2"/>
      <c r="W35" s="1" t="s">
        <v>496</v>
      </c>
      <c r="X35" s="13">
        <v>41431</v>
      </c>
      <c r="Z35" s="8">
        <v>0</v>
      </c>
      <c r="AA35" s="1" t="s">
        <v>4173</v>
      </c>
      <c r="AD35" s="2">
        <v>0.15</v>
      </c>
    </row>
    <row r="36" spans="1:30">
      <c r="A36" s="2">
        <v>4</v>
      </c>
      <c r="B36" s="7" t="str">
        <f t="shared" si="0"/>
        <v>Tang Band W4-1798S</v>
      </c>
      <c r="C36" s="3" t="s">
        <v>14</v>
      </c>
      <c r="D36" s="3" t="s">
        <v>286</v>
      </c>
      <c r="E36" s="4" t="s">
        <v>285</v>
      </c>
      <c r="F36" s="4"/>
      <c r="G36" s="2">
        <v>4</v>
      </c>
      <c r="H36" s="2">
        <v>40</v>
      </c>
      <c r="I36" s="2">
        <v>87</v>
      </c>
      <c r="J36" s="2">
        <v>3</v>
      </c>
      <c r="K36" s="2">
        <v>60</v>
      </c>
      <c r="L36" s="25">
        <f t="shared" si="1"/>
        <v>7.3623940000000001</v>
      </c>
      <c r="M36" s="2">
        <v>0.3</v>
      </c>
      <c r="N36" s="2"/>
      <c r="O36" s="2"/>
      <c r="P36" s="2"/>
      <c r="Q36" s="2"/>
      <c r="R36" s="2"/>
      <c r="S36" s="2"/>
      <c r="T36" s="2"/>
      <c r="U36" s="2"/>
      <c r="V36" s="2"/>
      <c r="W36" s="1" t="s">
        <v>496</v>
      </c>
      <c r="X36" s="13">
        <v>41431</v>
      </c>
      <c r="Z36" s="8">
        <v>0</v>
      </c>
      <c r="AA36" s="1" t="s">
        <v>4173</v>
      </c>
      <c r="AD36" s="2">
        <v>0.26</v>
      </c>
    </row>
    <row r="37" spans="1:30">
      <c r="A37" s="2">
        <v>4</v>
      </c>
      <c r="B37" s="7" t="str">
        <f t="shared" si="0"/>
        <v>Tang Band W4-1805S</v>
      </c>
      <c r="C37" s="3" t="s">
        <v>14</v>
      </c>
      <c r="D37" s="3" t="s">
        <v>288</v>
      </c>
      <c r="E37" s="4" t="s">
        <v>287</v>
      </c>
      <c r="F37" s="4"/>
      <c r="G37" s="2">
        <v>6</v>
      </c>
      <c r="H37" s="2">
        <v>35</v>
      </c>
      <c r="I37" s="2">
        <v>90</v>
      </c>
      <c r="J37" s="2">
        <v>0.45</v>
      </c>
      <c r="K37" s="2">
        <v>80</v>
      </c>
      <c r="L37" s="25">
        <f t="shared" si="1"/>
        <v>5.6633800000000001</v>
      </c>
      <c r="M37" s="2">
        <v>0.24</v>
      </c>
      <c r="N37" s="2"/>
      <c r="O37" s="2"/>
      <c r="P37" s="2"/>
      <c r="Q37" s="2"/>
      <c r="R37" s="2"/>
      <c r="S37" s="2"/>
      <c r="T37" s="2"/>
      <c r="U37" s="2"/>
      <c r="V37" s="2"/>
      <c r="W37" s="1" t="s">
        <v>496</v>
      </c>
      <c r="X37" s="13">
        <v>41431</v>
      </c>
      <c r="Z37" s="8">
        <v>0</v>
      </c>
      <c r="AA37" s="1" t="s">
        <v>4173</v>
      </c>
      <c r="AD37" s="2">
        <v>0.2</v>
      </c>
    </row>
    <row r="38" spans="1:30">
      <c r="A38" s="2">
        <v>8</v>
      </c>
      <c r="B38" s="7" t="str">
        <f t="shared" si="0"/>
        <v>Tang Band W8-1747A</v>
      </c>
      <c r="C38" s="3" t="s">
        <v>14</v>
      </c>
      <c r="D38" s="3" t="s">
        <v>290</v>
      </c>
      <c r="E38" s="4" t="s">
        <v>289</v>
      </c>
      <c r="F38" s="4"/>
      <c r="G38" s="2">
        <v>4</v>
      </c>
      <c r="H38" s="2">
        <v>350</v>
      </c>
      <c r="I38" s="2">
        <v>84</v>
      </c>
      <c r="J38" s="2">
        <v>8</v>
      </c>
      <c r="K38" s="2">
        <v>30</v>
      </c>
      <c r="L38" s="25">
        <f t="shared" si="1"/>
        <v>23.219857999999999</v>
      </c>
      <c r="M38" s="2">
        <v>0.41</v>
      </c>
      <c r="N38" s="2"/>
      <c r="O38" s="2"/>
      <c r="P38" s="2"/>
      <c r="Q38" s="2"/>
      <c r="R38" s="2"/>
      <c r="S38" s="2"/>
      <c r="T38" s="2"/>
      <c r="U38" s="2"/>
      <c r="V38" s="2"/>
      <c r="W38" s="1" t="s">
        <v>496</v>
      </c>
      <c r="X38" s="13">
        <v>41431</v>
      </c>
      <c r="Z38" s="8">
        <v>0</v>
      </c>
      <c r="AA38" s="1" t="s">
        <v>4173</v>
      </c>
      <c r="AD38" s="2">
        <v>0.82</v>
      </c>
    </row>
    <row r="39" spans="1:30">
      <c r="A39" s="2">
        <v>8</v>
      </c>
      <c r="B39" s="7" t="str">
        <f t="shared" si="0"/>
        <v>Tang Band W8-1772</v>
      </c>
      <c r="C39" s="3" t="s">
        <v>14</v>
      </c>
      <c r="D39" s="3" t="s">
        <v>292</v>
      </c>
      <c r="E39" s="4" t="s">
        <v>291</v>
      </c>
      <c r="F39" s="4"/>
      <c r="G39" s="2">
        <v>8</v>
      </c>
      <c r="H39" s="2">
        <v>30</v>
      </c>
      <c r="I39" s="2">
        <v>95</v>
      </c>
      <c r="J39" s="2">
        <v>3</v>
      </c>
      <c r="K39" s="2">
        <v>42</v>
      </c>
      <c r="L39" s="25">
        <f t="shared" si="1"/>
        <v>94.578446</v>
      </c>
      <c r="M39" s="2">
        <v>0.27</v>
      </c>
      <c r="N39" s="2"/>
      <c r="O39" s="2"/>
      <c r="P39" s="2"/>
      <c r="Q39" s="2"/>
      <c r="R39" s="2"/>
      <c r="S39" s="2"/>
      <c r="T39" s="2"/>
      <c r="U39" s="2"/>
      <c r="V39" s="2"/>
      <c r="W39" s="1" t="s">
        <v>496</v>
      </c>
      <c r="X39" s="13">
        <v>41431</v>
      </c>
      <c r="Z39" s="8">
        <v>0</v>
      </c>
      <c r="AA39" s="1" t="s">
        <v>4173</v>
      </c>
      <c r="AD39" s="2">
        <v>3.34</v>
      </c>
    </row>
    <row r="40" spans="1:30">
      <c r="A40" s="2">
        <v>8</v>
      </c>
      <c r="B40" s="7" t="str">
        <f t="shared" si="0"/>
        <v>Tang Band W8-1808</v>
      </c>
      <c r="C40" s="3" t="s">
        <v>14</v>
      </c>
      <c r="D40" s="3" t="s">
        <v>294</v>
      </c>
      <c r="E40" s="4" t="s">
        <v>293</v>
      </c>
      <c r="F40" s="4"/>
      <c r="G40" s="2">
        <v>8</v>
      </c>
      <c r="H40" s="2">
        <v>30</v>
      </c>
      <c r="I40" s="2">
        <v>93</v>
      </c>
      <c r="J40" s="2">
        <v>5</v>
      </c>
      <c r="K40" s="2">
        <v>45</v>
      </c>
      <c r="L40" s="25">
        <f t="shared" si="1"/>
        <v>88.065558999999993</v>
      </c>
      <c r="M40" s="2">
        <v>0.44</v>
      </c>
      <c r="N40" s="2"/>
      <c r="O40" s="2"/>
      <c r="P40" s="2"/>
      <c r="Q40" s="2"/>
      <c r="R40" s="2"/>
      <c r="S40" s="2"/>
      <c r="T40" s="2"/>
      <c r="U40" s="2"/>
      <c r="V40" s="2"/>
      <c r="W40" s="1" t="s">
        <v>496</v>
      </c>
      <c r="X40" s="13">
        <v>41431</v>
      </c>
      <c r="Z40" s="8">
        <v>0</v>
      </c>
      <c r="AA40" s="1" t="s">
        <v>4173</v>
      </c>
      <c r="AD40" s="2">
        <v>3.11</v>
      </c>
    </row>
    <row r="41" spans="1:30">
      <c r="A41" s="2">
        <v>8</v>
      </c>
      <c r="B41" s="7" t="str">
        <f t="shared" si="0"/>
        <v>Tang Band W8-1853</v>
      </c>
      <c r="C41" s="3" t="s">
        <v>14</v>
      </c>
      <c r="D41" s="3" t="s">
        <v>296</v>
      </c>
      <c r="E41" s="4" t="s">
        <v>295</v>
      </c>
      <c r="F41" s="4"/>
      <c r="G41" s="2">
        <v>4</v>
      </c>
      <c r="H41" s="2">
        <v>100</v>
      </c>
      <c r="I41" s="2">
        <v>86</v>
      </c>
      <c r="J41" s="2">
        <v>5.25</v>
      </c>
      <c r="K41" s="2">
        <v>37</v>
      </c>
      <c r="L41" s="25">
        <f t="shared" si="1"/>
        <v>17.839646999999999</v>
      </c>
      <c r="M41" s="2">
        <v>0.31</v>
      </c>
      <c r="N41" s="2"/>
      <c r="O41" s="2"/>
      <c r="P41" s="2"/>
      <c r="Q41" s="2"/>
      <c r="R41" s="2"/>
      <c r="S41" s="2"/>
      <c r="T41" s="2"/>
      <c r="U41" s="2"/>
      <c r="V41" s="2"/>
      <c r="W41" s="1" t="s">
        <v>496</v>
      </c>
      <c r="X41" s="13">
        <v>41431</v>
      </c>
      <c r="Z41" s="8">
        <v>0</v>
      </c>
      <c r="AA41" s="1" t="s">
        <v>4173</v>
      </c>
      <c r="AD41" s="2">
        <v>0.63</v>
      </c>
    </row>
    <row r="42" spans="1:30">
      <c r="A42" s="2">
        <v>15</v>
      </c>
      <c r="B42" s="7" t="str">
        <f t="shared" si="0"/>
        <v>PE Mach One</v>
      </c>
      <c r="C42" s="3" t="s">
        <v>298</v>
      </c>
      <c r="D42" s="3" t="s">
        <v>299</v>
      </c>
      <c r="E42" s="4" t="s">
        <v>297</v>
      </c>
      <c r="F42" s="4"/>
      <c r="G42" s="2">
        <v>8</v>
      </c>
      <c r="H42" s="2">
        <v>125</v>
      </c>
      <c r="I42" s="2">
        <v>90</v>
      </c>
      <c r="J42" s="2">
        <v>2.5</v>
      </c>
      <c r="K42" s="2">
        <v>22</v>
      </c>
      <c r="L42" s="25">
        <f t="shared" si="1"/>
        <v>342.35132099999998</v>
      </c>
      <c r="M42" s="2">
        <v>0.56000000000000005</v>
      </c>
      <c r="N42" s="2"/>
      <c r="O42" s="2"/>
      <c r="P42" s="2"/>
      <c r="Q42" s="2"/>
      <c r="R42" s="2"/>
      <c r="S42" s="2"/>
      <c r="T42" s="2"/>
      <c r="U42" s="2"/>
      <c r="V42" s="2"/>
      <c r="W42" s="1" t="s">
        <v>496</v>
      </c>
      <c r="X42" s="13">
        <v>41431</v>
      </c>
      <c r="Z42" s="8">
        <v>0</v>
      </c>
      <c r="AA42" s="1" t="s">
        <v>4173</v>
      </c>
      <c r="AD42" s="2">
        <v>12.09</v>
      </c>
    </row>
    <row r="43" spans="1:30">
      <c r="A43" s="2">
        <v>2.5</v>
      </c>
      <c r="B43" s="7" t="str">
        <f t="shared" si="0"/>
        <v>Dayton Audio ND65-4</v>
      </c>
      <c r="C43" s="3" t="s">
        <v>301</v>
      </c>
      <c r="D43" s="3" t="s">
        <v>302</v>
      </c>
      <c r="E43" s="4" t="s">
        <v>300</v>
      </c>
      <c r="F43" s="4"/>
      <c r="G43" s="2">
        <v>4</v>
      </c>
      <c r="H43" s="2">
        <v>15</v>
      </c>
      <c r="I43" s="2">
        <v>79.400000000000006</v>
      </c>
      <c r="J43" s="2">
        <v>3.5</v>
      </c>
      <c r="K43" s="2">
        <v>84.1</v>
      </c>
      <c r="L43" s="25">
        <f t="shared" si="1"/>
        <v>0.84950700000000001</v>
      </c>
      <c r="M43" s="2">
        <v>0.7</v>
      </c>
      <c r="N43" s="2"/>
      <c r="O43" s="2"/>
      <c r="P43" s="2"/>
      <c r="Q43" s="2"/>
      <c r="R43" s="2"/>
      <c r="S43" s="2"/>
      <c r="T43" s="2"/>
      <c r="U43" s="2"/>
      <c r="V43" s="2"/>
      <c r="W43" s="1" t="s">
        <v>496</v>
      </c>
      <c r="X43" s="13">
        <v>41431</v>
      </c>
      <c r="Z43" s="8">
        <v>0</v>
      </c>
      <c r="AA43" s="1" t="s">
        <v>4173</v>
      </c>
      <c r="AD43" s="2">
        <v>0.03</v>
      </c>
    </row>
    <row r="44" spans="1:30">
      <c r="A44" s="2">
        <v>2.5</v>
      </c>
      <c r="B44" s="7" t="str">
        <f t="shared" si="0"/>
        <v>Dayton Audio ND65-8</v>
      </c>
      <c r="C44" s="3" t="s">
        <v>301</v>
      </c>
      <c r="D44" s="3" t="s">
        <v>304</v>
      </c>
      <c r="E44" s="4" t="s">
        <v>303</v>
      </c>
      <c r="F44" s="4"/>
      <c r="G44" s="2">
        <v>8</v>
      </c>
      <c r="H44" s="2">
        <v>15</v>
      </c>
      <c r="I44" s="2">
        <v>78.3</v>
      </c>
      <c r="J44" s="2">
        <v>3.5</v>
      </c>
      <c r="K44" s="2">
        <v>80.8</v>
      </c>
      <c r="L44" s="25">
        <f t="shared" si="1"/>
        <v>0.56633800000000001</v>
      </c>
      <c r="M44" s="2">
        <v>0.62</v>
      </c>
      <c r="N44" s="2"/>
      <c r="O44" s="2"/>
      <c r="P44" s="2"/>
      <c r="Q44" s="2"/>
      <c r="R44" s="2"/>
      <c r="S44" s="2"/>
      <c r="T44" s="2"/>
      <c r="U44" s="2"/>
      <c r="V44" s="2"/>
      <c r="W44" s="1" t="s">
        <v>496</v>
      </c>
      <c r="X44" s="13">
        <v>41431</v>
      </c>
      <c r="Z44" s="8">
        <v>0</v>
      </c>
      <c r="AA44" s="1" t="s">
        <v>4173</v>
      </c>
      <c r="AD44" s="2">
        <v>0.02</v>
      </c>
    </row>
    <row r="45" spans="1:30">
      <c r="A45" s="2">
        <v>3.5</v>
      </c>
      <c r="B45" s="7" t="str">
        <f t="shared" si="0"/>
        <v>Dayton Audio ND90-4</v>
      </c>
      <c r="C45" s="3" t="s">
        <v>301</v>
      </c>
      <c r="D45" s="3" t="s">
        <v>306</v>
      </c>
      <c r="E45" s="4" t="s">
        <v>305</v>
      </c>
      <c r="F45" s="4"/>
      <c r="G45" s="2">
        <v>4</v>
      </c>
      <c r="H45" s="2">
        <v>20</v>
      </c>
      <c r="I45" s="2">
        <v>80.599999999999994</v>
      </c>
      <c r="J45" s="2">
        <v>4</v>
      </c>
      <c r="K45" s="2">
        <v>77</v>
      </c>
      <c r="L45" s="25">
        <f t="shared" si="1"/>
        <v>1.415845</v>
      </c>
      <c r="M45" s="2">
        <v>0.73</v>
      </c>
      <c r="N45" s="2"/>
      <c r="O45" s="2"/>
      <c r="P45" s="2"/>
      <c r="Q45" s="2"/>
      <c r="R45" s="2"/>
      <c r="S45" s="2"/>
      <c r="T45" s="2"/>
      <c r="U45" s="2"/>
      <c r="V45" s="2"/>
      <c r="W45" s="1" t="s">
        <v>496</v>
      </c>
      <c r="X45" s="13">
        <v>41431</v>
      </c>
      <c r="Z45" s="8">
        <v>0</v>
      </c>
      <c r="AA45" s="1" t="s">
        <v>4173</v>
      </c>
      <c r="AD45" s="2">
        <v>0.05</v>
      </c>
    </row>
    <row r="46" spans="1:30">
      <c r="A46" s="2">
        <v>3.5</v>
      </c>
      <c r="B46" s="7" t="str">
        <f t="shared" si="0"/>
        <v>Dayton Audio ND90-8</v>
      </c>
      <c r="C46" s="3" t="s">
        <v>301</v>
      </c>
      <c r="D46" s="3" t="s">
        <v>308</v>
      </c>
      <c r="E46" s="4" t="s">
        <v>307</v>
      </c>
      <c r="F46" s="4"/>
      <c r="G46" s="2">
        <v>8</v>
      </c>
      <c r="H46" s="2">
        <v>20</v>
      </c>
      <c r="I46" s="2">
        <v>82.1</v>
      </c>
      <c r="J46" s="2">
        <v>4</v>
      </c>
      <c r="K46" s="2">
        <v>80</v>
      </c>
      <c r="L46" s="25">
        <f t="shared" si="1"/>
        <v>1.415845</v>
      </c>
      <c r="M46" s="2">
        <v>0.71</v>
      </c>
      <c r="N46" s="2"/>
      <c r="O46" s="2"/>
      <c r="P46" s="2"/>
      <c r="Q46" s="2"/>
      <c r="R46" s="2"/>
      <c r="S46" s="2"/>
      <c r="T46" s="2"/>
      <c r="U46" s="2"/>
      <c r="V46" s="2"/>
      <c r="W46" s="1" t="s">
        <v>496</v>
      </c>
      <c r="X46" s="13">
        <v>41431</v>
      </c>
      <c r="Z46" s="8">
        <v>0</v>
      </c>
      <c r="AA46" s="1" t="s">
        <v>4173</v>
      </c>
      <c r="AD46" s="2">
        <v>0.05</v>
      </c>
    </row>
    <row r="47" spans="1:30">
      <c r="A47" s="2">
        <v>4</v>
      </c>
      <c r="B47" s="7" t="str">
        <f t="shared" si="0"/>
        <v>Dayton Audio ND105-4</v>
      </c>
      <c r="C47" s="3" t="s">
        <v>301</v>
      </c>
      <c r="D47" s="3" t="s">
        <v>310</v>
      </c>
      <c r="E47" s="4" t="s">
        <v>309</v>
      </c>
      <c r="F47" s="4"/>
      <c r="G47" s="2">
        <v>4</v>
      </c>
      <c r="H47" s="2">
        <v>30</v>
      </c>
      <c r="I47" s="2">
        <v>82.6</v>
      </c>
      <c r="J47" s="2">
        <v>4</v>
      </c>
      <c r="K47" s="2">
        <v>53.8</v>
      </c>
      <c r="L47" s="25">
        <f t="shared" si="1"/>
        <v>4.5307040000000001</v>
      </c>
      <c r="M47" s="2">
        <v>0.55000000000000004</v>
      </c>
      <c r="N47" s="2"/>
      <c r="O47" s="2"/>
      <c r="P47" s="2"/>
      <c r="Q47" s="2"/>
      <c r="R47" s="2"/>
      <c r="S47" s="2"/>
      <c r="T47" s="2"/>
      <c r="U47" s="2"/>
      <c r="V47" s="2"/>
      <c r="W47" s="1" t="s">
        <v>496</v>
      </c>
      <c r="X47" s="13">
        <v>41431</v>
      </c>
      <c r="Z47" s="8">
        <v>0</v>
      </c>
      <c r="AA47" s="1" t="s">
        <v>4173</v>
      </c>
      <c r="AD47" s="2">
        <v>0.16</v>
      </c>
    </row>
    <row r="48" spans="1:30">
      <c r="A48" s="2">
        <v>4</v>
      </c>
      <c r="B48" s="7" t="str">
        <f t="shared" si="0"/>
        <v>Dayton Audio ND105-8</v>
      </c>
      <c r="C48" s="3" t="s">
        <v>301</v>
      </c>
      <c r="D48" s="3" t="s">
        <v>312</v>
      </c>
      <c r="E48" s="4" t="s">
        <v>311</v>
      </c>
      <c r="F48" s="4"/>
      <c r="G48" s="2">
        <v>8</v>
      </c>
      <c r="H48" s="2">
        <v>30</v>
      </c>
      <c r="I48" s="2">
        <v>83.2</v>
      </c>
      <c r="J48" s="2">
        <v>4</v>
      </c>
      <c r="K48" s="2">
        <v>65.3</v>
      </c>
      <c r="L48" s="25">
        <f t="shared" si="1"/>
        <v>3.6811970000000001</v>
      </c>
      <c r="M48" s="2">
        <v>0.66</v>
      </c>
      <c r="N48" s="2"/>
      <c r="O48" s="2"/>
      <c r="P48" s="2"/>
      <c r="Q48" s="2"/>
      <c r="R48" s="2"/>
      <c r="S48" s="2"/>
      <c r="T48" s="2"/>
      <c r="U48" s="2"/>
      <c r="V48" s="2"/>
      <c r="W48" s="1" t="s">
        <v>496</v>
      </c>
      <c r="X48" s="13">
        <v>41431</v>
      </c>
      <c r="Z48" s="8">
        <v>0</v>
      </c>
      <c r="AA48" s="1" t="s">
        <v>4173</v>
      </c>
      <c r="AD48" s="2">
        <v>0.13</v>
      </c>
    </row>
    <row r="49" spans="1:30">
      <c r="A49" s="2">
        <v>5.25</v>
      </c>
      <c r="B49" s="7" t="str">
        <f t="shared" si="0"/>
        <v>Dayton Audio ND140-8</v>
      </c>
      <c r="C49" s="3" t="s">
        <v>301</v>
      </c>
      <c r="D49" s="3" t="s">
        <v>314</v>
      </c>
      <c r="E49" s="4" t="s">
        <v>313</v>
      </c>
      <c r="F49" s="4"/>
      <c r="G49" s="2">
        <v>8</v>
      </c>
      <c r="H49" s="2">
        <v>40</v>
      </c>
      <c r="I49" s="2">
        <v>85.7</v>
      </c>
      <c r="J49" s="2">
        <v>4</v>
      </c>
      <c r="K49" s="2">
        <v>53.8</v>
      </c>
      <c r="L49" s="25">
        <f t="shared" si="1"/>
        <v>10.194084</v>
      </c>
      <c r="M49" s="2">
        <v>0.61</v>
      </c>
      <c r="N49" s="2"/>
      <c r="O49" s="2"/>
      <c r="P49" s="2"/>
      <c r="Q49" s="2"/>
      <c r="R49" s="2"/>
      <c r="S49" s="2"/>
      <c r="T49" s="2"/>
      <c r="U49" s="2"/>
      <c r="V49" s="2"/>
      <c r="W49" s="1" t="s">
        <v>496</v>
      </c>
      <c r="X49" s="13">
        <v>41431</v>
      </c>
      <c r="Z49" s="8">
        <v>0</v>
      </c>
      <c r="AA49" s="1" t="s">
        <v>4173</v>
      </c>
      <c r="AD49" s="2">
        <v>0.36</v>
      </c>
    </row>
    <row r="50" spans="1:30">
      <c r="A50" s="2">
        <v>6.5</v>
      </c>
      <c r="B50" s="7" t="str">
        <f t="shared" si="0"/>
        <v>Pyramid WX65X</v>
      </c>
      <c r="C50" s="3" t="s">
        <v>316</v>
      </c>
      <c r="D50" s="3" t="s">
        <v>317</v>
      </c>
      <c r="E50" s="4" t="s">
        <v>315</v>
      </c>
      <c r="F50" s="4"/>
      <c r="G50" s="2">
        <v>4</v>
      </c>
      <c r="H50" s="2">
        <v>150</v>
      </c>
      <c r="I50" s="2">
        <v>87.1</v>
      </c>
      <c r="J50" s="2">
        <v>2</v>
      </c>
      <c r="K50" s="2">
        <v>69.5</v>
      </c>
      <c r="L50" s="25">
        <f t="shared" si="1"/>
        <v>8.4950700000000001</v>
      </c>
      <c r="M50" s="2">
        <v>0.57999999999999996</v>
      </c>
      <c r="N50" s="2"/>
      <c r="O50" s="2"/>
      <c r="P50" s="2"/>
      <c r="Q50" s="2"/>
      <c r="R50" s="2"/>
      <c r="S50" s="2"/>
      <c r="T50" s="2"/>
      <c r="U50" s="2"/>
      <c r="V50" s="2"/>
      <c r="W50" s="1" t="s">
        <v>496</v>
      </c>
      <c r="X50" s="13">
        <v>41431</v>
      </c>
      <c r="Z50" s="8">
        <v>0</v>
      </c>
      <c r="AA50" s="1" t="s">
        <v>4173</v>
      </c>
      <c r="AD50" s="2">
        <v>0.3</v>
      </c>
    </row>
    <row r="51" spans="1:30">
      <c r="A51" s="2">
        <v>8</v>
      </c>
      <c r="B51" s="7" t="str">
        <f t="shared" si="0"/>
        <v>Pyramid WX85X</v>
      </c>
      <c r="C51" s="3" t="s">
        <v>316</v>
      </c>
      <c r="D51" s="3" t="s">
        <v>319</v>
      </c>
      <c r="E51" s="4" t="s">
        <v>318</v>
      </c>
      <c r="F51" s="4"/>
      <c r="G51" s="2">
        <v>4</v>
      </c>
      <c r="H51" s="2">
        <v>150</v>
      </c>
      <c r="I51" s="2">
        <v>87.7</v>
      </c>
      <c r="J51" s="2">
        <v>2.2999999999999998</v>
      </c>
      <c r="K51" s="2">
        <v>54.3</v>
      </c>
      <c r="L51" s="25">
        <f t="shared" si="1"/>
        <v>17.273309000000001</v>
      </c>
      <c r="M51" s="2">
        <v>0.56999999999999995</v>
      </c>
      <c r="N51" s="2"/>
      <c r="O51" s="2"/>
      <c r="P51" s="2"/>
      <c r="Q51" s="2"/>
      <c r="R51" s="2"/>
      <c r="S51" s="2"/>
      <c r="T51" s="2"/>
      <c r="U51" s="2"/>
      <c r="V51" s="2"/>
      <c r="W51" s="1" t="s">
        <v>496</v>
      </c>
      <c r="X51" s="13">
        <v>41431</v>
      </c>
      <c r="Z51" s="8">
        <v>0</v>
      </c>
      <c r="AA51" s="1" t="s">
        <v>4173</v>
      </c>
      <c r="AD51" s="2">
        <v>0.61</v>
      </c>
    </row>
    <row r="52" spans="1:30">
      <c r="A52" s="2">
        <v>10</v>
      </c>
      <c r="B52" s="7" t="str">
        <f t="shared" si="0"/>
        <v>Pyramid WX102X</v>
      </c>
      <c r="C52" s="3" t="s">
        <v>316</v>
      </c>
      <c r="D52" s="3" t="s">
        <v>321</v>
      </c>
      <c r="E52" s="4" t="s">
        <v>320</v>
      </c>
      <c r="F52" s="4"/>
      <c r="G52" s="2">
        <v>4</v>
      </c>
      <c r="H52" s="2">
        <v>200</v>
      </c>
      <c r="I52" s="2">
        <v>88.1</v>
      </c>
      <c r="J52" s="2">
        <v>3.55</v>
      </c>
      <c r="K52" s="2">
        <v>40.1</v>
      </c>
      <c r="L52" s="25">
        <f t="shared" si="1"/>
        <v>49.4979412</v>
      </c>
      <c r="M52" s="2">
        <v>0.56000000000000005</v>
      </c>
      <c r="N52" s="2"/>
      <c r="O52" s="2"/>
      <c r="P52" s="2"/>
      <c r="Q52" s="2"/>
      <c r="R52" s="2"/>
      <c r="S52" s="2"/>
      <c r="T52" s="2"/>
      <c r="U52" s="2"/>
      <c r="V52" s="2"/>
      <c r="W52" s="1" t="s">
        <v>496</v>
      </c>
      <c r="X52" s="13">
        <v>41431</v>
      </c>
      <c r="Z52" s="8">
        <v>0</v>
      </c>
      <c r="AA52" s="1" t="s">
        <v>4173</v>
      </c>
      <c r="AD52" s="2">
        <v>1.748</v>
      </c>
    </row>
    <row r="53" spans="1:30">
      <c r="A53" s="2">
        <v>12</v>
      </c>
      <c r="B53" s="7" t="str">
        <f t="shared" si="0"/>
        <v>Pyramid WX120X</v>
      </c>
      <c r="C53" s="3" t="s">
        <v>316</v>
      </c>
      <c r="D53" s="3" t="s">
        <v>323</v>
      </c>
      <c r="E53" s="4" t="s">
        <v>322</v>
      </c>
      <c r="F53" s="4"/>
      <c r="G53" s="2">
        <v>4</v>
      </c>
      <c r="H53" s="2">
        <v>250</v>
      </c>
      <c r="I53" s="2">
        <v>87.5</v>
      </c>
      <c r="J53" s="2">
        <v>2.2999999999999998</v>
      </c>
      <c r="K53" s="2">
        <v>38</v>
      </c>
      <c r="L53" s="25">
        <f t="shared" si="1"/>
        <v>51.253589000000005</v>
      </c>
      <c r="M53" s="2">
        <v>0.55000000000000004</v>
      </c>
      <c r="N53" s="2"/>
      <c r="O53" s="2"/>
      <c r="P53" s="2"/>
      <c r="Q53" s="2"/>
      <c r="R53" s="2"/>
      <c r="S53" s="2"/>
      <c r="T53" s="2"/>
      <c r="U53" s="2"/>
      <c r="V53" s="2"/>
      <c r="W53" s="1" t="s">
        <v>496</v>
      </c>
      <c r="X53" s="13">
        <v>41431</v>
      </c>
      <c r="Z53" s="8">
        <v>0</v>
      </c>
      <c r="AA53" s="1" t="s">
        <v>4173</v>
      </c>
      <c r="AD53" s="2">
        <v>1.81</v>
      </c>
    </row>
    <row r="54" spans="1:30">
      <c r="A54" s="2">
        <v>6.5</v>
      </c>
      <c r="B54" s="7" t="str">
        <f t="shared" si="0"/>
        <v>Goldwood GW-206/4</v>
      </c>
      <c r="C54" s="3" t="s">
        <v>1</v>
      </c>
      <c r="D54" s="3" t="s">
        <v>87</v>
      </c>
      <c r="E54" s="4" t="s">
        <v>88</v>
      </c>
      <c r="F54" s="4"/>
      <c r="G54" s="2">
        <v>4</v>
      </c>
      <c r="H54" s="2">
        <v>50</v>
      </c>
      <c r="I54" s="2">
        <v>91</v>
      </c>
      <c r="J54" s="2">
        <v>3.5</v>
      </c>
      <c r="K54" s="2">
        <v>60</v>
      </c>
      <c r="L54" s="25">
        <f t="shared" si="1"/>
        <v>11.893098</v>
      </c>
      <c r="M54" s="2">
        <v>0.61</v>
      </c>
      <c r="N54" s="2"/>
      <c r="O54" s="2"/>
      <c r="P54" s="2"/>
      <c r="Q54" s="2"/>
      <c r="R54" s="2"/>
      <c r="S54" s="2"/>
      <c r="T54" s="2"/>
      <c r="U54" s="2"/>
      <c r="V54" s="2"/>
      <c r="W54" s="1" t="s">
        <v>496</v>
      </c>
      <c r="X54" s="13">
        <v>41431</v>
      </c>
      <c r="Z54" s="8">
        <v>0</v>
      </c>
      <c r="AA54" s="1" t="s">
        <v>4173</v>
      </c>
      <c r="AD54" s="2">
        <v>0.42</v>
      </c>
    </row>
    <row r="55" spans="1:30">
      <c r="A55" s="2">
        <v>5.5</v>
      </c>
      <c r="B55" s="7" t="str">
        <f t="shared" si="0"/>
        <v>Goldwood GW-S525-4</v>
      </c>
      <c r="C55" s="3" t="s">
        <v>1</v>
      </c>
      <c r="D55" s="3" t="s">
        <v>61</v>
      </c>
      <c r="E55" s="4" t="s">
        <v>62</v>
      </c>
      <c r="F55" s="4"/>
      <c r="G55" s="2">
        <v>4</v>
      </c>
      <c r="H55" s="2">
        <v>70</v>
      </c>
      <c r="I55" s="2">
        <v>87</v>
      </c>
      <c r="J55" s="2">
        <v>2</v>
      </c>
      <c r="K55" s="2">
        <v>72</v>
      </c>
      <c r="L55" s="25">
        <f t="shared" si="1"/>
        <v>4.2475350000000001</v>
      </c>
      <c r="M55" s="2">
        <v>0.88</v>
      </c>
      <c r="N55" s="2"/>
      <c r="O55" s="2"/>
      <c r="P55" s="2"/>
      <c r="Q55" s="2"/>
      <c r="R55" s="2"/>
      <c r="S55" s="2"/>
      <c r="T55" s="2"/>
      <c r="U55" s="2"/>
      <c r="V55" s="2"/>
      <c r="W55" s="1" t="s">
        <v>496</v>
      </c>
      <c r="X55" s="13">
        <v>41431</v>
      </c>
      <c r="Z55" s="8">
        <v>0</v>
      </c>
      <c r="AA55" s="1" t="s">
        <v>4173</v>
      </c>
      <c r="AD55" s="2">
        <v>0.15</v>
      </c>
    </row>
    <row r="56" spans="1:30">
      <c r="A56" s="2">
        <v>5.5</v>
      </c>
      <c r="B56" s="7" t="str">
        <f t="shared" si="0"/>
        <v>Goldwood GW-S525-8</v>
      </c>
      <c r="C56" s="3" t="s">
        <v>1</v>
      </c>
      <c r="D56" s="3" t="s">
        <v>59</v>
      </c>
      <c r="E56" s="4" t="s">
        <v>60</v>
      </c>
      <c r="F56" s="4"/>
      <c r="G56" s="2">
        <v>8</v>
      </c>
      <c r="H56" s="2">
        <v>70</v>
      </c>
      <c r="I56" s="2">
        <v>87</v>
      </c>
      <c r="J56" s="2">
        <v>2</v>
      </c>
      <c r="K56" s="2">
        <v>81</v>
      </c>
      <c r="L56" s="25">
        <f t="shared" si="1"/>
        <v>3.6811970000000001</v>
      </c>
      <c r="M56" s="2">
        <v>0.84</v>
      </c>
      <c r="N56" s="2"/>
      <c r="O56" s="2"/>
      <c r="P56" s="2"/>
      <c r="Q56" s="2"/>
      <c r="R56" s="2"/>
      <c r="S56" s="2"/>
      <c r="T56" s="2"/>
      <c r="U56" s="2"/>
      <c r="V56" s="2"/>
      <c r="W56" s="1" t="s">
        <v>496</v>
      </c>
      <c r="X56" s="13">
        <v>41431</v>
      </c>
      <c r="Z56" s="8">
        <v>0</v>
      </c>
      <c r="AA56" s="1" t="s">
        <v>4173</v>
      </c>
      <c r="AD56" s="2">
        <v>0.13</v>
      </c>
    </row>
    <row r="57" spans="1:30">
      <c r="A57" s="2">
        <v>6.5</v>
      </c>
      <c r="B57" s="7" t="str">
        <f t="shared" si="0"/>
        <v>Goldwood GW-206/8</v>
      </c>
      <c r="C57" s="3" t="s">
        <v>1</v>
      </c>
      <c r="D57" s="3" t="s">
        <v>91</v>
      </c>
      <c r="E57" s="4" t="s">
        <v>92</v>
      </c>
      <c r="F57" s="4"/>
      <c r="G57" s="2">
        <v>8</v>
      </c>
      <c r="H57" s="2">
        <v>50</v>
      </c>
      <c r="I57" s="2">
        <v>87.3</v>
      </c>
      <c r="J57" s="2">
        <v>3.5</v>
      </c>
      <c r="K57" s="2">
        <v>62.5</v>
      </c>
      <c r="L57" s="25">
        <f t="shared" si="1"/>
        <v>11.893098</v>
      </c>
      <c r="M57" s="2">
        <v>0.75</v>
      </c>
      <c r="N57" s="2"/>
      <c r="O57" s="2"/>
      <c r="P57" s="2"/>
      <c r="Q57" s="2"/>
      <c r="R57" s="2"/>
      <c r="S57" s="2"/>
      <c r="T57" s="2"/>
      <c r="U57" s="2"/>
      <c r="V57" s="2"/>
      <c r="W57" s="1" t="s">
        <v>496</v>
      </c>
      <c r="X57" s="13">
        <v>41431</v>
      </c>
      <c r="Z57" s="8">
        <v>0</v>
      </c>
      <c r="AA57" s="1" t="s">
        <v>4173</v>
      </c>
      <c r="AD57" s="2">
        <v>0.42</v>
      </c>
    </row>
    <row r="58" spans="1:30">
      <c r="A58" s="2">
        <v>6.5</v>
      </c>
      <c r="B58" s="7" t="str">
        <f t="shared" si="0"/>
        <v>Goldwood GW-6PC/8</v>
      </c>
      <c r="C58" s="3" t="s">
        <v>1</v>
      </c>
      <c r="D58" s="3" t="s">
        <v>99</v>
      </c>
      <c r="E58" s="4" t="s">
        <v>100</v>
      </c>
      <c r="F58" s="4"/>
      <c r="G58" s="2">
        <v>8</v>
      </c>
      <c r="H58" s="2">
        <v>110</v>
      </c>
      <c r="I58" s="2">
        <v>87</v>
      </c>
      <c r="J58" s="2">
        <v>4</v>
      </c>
      <c r="K58" s="2">
        <v>59</v>
      </c>
      <c r="L58" s="25">
        <f t="shared" si="1"/>
        <v>7.645563000000001</v>
      </c>
      <c r="M58" s="2">
        <v>0.46</v>
      </c>
      <c r="N58" s="2"/>
      <c r="O58" s="2"/>
      <c r="P58" s="2"/>
      <c r="Q58" s="2"/>
      <c r="R58" s="2"/>
      <c r="S58" s="2"/>
      <c r="T58" s="2"/>
      <c r="U58" s="2"/>
      <c r="V58" s="2"/>
      <c r="W58" s="1" t="s">
        <v>496</v>
      </c>
      <c r="X58" s="13">
        <v>41431</v>
      </c>
      <c r="Z58" s="8">
        <v>0</v>
      </c>
      <c r="AA58" s="1" t="s">
        <v>4173</v>
      </c>
      <c r="AD58" s="2">
        <v>0.27</v>
      </c>
    </row>
    <row r="59" spans="1:30">
      <c r="A59" s="2">
        <v>6.5</v>
      </c>
      <c r="B59" s="7" t="str">
        <f t="shared" si="0"/>
        <v>Goldwood GW-6PC/4</v>
      </c>
      <c r="C59" s="3" t="s">
        <v>1</v>
      </c>
      <c r="D59" s="3" t="s">
        <v>101</v>
      </c>
      <c r="E59" s="4" t="s">
        <v>102</v>
      </c>
      <c r="F59" s="4"/>
      <c r="G59" s="2">
        <v>4</v>
      </c>
      <c r="H59" s="2">
        <v>110</v>
      </c>
      <c r="I59" s="2">
        <v>85</v>
      </c>
      <c r="J59" s="2">
        <v>4</v>
      </c>
      <c r="K59" s="2">
        <v>46</v>
      </c>
      <c r="L59" s="25">
        <f t="shared" si="1"/>
        <v>9.9109149999999993</v>
      </c>
      <c r="M59" s="2">
        <v>0.87</v>
      </c>
      <c r="N59" s="2"/>
      <c r="O59" s="2"/>
      <c r="P59" s="2"/>
      <c r="Q59" s="2"/>
      <c r="R59" s="2"/>
      <c r="S59" s="2"/>
      <c r="T59" s="2"/>
      <c r="U59" s="2"/>
      <c r="V59" s="2"/>
      <c r="W59" s="1" t="s">
        <v>496</v>
      </c>
      <c r="X59" s="13">
        <v>41431</v>
      </c>
      <c r="Z59" s="8">
        <v>0</v>
      </c>
      <c r="AA59" s="1" t="s">
        <v>4173</v>
      </c>
      <c r="AD59" s="2">
        <v>0.35</v>
      </c>
    </row>
    <row r="60" spans="1:30">
      <c r="A60" s="2">
        <v>6.5</v>
      </c>
      <c r="B60" s="7" t="str">
        <f t="shared" si="0"/>
        <v>Goldwood GW-S650/4</v>
      </c>
      <c r="C60" s="3" t="s">
        <v>1</v>
      </c>
      <c r="D60" s="3" t="s">
        <v>89</v>
      </c>
      <c r="E60" s="4" t="s">
        <v>90</v>
      </c>
      <c r="F60" s="4"/>
      <c r="G60" s="2">
        <v>4</v>
      </c>
      <c r="H60" s="2">
        <v>50</v>
      </c>
      <c r="I60" s="2">
        <v>90</v>
      </c>
      <c r="J60" s="2">
        <v>2.5</v>
      </c>
      <c r="K60" s="2">
        <v>55</v>
      </c>
      <c r="L60" s="25">
        <f t="shared" si="1"/>
        <v>14.15845</v>
      </c>
      <c r="M60" s="2">
        <v>0.71</v>
      </c>
      <c r="N60" s="2"/>
      <c r="O60" s="2"/>
      <c r="P60" s="2"/>
      <c r="Q60" s="2"/>
      <c r="R60" s="2"/>
      <c r="S60" s="2"/>
      <c r="T60" s="2"/>
      <c r="U60" s="2"/>
      <c r="V60" s="2"/>
      <c r="W60" s="1" t="s">
        <v>496</v>
      </c>
      <c r="X60" s="13">
        <v>41431</v>
      </c>
      <c r="Z60" s="8">
        <v>0</v>
      </c>
      <c r="AA60" s="1" t="s">
        <v>4173</v>
      </c>
      <c r="AD60" s="2">
        <v>0.5</v>
      </c>
    </row>
    <row r="61" spans="1:30">
      <c r="A61" s="2">
        <v>6.5</v>
      </c>
      <c r="B61" s="7" t="str">
        <f t="shared" si="0"/>
        <v>Goldwood GW-S650/8</v>
      </c>
      <c r="C61" s="3" t="s">
        <v>1</v>
      </c>
      <c r="D61" s="3" t="s">
        <v>93</v>
      </c>
      <c r="E61" s="4" t="s">
        <v>94</v>
      </c>
      <c r="F61" s="4"/>
      <c r="G61" s="2">
        <v>8</v>
      </c>
      <c r="H61" s="2">
        <v>50</v>
      </c>
      <c r="I61" s="2">
        <v>86</v>
      </c>
      <c r="J61" s="2">
        <v>2.5</v>
      </c>
      <c r="K61" s="2">
        <v>55</v>
      </c>
      <c r="L61" s="25">
        <f t="shared" si="1"/>
        <v>14.15845</v>
      </c>
      <c r="M61" s="2">
        <v>0.83</v>
      </c>
      <c r="N61" s="2"/>
      <c r="O61" s="2"/>
      <c r="P61" s="2"/>
      <c r="Q61" s="2"/>
      <c r="R61" s="2"/>
      <c r="S61" s="2"/>
      <c r="T61" s="2"/>
      <c r="U61" s="2"/>
      <c r="V61" s="2"/>
      <c r="W61" s="1" t="s">
        <v>496</v>
      </c>
      <c r="X61" s="13">
        <v>41431</v>
      </c>
      <c r="Z61" s="8">
        <v>0</v>
      </c>
      <c r="AA61" s="1" t="s">
        <v>4173</v>
      </c>
      <c r="AD61" s="2">
        <v>0.5</v>
      </c>
    </row>
    <row r="62" spans="1:30">
      <c r="A62" s="2">
        <v>8</v>
      </c>
      <c r="B62" s="7" t="str">
        <f t="shared" si="0"/>
        <v>Goldwood GW-208/4</v>
      </c>
      <c r="C62" s="3" t="s">
        <v>1</v>
      </c>
      <c r="D62" s="3" t="s">
        <v>136</v>
      </c>
      <c r="E62" s="4" t="s">
        <v>137</v>
      </c>
      <c r="F62" s="4"/>
      <c r="G62" s="2">
        <v>4</v>
      </c>
      <c r="H62" s="2">
        <v>50</v>
      </c>
      <c r="I62" s="2">
        <v>91</v>
      </c>
      <c r="J62" s="2">
        <v>3.5</v>
      </c>
      <c r="K62" s="2">
        <v>53</v>
      </c>
      <c r="L62" s="25">
        <f t="shared" si="1"/>
        <v>22.65352</v>
      </c>
      <c r="M62" s="2">
        <v>0.7</v>
      </c>
      <c r="N62" s="2"/>
      <c r="O62" s="2"/>
      <c r="P62" s="2"/>
      <c r="Q62" s="2"/>
      <c r="R62" s="2"/>
      <c r="S62" s="2"/>
      <c r="T62" s="2"/>
      <c r="U62" s="2"/>
      <c r="V62" s="2"/>
      <c r="W62" s="1" t="s">
        <v>496</v>
      </c>
      <c r="X62" s="13">
        <v>41431</v>
      </c>
      <c r="Z62" s="8">
        <v>0</v>
      </c>
      <c r="AA62" s="1" t="s">
        <v>4173</v>
      </c>
      <c r="AD62" s="2">
        <v>0.8</v>
      </c>
    </row>
    <row r="63" spans="1:30">
      <c r="A63" s="2">
        <v>8</v>
      </c>
      <c r="B63" s="7" t="str">
        <f t="shared" si="0"/>
        <v>Goldwood GW-8PC-30-4</v>
      </c>
      <c r="C63" s="3" t="s">
        <v>1</v>
      </c>
      <c r="D63" s="3" t="s">
        <v>132</v>
      </c>
      <c r="E63" s="4" t="s">
        <v>133</v>
      </c>
      <c r="F63" s="4"/>
      <c r="G63" s="2">
        <v>4</v>
      </c>
      <c r="H63" s="2">
        <v>120</v>
      </c>
      <c r="I63" s="2">
        <v>91</v>
      </c>
      <c r="J63" s="2">
        <v>3.5</v>
      </c>
      <c r="K63" s="2">
        <v>45</v>
      </c>
      <c r="L63" s="25">
        <f t="shared" si="1"/>
        <v>21.237674999999999</v>
      </c>
      <c r="M63" s="2">
        <v>0.62</v>
      </c>
      <c r="N63" s="2"/>
      <c r="O63" s="2"/>
      <c r="P63" s="2"/>
      <c r="Q63" s="2"/>
      <c r="R63" s="2"/>
      <c r="S63" s="2"/>
      <c r="T63" s="2"/>
      <c r="U63" s="2"/>
      <c r="V63" s="2"/>
      <c r="W63" s="1" t="s">
        <v>496</v>
      </c>
      <c r="X63" s="13">
        <v>41431</v>
      </c>
      <c r="Z63" s="8">
        <v>0</v>
      </c>
      <c r="AA63" s="1" t="s">
        <v>4173</v>
      </c>
      <c r="AD63" s="2">
        <v>0.75</v>
      </c>
    </row>
    <row r="64" spans="1:30">
      <c r="A64" s="2">
        <v>8</v>
      </c>
      <c r="B64" s="7" t="str">
        <f t="shared" si="0"/>
        <v>Goldwood GW-8PC-30-8</v>
      </c>
      <c r="C64" s="3" t="s">
        <v>1</v>
      </c>
      <c r="D64" s="3" t="s">
        <v>134</v>
      </c>
      <c r="E64" s="4" t="s">
        <v>135</v>
      </c>
      <c r="F64" s="4"/>
      <c r="G64" s="2">
        <v>8</v>
      </c>
      <c r="H64" s="2">
        <v>120</v>
      </c>
      <c r="I64" s="2">
        <v>88</v>
      </c>
      <c r="J64" s="2">
        <v>3.5</v>
      </c>
      <c r="K64" s="2">
        <v>55</v>
      </c>
      <c r="L64" s="25">
        <f t="shared" si="1"/>
        <v>14.441619000000001</v>
      </c>
      <c r="M64" s="2">
        <v>0.56000000000000005</v>
      </c>
      <c r="N64" s="2"/>
      <c r="O64" s="2"/>
      <c r="P64" s="2"/>
      <c r="Q64" s="2"/>
      <c r="R64" s="2"/>
      <c r="S64" s="2"/>
      <c r="T64" s="2"/>
      <c r="U64" s="2"/>
      <c r="V64" s="2"/>
      <c r="W64" s="1" t="s">
        <v>496</v>
      </c>
      <c r="X64" s="13">
        <v>41431</v>
      </c>
      <c r="Z64" s="8">
        <v>0</v>
      </c>
      <c r="AA64" s="1" t="s">
        <v>4173</v>
      </c>
      <c r="AD64" s="2">
        <v>0.51</v>
      </c>
    </row>
    <row r="65" spans="1:30">
      <c r="A65" s="2">
        <v>8</v>
      </c>
      <c r="B65" s="7" t="str">
        <f t="shared" si="0"/>
        <v>Goldwood GW-208/8</v>
      </c>
      <c r="C65" s="3" t="s">
        <v>1</v>
      </c>
      <c r="D65" s="3" t="s">
        <v>138</v>
      </c>
      <c r="E65" s="4" t="s">
        <v>139</v>
      </c>
      <c r="F65" s="4"/>
      <c r="G65" s="2">
        <v>8</v>
      </c>
      <c r="H65" s="2">
        <v>100</v>
      </c>
      <c r="I65" s="2">
        <v>88</v>
      </c>
      <c r="J65" s="2">
        <v>3.5</v>
      </c>
      <c r="K65" s="2">
        <v>53</v>
      </c>
      <c r="L65" s="25">
        <f t="shared" si="1"/>
        <v>22.65352</v>
      </c>
      <c r="M65" s="2">
        <v>0.86</v>
      </c>
      <c r="N65" s="2"/>
      <c r="O65" s="2"/>
      <c r="P65" s="2"/>
      <c r="Q65" s="2"/>
      <c r="R65" s="2"/>
      <c r="S65" s="2"/>
      <c r="T65" s="2"/>
      <c r="U65" s="2"/>
      <c r="V65" s="2"/>
      <c r="W65" s="1" t="s">
        <v>496</v>
      </c>
      <c r="X65" s="13">
        <v>41431</v>
      </c>
      <c r="Z65" s="8">
        <v>0</v>
      </c>
      <c r="AA65" s="1" t="s">
        <v>4173</v>
      </c>
      <c r="AD65" s="2">
        <v>0.8</v>
      </c>
    </row>
    <row r="66" spans="1:30">
      <c r="A66" s="2">
        <v>10</v>
      </c>
      <c r="B66" s="7" t="str">
        <f t="shared" si="0"/>
        <v>Goldwood GW-210/4</v>
      </c>
      <c r="C66" s="3" t="s">
        <v>1</v>
      </c>
      <c r="D66" s="3" t="s">
        <v>184</v>
      </c>
      <c r="E66" s="4" t="s">
        <v>185</v>
      </c>
      <c r="F66" s="4"/>
      <c r="G66" s="2">
        <v>4</v>
      </c>
      <c r="H66" s="2">
        <v>110</v>
      </c>
      <c r="I66" s="2">
        <v>91</v>
      </c>
      <c r="J66" s="2">
        <v>3.5</v>
      </c>
      <c r="K66" s="2">
        <v>41</v>
      </c>
      <c r="L66" s="25">
        <f t="shared" si="1"/>
        <v>62.014010999999996</v>
      </c>
      <c r="M66" s="2">
        <v>1.21</v>
      </c>
      <c r="N66" s="2"/>
      <c r="O66" s="2"/>
      <c r="P66" s="2"/>
      <c r="Q66" s="2"/>
      <c r="R66" s="2"/>
      <c r="S66" s="2"/>
      <c r="T66" s="2"/>
      <c r="U66" s="2"/>
      <c r="V66" s="2"/>
      <c r="W66" s="1" t="s">
        <v>496</v>
      </c>
      <c r="X66" s="13">
        <v>41431</v>
      </c>
      <c r="Z66" s="8">
        <v>0</v>
      </c>
      <c r="AA66" s="1" t="s">
        <v>4173</v>
      </c>
      <c r="AD66" s="2">
        <v>2.19</v>
      </c>
    </row>
    <row r="67" spans="1:30">
      <c r="A67" s="2">
        <v>10</v>
      </c>
      <c r="B67" s="7" t="str">
        <f t="shared" ref="B67:B130" si="2">CONCATENATE(C67,CHAR(32),D67)</f>
        <v>Goldwood GW-10PC-40-4</v>
      </c>
      <c r="C67" s="3" t="s">
        <v>1</v>
      </c>
      <c r="D67" s="3" t="s">
        <v>174</v>
      </c>
      <c r="E67" s="4" t="s">
        <v>175</v>
      </c>
      <c r="F67" s="4"/>
      <c r="G67" s="2">
        <v>4</v>
      </c>
      <c r="H67" s="2">
        <v>140</v>
      </c>
      <c r="I67" s="2">
        <v>93</v>
      </c>
      <c r="J67" s="2">
        <v>3.55</v>
      </c>
      <c r="K67" s="2">
        <v>45</v>
      </c>
      <c r="L67" s="25">
        <f t="shared" ref="L67:L130" si="3">AD67*28.3169</f>
        <v>31.714928000000004</v>
      </c>
      <c r="M67" s="2">
        <v>0.4</v>
      </c>
      <c r="N67" s="2"/>
      <c r="O67" s="2"/>
      <c r="P67" s="2"/>
      <c r="Q67" s="2"/>
      <c r="R67" s="2"/>
      <c r="S67" s="2"/>
      <c r="T67" s="2"/>
      <c r="U67" s="2"/>
      <c r="V67" s="2"/>
      <c r="W67" s="1" t="s">
        <v>496</v>
      </c>
      <c r="X67" s="13">
        <v>41431</v>
      </c>
      <c r="Z67" s="8">
        <v>0</v>
      </c>
      <c r="AA67" s="1" t="s">
        <v>4173</v>
      </c>
      <c r="AD67" s="2">
        <v>1.1200000000000001</v>
      </c>
    </row>
    <row r="68" spans="1:30">
      <c r="A68" s="2">
        <v>10</v>
      </c>
      <c r="B68" s="7" t="str">
        <f t="shared" si="2"/>
        <v>Goldwood GW-10PC-40-8</v>
      </c>
      <c r="C68" s="3" t="s">
        <v>1</v>
      </c>
      <c r="D68" s="3" t="s">
        <v>176</v>
      </c>
      <c r="E68" s="4" t="s">
        <v>177</v>
      </c>
      <c r="F68" s="4"/>
      <c r="G68" s="2">
        <v>8</v>
      </c>
      <c r="H68" s="2">
        <v>140</v>
      </c>
      <c r="I68" s="2">
        <v>90</v>
      </c>
      <c r="J68" s="2">
        <v>3.55</v>
      </c>
      <c r="K68" s="2">
        <v>45</v>
      </c>
      <c r="L68" s="25">
        <f t="shared" si="3"/>
        <v>31.714928000000004</v>
      </c>
      <c r="M68" s="2">
        <v>0.47</v>
      </c>
      <c r="N68" s="2"/>
      <c r="O68" s="2"/>
      <c r="P68" s="2"/>
      <c r="Q68" s="2"/>
      <c r="R68" s="2"/>
      <c r="S68" s="2"/>
      <c r="T68" s="2"/>
      <c r="U68" s="2"/>
      <c r="V68" s="2"/>
      <c r="W68" s="1" t="s">
        <v>496</v>
      </c>
      <c r="X68" s="13">
        <v>41431</v>
      </c>
      <c r="Z68" s="8">
        <v>0</v>
      </c>
      <c r="AA68" s="1" t="s">
        <v>4173</v>
      </c>
      <c r="AD68" s="2">
        <v>1.1200000000000001</v>
      </c>
    </row>
    <row r="69" spans="1:30">
      <c r="A69" s="2">
        <v>10</v>
      </c>
      <c r="B69" s="7" t="str">
        <f t="shared" si="2"/>
        <v>Goldwood GW-210/8</v>
      </c>
      <c r="C69" s="3" t="s">
        <v>1</v>
      </c>
      <c r="D69" s="3" t="s">
        <v>182</v>
      </c>
      <c r="E69" s="4" t="s">
        <v>183</v>
      </c>
      <c r="F69" s="4"/>
      <c r="G69" s="2">
        <v>8</v>
      </c>
      <c r="H69" s="2">
        <v>110</v>
      </c>
      <c r="I69" s="2">
        <v>86</v>
      </c>
      <c r="J69" s="2">
        <v>3.5</v>
      </c>
      <c r="K69" s="2">
        <v>41</v>
      </c>
      <c r="L69" s="25">
        <f t="shared" si="3"/>
        <v>62.014010999999996</v>
      </c>
      <c r="M69" s="2">
        <v>1.19</v>
      </c>
      <c r="N69" s="2"/>
      <c r="O69" s="2"/>
      <c r="P69" s="2"/>
      <c r="Q69" s="2"/>
      <c r="R69" s="2"/>
      <c r="S69" s="2"/>
      <c r="T69" s="2"/>
      <c r="U69" s="2"/>
      <c r="V69" s="2"/>
      <c r="W69" s="1" t="s">
        <v>496</v>
      </c>
      <c r="X69" s="13">
        <v>41431</v>
      </c>
      <c r="Z69" s="8">
        <v>0</v>
      </c>
      <c r="AA69" s="1" t="s">
        <v>4173</v>
      </c>
      <c r="AD69" s="2">
        <v>2.19</v>
      </c>
    </row>
    <row r="70" spans="1:30">
      <c r="A70" s="2">
        <v>12</v>
      </c>
      <c r="B70" s="7" t="str">
        <f t="shared" si="2"/>
        <v>Goldwood GW-212/4</v>
      </c>
      <c r="C70" s="3" t="s">
        <v>1</v>
      </c>
      <c r="D70" s="3" t="s">
        <v>210</v>
      </c>
      <c r="E70" s="4" t="s">
        <v>211</v>
      </c>
      <c r="F70" s="4"/>
      <c r="G70" s="2">
        <v>4</v>
      </c>
      <c r="H70" s="2">
        <v>120</v>
      </c>
      <c r="I70" s="2">
        <v>90</v>
      </c>
      <c r="J70" s="2">
        <v>3.5</v>
      </c>
      <c r="K70" s="2">
        <v>38</v>
      </c>
      <c r="L70" s="25">
        <f t="shared" si="3"/>
        <v>101.65767099999999</v>
      </c>
      <c r="M70" s="2">
        <v>1.17</v>
      </c>
      <c r="N70" s="2"/>
      <c r="O70" s="2"/>
      <c r="P70" s="2"/>
      <c r="Q70" s="2"/>
      <c r="R70" s="2"/>
      <c r="S70" s="2"/>
      <c r="T70" s="2"/>
      <c r="U70" s="2"/>
      <c r="V70" s="2"/>
      <c r="W70" s="1" t="s">
        <v>496</v>
      </c>
      <c r="X70" s="13">
        <v>41431</v>
      </c>
      <c r="Z70" s="8">
        <v>0</v>
      </c>
      <c r="AA70" s="1" t="s">
        <v>4173</v>
      </c>
      <c r="AD70" s="2">
        <v>3.59</v>
      </c>
    </row>
    <row r="71" spans="1:30">
      <c r="A71" s="2">
        <v>12</v>
      </c>
      <c r="B71" s="7" t="str">
        <f t="shared" si="2"/>
        <v>Goldwood GW-12PC-50-4</v>
      </c>
      <c r="C71" s="3" t="s">
        <v>1</v>
      </c>
      <c r="D71" s="3" t="s">
        <v>206</v>
      </c>
      <c r="E71" s="4" t="s">
        <v>207</v>
      </c>
      <c r="F71" s="4"/>
      <c r="G71" s="2">
        <v>4</v>
      </c>
      <c r="H71" s="2">
        <v>140</v>
      </c>
      <c r="I71" s="2">
        <v>93</v>
      </c>
      <c r="J71" s="2">
        <v>3.5</v>
      </c>
      <c r="K71" s="2">
        <v>32</v>
      </c>
      <c r="L71" s="25">
        <f t="shared" si="3"/>
        <v>79.004151000000007</v>
      </c>
      <c r="M71" s="2">
        <v>0.39</v>
      </c>
      <c r="N71" s="2"/>
      <c r="O71" s="2"/>
      <c r="P71" s="2"/>
      <c r="Q71" s="2"/>
      <c r="R71" s="2"/>
      <c r="S71" s="2"/>
      <c r="T71" s="2"/>
      <c r="U71" s="2"/>
      <c r="V71" s="2"/>
      <c r="W71" s="1" t="s">
        <v>496</v>
      </c>
      <c r="X71" s="13">
        <v>41431</v>
      </c>
      <c r="Z71" s="8">
        <v>0</v>
      </c>
      <c r="AA71" s="1" t="s">
        <v>4173</v>
      </c>
      <c r="AD71" s="2">
        <v>2.79</v>
      </c>
    </row>
    <row r="72" spans="1:30">
      <c r="A72" s="2">
        <v>12</v>
      </c>
      <c r="B72" s="7" t="str">
        <f t="shared" si="2"/>
        <v>Goldwood GW-12PC-50-8</v>
      </c>
      <c r="C72" s="3" t="s">
        <v>1</v>
      </c>
      <c r="D72" s="3" t="s">
        <v>208</v>
      </c>
      <c r="E72" s="4" t="s">
        <v>209</v>
      </c>
      <c r="F72" s="4"/>
      <c r="G72" s="2">
        <v>8</v>
      </c>
      <c r="H72" s="2">
        <v>140</v>
      </c>
      <c r="I72" s="2">
        <v>90</v>
      </c>
      <c r="J72" s="2">
        <v>3.5</v>
      </c>
      <c r="K72" s="2">
        <v>32</v>
      </c>
      <c r="L72" s="25">
        <f t="shared" si="3"/>
        <v>79.004151000000007</v>
      </c>
      <c r="M72" s="2">
        <v>0.49</v>
      </c>
      <c r="N72" s="2"/>
      <c r="O72" s="2"/>
      <c r="P72" s="2"/>
      <c r="Q72" s="2"/>
      <c r="R72" s="2"/>
      <c r="S72" s="2"/>
      <c r="T72" s="2"/>
      <c r="U72" s="2"/>
      <c r="V72" s="2"/>
      <c r="W72" s="1" t="s">
        <v>496</v>
      </c>
      <c r="X72" s="13">
        <v>41431</v>
      </c>
      <c r="Z72" s="8">
        <v>0</v>
      </c>
      <c r="AA72" s="1" t="s">
        <v>4173</v>
      </c>
      <c r="AD72" s="2">
        <v>2.79</v>
      </c>
    </row>
    <row r="73" spans="1:30">
      <c r="A73" s="2">
        <v>12</v>
      </c>
      <c r="B73" s="7" t="str">
        <f t="shared" si="2"/>
        <v>Goldwood GW-212/8</v>
      </c>
      <c r="C73" s="3" t="s">
        <v>1</v>
      </c>
      <c r="D73" s="3" t="s">
        <v>212</v>
      </c>
      <c r="E73" s="4" t="s">
        <v>213</v>
      </c>
      <c r="F73" s="4"/>
      <c r="G73" s="2">
        <v>8</v>
      </c>
      <c r="H73" s="2">
        <v>120</v>
      </c>
      <c r="I73" s="2">
        <v>87</v>
      </c>
      <c r="J73" s="2">
        <v>3.5</v>
      </c>
      <c r="K73" s="2">
        <v>38</v>
      </c>
      <c r="L73" s="25">
        <f t="shared" si="3"/>
        <v>101.65767099999999</v>
      </c>
      <c r="M73" s="2">
        <v>1.44</v>
      </c>
      <c r="N73" s="2"/>
      <c r="O73" s="2"/>
      <c r="P73" s="2"/>
      <c r="Q73" s="2"/>
      <c r="R73" s="2"/>
      <c r="S73" s="2"/>
      <c r="T73" s="2"/>
      <c r="U73" s="2"/>
      <c r="V73" s="2"/>
      <c r="W73" s="1" t="s">
        <v>496</v>
      </c>
      <c r="X73" s="13">
        <v>41431</v>
      </c>
      <c r="Z73" s="8">
        <v>0</v>
      </c>
      <c r="AA73" s="1" t="s">
        <v>4173</v>
      </c>
      <c r="AD73" s="2">
        <v>3.59</v>
      </c>
    </row>
    <row r="74" spans="1:30">
      <c r="A74" s="2">
        <v>15</v>
      </c>
      <c r="B74" s="7" t="str">
        <f t="shared" si="2"/>
        <v>Goldwood GW-15PC-75-4</v>
      </c>
      <c r="C74" s="3" t="s">
        <v>1</v>
      </c>
      <c r="D74" s="3" t="s">
        <v>230</v>
      </c>
      <c r="E74" s="4" t="s">
        <v>231</v>
      </c>
      <c r="F74" s="4"/>
      <c r="G74" s="2">
        <v>4</v>
      </c>
      <c r="H74" s="2">
        <v>200</v>
      </c>
      <c r="I74" s="2">
        <v>95</v>
      </c>
      <c r="J74" s="2">
        <v>3.5</v>
      </c>
      <c r="K74" s="2">
        <v>33</v>
      </c>
      <c r="L74" s="25">
        <f t="shared" si="3"/>
        <v>125.160698</v>
      </c>
      <c r="M74" s="2">
        <v>0.43</v>
      </c>
      <c r="N74" s="2"/>
      <c r="O74" s="2"/>
      <c r="P74" s="2"/>
      <c r="Q74" s="2"/>
      <c r="R74" s="2"/>
      <c r="S74" s="2"/>
      <c r="T74" s="2"/>
      <c r="U74" s="2"/>
      <c r="V74" s="2"/>
      <c r="W74" s="1" t="s">
        <v>496</v>
      </c>
      <c r="X74" s="13">
        <v>41431</v>
      </c>
      <c r="Z74" s="8">
        <v>0</v>
      </c>
      <c r="AA74" s="1" t="s">
        <v>4173</v>
      </c>
      <c r="AD74" s="2">
        <v>4.42</v>
      </c>
    </row>
    <row r="75" spans="1:30">
      <c r="A75" s="2">
        <v>15</v>
      </c>
      <c r="B75" s="7" t="str">
        <f t="shared" si="2"/>
        <v>Goldwood GW-15PC-75-8</v>
      </c>
      <c r="C75" s="3" t="s">
        <v>1</v>
      </c>
      <c r="D75" s="3" t="s">
        <v>232</v>
      </c>
      <c r="E75" s="4" t="s">
        <v>233</v>
      </c>
      <c r="F75" s="4"/>
      <c r="G75" s="2">
        <v>8</v>
      </c>
      <c r="H75" s="2">
        <v>200</v>
      </c>
      <c r="I75" s="2">
        <v>92</v>
      </c>
      <c r="J75" s="2">
        <v>3.5</v>
      </c>
      <c r="K75" s="2">
        <v>33</v>
      </c>
      <c r="L75" s="25">
        <f t="shared" si="3"/>
        <v>152.91126</v>
      </c>
      <c r="M75" s="2">
        <v>0.47</v>
      </c>
      <c r="N75" s="2"/>
      <c r="O75" s="2"/>
      <c r="P75" s="2"/>
      <c r="Q75" s="2"/>
      <c r="R75" s="2"/>
      <c r="S75" s="2"/>
      <c r="T75" s="2"/>
      <c r="U75" s="2"/>
      <c r="V75" s="2"/>
      <c r="W75" s="1" t="s">
        <v>496</v>
      </c>
      <c r="X75" s="13">
        <v>41431</v>
      </c>
      <c r="Z75" s="8">
        <v>0</v>
      </c>
      <c r="AA75" s="1" t="s">
        <v>4173</v>
      </c>
      <c r="AD75" s="2">
        <v>5.4</v>
      </c>
    </row>
    <row r="76" spans="1:30">
      <c r="A76" s="2">
        <v>15</v>
      </c>
      <c r="B76" s="7" t="str">
        <f t="shared" si="2"/>
        <v>Goldwood GW-215/8</v>
      </c>
      <c r="C76" s="3" t="s">
        <v>1</v>
      </c>
      <c r="D76" s="3" t="s">
        <v>325</v>
      </c>
      <c r="E76" s="4" t="s">
        <v>324</v>
      </c>
      <c r="F76" s="4"/>
      <c r="G76" s="2">
        <v>8</v>
      </c>
      <c r="H76" s="2">
        <v>135</v>
      </c>
      <c r="I76" s="2">
        <v>87.8</v>
      </c>
      <c r="J76" s="2">
        <v>3.5</v>
      </c>
      <c r="K76" s="2">
        <v>29</v>
      </c>
      <c r="L76" s="25">
        <f t="shared" si="3"/>
        <v>366.70385499999998</v>
      </c>
      <c r="M76" s="2">
        <v>1.95</v>
      </c>
      <c r="N76" s="2"/>
      <c r="O76" s="2"/>
      <c r="P76" s="2"/>
      <c r="Q76" s="2"/>
      <c r="R76" s="2"/>
      <c r="S76" s="2"/>
      <c r="T76" s="2"/>
      <c r="U76" s="2"/>
      <c r="V76" s="2"/>
      <c r="W76" s="1" t="s">
        <v>496</v>
      </c>
      <c r="X76" s="13">
        <v>41431</v>
      </c>
      <c r="Z76" s="8">
        <v>0</v>
      </c>
      <c r="AA76" s="1" t="s">
        <v>4173</v>
      </c>
      <c r="AD76" s="2">
        <v>12.95</v>
      </c>
    </row>
    <row r="77" spans="1:30">
      <c r="A77" s="2">
        <v>15</v>
      </c>
      <c r="B77" s="7" t="str">
        <f t="shared" si="2"/>
        <v>Goldwood GW-215/40/8</v>
      </c>
      <c r="C77" s="3" t="s">
        <v>1</v>
      </c>
      <c r="D77" s="3" t="s">
        <v>234</v>
      </c>
      <c r="E77" s="4" t="s">
        <v>235</v>
      </c>
      <c r="F77" s="4"/>
      <c r="G77" s="2">
        <v>8</v>
      </c>
      <c r="H77" s="2">
        <v>150</v>
      </c>
      <c r="I77" s="2">
        <v>90</v>
      </c>
      <c r="J77" s="2">
        <v>3.5</v>
      </c>
      <c r="K77" s="2">
        <v>29</v>
      </c>
      <c r="L77" s="25">
        <f t="shared" si="3"/>
        <v>274.390761</v>
      </c>
      <c r="M77" s="2">
        <v>1.03</v>
      </c>
      <c r="N77" s="2"/>
      <c r="O77" s="2"/>
      <c r="P77" s="2"/>
      <c r="Q77" s="2"/>
      <c r="R77" s="2"/>
      <c r="S77" s="2"/>
      <c r="T77" s="2"/>
      <c r="U77" s="2"/>
      <c r="V77" s="2"/>
      <c r="W77" s="1" t="s">
        <v>496</v>
      </c>
      <c r="X77" s="13">
        <v>41431</v>
      </c>
      <c r="Z77" s="8">
        <v>0</v>
      </c>
      <c r="AA77" s="1" t="s">
        <v>4173</v>
      </c>
      <c r="AD77" s="2">
        <v>9.69</v>
      </c>
    </row>
    <row r="78" spans="1:30">
      <c r="A78" s="2">
        <v>6.5</v>
      </c>
      <c r="B78" s="7" t="str">
        <f t="shared" si="2"/>
        <v>Goldwood GW-6028</v>
      </c>
      <c r="C78" s="3" t="s">
        <v>1</v>
      </c>
      <c r="D78" s="3" t="s">
        <v>95</v>
      </c>
      <c r="E78" s="4" t="s">
        <v>96</v>
      </c>
      <c r="F78" s="4"/>
      <c r="G78" s="2">
        <v>8</v>
      </c>
      <c r="H78" s="2">
        <v>60</v>
      </c>
      <c r="I78" s="2">
        <v>85</v>
      </c>
      <c r="J78" s="2">
        <v>4.4000000000000004</v>
      </c>
      <c r="K78" s="2">
        <v>58</v>
      </c>
      <c r="L78" s="25">
        <f t="shared" si="3"/>
        <v>11.609928999999999</v>
      </c>
      <c r="M78" s="2">
        <v>0.86</v>
      </c>
      <c r="N78" s="2"/>
      <c r="O78" s="2"/>
      <c r="P78" s="2"/>
      <c r="Q78" s="2"/>
      <c r="R78" s="2"/>
      <c r="S78" s="2"/>
      <c r="T78" s="2"/>
      <c r="U78" s="2"/>
      <c r="V78" s="2"/>
      <c r="W78" s="1" t="s">
        <v>496</v>
      </c>
      <c r="X78" s="13">
        <v>41431</v>
      </c>
      <c r="Z78" s="8">
        <v>0</v>
      </c>
      <c r="AA78" s="1" t="s">
        <v>4173</v>
      </c>
      <c r="AD78" s="2">
        <v>0.41</v>
      </c>
    </row>
    <row r="79" spans="1:30">
      <c r="A79" s="2">
        <v>6.5</v>
      </c>
      <c r="B79" s="7" t="str">
        <f t="shared" si="2"/>
        <v>Goldwood GW-6024</v>
      </c>
      <c r="C79" s="3" t="s">
        <v>1</v>
      </c>
      <c r="D79" s="3" t="s">
        <v>97</v>
      </c>
      <c r="E79" s="4" t="s">
        <v>98</v>
      </c>
      <c r="F79" s="4"/>
      <c r="G79" s="2">
        <v>4</v>
      </c>
      <c r="H79" s="2">
        <v>60</v>
      </c>
      <c r="I79" s="2">
        <v>90</v>
      </c>
      <c r="J79" s="2">
        <v>4.4000000000000004</v>
      </c>
      <c r="K79" s="2">
        <v>54</v>
      </c>
      <c r="L79" s="25">
        <f t="shared" si="3"/>
        <v>11.893098</v>
      </c>
      <c r="M79" s="2">
        <v>0.56999999999999995</v>
      </c>
      <c r="N79" s="2"/>
      <c r="O79" s="2"/>
      <c r="P79" s="2"/>
      <c r="Q79" s="2"/>
      <c r="R79" s="2"/>
      <c r="S79" s="2"/>
      <c r="T79" s="2"/>
      <c r="U79" s="2"/>
      <c r="V79" s="2"/>
      <c r="W79" s="1" t="s">
        <v>496</v>
      </c>
      <c r="X79" s="13">
        <v>41431</v>
      </c>
      <c r="Z79" s="8">
        <v>0</v>
      </c>
      <c r="AA79" s="1" t="s">
        <v>4173</v>
      </c>
      <c r="AD79" s="2">
        <v>0.42</v>
      </c>
    </row>
    <row r="80" spans="1:30">
      <c r="A80" s="2">
        <v>6.5</v>
      </c>
      <c r="B80" s="7" t="str">
        <f t="shared" si="2"/>
        <v>Goldwood GW-406D DVC</v>
      </c>
      <c r="C80" s="3" t="s">
        <v>1</v>
      </c>
      <c r="D80" s="3" t="s">
        <v>326</v>
      </c>
      <c r="E80" s="4" t="s">
        <v>105</v>
      </c>
      <c r="F80" s="4"/>
      <c r="G80" s="2" t="s">
        <v>327</v>
      </c>
      <c r="H80" s="2">
        <v>60</v>
      </c>
      <c r="I80" s="2">
        <v>91</v>
      </c>
      <c r="J80" s="2">
        <v>2</v>
      </c>
      <c r="K80" s="2">
        <v>50</v>
      </c>
      <c r="L80" s="25">
        <f t="shared" si="3"/>
        <v>13.308942999999999</v>
      </c>
      <c r="M80" s="2">
        <v>0.63</v>
      </c>
      <c r="N80" s="2"/>
      <c r="O80" s="2"/>
      <c r="P80" s="2"/>
      <c r="Q80" s="2"/>
      <c r="R80" s="2"/>
      <c r="S80" s="2"/>
      <c r="T80" s="2"/>
      <c r="U80" s="2"/>
      <c r="V80" s="2"/>
      <c r="W80" s="1" t="s">
        <v>496</v>
      </c>
      <c r="X80" s="13">
        <v>41431</v>
      </c>
      <c r="Z80" s="8">
        <v>0</v>
      </c>
      <c r="AA80" s="1" t="s">
        <v>4173</v>
      </c>
      <c r="AD80" s="2">
        <v>0.47</v>
      </c>
    </row>
    <row r="81" spans="1:30">
      <c r="A81" s="2">
        <v>8</v>
      </c>
      <c r="B81" s="7" t="str">
        <f t="shared" si="2"/>
        <v>Goldwood GW-8028</v>
      </c>
      <c r="C81" s="3" t="s">
        <v>1</v>
      </c>
      <c r="D81" s="3" t="s">
        <v>140</v>
      </c>
      <c r="E81" s="4" t="s">
        <v>141</v>
      </c>
      <c r="F81" s="4"/>
      <c r="G81" s="2">
        <v>8</v>
      </c>
      <c r="H81" s="2">
        <v>65</v>
      </c>
      <c r="I81" s="2">
        <v>85</v>
      </c>
      <c r="J81" s="2">
        <v>4.5999999999999996</v>
      </c>
      <c r="K81" s="2">
        <v>39</v>
      </c>
      <c r="L81" s="25">
        <f t="shared" si="3"/>
        <v>39.360490999999996</v>
      </c>
      <c r="M81" s="2">
        <v>0.94</v>
      </c>
      <c r="N81" s="2"/>
      <c r="O81" s="2"/>
      <c r="P81" s="2"/>
      <c r="Q81" s="2"/>
      <c r="R81" s="2"/>
      <c r="S81" s="2"/>
      <c r="T81" s="2"/>
      <c r="U81" s="2"/>
      <c r="V81" s="2"/>
      <c r="W81" s="1" t="s">
        <v>496</v>
      </c>
      <c r="X81" s="13">
        <v>41431</v>
      </c>
      <c r="Z81" s="8">
        <v>0</v>
      </c>
      <c r="AA81" s="1" t="s">
        <v>4173</v>
      </c>
      <c r="AD81" s="2">
        <v>1.39</v>
      </c>
    </row>
    <row r="82" spans="1:30">
      <c r="A82" s="2">
        <v>8</v>
      </c>
      <c r="B82" s="7" t="str">
        <f t="shared" si="2"/>
        <v>Goldwood GW-8024</v>
      </c>
      <c r="C82" s="3" t="s">
        <v>1</v>
      </c>
      <c r="D82" s="3" t="s">
        <v>142</v>
      </c>
      <c r="E82" s="4" t="s">
        <v>143</v>
      </c>
      <c r="F82" s="4"/>
      <c r="G82" s="2">
        <v>4</v>
      </c>
      <c r="H82" s="2">
        <v>65</v>
      </c>
      <c r="I82" s="2">
        <v>89</v>
      </c>
      <c r="J82" s="2">
        <v>4.5999999999999996</v>
      </c>
      <c r="K82" s="2">
        <v>44</v>
      </c>
      <c r="L82" s="25">
        <f t="shared" si="3"/>
        <v>30.582252000000004</v>
      </c>
      <c r="M82" s="2">
        <v>0.73</v>
      </c>
      <c r="N82" s="2"/>
      <c r="O82" s="2"/>
      <c r="P82" s="2"/>
      <c r="Q82" s="2"/>
      <c r="R82" s="2"/>
      <c r="S82" s="2"/>
      <c r="T82" s="2"/>
      <c r="U82" s="2"/>
      <c r="V82" s="2"/>
      <c r="W82" s="1" t="s">
        <v>496</v>
      </c>
      <c r="X82" s="13">
        <v>41431</v>
      </c>
      <c r="Z82" s="8">
        <v>0</v>
      </c>
      <c r="AA82" s="1" t="s">
        <v>4173</v>
      </c>
      <c r="AD82" s="2">
        <v>1.08</v>
      </c>
    </row>
    <row r="83" spans="1:30">
      <c r="A83" s="2">
        <v>8</v>
      </c>
      <c r="B83" s="7" t="str">
        <f t="shared" si="2"/>
        <v>Goldwood GW-408D DVC</v>
      </c>
      <c r="C83" s="3" t="s">
        <v>1</v>
      </c>
      <c r="D83" s="3" t="s">
        <v>328</v>
      </c>
      <c r="E83" s="4" t="s">
        <v>162</v>
      </c>
      <c r="F83" s="4"/>
      <c r="G83" s="2" t="s">
        <v>327</v>
      </c>
      <c r="H83" s="2">
        <v>100</v>
      </c>
      <c r="I83" s="2">
        <v>91</v>
      </c>
      <c r="J83" s="2">
        <v>3.5</v>
      </c>
      <c r="K83" s="2">
        <v>51</v>
      </c>
      <c r="L83" s="25">
        <f t="shared" si="3"/>
        <v>20.671337000000001</v>
      </c>
      <c r="M83" s="2">
        <v>0.64</v>
      </c>
      <c r="N83" s="2"/>
      <c r="O83" s="2"/>
      <c r="P83" s="2"/>
      <c r="Q83" s="2"/>
      <c r="R83" s="2"/>
      <c r="S83" s="2"/>
      <c r="T83" s="2"/>
      <c r="U83" s="2"/>
      <c r="V83" s="2"/>
      <c r="W83" s="1" t="s">
        <v>496</v>
      </c>
      <c r="X83" s="13">
        <v>41431</v>
      </c>
      <c r="Z83" s="8">
        <v>0</v>
      </c>
      <c r="AA83" s="1" t="s">
        <v>4173</v>
      </c>
      <c r="AD83" s="2">
        <v>0.73</v>
      </c>
    </row>
    <row r="84" spans="1:30">
      <c r="A84" s="2">
        <v>10</v>
      </c>
      <c r="B84" s="7" t="str">
        <f t="shared" si="2"/>
        <v>Goldwood GW-1038</v>
      </c>
      <c r="C84" s="3" t="s">
        <v>1</v>
      </c>
      <c r="D84" s="3" t="s">
        <v>178</v>
      </c>
      <c r="E84" s="4" t="s">
        <v>179</v>
      </c>
      <c r="F84" s="4"/>
      <c r="G84" s="2">
        <v>8</v>
      </c>
      <c r="H84" s="2">
        <v>80</v>
      </c>
      <c r="I84" s="2">
        <v>86</v>
      </c>
      <c r="J84" s="2">
        <v>4.5999999999999996</v>
      </c>
      <c r="K84" s="2">
        <v>33</v>
      </c>
      <c r="L84" s="25">
        <f t="shared" si="3"/>
        <v>90.330911</v>
      </c>
      <c r="M84" s="2">
        <v>1.0900000000000001</v>
      </c>
      <c r="N84" s="2"/>
      <c r="O84" s="2"/>
      <c r="P84" s="2"/>
      <c r="Q84" s="2"/>
      <c r="R84" s="2"/>
      <c r="S84" s="2"/>
      <c r="T84" s="2"/>
      <c r="U84" s="2"/>
      <c r="V84" s="2"/>
      <c r="W84" s="1" t="s">
        <v>496</v>
      </c>
      <c r="X84" s="13">
        <v>41431</v>
      </c>
      <c r="Z84" s="8">
        <v>0</v>
      </c>
      <c r="AA84" s="1" t="s">
        <v>4173</v>
      </c>
      <c r="AD84" s="2">
        <v>3.19</v>
      </c>
    </row>
    <row r="85" spans="1:30">
      <c r="A85" s="2">
        <v>10</v>
      </c>
      <c r="B85" s="7" t="str">
        <f t="shared" si="2"/>
        <v>Goldwood GW-1034</v>
      </c>
      <c r="C85" s="3" t="s">
        <v>1</v>
      </c>
      <c r="D85" s="3" t="s">
        <v>180</v>
      </c>
      <c r="E85" s="4" t="s">
        <v>181</v>
      </c>
      <c r="F85" s="4"/>
      <c r="G85" s="2">
        <v>4</v>
      </c>
      <c r="H85" s="2">
        <v>80</v>
      </c>
      <c r="I85" s="2">
        <v>90</v>
      </c>
      <c r="J85" s="2">
        <v>4.5999999999999996</v>
      </c>
      <c r="K85" s="2">
        <v>34</v>
      </c>
      <c r="L85" s="25">
        <f t="shared" si="3"/>
        <v>81.269503</v>
      </c>
      <c r="M85" s="2">
        <v>0.88</v>
      </c>
      <c r="N85" s="2"/>
      <c r="O85" s="2"/>
      <c r="P85" s="2"/>
      <c r="Q85" s="2"/>
      <c r="R85" s="2"/>
      <c r="S85" s="2"/>
      <c r="T85" s="2"/>
      <c r="U85" s="2"/>
      <c r="V85" s="2"/>
      <c r="W85" s="1" t="s">
        <v>496</v>
      </c>
      <c r="X85" s="13">
        <v>41431</v>
      </c>
      <c r="Z85" s="8">
        <v>0</v>
      </c>
      <c r="AA85" s="1" t="s">
        <v>4173</v>
      </c>
      <c r="AD85" s="2">
        <v>2.87</v>
      </c>
    </row>
    <row r="86" spans="1:30">
      <c r="A86" s="2">
        <v>10</v>
      </c>
      <c r="B86" s="7" t="str">
        <f t="shared" si="2"/>
        <v>Goldwood GW-410D DVC</v>
      </c>
      <c r="C86" s="3" t="s">
        <v>1</v>
      </c>
      <c r="D86" s="3" t="s">
        <v>329</v>
      </c>
      <c r="E86" s="4" t="s">
        <v>196</v>
      </c>
      <c r="F86" s="4"/>
      <c r="G86" s="2" t="s">
        <v>327</v>
      </c>
      <c r="H86" s="2">
        <v>110</v>
      </c>
      <c r="I86" s="2">
        <v>96</v>
      </c>
      <c r="J86" s="2">
        <v>3</v>
      </c>
      <c r="K86" s="2">
        <v>40</v>
      </c>
      <c r="L86" s="25">
        <f t="shared" si="3"/>
        <v>56.633800000000001</v>
      </c>
      <c r="M86" s="2">
        <v>0.61</v>
      </c>
      <c r="N86" s="2"/>
      <c r="O86" s="2"/>
      <c r="P86" s="2"/>
      <c r="Q86" s="2"/>
      <c r="R86" s="2"/>
      <c r="S86" s="2"/>
      <c r="T86" s="2"/>
      <c r="U86" s="2"/>
      <c r="V86" s="2"/>
      <c r="W86" s="1" t="s">
        <v>496</v>
      </c>
      <c r="X86" s="13">
        <v>41431</v>
      </c>
      <c r="Z86" s="8">
        <v>0</v>
      </c>
      <c r="AA86" s="1" t="s">
        <v>4173</v>
      </c>
      <c r="AD86" s="2">
        <v>2</v>
      </c>
    </row>
    <row r="87" spans="1:30">
      <c r="A87" s="2">
        <v>12</v>
      </c>
      <c r="B87" s="7" t="str">
        <f t="shared" si="2"/>
        <v>Goldwood GW-1248</v>
      </c>
      <c r="C87" s="3" t="s">
        <v>1</v>
      </c>
      <c r="D87" s="3" t="s">
        <v>214</v>
      </c>
      <c r="E87" s="4" t="s">
        <v>215</v>
      </c>
      <c r="F87" s="4"/>
      <c r="G87" s="2">
        <v>8</v>
      </c>
      <c r="H87" s="2">
        <v>100</v>
      </c>
      <c r="I87" s="2">
        <v>87</v>
      </c>
      <c r="J87" s="2">
        <v>5</v>
      </c>
      <c r="K87" s="2">
        <v>33</v>
      </c>
      <c r="L87" s="25">
        <f t="shared" si="3"/>
        <v>96.843797999999992</v>
      </c>
      <c r="M87" s="2">
        <v>0.89</v>
      </c>
      <c r="N87" s="2"/>
      <c r="O87" s="2"/>
      <c r="P87" s="2"/>
      <c r="Q87" s="2"/>
      <c r="R87" s="2"/>
      <c r="S87" s="2"/>
      <c r="T87" s="2"/>
      <c r="U87" s="2"/>
      <c r="V87" s="2"/>
      <c r="W87" s="1" t="s">
        <v>496</v>
      </c>
      <c r="X87" s="13">
        <v>41431</v>
      </c>
      <c r="Z87" s="8">
        <v>0</v>
      </c>
      <c r="AA87" s="1" t="s">
        <v>4173</v>
      </c>
      <c r="AD87" s="2">
        <v>3.42</v>
      </c>
    </row>
    <row r="88" spans="1:30">
      <c r="A88" s="2">
        <v>12</v>
      </c>
      <c r="B88" s="7" t="str">
        <f t="shared" si="2"/>
        <v>Goldwood GW-1244</v>
      </c>
      <c r="C88" s="3" t="s">
        <v>1</v>
      </c>
      <c r="D88" s="3" t="s">
        <v>216</v>
      </c>
      <c r="E88" s="4" t="s">
        <v>217</v>
      </c>
      <c r="F88" s="4"/>
      <c r="G88" s="2">
        <v>4</v>
      </c>
      <c r="H88" s="2">
        <v>100</v>
      </c>
      <c r="I88" s="2">
        <v>90</v>
      </c>
      <c r="J88" s="2">
        <v>5</v>
      </c>
      <c r="K88" s="2">
        <v>30</v>
      </c>
      <c r="L88" s="25">
        <f t="shared" si="3"/>
        <v>119.49731799999999</v>
      </c>
      <c r="M88" s="2">
        <v>0.68</v>
      </c>
      <c r="N88" s="2"/>
      <c r="O88" s="2"/>
      <c r="P88" s="2"/>
      <c r="Q88" s="2"/>
      <c r="R88" s="2"/>
      <c r="S88" s="2"/>
      <c r="T88" s="2"/>
      <c r="U88" s="2"/>
      <c r="V88" s="2"/>
      <c r="W88" s="1" t="s">
        <v>496</v>
      </c>
      <c r="X88" s="13">
        <v>41431</v>
      </c>
      <c r="Z88" s="8">
        <v>0</v>
      </c>
      <c r="AA88" s="1" t="s">
        <v>4173</v>
      </c>
      <c r="AD88" s="2">
        <v>4.22</v>
      </c>
    </row>
    <row r="89" spans="1:30">
      <c r="A89" s="2">
        <v>12</v>
      </c>
      <c r="B89" s="7" t="str">
        <f t="shared" si="2"/>
        <v>Goldwood GW-412D DVC</v>
      </c>
      <c r="C89" s="3" t="s">
        <v>1</v>
      </c>
      <c r="D89" s="3" t="s">
        <v>330</v>
      </c>
      <c r="E89" s="4" t="s">
        <v>220</v>
      </c>
      <c r="F89" s="4"/>
      <c r="G89" s="2" t="s">
        <v>327</v>
      </c>
      <c r="H89" s="2">
        <v>130</v>
      </c>
      <c r="I89" s="2">
        <v>94</v>
      </c>
      <c r="J89" s="2">
        <v>3.5</v>
      </c>
      <c r="K89" s="2">
        <v>38</v>
      </c>
      <c r="L89" s="25">
        <f t="shared" si="3"/>
        <v>108.453727</v>
      </c>
      <c r="M89" s="2">
        <v>0.73</v>
      </c>
      <c r="N89" s="2"/>
      <c r="O89" s="2"/>
      <c r="P89" s="2"/>
      <c r="Q89" s="2"/>
      <c r="R89" s="2"/>
      <c r="S89" s="2"/>
      <c r="T89" s="2"/>
      <c r="U89" s="2"/>
      <c r="V89" s="2"/>
      <c r="W89" s="1" t="s">
        <v>496</v>
      </c>
      <c r="X89" s="13">
        <v>41431</v>
      </c>
      <c r="Z89" s="8">
        <v>0</v>
      </c>
      <c r="AA89" s="1" t="s">
        <v>4173</v>
      </c>
      <c r="AD89" s="2">
        <v>3.83</v>
      </c>
    </row>
    <row r="90" spans="1:30">
      <c r="A90" s="2">
        <v>4.5</v>
      </c>
      <c r="B90" s="7" t="str">
        <f t="shared" si="2"/>
        <v>Goldwood GW-204/4S</v>
      </c>
      <c r="C90" s="3" t="s">
        <v>1</v>
      </c>
      <c r="D90" s="3" t="s">
        <v>0</v>
      </c>
      <c r="E90" s="4" t="s">
        <v>2</v>
      </c>
      <c r="F90" s="4"/>
      <c r="G90" s="2">
        <v>4</v>
      </c>
      <c r="H90" s="2">
        <v>40</v>
      </c>
      <c r="I90" s="2">
        <v>86</v>
      </c>
      <c r="J90" s="2">
        <v>1.5</v>
      </c>
      <c r="K90" s="2">
        <v>138</v>
      </c>
      <c r="L90" s="25">
        <f t="shared" si="3"/>
        <v>1.132676</v>
      </c>
      <c r="M90" s="2">
        <v>1.69</v>
      </c>
      <c r="N90" s="2"/>
      <c r="O90" s="2"/>
      <c r="P90" s="2"/>
      <c r="Q90" s="2"/>
      <c r="R90" s="2"/>
      <c r="S90" s="2"/>
      <c r="T90" s="2"/>
      <c r="U90" s="2"/>
      <c r="V90" s="2"/>
      <c r="W90" s="1" t="s">
        <v>496</v>
      </c>
      <c r="X90" s="13">
        <v>41431</v>
      </c>
      <c r="Z90" s="8">
        <v>0</v>
      </c>
      <c r="AA90" s="1" t="s">
        <v>4173</v>
      </c>
      <c r="AD90" s="2">
        <v>0.04</v>
      </c>
    </row>
    <row r="91" spans="1:30">
      <c r="A91" s="2">
        <v>4.5</v>
      </c>
      <c r="B91" s="7" t="str">
        <f t="shared" si="2"/>
        <v>Goldwood GW-204/8S</v>
      </c>
      <c r="C91" s="3" t="s">
        <v>1</v>
      </c>
      <c r="D91" s="3" t="s">
        <v>3</v>
      </c>
      <c r="E91" s="4" t="s">
        <v>4</v>
      </c>
      <c r="F91" s="4"/>
      <c r="G91" s="2">
        <v>8</v>
      </c>
      <c r="H91" s="2">
        <v>40</v>
      </c>
      <c r="I91" s="2">
        <v>84</v>
      </c>
      <c r="J91" s="2">
        <v>1.5</v>
      </c>
      <c r="K91" s="2">
        <v>138</v>
      </c>
      <c r="L91" s="25">
        <f t="shared" si="3"/>
        <v>1.132676</v>
      </c>
      <c r="M91" s="2">
        <v>1.56</v>
      </c>
      <c r="N91" s="2"/>
      <c r="O91" s="2"/>
      <c r="P91" s="2"/>
      <c r="Q91" s="2"/>
      <c r="R91" s="2"/>
      <c r="S91" s="2"/>
      <c r="T91" s="2"/>
      <c r="U91" s="2"/>
      <c r="V91" s="2"/>
      <c r="W91" s="1" t="s">
        <v>496</v>
      </c>
      <c r="X91" s="13">
        <v>41431</v>
      </c>
      <c r="Z91" s="8">
        <v>0</v>
      </c>
      <c r="AA91" s="1" t="s">
        <v>4173</v>
      </c>
      <c r="AD91" s="2">
        <v>0.04</v>
      </c>
    </row>
    <row r="92" spans="1:30">
      <c r="A92" s="2">
        <v>4</v>
      </c>
      <c r="B92" s="7" t="str">
        <f t="shared" si="2"/>
        <v>Goldwood GW-4028/S</v>
      </c>
      <c r="C92" s="3" t="s">
        <v>1</v>
      </c>
      <c r="D92" s="3" t="s">
        <v>5</v>
      </c>
      <c r="E92" s="4" t="s">
        <v>6</v>
      </c>
      <c r="F92" s="4"/>
      <c r="G92" s="2">
        <v>8</v>
      </c>
      <c r="H92" s="2">
        <v>40</v>
      </c>
      <c r="I92" s="2">
        <v>84</v>
      </c>
      <c r="J92" s="2">
        <v>1.5</v>
      </c>
      <c r="K92" s="2">
        <v>83</v>
      </c>
      <c r="L92" s="25">
        <f t="shared" si="3"/>
        <v>1.9821830000000003</v>
      </c>
      <c r="M92" s="2">
        <v>0.69</v>
      </c>
      <c r="N92" s="2"/>
      <c r="O92" s="2"/>
      <c r="P92" s="2"/>
      <c r="Q92" s="2"/>
      <c r="R92" s="2"/>
      <c r="S92" s="2"/>
      <c r="T92" s="2"/>
      <c r="U92" s="2"/>
      <c r="V92" s="2"/>
      <c r="W92" s="1" t="s">
        <v>496</v>
      </c>
      <c r="X92" s="13">
        <v>41431</v>
      </c>
      <c r="Z92" s="8">
        <v>0</v>
      </c>
      <c r="AA92" s="1" t="s">
        <v>4173</v>
      </c>
      <c r="AD92" s="2">
        <v>7.0000000000000007E-2</v>
      </c>
    </row>
    <row r="93" spans="1:30">
      <c r="A93" s="2">
        <v>5.25</v>
      </c>
      <c r="B93" s="7" t="str">
        <f t="shared" si="2"/>
        <v>Goldwood GW-205/4S</v>
      </c>
      <c r="C93" s="3" t="s">
        <v>1</v>
      </c>
      <c r="D93" s="3" t="s">
        <v>49</v>
      </c>
      <c r="E93" s="4" t="s">
        <v>50</v>
      </c>
      <c r="F93" s="4"/>
      <c r="G93" s="2">
        <v>4</v>
      </c>
      <c r="H93" s="2">
        <v>70</v>
      </c>
      <c r="I93" s="2">
        <v>90</v>
      </c>
      <c r="J93" s="2">
        <v>2</v>
      </c>
      <c r="K93" s="2">
        <v>85</v>
      </c>
      <c r="L93" s="25">
        <f t="shared" si="3"/>
        <v>5.0970420000000001</v>
      </c>
      <c r="M93" s="2">
        <v>0.68</v>
      </c>
      <c r="N93" s="2"/>
      <c r="O93" s="2"/>
      <c r="P93" s="2"/>
      <c r="Q93" s="2"/>
      <c r="R93" s="2"/>
      <c r="S93" s="2"/>
      <c r="T93" s="2"/>
      <c r="U93" s="2"/>
      <c r="V93" s="2"/>
      <c r="W93" s="1" t="s">
        <v>496</v>
      </c>
      <c r="X93" s="13">
        <v>41431</v>
      </c>
      <c r="Z93" s="8">
        <v>0</v>
      </c>
      <c r="AA93" s="1" t="s">
        <v>4173</v>
      </c>
      <c r="AD93" s="2">
        <v>0.18</v>
      </c>
    </row>
    <row r="94" spans="1:30">
      <c r="A94" s="2">
        <v>5.25</v>
      </c>
      <c r="B94" s="7" t="str">
        <f t="shared" si="2"/>
        <v>Goldwood GW-205/8S</v>
      </c>
      <c r="C94" s="3" t="s">
        <v>1</v>
      </c>
      <c r="D94" s="3" t="s">
        <v>51</v>
      </c>
      <c r="E94" s="4" t="s">
        <v>52</v>
      </c>
      <c r="F94" s="4"/>
      <c r="G94" s="2">
        <v>8</v>
      </c>
      <c r="H94" s="2">
        <v>70</v>
      </c>
      <c r="I94" s="2">
        <v>87</v>
      </c>
      <c r="J94" s="2">
        <v>2</v>
      </c>
      <c r="K94" s="2">
        <v>85</v>
      </c>
      <c r="L94" s="25">
        <f t="shared" si="3"/>
        <v>5.0970420000000001</v>
      </c>
      <c r="M94" s="2">
        <v>0.81</v>
      </c>
      <c r="N94" s="2"/>
      <c r="O94" s="2"/>
      <c r="P94" s="2"/>
      <c r="Q94" s="2"/>
      <c r="R94" s="2"/>
      <c r="S94" s="2"/>
      <c r="T94" s="2"/>
      <c r="U94" s="2"/>
      <c r="V94" s="2"/>
      <c r="W94" s="1" t="s">
        <v>496</v>
      </c>
      <c r="X94" s="13">
        <v>41431</v>
      </c>
      <c r="Z94" s="8">
        <v>0</v>
      </c>
      <c r="AA94" s="1" t="s">
        <v>4173</v>
      </c>
      <c r="AD94" s="2">
        <v>0.18</v>
      </c>
    </row>
    <row r="95" spans="1:30">
      <c r="A95" s="2">
        <v>5.25</v>
      </c>
      <c r="B95" s="7" t="str">
        <f t="shared" si="2"/>
        <v>Goldwood GW5028/S</v>
      </c>
      <c r="C95" s="3" t="s">
        <v>1</v>
      </c>
      <c r="D95" s="3" t="s">
        <v>53</v>
      </c>
      <c r="E95" s="4" t="s">
        <v>54</v>
      </c>
      <c r="F95" s="4"/>
      <c r="G95" s="2">
        <v>8</v>
      </c>
      <c r="H95" s="2">
        <v>70</v>
      </c>
      <c r="I95" s="2">
        <v>85</v>
      </c>
      <c r="J95" s="2">
        <v>2</v>
      </c>
      <c r="K95" s="2">
        <v>80</v>
      </c>
      <c r="L95" s="25">
        <f t="shared" si="3"/>
        <v>4.2475350000000001</v>
      </c>
      <c r="M95" s="2">
        <v>0.9</v>
      </c>
      <c r="N95" s="2"/>
      <c r="O95" s="2"/>
      <c r="P95" s="2"/>
      <c r="Q95" s="2"/>
      <c r="R95" s="2"/>
      <c r="S95" s="2"/>
      <c r="T95" s="2"/>
      <c r="U95" s="2"/>
      <c r="V95" s="2"/>
      <c r="W95" s="1" t="s">
        <v>496</v>
      </c>
      <c r="X95" s="13">
        <v>41431</v>
      </c>
      <c r="Z95" s="8">
        <v>0</v>
      </c>
      <c r="AA95" s="1" t="s">
        <v>4173</v>
      </c>
      <c r="AD95" s="2">
        <v>0.15</v>
      </c>
    </row>
    <row r="96" spans="1:30">
      <c r="A96" s="2">
        <v>10</v>
      </c>
      <c r="B96" s="7" t="str">
        <f>CONCATENATE(C96,CHAR(32),D96," (10)")</f>
        <v>PE SQ.Frame white (10)</v>
      </c>
      <c r="C96" s="3" t="s">
        <v>298</v>
      </c>
      <c r="D96" s="3" t="s">
        <v>332</v>
      </c>
      <c r="E96" s="4" t="s">
        <v>331</v>
      </c>
      <c r="F96" s="4"/>
      <c r="G96" s="2">
        <v>8</v>
      </c>
      <c r="H96" s="2">
        <v>75</v>
      </c>
      <c r="I96" s="2">
        <v>89</v>
      </c>
      <c r="J96" s="2">
        <v>4.25</v>
      </c>
      <c r="K96" s="2">
        <v>32.5</v>
      </c>
      <c r="L96" s="25">
        <f t="shared" si="3"/>
        <v>137.33696499999999</v>
      </c>
      <c r="M96" s="2">
        <v>0.62</v>
      </c>
      <c r="N96" s="2"/>
      <c r="O96" s="2"/>
      <c r="P96" s="2"/>
      <c r="Q96" s="2"/>
      <c r="R96" s="2"/>
      <c r="S96" s="2"/>
      <c r="T96" s="2"/>
      <c r="U96" s="2"/>
      <c r="V96" s="2"/>
      <c r="W96" s="1" t="s">
        <v>496</v>
      </c>
      <c r="X96" s="13">
        <v>41431</v>
      </c>
      <c r="Z96" s="8">
        <v>0</v>
      </c>
      <c r="AA96" s="1" t="s">
        <v>4173</v>
      </c>
      <c r="AD96" s="2">
        <v>4.8499999999999996</v>
      </c>
    </row>
    <row r="97" spans="1:30">
      <c r="A97" s="2">
        <v>10</v>
      </c>
      <c r="B97" s="7" t="str">
        <f>CONCATENATE(C97,CHAR(32),D97," (10)")</f>
        <v>PE SQ.Frame black (10)</v>
      </c>
      <c r="C97" s="3" t="s">
        <v>298</v>
      </c>
      <c r="D97" s="3" t="s">
        <v>334</v>
      </c>
      <c r="E97" s="4" t="s">
        <v>333</v>
      </c>
      <c r="F97" s="4"/>
      <c r="G97" s="2">
        <v>8</v>
      </c>
      <c r="H97" s="2">
        <v>75</v>
      </c>
      <c r="I97" s="2">
        <v>89</v>
      </c>
      <c r="J97" s="2">
        <v>4.25</v>
      </c>
      <c r="K97" s="2">
        <v>32.5</v>
      </c>
      <c r="L97" s="25">
        <f t="shared" si="3"/>
        <v>137.33696499999999</v>
      </c>
      <c r="M97" s="2">
        <v>0.62</v>
      </c>
      <c r="N97" s="2"/>
      <c r="O97" s="2"/>
      <c r="P97" s="2"/>
      <c r="Q97" s="2"/>
      <c r="R97" s="2"/>
      <c r="S97" s="2"/>
      <c r="T97" s="2"/>
      <c r="U97" s="2"/>
      <c r="V97" s="2"/>
      <c r="W97" s="1" t="s">
        <v>496</v>
      </c>
      <c r="X97" s="13">
        <v>41431</v>
      </c>
      <c r="Z97" s="8">
        <v>0</v>
      </c>
      <c r="AA97" s="1" t="s">
        <v>4173</v>
      </c>
      <c r="AD97" s="2">
        <v>4.8499999999999996</v>
      </c>
    </row>
    <row r="98" spans="1:30">
      <c r="A98" s="2">
        <v>12</v>
      </c>
      <c r="B98" s="7" t="str">
        <f>CONCATENATE(C98,CHAR(32),D98," (12)")</f>
        <v>PE SQ.Frame white (12)</v>
      </c>
      <c r="C98" s="3" t="s">
        <v>298</v>
      </c>
      <c r="D98" s="3" t="s">
        <v>332</v>
      </c>
      <c r="E98" s="4" t="s">
        <v>335</v>
      </c>
      <c r="F98" s="4"/>
      <c r="G98" s="2">
        <v>8</v>
      </c>
      <c r="H98" s="2">
        <v>80</v>
      </c>
      <c r="I98" s="2">
        <v>90</v>
      </c>
      <c r="J98" s="2">
        <v>4.25</v>
      </c>
      <c r="K98" s="2">
        <v>34.799999999999997</v>
      </c>
      <c r="L98" s="25">
        <f t="shared" si="3"/>
        <v>166.220203</v>
      </c>
      <c r="M98" s="2">
        <v>0.69</v>
      </c>
      <c r="N98" s="2"/>
      <c r="O98" s="2"/>
      <c r="P98" s="2"/>
      <c r="Q98" s="2"/>
      <c r="R98" s="2"/>
      <c r="S98" s="2"/>
      <c r="T98" s="2"/>
      <c r="U98" s="2"/>
      <c r="V98" s="2"/>
      <c r="W98" s="1" t="s">
        <v>496</v>
      </c>
      <c r="X98" s="13">
        <v>41431</v>
      </c>
      <c r="Z98" s="8">
        <v>0</v>
      </c>
      <c r="AA98" s="1" t="s">
        <v>4173</v>
      </c>
      <c r="AD98" s="2">
        <v>5.87</v>
      </c>
    </row>
    <row r="99" spans="1:30">
      <c r="A99" s="2">
        <v>12</v>
      </c>
      <c r="B99" s="7" t="str">
        <f>CONCATENATE(C99,CHAR(32),D99," (12)")</f>
        <v>PE SQ.Frame black (12)</v>
      </c>
      <c r="C99" s="3" t="s">
        <v>298</v>
      </c>
      <c r="D99" s="3" t="s">
        <v>334</v>
      </c>
      <c r="E99" s="4" t="s">
        <v>336</v>
      </c>
      <c r="F99" s="4"/>
      <c r="G99" s="2">
        <v>8</v>
      </c>
      <c r="H99" s="2">
        <v>80</v>
      </c>
      <c r="I99" s="2">
        <v>90</v>
      </c>
      <c r="J99" s="2">
        <v>4.25</v>
      </c>
      <c r="K99" s="2">
        <v>34.799999999999997</v>
      </c>
      <c r="L99" s="25">
        <f t="shared" si="3"/>
        <v>166.220203</v>
      </c>
      <c r="M99" s="2">
        <v>0.69</v>
      </c>
      <c r="N99" s="2"/>
      <c r="O99" s="2"/>
      <c r="P99" s="2"/>
      <c r="Q99" s="2"/>
      <c r="R99" s="2"/>
      <c r="S99" s="2"/>
      <c r="T99" s="2"/>
      <c r="U99" s="2"/>
      <c r="V99" s="2"/>
      <c r="W99" s="1" t="s">
        <v>496</v>
      </c>
      <c r="X99" s="13">
        <v>41431</v>
      </c>
      <c r="Z99" s="8">
        <v>0</v>
      </c>
      <c r="AA99" s="1" t="s">
        <v>4173</v>
      </c>
      <c r="AD99" s="2">
        <v>5.87</v>
      </c>
    </row>
    <row r="100" spans="1:30">
      <c r="A100" s="2">
        <v>15</v>
      </c>
      <c r="B100" s="7" t="str">
        <f>CONCATENATE(C100,CHAR(32),D100," (15)")</f>
        <v>PE SQ.Frame white (15)</v>
      </c>
      <c r="C100" s="3" t="s">
        <v>298</v>
      </c>
      <c r="D100" s="3" t="s">
        <v>332</v>
      </c>
      <c r="E100" s="4" t="s">
        <v>337</v>
      </c>
      <c r="F100" s="4"/>
      <c r="G100" s="2">
        <v>8</v>
      </c>
      <c r="H100" s="2">
        <v>100</v>
      </c>
      <c r="I100" s="2">
        <v>91</v>
      </c>
      <c r="J100" s="2">
        <v>4.25</v>
      </c>
      <c r="K100" s="2">
        <v>25.4</v>
      </c>
      <c r="L100" s="25">
        <f t="shared" si="3"/>
        <v>417.10793699999999</v>
      </c>
      <c r="M100" s="2">
        <v>0.68</v>
      </c>
      <c r="N100" s="2"/>
      <c r="O100" s="2"/>
      <c r="P100" s="2"/>
      <c r="Q100" s="2"/>
      <c r="R100" s="2"/>
      <c r="S100" s="2"/>
      <c r="T100" s="2"/>
      <c r="U100" s="2"/>
      <c r="V100" s="2"/>
      <c r="W100" s="1" t="s">
        <v>496</v>
      </c>
      <c r="X100" s="13">
        <v>41431</v>
      </c>
      <c r="Z100" s="8">
        <v>0</v>
      </c>
      <c r="AA100" s="1" t="s">
        <v>4173</v>
      </c>
      <c r="AD100" s="2">
        <v>14.73</v>
      </c>
    </row>
    <row r="101" spans="1:30">
      <c r="A101" s="2">
        <v>15</v>
      </c>
      <c r="B101" s="7" t="str">
        <f>CONCATENATE(C101,CHAR(32),D101," (15)")</f>
        <v>PE SQ.Frame black (15)</v>
      </c>
      <c r="C101" s="3" t="s">
        <v>298</v>
      </c>
      <c r="D101" s="3" t="s">
        <v>334</v>
      </c>
      <c r="E101" s="4" t="s">
        <v>338</v>
      </c>
      <c r="F101" s="4"/>
      <c r="G101" s="2">
        <v>8</v>
      </c>
      <c r="H101" s="2">
        <v>100</v>
      </c>
      <c r="I101" s="2">
        <v>91</v>
      </c>
      <c r="J101" s="2">
        <v>4.25</v>
      </c>
      <c r="K101" s="2">
        <v>25.4</v>
      </c>
      <c r="L101" s="25">
        <f t="shared" si="3"/>
        <v>417.10793699999999</v>
      </c>
      <c r="M101" s="2">
        <v>0.68</v>
      </c>
      <c r="N101" s="2"/>
      <c r="O101" s="2"/>
      <c r="P101" s="2"/>
      <c r="Q101" s="2"/>
      <c r="R101" s="2"/>
      <c r="S101" s="2"/>
      <c r="T101" s="2"/>
      <c r="U101" s="2"/>
      <c r="V101" s="2"/>
      <c r="W101" s="1" t="s">
        <v>496</v>
      </c>
      <c r="X101" s="13">
        <v>41431</v>
      </c>
      <c r="Z101" s="8">
        <v>0</v>
      </c>
      <c r="AA101" s="1" t="s">
        <v>4173</v>
      </c>
      <c r="AD101" s="2">
        <v>14.73</v>
      </c>
    </row>
    <row r="102" spans="1:30">
      <c r="A102" s="2">
        <v>5.25</v>
      </c>
      <c r="B102" s="44" t="str">
        <f>CONCATENATE(C102,CHAR(32),D102, " (PE)")</f>
        <v>Pyle PDMW5 (PE)</v>
      </c>
      <c r="C102" s="3" t="s">
        <v>340</v>
      </c>
      <c r="D102" s="3" t="s">
        <v>341</v>
      </c>
      <c r="E102" s="4" t="s">
        <v>339</v>
      </c>
      <c r="F102" s="4"/>
      <c r="G102" s="2">
        <v>8</v>
      </c>
      <c r="H102" s="2">
        <v>100</v>
      </c>
      <c r="I102" s="2">
        <v>88.3</v>
      </c>
      <c r="J102" s="2">
        <v>2.5</v>
      </c>
      <c r="K102" s="2">
        <v>108</v>
      </c>
      <c r="L102" s="25">
        <f t="shared" si="3"/>
        <v>2.83169</v>
      </c>
      <c r="M102" s="2">
        <v>0.77</v>
      </c>
      <c r="N102" s="2"/>
      <c r="O102" s="2"/>
      <c r="P102" s="2"/>
      <c r="Q102" s="2"/>
      <c r="R102" s="2"/>
      <c r="S102" s="2"/>
      <c r="T102" s="2"/>
      <c r="U102" s="2"/>
      <c r="V102" s="2"/>
      <c r="W102" s="1" t="s">
        <v>496</v>
      </c>
      <c r="X102" s="13">
        <v>41431</v>
      </c>
      <c r="Z102" s="8">
        <v>0</v>
      </c>
      <c r="AA102" s="1" t="s">
        <v>4173</v>
      </c>
      <c r="AD102" s="2">
        <v>0.1</v>
      </c>
    </row>
    <row r="103" spans="1:30">
      <c r="A103" s="2">
        <v>6.5</v>
      </c>
      <c r="B103" s="44" t="str">
        <f>CONCATENATE(C103,CHAR(32),D103, " (PE)")</f>
        <v>Pyle PDMW6 (PE)</v>
      </c>
      <c r="C103" s="3" t="s">
        <v>340</v>
      </c>
      <c r="D103" s="3" t="s">
        <v>343</v>
      </c>
      <c r="E103" s="4" t="s">
        <v>342</v>
      </c>
      <c r="F103" s="4"/>
      <c r="G103" s="2">
        <v>8</v>
      </c>
      <c r="H103" s="2">
        <v>125</v>
      </c>
      <c r="I103" s="2">
        <v>86.9</v>
      </c>
      <c r="J103" s="2">
        <v>3.3</v>
      </c>
      <c r="K103" s="2">
        <v>67</v>
      </c>
      <c r="L103" s="25">
        <f t="shared" si="3"/>
        <v>10.194084</v>
      </c>
      <c r="M103" s="2">
        <v>0.8</v>
      </c>
      <c r="N103" s="2"/>
      <c r="O103" s="2"/>
      <c r="P103" s="2"/>
      <c r="Q103" s="2"/>
      <c r="R103" s="2"/>
      <c r="S103" s="2"/>
      <c r="T103" s="2"/>
      <c r="U103" s="2"/>
      <c r="V103" s="2"/>
      <c r="W103" s="1" t="s">
        <v>496</v>
      </c>
      <c r="X103" s="13">
        <v>41431</v>
      </c>
      <c r="Z103" s="8">
        <v>0</v>
      </c>
      <c r="AA103" s="1" t="s">
        <v>4173</v>
      </c>
      <c r="AD103" s="2">
        <v>0.36</v>
      </c>
    </row>
    <row r="104" spans="1:30">
      <c r="A104" s="2">
        <v>4</v>
      </c>
      <c r="B104" s="7" t="str">
        <f t="shared" si="2"/>
        <v>GRS 4PF-8</v>
      </c>
      <c r="C104" s="3" t="s">
        <v>345</v>
      </c>
      <c r="D104" s="3" t="s">
        <v>346</v>
      </c>
      <c r="E104" s="4" t="s">
        <v>344</v>
      </c>
      <c r="F104" s="4"/>
      <c r="G104" s="2">
        <v>4</v>
      </c>
      <c r="H104" s="2">
        <v>40</v>
      </c>
      <c r="I104" s="2">
        <v>84</v>
      </c>
      <c r="J104" s="2">
        <v>2.5</v>
      </c>
      <c r="K104" s="2">
        <v>98</v>
      </c>
      <c r="L104" s="25">
        <f t="shared" si="3"/>
        <v>3.398028</v>
      </c>
      <c r="M104" s="2">
        <v>1.34</v>
      </c>
      <c r="N104" s="2"/>
      <c r="O104" s="2"/>
      <c r="P104" s="2"/>
      <c r="Q104" s="2"/>
      <c r="R104" s="2"/>
      <c r="S104" s="2"/>
      <c r="T104" s="2"/>
      <c r="U104" s="2"/>
      <c r="V104" s="2"/>
      <c r="W104" s="1" t="s">
        <v>496</v>
      </c>
      <c r="X104" s="13">
        <v>41431</v>
      </c>
      <c r="Z104" s="8">
        <v>0</v>
      </c>
      <c r="AA104" s="1" t="s">
        <v>4173</v>
      </c>
      <c r="AD104" s="2">
        <v>0.12</v>
      </c>
    </row>
    <row r="105" spans="1:30">
      <c r="A105" s="2">
        <v>5.25</v>
      </c>
      <c r="B105" s="7" t="str">
        <f t="shared" si="2"/>
        <v>GRS 5PF-8</v>
      </c>
      <c r="C105" s="3" t="s">
        <v>345</v>
      </c>
      <c r="D105" s="3" t="s">
        <v>348</v>
      </c>
      <c r="E105" s="4" t="s">
        <v>347</v>
      </c>
      <c r="F105" s="4"/>
      <c r="G105" s="2">
        <v>4</v>
      </c>
      <c r="H105" s="2">
        <v>70</v>
      </c>
      <c r="I105" s="2">
        <v>84</v>
      </c>
      <c r="J105" s="2">
        <v>2.5</v>
      </c>
      <c r="K105" s="2">
        <v>100</v>
      </c>
      <c r="L105" s="25">
        <f t="shared" si="3"/>
        <v>3.114859</v>
      </c>
      <c r="M105" s="2">
        <v>1.4</v>
      </c>
      <c r="N105" s="2"/>
      <c r="O105" s="2"/>
      <c r="P105" s="2"/>
      <c r="Q105" s="2"/>
      <c r="R105" s="2"/>
      <c r="S105" s="2"/>
      <c r="T105" s="2"/>
      <c r="U105" s="2"/>
      <c r="V105" s="2"/>
      <c r="W105" s="1" t="s">
        <v>496</v>
      </c>
      <c r="X105" s="13">
        <v>41431</v>
      </c>
      <c r="Z105" s="8">
        <v>0</v>
      </c>
      <c r="AA105" s="1" t="s">
        <v>4173</v>
      </c>
      <c r="AD105" s="2">
        <v>0.11</v>
      </c>
    </row>
    <row r="106" spans="1:30">
      <c r="A106" s="2">
        <v>6.5</v>
      </c>
      <c r="B106" s="7" t="str">
        <f t="shared" si="2"/>
        <v>GRS 6PF-8</v>
      </c>
      <c r="C106" s="3" t="s">
        <v>345</v>
      </c>
      <c r="D106" s="3" t="s">
        <v>350</v>
      </c>
      <c r="E106" s="4" t="s">
        <v>349</v>
      </c>
      <c r="F106" s="4"/>
      <c r="G106" s="2">
        <v>4</v>
      </c>
      <c r="H106" s="2">
        <v>90</v>
      </c>
      <c r="I106" s="2">
        <v>87</v>
      </c>
      <c r="J106" s="2">
        <v>3</v>
      </c>
      <c r="K106" s="2">
        <v>82</v>
      </c>
      <c r="L106" s="25">
        <f t="shared" si="3"/>
        <v>7.0792250000000001</v>
      </c>
      <c r="M106" s="2">
        <v>0.95</v>
      </c>
      <c r="N106" s="2"/>
      <c r="O106" s="2"/>
      <c r="P106" s="2"/>
      <c r="Q106" s="2"/>
      <c r="R106" s="2"/>
      <c r="S106" s="2"/>
      <c r="T106" s="2"/>
      <c r="U106" s="2"/>
      <c r="V106" s="2"/>
      <c r="W106" s="1" t="s">
        <v>496</v>
      </c>
      <c r="X106" s="13">
        <v>41431</v>
      </c>
      <c r="Z106" s="8">
        <v>0</v>
      </c>
      <c r="AA106" s="1" t="s">
        <v>4173</v>
      </c>
      <c r="AD106" s="2">
        <v>0.25</v>
      </c>
    </row>
    <row r="107" spans="1:30">
      <c r="A107" s="2">
        <v>8</v>
      </c>
      <c r="B107" s="7" t="str">
        <f t="shared" si="2"/>
        <v>GRS 8PF-8</v>
      </c>
      <c r="C107" s="3" t="s">
        <v>345</v>
      </c>
      <c r="D107" s="3" t="s">
        <v>352</v>
      </c>
      <c r="E107" s="4" t="s">
        <v>351</v>
      </c>
      <c r="F107" s="4"/>
      <c r="G107" s="2">
        <v>4</v>
      </c>
      <c r="H107" s="2">
        <v>100</v>
      </c>
      <c r="I107" s="2">
        <v>87</v>
      </c>
      <c r="J107" s="2">
        <v>3</v>
      </c>
      <c r="K107" s="2">
        <v>51</v>
      </c>
      <c r="L107" s="25">
        <f t="shared" si="3"/>
        <v>26.901054999999999</v>
      </c>
      <c r="M107" s="2">
        <v>0.93</v>
      </c>
      <c r="N107" s="2"/>
      <c r="O107" s="2"/>
      <c r="P107" s="2"/>
      <c r="Q107" s="2"/>
      <c r="R107" s="2"/>
      <c r="S107" s="2"/>
      <c r="T107" s="2"/>
      <c r="U107" s="2"/>
      <c r="V107" s="2"/>
      <c r="W107" s="1" t="s">
        <v>496</v>
      </c>
      <c r="X107" s="13">
        <v>41431</v>
      </c>
      <c r="Z107" s="8">
        <v>0</v>
      </c>
      <c r="AA107" s="1" t="s">
        <v>4173</v>
      </c>
      <c r="AD107" s="2">
        <v>0.95</v>
      </c>
    </row>
    <row r="108" spans="1:30">
      <c r="A108" s="2">
        <v>10</v>
      </c>
      <c r="B108" s="7" t="str">
        <f t="shared" si="2"/>
        <v>GRS 10PF-8</v>
      </c>
      <c r="C108" s="3" t="s">
        <v>345</v>
      </c>
      <c r="D108" s="3" t="s">
        <v>354</v>
      </c>
      <c r="E108" s="4" t="s">
        <v>353</v>
      </c>
      <c r="F108" s="4"/>
      <c r="G108" s="2">
        <v>4</v>
      </c>
      <c r="H108" s="2">
        <v>110</v>
      </c>
      <c r="I108" s="2">
        <v>87</v>
      </c>
      <c r="J108" s="2">
        <v>3</v>
      </c>
      <c r="K108" s="2">
        <v>43</v>
      </c>
      <c r="L108" s="25">
        <f t="shared" si="3"/>
        <v>64.279363000000004</v>
      </c>
      <c r="M108" s="2">
        <v>1.27</v>
      </c>
      <c r="N108" s="2"/>
      <c r="O108" s="2"/>
      <c r="P108" s="2"/>
      <c r="Q108" s="2"/>
      <c r="R108" s="2"/>
      <c r="S108" s="2"/>
      <c r="T108" s="2"/>
      <c r="U108" s="2"/>
      <c r="V108" s="2"/>
      <c r="W108" s="1" t="s">
        <v>496</v>
      </c>
      <c r="X108" s="13">
        <v>41431</v>
      </c>
      <c r="Z108" s="8">
        <v>0</v>
      </c>
      <c r="AA108" s="1" t="s">
        <v>4173</v>
      </c>
      <c r="AD108" s="2">
        <v>2.27</v>
      </c>
    </row>
    <row r="109" spans="1:30">
      <c r="A109" s="2">
        <v>12</v>
      </c>
      <c r="B109" s="7" t="str">
        <f t="shared" si="2"/>
        <v>GRS 12PF-8</v>
      </c>
      <c r="C109" s="3" t="s">
        <v>345</v>
      </c>
      <c r="D109" s="3" t="s">
        <v>356</v>
      </c>
      <c r="E109" s="4" t="s">
        <v>355</v>
      </c>
      <c r="F109" s="4"/>
      <c r="G109" s="2">
        <v>4</v>
      </c>
      <c r="H109" s="2">
        <v>120</v>
      </c>
      <c r="I109" s="2">
        <v>87</v>
      </c>
      <c r="J109" s="2">
        <v>3.5</v>
      </c>
      <c r="K109" s="2">
        <v>35</v>
      </c>
      <c r="L109" s="25">
        <f t="shared" si="3"/>
        <v>149.51323200000002</v>
      </c>
      <c r="M109" s="2">
        <v>1.54</v>
      </c>
      <c r="N109" s="2"/>
      <c r="O109" s="2"/>
      <c r="P109" s="2"/>
      <c r="Q109" s="2"/>
      <c r="R109" s="2"/>
      <c r="S109" s="2"/>
      <c r="T109" s="2"/>
      <c r="U109" s="2"/>
      <c r="V109" s="2"/>
      <c r="W109" s="1" t="s">
        <v>496</v>
      </c>
      <c r="X109" s="13">
        <v>41431</v>
      </c>
      <c r="Z109" s="8">
        <v>0</v>
      </c>
      <c r="AA109" s="1" t="s">
        <v>4173</v>
      </c>
      <c r="AD109" s="2">
        <v>5.28</v>
      </c>
    </row>
    <row r="110" spans="1:30">
      <c r="A110" s="2">
        <v>15</v>
      </c>
      <c r="B110" s="7" t="str">
        <f t="shared" si="2"/>
        <v>GRS 15PF-8</v>
      </c>
      <c r="C110" s="3" t="s">
        <v>345</v>
      </c>
      <c r="D110" s="3" t="s">
        <v>358</v>
      </c>
      <c r="E110" s="4" t="s">
        <v>357</v>
      </c>
      <c r="F110" s="4"/>
      <c r="G110" s="2">
        <v>8</v>
      </c>
      <c r="H110" s="2">
        <v>150</v>
      </c>
      <c r="I110" s="2">
        <v>87</v>
      </c>
      <c r="J110" s="2">
        <v>4</v>
      </c>
      <c r="K110" s="2">
        <v>29</v>
      </c>
      <c r="L110" s="25">
        <f t="shared" si="3"/>
        <v>265.895691</v>
      </c>
      <c r="M110" s="2">
        <v>1.39</v>
      </c>
      <c r="N110" s="2"/>
      <c r="O110" s="2"/>
      <c r="P110" s="2"/>
      <c r="Q110" s="2"/>
      <c r="R110" s="2"/>
      <c r="S110" s="2"/>
      <c r="T110" s="2"/>
      <c r="U110" s="2"/>
      <c r="V110" s="2"/>
      <c r="W110" s="1" t="s">
        <v>496</v>
      </c>
      <c r="X110" s="13">
        <v>41431</v>
      </c>
      <c r="Z110" s="8">
        <v>0</v>
      </c>
      <c r="AA110" s="1" t="s">
        <v>4173</v>
      </c>
      <c r="AD110" s="2">
        <v>9.39</v>
      </c>
    </row>
    <row r="111" spans="1:30">
      <c r="A111" s="2">
        <v>10</v>
      </c>
      <c r="B111" s="7" t="str">
        <f t="shared" si="2"/>
        <v>GRS 10PR-8</v>
      </c>
      <c r="C111" s="3" t="s">
        <v>345</v>
      </c>
      <c r="D111" s="3" t="s">
        <v>360</v>
      </c>
      <c r="E111" s="4" t="s">
        <v>359</v>
      </c>
      <c r="F111" s="4"/>
      <c r="G111" s="2">
        <v>8</v>
      </c>
      <c r="H111" s="2">
        <v>80</v>
      </c>
      <c r="I111" s="2">
        <v>85</v>
      </c>
      <c r="J111" s="2">
        <v>3</v>
      </c>
      <c r="K111" s="2">
        <v>37</v>
      </c>
      <c r="L111" s="25">
        <f t="shared" si="3"/>
        <v>60.881335</v>
      </c>
      <c r="M111" s="2">
        <v>1.1399999999999999</v>
      </c>
      <c r="N111" s="2"/>
      <c r="O111" s="2"/>
      <c r="P111" s="2"/>
      <c r="Q111" s="2"/>
      <c r="R111" s="2"/>
      <c r="S111" s="2"/>
      <c r="T111" s="2"/>
      <c r="U111" s="2"/>
      <c r="V111" s="2"/>
      <c r="W111" s="1" t="s">
        <v>496</v>
      </c>
      <c r="X111" s="13">
        <v>41431</v>
      </c>
      <c r="Z111" s="8">
        <v>0</v>
      </c>
      <c r="AA111" s="1" t="s">
        <v>4173</v>
      </c>
      <c r="AD111" s="2">
        <v>2.15</v>
      </c>
    </row>
    <row r="112" spans="1:30">
      <c r="A112" s="2">
        <v>12</v>
      </c>
      <c r="B112" s="7" t="str">
        <f t="shared" si="2"/>
        <v>GRS 12PR-8</v>
      </c>
      <c r="C112" s="3" t="s">
        <v>345</v>
      </c>
      <c r="D112" s="3" t="s">
        <v>362</v>
      </c>
      <c r="E112" s="4" t="s">
        <v>361</v>
      </c>
      <c r="F112" s="4"/>
      <c r="G112" s="2">
        <v>8</v>
      </c>
      <c r="H112" s="2">
        <v>100</v>
      </c>
      <c r="I112" s="2">
        <v>84</v>
      </c>
      <c r="J112" s="2">
        <v>3.5</v>
      </c>
      <c r="K112" s="2">
        <v>32</v>
      </c>
      <c r="L112" s="25">
        <f t="shared" si="3"/>
        <v>95.144784000000001</v>
      </c>
      <c r="M112" s="2">
        <v>1.26</v>
      </c>
      <c r="N112" s="2"/>
      <c r="O112" s="2"/>
      <c r="P112" s="2"/>
      <c r="Q112" s="2"/>
      <c r="R112" s="2"/>
      <c r="S112" s="2"/>
      <c r="T112" s="2"/>
      <c r="U112" s="2"/>
      <c r="V112" s="2"/>
      <c r="W112" s="1" t="s">
        <v>496</v>
      </c>
      <c r="X112" s="13">
        <v>41431</v>
      </c>
      <c r="Z112" s="8">
        <v>0</v>
      </c>
      <c r="AA112" s="1" t="s">
        <v>4173</v>
      </c>
      <c r="AD112" s="2">
        <v>3.36</v>
      </c>
    </row>
    <row r="113" spans="1:30">
      <c r="A113" s="2">
        <v>6.5</v>
      </c>
      <c r="B113" s="7" t="str">
        <f t="shared" si="2"/>
        <v>GRS 6PR-8</v>
      </c>
      <c r="C113" s="3" t="s">
        <v>345</v>
      </c>
      <c r="D113" s="3" t="s">
        <v>364</v>
      </c>
      <c r="E113" s="4" t="s">
        <v>363</v>
      </c>
      <c r="F113" s="4"/>
      <c r="G113" s="2">
        <v>8</v>
      </c>
      <c r="H113" s="2">
        <v>60</v>
      </c>
      <c r="I113" s="2">
        <v>85</v>
      </c>
      <c r="J113" s="2">
        <v>3</v>
      </c>
      <c r="K113" s="2">
        <v>75</v>
      </c>
      <c r="L113" s="25">
        <f t="shared" si="3"/>
        <v>6.7960560000000001</v>
      </c>
      <c r="M113" s="2">
        <v>1.02</v>
      </c>
      <c r="N113" s="2"/>
      <c r="O113" s="2"/>
      <c r="P113" s="2"/>
      <c r="Q113" s="2"/>
      <c r="R113" s="2"/>
      <c r="S113" s="2"/>
      <c r="T113" s="2"/>
      <c r="U113" s="2"/>
      <c r="V113" s="2"/>
      <c r="W113" s="1" t="s">
        <v>496</v>
      </c>
      <c r="X113" s="13">
        <v>41431</v>
      </c>
      <c r="Z113" s="8">
        <v>0</v>
      </c>
      <c r="AA113" s="1" t="s">
        <v>4173</v>
      </c>
      <c r="AD113" s="2">
        <v>0.24</v>
      </c>
    </row>
    <row r="114" spans="1:30">
      <c r="A114" s="2">
        <v>8</v>
      </c>
      <c r="B114" s="7" t="str">
        <f t="shared" si="2"/>
        <v>GRS 8PR-8</v>
      </c>
      <c r="C114" s="3" t="s">
        <v>345</v>
      </c>
      <c r="D114" s="3" t="s">
        <v>366</v>
      </c>
      <c r="E114" s="4" t="s">
        <v>365</v>
      </c>
      <c r="F114" s="4"/>
      <c r="G114" s="2">
        <v>8</v>
      </c>
      <c r="H114" s="2">
        <v>65</v>
      </c>
      <c r="I114" s="2">
        <v>85</v>
      </c>
      <c r="J114" s="2">
        <v>3</v>
      </c>
      <c r="K114" s="2">
        <v>52</v>
      </c>
      <c r="L114" s="25">
        <f t="shared" si="3"/>
        <v>21.520844</v>
      </c>
      <c r="M114" s="2">
        <v>1.1100000000000001</v>
      </c>
      <c r="N114" s="2"/>
      <c r="O114" s="2"/>
      <c r="P114" s="2"/>
      <c r="Q114" s="2"/>
      <c r="R114" s="2"/>
      <c r="S114" s="2"/>
      <c r="T114" s="2"/>
      <c r="U114" s="2"/>
      <c r="V114" s="2"/>
      <c r="W114" s="1" t="s">
        <v>496</v>
      </c>
      <c r="X114" s="13">
        <v>41431</v>
      </c>
      <c r="Z114" s="8">
        <v>0</v>
      </c>
      <c r="AA114" s="1" t="s">
        <v>4173</v>
      </c>
      <c r="AD114" s="2">
        <v>0.76</v>
      </c>
    </row>
    <row r="115" spans="1:30">
      <c r="A115" s="2">
        <v>12</v>
      </c>
      <c r="B115" s="7" t="str">
        <f t="shared" si="2"/>
        <v>Lanzar OPTI1232D</v>
      </c>
      <c r="C115" s="3" t="s">
        <v>368</v>
      </c>
      <c r="D115" s="3" t="s">
        <v>369</v>
      </c>
      <c r="E115" s="4" t="s">
        <v>367</v>
      </c>
      <c r="F115" s="4"/>
      <c r="G115" s="2">
        <v>2</v>
      </c>
      <c r="H115" s="2">
        <v>1100</v>
      </c>
      <c r="I115" s="2">
        <v>88</v>
      </c>
      <c r="J115" s="2">
        <v>14</v>
      </c>
      <c r="K115" s="2">
        <v>29.06</v>
      </c>
      <c r="L115" s="25">
        <f t="shared" si="3"/>
        <v>44.174364000000004</v>
      </c>
      <c r="M115" s="2">
        <v>0.48</v>
      </c>
      <c r="N115" s="2"/>
      <c r="O115" s="2"/>
      <c r="P115" s="2"/>
      <c r="Q115" s="2"/>
      <c r="R115" s="2"/>
      <c r="S115" s="2"/>
      <c r="T115" s="2"/>
      <c r="U115" s="2"/>
      <c r="V115" s="2"/>
      <c r="W115" s="1" t="s">
        <v>496</v>
      </c>
      <c r="X115" s="13">
        <v>41431</v>
      </c>
      <c r="Z115" s="8">
        <v>0</v>
      </c>
      <c r="AA115" s="1" t="s">
        <v>4173</v>
      </c>
      <c r="AD115" s="2">
        <v>1.56</v>
      </c>
    </row>
    <row r="116" spans="1:30">
      <c r="A116" s="2">
        <v>12</v>
      </c>
      <c r="B116" s="7" t="str">
        <f t="shared" si="2"/>
        <v>Lanzar OPTI1224D</v>
      </c>
      <c r="C116" s="3" t="s">
        <v>368</v>
      </c>
      <c r="D116" s="3" t="s">
        <v>371</v>
      </c>
      <c r="E116" s="4" t="s">
        <v>370</v>
      </c>
      <c r="F116" s="4"/>
      <c r="G116" s="2">
        <v>4</v>
      </c>
      <c r="H116" s="2">
        <v>900</v>
      </c>
      <c r="I116" s="2">
        <v>86</v>
      </c>
      <c r="J116" s="2">
        <v>14</v>
      </c>
      <c r="K116" s="2">
        <v>29.07</v>
      </c>
      <c r="L116" s="25">
        <f t="shared" si="3"/>
        <v>44.457533000000005</v>
      </c>
      <c r="M116" s="2">
        <v>0.56999999999999995</v>
      </c>
      <c r="N116" s="2"/>
      <c r="O116" s="2"/>
      <c r="P116" s="2"/>
      <c r="Q116" s="2"/>
      <c r="R116" s="2"/>
      <c r="S116" s="2"/>
      <c r="T116" s="2"/>
      <c r="U116" s="2"/>
      <c r="V116" s="2"/>
      <c r="W116" s="1" t="s">
        <v>496</v>
      </c>
      <c r="X116" s="13">
        <v>41431</v>
      </c>
      <c r="Z116" s="8">
        <v>0</v>
      </c>
      <c r="AA116" s="1" t="s">
        <v>4173</v>
      </c>
      <c r="AD116" s="2">
        <v>1.57</v>
      </c>
    </row>
    <row r="117" spans="1:30">
      <c r="A117" s="2">
        <v>12</v>
      </c>
      <c r="B117" s="7" t="str">
        <f t="shared" si="2"/>
        <v>Lanzar MAX12</v>
      </c>
      <c r="C117" s="3" t="s">
        <v>368</v>
      </c>
      <c r="D117" s="3" t="s">
        <v>373</v>
      </c>
      <c r="E117" s="4" t="s">
        <v>372</v>
      </c>
      <c r="F117" s="4"/>
      <c r="G117" s="2">
        <v>4</v>
      </c>
      <c r="H117" s="2">
        <v>500</v>
      </c>
      <c r="I117" s="2">
        <v>91.9</v>
      </c>
      <c r="J117" s="2">
        <v>10</v>
      </c>
      <c r="K117" s="2">
        <v>35.1</v>
      </c>
      <c r="L117" s="25">
        <f t="shared" si="3"/>
        <v>97.976473999999996</v>
      </c>
      <c r="M117" s="2">
        <v>0.56999999999999995</v>
      </c>
      <c r="N117" s="2"/>
      <c r="O117" s="2"/>
      <c r="P117" s="2"/>
      <c r="Q117" s="2"/>
      <c r="R117" s="2"/>
      <c r="S117" s="2"/>
      <c r="T117" s="2"/>
      <c r="U117" s="2"/>
      <c r="V117" s="2"/>
      <c r="W117" s="1" t="s">
        <v>496</v>
      </c>
      <c r="X117" s="13">
        <v>41431</v>
      </c>
      <c r="Z117" s="8">
        <v>0</v>
      </c>
      <c r="AA117" s="1" t="s">
        <v>4173</v>
      </c>
      <c r="AD117" s="2">
        <v>3.46</v>
      </c>
    </row>
    <row r="118" spans="1:30">
      <c r="A118" s="2">
        <v>12</v>
      </c>
      <c r="B118" s="7" t="str">
        <f t="shared" si="2"/>
        <v>Lanzar MAX12D</v>
      </c>
      <c r="C118" s="3" t="s">
        <v>368</v>
      </c>
      <c r="D118" s="3" t="s">
        <v>375</v>
      </c>
      <c r="E118" s="4" t="s">
        <v>374</v>
      </c>
      <c r="F118" s="4"/>
      <c r="G118" s="2">
        <v>4</v>
      </c>
      <c r="H118" s="2">
        <v>500</v>
      </c>
      <c r="I118" s="2">
        <v>88</v>
      </c>
      <c r="J118" s="2">
        <v>10</v>
      </c>
      <c r="K118" s="2">
        <v>33.6</v>
      </c>
      <c r="L118" s="25">
        <f t="shared" si="3"/>
        <v>90.330911</v>
      </c>
      <c r="M118" s="2">
        <v>0.47</v>
      </c>
      <c r="N118" s="2"/>
      <c r="O118" s="2"/>
      <c r="P118" s="2"/>
      <c r="Q118" s="2"/>
      <c r="R118" s="2"/>
      <c r="S118" s="2"/>
      <c r="T118" s="2"/>
      <c r="U118" s="2"/>
      <c r="V118" s="2"/>
      <c r="W118" s="1" t="s">
        <v>496</v>
      </c>
      <c r="X118" s="13">
        <v>41431</v>
      </c>
      <c r="Z118" s="8">
        <v>0</v>
      </c>
      <c r="AA118" s="1" t="s">
        <v>4173</v>
      </c>
      <c r="AD118" s="2">
        <v>3.19</v>
      </c>
    </row>
    <row r="119" spans="1:30">
      <c r="A119" s="2">
        <v>12</v>
      </c>
      <c r="B119" s="7" t="str">
        <f t="shared" si="2"/>
        <v>TC Sounds Axis 12Q1</v>
      </c>
      <c r="C119" s="3" t="s">
        <v>377</v>
      </c>
      <c r="D119" s="3" t="s">
        <v>378</v>
      </c>
      <c r="E119" s="4" t="s">
        <v>376</v>
      </c>
      <c r="F119" s="4"/>
      <c r="G119" s="2" t="s">
        <v>379</v>
      </c>
      <c r="H119" s="2">
        <v>1000</v>
      </c>
      <c r="I119" s="2">
        <v>85.4</v>
      </c>
      <c r="J119" s="2">
        <v>26.5</v>
      </c>
      <c r="K119" s="2">
        <v>27.8</v>
      </c>
      <c r="L119" s="25">
        <f t="shared" si="3"/>
        <v>39.926828999999998</v>
      </c>
      <c r="M119" s="2">
        <v>0.35</v>
      </c>
      <c r="N119" s="2"/>
      <c r="O119" s="2"/>
      <c r="P119" s="2"/>
      <c r="Q119" s="2"/>
      <c r="R119" s="2"/>
      <c r="S119" s="2"/>
      <c r="T119" s="2"/>
      <c r="U119" s="2"/>
      <c r="V119" s="2"/>
      <c r="W119" s="1" t="s">
        <v>496</v>
      </c>
      <c r="X119" s="13">
        <v>41431</v>
      </c>
      <c r="Z119" s="8">
        <v>0</v>
      </c>
      <c r="AA119" s="1" t="s">
        <v>4173</v>
      </c>
      <c r="AD119" s="2">
        <v>1.41</v>
      </c>
    </row>
    <row r="120" spans="1:30">
      <c r="A120" s="2">
        <v>15</v>
      </c>
      <c r="B120" s="7" t="str">
        <f t="shared" si="2"/>
        <v>TC Sounds Axis 15Q1</v>
      </c>
      <c r="C120" s="3" t="s">
        <v>377</v>
      </c>
      <c r="D120" s="3" t="s">
        <v>381</v>
      </c>
      <c r="E120" s="4" t="s">
        <v>380</v>
      </c>
      <c r="F120" s="4"/>
      <c r="G120" s="2" t="s">
        <v>379</v>
      </c>
      <c r="H120" s="2">
        <v>1000</v>
      </c>
      <c r="I120" s="2">
        <v>87.5</v>
      </c>
      <c r="J120" s="2">
        <v>26.5</v>
      </c>
      <c r="K120" s="2">
        <v>23</v>
      </c>
      <c r="L120" s="25">
        <f t="shared" si="3"/>
        <v>127.70921899999999</v>
      </c>
      <c r="M120" s="2">
        <v>0.39</v>
      </c>
      <c r="N120" s="2"/>
      <c r="O120" s="2"/>
      <c r="P120" s="2"/>
      <c r="Q120" s="2"/>
      <c r="R120" s="2"/>
      <c r="S120" s="2"/>
      <c r="T120" s="2"/>
      <c r="U120" s="2"/>
      <c r="V120" s="2"/>
      <c r="W120" s="1" t="s">
        <v>496</v>
      </c>
      <c r="X120" s="13">
        <v>41431</v>
      </c>
      <c r="Z120" s="8">
        <v>0</v>
      </c>
      <c r="AA120" s="1" t="s">
        <v>4173</v>
      </c>
      <c r="AD120" s="2">
        <v>4.51</v>
      </c>
    </row>
    <row r="121" spans="1:30">
      <c r="A121" s="2">
        <v>12</v>
      </c>
      <c r="B121" s="7" t="str">
        <f t="shared" si="2"/>
        <v>TC Sounds Epic 12</v>
      </c>
      <c r="C121" s="3" t="s">
        <v>377</v>
      </c>
      <c r="D121" s="3" t="s">
        <v>383</v>
      </c>
      <c r="E121" s="4" t="s">
        <v>382</v>
      </c>
      <c r="F121" s="4"/>
      <c r="G121" s="2" t="s">
        <v>384</v>
      </c>
      <c r="H121" s="2">
        <v>500</v>
      </c>
      <c r="I121" s="2">
        <v>86.6</v>
      </c>
      <c r="J121" s="2">
        <v>22.9</v>
      </c>
      <c r="K121" s="2">
        <v>24</v>
      </c>
      <c r="L121" s="25">
        <f t="shared" si="3"/>
        <v>91.180418000000003</v>
      </c>
      <c r="M121" s="2">
        <v>0.39</v>
      </c>
      <c r="N121" s="2"/>
      <c r="O121" s="2"/>
      <c r="P121" s="2"/>
      <c r="Q121" s="2"/>
      <c r="R121" s="2"/>
      <c r="S121" s="2"/>
      <c r="T121" s="2"/>
      <c r="U121" s="2"/>
      <c r="V121" s="2"/>
      <c r="W121" s="1" t="s">
        <v>496</v>
      </c>
      <c r="X121" s="13">
        <v>41431</v>
      </c>
      <c r="Z121" s="8">
        <v>0</v>
      </c>
      <c r="AA121" s="1" t="s">
        <v>4173</v>
      </c>
      <c r="AD121" s="2">
        <v>3.22</v>
      </c>
    </row>
    <row r="122" spans="1:30">
      <c r="A122" s="2">
        <v>10</v>
      </c>
      <c r="B122" s="7" t="str">
        <f t="shared" si="2"/>
        <v>TC Sounds Epic 10</v>
      </c>
      <c r="C122" s="3" t="s">
        <v>377</v>
      </c>
      <c r="D122" s="3" t="s">
        <v>386</v>
      </c>
      <c r="E122" s="4" t="s">
        <v>385</v>
      </c>
      <c r="F122" s="4"/>
      <c r="G122" s="2" t="s">
        <v>384</v>
      </c>
      <c r="H122" s="2">
        <v>500</v>
      </c>
      <c r="I122" s="2">
        <v>85.2</v>
      </c>
      <c r="J122" s="2">
        <v>22.9</v>
      </c>
      <c r="K122" s="2">
        <v>24.3</v>
      </c>
      <c r="L122" s="25">
        <f t="shared" si="3"/>
        <v>49.554575</v>
      </c>
      <c r="M122" s="2">
        <v>0.31</v>
      </c>
      <c r="N122" s="2"/>
      <c r="O122" s="2"/>
      <c r="P122" s="2"/>
      <c r="Q122" s="2"/>
      <c r="R122" s="2"/>
      <c r="S122" s="2"/>
      <c r="T122" s="2"/>
      <c r="U122" s="2"/>
      <c r="V122" s="2"/>
      <c r="W122" s="1" t="s">
        <v>496</v>
      </c>
      <c r="X122" s="13">
        <v>41431</v>
      </c>
      <c r="Z122" s="8">
        <v>0</v>
      </c>
      <c r="AA122" s="1" t="s">
        <v>4173</v>
      </c>
      <c r="AD122" s="2">
        <v>1.75</v>
      </c>
    </row>
    <row r="123" spans="1:30">
      <c r="A123" s="2">
        <v>12</v>
      </c>
      <c r="B123" s="7" t="str">
        <f t="shared" si="2"/>
        <v>TC Sounds LMS-R</v>
      </c>
      <c r="C123" s="3" t="s">
        <v>377</v>
      </c>
      <c r="D123" s="3" t="s">
        <v>388</v>
      </c>
      <c r="E123" s="4" t="s">
        <v>387</v>
      </c>
      <c r="F123" s="4"/>
      <c r="G123" s="2" t="s">
        <v>384</v>
      </c>
      <c r="H123" s="2">
        <v>1000</v>
      </c>
      <c r="I123" s="2">
        <v>84.5</v>
      </c>
      <c r="J123" s="2">
        <v>29.4</v>
      </c>
      <c r="K123" s="2">
        <v>28</v>
      </c>
      <c r="L123" s="25">
        <f t="shared" si="3"/>
        <v>39.077321999999995</v>
      </c>
      <c r="M123" s="2">
        <v>0.43</v>
      </c>
      <c r="N123" s="2"/>
      <c r="O123" s="2"/>
      <c r="P123" s="2"/>
      <c r="Q123" s="2"/>
      <c r="R123" s="2"/>
      <c r="S123" s="2"/>
      <c r="T123" s="2"/>
      <c r="U123" s="2"/>
      <c r="V123" s="2"/>
      <c r="W123" s="1" t="s">
        <v>496</v>
      </c>
      <c r="X123" s="13">
        <v>41431</v>
      </c>
      <c r="Z123" s="8">
        <v>0</v>
      </c>
      <c r="AA123" s="1" t="s">
        <v>4173</v>
      </c>
      <c r="AD123" s="2">
        <v>1.38</v>
      </c>
    </row>
    <row r="124" spans="1:30">
      <c r="A124" s="2">
        <v>15</v>
      </c>
      <c r="B124" s="7" t="str">
        <f t="shared" si="2"/>
        <v>TC Sounds LMS-R</v>
      </c>
      <c r="C124" s="3" t="s">
        <v>377</v>
      </c>
      <c r="D124" s="3" t="s">
        <v>388</v>
      </c>
      <c r="E124" s="4" t="s">
        <v>389</v>
      </c>
      <c r="F124" s="4"/>
      <c r="G124" s="2" t="s">
        <v>384</v>
      </c>
      <c r="H124" s="2">
        <v>1000</v>
      </c>
      <c r="I124" s="2">
        <v>86.9</v>
      </c>
      <c r="J124" s="2">
        <v>29.4</v>
      </c>
      <c r="K124" s="2">
        <v>23.6</v>
      </c>
      <c r="L124" s="25">
        <f t="shared" si="3"/>
        <v>122.612177</v>
      </c>
      <c r="M124" s="2">
        <v>0.45</v>
      </c>
      <c r="N124" s="2"/>
      <c r="O124" s="2"/>
      <c r="P124" s="2"/>
      <c r="Q124" s="2"/>
      <c r="R124" s="2"/>
      <c r="S124" s="2"/>
      <c r="T124" s="2"/>
      <c r="U124" s="2"/>
      <c r="V124" s="2"/>
      <c r="W124" s="1" t="s">
        <v>496</v>
      </c>
      <c r="X124" s="13">
        <v>41431</v>
      </c>
      <c r="Z124" s="8">
        <v>0</v>
      </c>
      <c r="AA124" s="1" t="s">
        <v>4173</v>
      </c>
      <c r="AD124" s="2">
        <v>4.33</v>
      </c>
    </row>
    <row r="125" spans="1:30">
      <c r="A125" s="2">
        <v>18</v>
      </c>
      <c r="B125" s="7" t="str">
        <f t="shared" si="2"/>
        <v>TC Sounds LMS Ultra 5400</v>
      </c>
      <c r="C125" s="3" t="s">
        <v>377</v>
      </c>
      <c r="D125" s="3" t="s">
        <v>391</v>
      </c>
      <c r="E125" s="4" t="s">
        <v>390</v>
      </c>
      <c r="F125" s="4"/>
      <c r="G125" s="2" t="s">
        <v>384</v>
      </c>
      <c r="H125" s="2">
        <v>2000</v>
      </c>
      <c r="I125" s="2">
        <v>89.7</v>
      </c>
      <c r="J125" s="2">
        <v>38.1</v>
      </c>
      <c r="K125" s="2">
        <v>20.5</v>
      </c>
      <c r="L125" s="25">
        <f t="shared" si="3"/>
        <v>240.69364999999999</v>
      </c>
      <c r="M125" s="2">
        <v>0.33</v>
      </c>
      <c r="N125" s="2"/>
      <c r="O125" s="2"/>
      <c r="P125" s="2"/>
      <c r="Q125" s="2"/>
      <c r="R125" s="2"/>
      <c r="S125" s="2"/>
      <c r="T125" s="2"/>
      <c r="U125" s="2"/>
      <c r="V125" s="2"/>
      <c r="W125" s="1" t="s">
        <v>496</v>
      </c>
      <c r="X125" s="13">
        <v>41431</v>
      </c>
      <c r="Z125" s="8">
        <v>0</v>
      </c>
      <c r="AA125" s="1" t="s">
        <v>4173</v>
      </c>
      <c r="AD125" s="2">
        <v>8.5</v>
      </c>
    </row>
    <row r="126" spans="1:30">
      <c r="A126" s="2">
        <v>8</v>
      </c>
      <c r="B126" s="7" t="str">
        <f t="shared" si="2"/>
        <v>Dayton Audio ST210-8</v>
      </c>
      <c r="C126" s="3" t="s">
        <v>301</v>
      </c>
      <c r="D126" s="3" t="s">
        <v>128</v>
      </c>
      <c r="E126" s="4" t="s">
        <v>129</v>
      </c>
      <c r="F126" s="4"/>
      <c r="G126" s="2">
        <v>8</v>
      </c>
      <c r="H126" s="2">
        <v>180</v>
      </c>
      <c r="I126" s="2">
        <v>90</v>
      </c>
      <c r="J126" s="2">
        <v>5.55</v>
      </c>
      <c r="K126" s="2">
        <v>51.7</v>
      </c>
      <c r="L126" s="25">
        <f t="shared" si="3"/>
        <v>24.635702999999999</v>
      </c>
      <c r="M126" s="2">
        <v>0.49</v>
      </c>
      <c r="N126" s="2"/>
      <c r="O126" s="2"/>
      <c r="P126" s="2"/>
      <c r="Q126" s="2"/>
      <c r="R126" s="2"/>
      <c r="S126" s="2"/>
      <c r="T126" s="2"/>
      <c r="U126" s="2"/>
      <c r="V126" s="2"/>
      <c r="W126" s="1" t="s">
        <v>496</v>
      </c>
      <c r="X126" s="13">
        <v>41431</v>
      </c>
      <c r="Z126" s="8">
        <v>0</v>
      </c>
      <c r="AA126" s="1" t="s">
        <v>4173</v>
      </c>
      <c r="AD126" s="2">
        <v>0.87</v>
      </c>
    </row>
    <row r="127" spans="1:30">
      <c r="A127" s="2">
        <v>10</v>
      </c>
      <c r="B127" s="7" t="str">
        <f t="shared" si="2"/>
        <v>Dayton Audio ST255-8</v>
      </c>
      <c r="C127" s="3" t="s">
        <v>301</v>
      </c>
      <c r="D127" s="3" t="s">
        <v>166</v>
      </c>
      <c r="E127" s="4" t="s">
        <v>167</v>
      </c>
      <c r="F127" s="4"/>
      <c r="G127" s="2">
        <v>8</v>
      </c>
      <c r="H127" s="2">
        <v>250</v>
      </c>
      <c r="I127" s="2">
        <v>91.7</v>
      </c>
      <c r="J127" s="2">
        <v>5.5</v>
      </c>
      <c r="K127" s="2">
        <v>41.1</v>
      </c>
      <c r="L127" s="25">
        <f t="shared" si="3"/>
        <v>48.705067999999997</v>
      </c>
      <c r="M127" s="2">
        <v>0.31</v>
      </c>
      <c r="N127" s="2"/>
      <c r="O127" s="2"/>
      <c r="P127" s="2"/>
      <c r="Q127" s="2"/>
      <c r="R127" s="2"/>
      <c r="S127" s="2"/>
      <c r="T127" s="2"/>
      <c r="U127" s="2"/>
      <c r="V127" s="2"/>
      <c r="W127" s="1" t="s">
        <v>496</v>
      </c>
      <c r="X127" s="13">
        <v>41431</v>
      </c>
      <c r="Z127" s="8">
        <v>0</v>
      </c>
      <c r="AA127" s="1" t="s">
        <v>4173</v>
      </c>
      <c r="AD127" s="2">
        <v>1.72</v>
      </c>
    </row>
    <row r="128" spans="1:30">
      <c r="A128" s="2">
        <v>12</v>
      </c>
      <c r="B128" s="7" t="str">
        <f t="shared" si="2"/>
        <v>Dayton Audio ST305-8</v>
      </c>
      <c r="C128" s="3" t="s">
        <v>301</v>
      </c>
      <c r="D128" s="3" t="s">
        <v>198</v>
      </c>
      <c r="E128" s="4" t="s">
        <v>199</v>
      </c>
      <c r="F128" s="4"/>
      <c r="G128" s="2">
        <v>8</v>
      </c>
      <c r="H128" s="2">
        <v>275</v>
      </c>
      <c r="I128" s="2">
        <v>92</v>
      </c>
      <c r="J128" s="2">
        <v>8</v>
      </c>
      <c r="K128" s="2">
        <v>27</v>
      </c>
      <c r="L128" s="25">
        <f t="shared" si="3"/>
        <v>127.99238799999999</v>
      </c>
      <c r="M128" s="2">
        <v>0.34</v>
      </c>
      <c r="N128" s="2"/>
      <c r="O128" s="2"/>
      <c r="P128" s="2"/>
      <c r="Q128" s="2"/>
      <c r="R128" s="2"/>
      <c r="S128" s="2"/>
      <c r="T128" s="2"/>
      <c r="U128" s="2"/>
      <c r="V128" s="2"/>
      <c r="W128" s="1" t="s">
        <v>496</v>
      </c>
      <c r="X128" s="13">
        <v>41431</v>
      </c>
      <c r="Z128" s="8">
        <v>0</v>
      </c>
      <c r="AA128" s="1" t="s">
        <v>4173</v>
      </c>
      <c r="AD128" s="2">
        <v>4.5199999999999996</v>
      </c>
    </row>
    <row r="129" spans="1:30">
      <c r="A129" s="2">
        <v>15</v>
      </c>
      <c r="B129" s="7" t="str">
        <f t="shared" si="2"/>
        <v>Dayton Audio ST385-8</v>
      </c>
      <c r="C129" s="3" t="s">
        <v>301</v>
      </c>
      <c r="D129" s="3" t="s">
        <v>223</v>
      </c>
      <c r="E129" s="4" t="s">
        <v>224</v>
      </c>
      <c r="F129" s="4"/>
      <c r="G129" s="2">
        <v>8</v>
      </c>
      <c r="H129" s="2">
        <v>300</v>
      </c>
      <c r="I129" s="2">
        <v>89.5</v>
      </c>
      <c r="J129" s="2">
        <v>7.9</v>
      </c>
      <c r="K129" s="2">
        <v>18.8</v>
      </c>
      <c r="L129" s="25">
        <f t="shared" si="3"/>
        <v>301.00864700000005</v>
      </c>
      <c r="M129" s="2">
        <v>0.32</v>
      </c>
      <c r="N129" s="2"/>
      <c r="O129" s="2"/>
      <c r="P129" s="2"/>
      <c r="Q129" s="2"/>
      <c r="R129" s="2"/>
      <c r="S129" s="2"/>
      <c r="T129" s="2"/>
      <c r="U129" s="2"/>
      <c r="V129" s="2"/>
      <c r="W129" s="1" t="s">
        <v>496</v>
      </c>
      <c r="X129" s="13">
        <v>41431</v>
      </c>
      <c r="Z129" s="8">
        <v>0</v>
      </c>
      <c r="AA129" s="1" t="s">
        <v>4173</v>
      </c>
      <c r="AD129" s="2">
        <v>10.63</v>
      </c>
    </row>
    <row r="130" spans="1:30">
      <c r="A130" s="2">
        <v>12</v>
      </c>
      <c r="B130" s="7" t="str">
        <f t="shared" si="2"/>
        <v>Dayton Audio DV310-88</v>
      </c>
      <c r="C130" s="3" t="s">
        <v>301</v>
      </c>
      <c r="D130" s="3" t="s">
        <v>392</v>
      </c>
      <c r="E130" s="4" t="s">
        <v>219</v>
      </c>
      <c r="F130" s="4"/>
      <c r="G130" s="2">
        <v>8</v>
      </c>
      <c r="H130" s="2">
        <v>350</v>
      </c>
      <c r="I130" s="2">
        <v>87.4</v>
      </c>
      <c r="J130" s="2">
        <v>15.1</v>
      </c>
      <c r="K130" s="2">
        <v>22.2</v>
      </c>
      <c r="L130" s="25">
        <f t="shared" si="3"/>
        <v>120.629994</v>
      </c>
      <c r="M130" s="2">
        <v>0.38</v>
      </c>
      <c r="N130" s="2"/>
      <c r="O130" s="2"/>
      <c r="P130" s="2"/>
      <c r="Q130" s="2"/>
      <c r="R130" s="2"/>
      <c r="S130" s="2"/>
      <c r="T130" s="2"/>
      <c r="U130" s="2"/>
      <c r="V130" s="2"/>
      <c r="W130" s="1" t="s">
        <v>496</v>
      </c>
      <c r="X130" s="13">
        <v>41431</v>
      </c>
      <c r="Z130" s="8">
        <v>0</v>
      </c>
      <c r="AA130" s="1" t="s">
        <v>4173</v>
      </c>
      <c r="AD130" s="2">
        <v>4.26</v>
      </c>
    </row>
    <row r="131" spans="1:30">
      <c r="A131" s="2">
        <v>8</v>
      </c>
      <c r="B131" s="7" t="str">
        <f t="shared" ref="B131:B194" si="4">CONCATENATE(C131,CHAR(32),D131)</f>
        <v>Dayton Audio DCS205-4</v>
      </c>
      <c r="C131" s="3" t="s">
        <v>301</v>
      </c>
      <c r="D131" s="3" t="s">
        <v>394</v>
      </c>
      <c r="E131" s="4" t="s">
        <v>393</v>
      </c>
      <c r="F131" s="4"/>
      <c r="G131" s="2">
        <v>4</v>
      </c>
      <c r="H131" s="2">
        <v>150</v>
      </c>
      <c r="I131" s="2">
        <v>87</v>
      </c>
      <c r="J131" s="2">
        <v>8.8000000000000007</v>
      </c>
      <c r="K131" s="2">
        <v>30.2</v>
      </c>
      <c r="L131" s="25">
        <f t="shared" ref="L131:L194" si="5">AD131*28.3169</f>
        <v>33.697111</v>
      </c>
      <c r="M131" s="2">
        <v>0.33</v>
      </c>
      <c r="N131" s="2"/>
      <c r="O131" s="2"/>
      <c r="P131" s="2"/>
      <c r="Q131" s="2"/>
      <c r="R131" s="2"/>
      <c r="S131" s="2"/>
      <c r="T131" s="2"/>
      <c r="U131" s="2"/>
      <c r="V131" s="2"/>
      <c r="W131" s="1" t="s">
        <v>496</v>
      </c>
      <c r="X131" s="13">
        <v>41431</v>
      </c>
      <c r="Z131" s="8">
        <v>0</v>
      </c>
      <c r="AA131" s="1" t="s">
        <v>4173</v>
      </c>
      <c r="AD131" s="2">
        <v>1.19</v>
      </c>
    </row>
    <row r="132" spans="1:30">
      <c r="A132" s="2">
        <v>10</v>
      </c>
      <c r="B132" s="7" t="str">
        <f t="shared" si="4"/>
        <v>Dayton Audio DCS255-4</v>
      </c>
      <c r="C132" s="3" t="s">
        <v>301</v>
      </c>
      <c r="D132" s="3" t="s">
        <v>396</v>
      </c>
      <c r="E132" s="4" t="s">
        <v>395</v>
      </c>
      <c r="F132" s="4"/>
      <c r="G132" s="2">
        <v>4</v>
      </c>
      <c r="H132" s="2">
        <v>200</v>
      </c>
      <c r="I132" s="2">
        <v>89</v>
      </c>
      <c r="J132" s="2">
        <v>8.3000000000000007</v>
      </c>
      <c r="K132" s="2">
        <v>30.9</v>
      </c>
      <c r="L132" s="25">
        <f t="shared" si="5"/>
        <v>47.855561000000002</v>
      </c>
      <c r="M132" s="2">
        <v>0.34</v>
      </c>
      <c r="N132" s="2"/>
      <c r="O132" s="2"/>
      <c r="P132" s="2"/>
      <c r="Q132" s="2"/>
      <c r="R132" s="2"/>
      <c r="S132" s="2"/>
      <c r="T132" s="2"/>
      <c r="U132" s="2"/>
      <c r="V132" s="2"/>
      <c r="W132" s="1" t="s">
        <v>496</v>
      </c>
      <c r="X132" s="13">
        <v>41431</v>
      </c>
      <c r="Z132" s="8">
        <v>0</v>
      </c>
      <c r="AA132" s="1" t="s">
        <v>4173</v>
      </c>
      <c r="AD132" s="2">
        <v>1.69</v>
      </c>
    </row>
    <row r="133" spans="1:30">
      <c r="A133" s="2">
        <v>12</v>
      </c>
      <c r="B133" s="7" t="str">
        <f t="shared" si="4"/>
        <v>Dayton Audio DCS305-4</v>
      </c>
      <c r="C133" s="3" t="s">
        <v>301</v>
      </c>
      <c r="D133" s="3" t="s">
        <v>398</v>
      </c>
      <c r="E133" s="4" t="s">
        <v>397</v>
      </c>
      <c r="F133" s="4"/>
      <c r="G133" s="2">
        <v>4</v>
      </c>
      <c r="H133" s="2">
        <v>250</v>
      </c>
      <c r="I133" s="2">
        <v>89.4</v>
      </c>
      <c r="J133" s="2">
        <v>9.3000000000000007</v>
      </c>
      <c r="K133" s="2">
        <v>22.9</v>
      </c>
      <c r="L133" s="25">
        <f t="shared" si="5"/>
        <v>116.665628</v>
      </c>
      <c r="M133" s="2">
        <v>0.41</v>
      </c>
      <c r="N133" s="2"/>
      <c r="O133" s="2"/>
      <c r="P133" s="2"/>
      <c r="Q133" s="2"/>
      <c r="R133" s="2"/>
      <c r="S133" s="2"/>
      <c r="T133" s="2"/>
      <c r="U133" s="2"/>
      <c r="V133" s="2"/>
      <c r="W133" s="1" t="s">
        <v>496</v>
      </c>
      <c r="X133" s="13">
        <v>41431</v>
      </c>
      <c r="Z133" s="8">
        <v>0</v>
      </c>
      <c r="AA133" s="1" t="s">
        <v>4173</v>
      </c>
      <c r="AD133" s="2">
        <v>4.12</v>
      </c>
    </row>
    <row r="134" spans="1:30">
      <c r="A134" s="2">
        <v>15</v>
      </c>
      <c r="B134" s="7" t="str">
        <f t="shared" si="4"/>
        <v>Dayton Audio DCS385-4</v>
      </c>
      <c r="C134" s="3" t="s">
        <v>301</v>
      </c>
      <c r="D134" s="3" t="s">
        <v>400</v>
      </c>
      <c r="E134" s="4" t="s">
        <v>399</v>
      </c>
      <c r="F134" s="4"/>
      <c r="G134" s="2">
        <v>4</v>
      </c>
      <c r="H134" s="2">
        <v>300</v>
      </c>
      <c r="I134" s="2">
        <v>90.2</v>
      </c>
      <c r="J134" s="2">
        <v>9.3000000000000007</v>
      </c>
      <c r="K134" s="2">
        <v>19.5</v>
      </c>
      <c r="L134" s="25">
        <f t="shared" si="5"/>
        <v>356.509771</v>
      </c>
      <c r="M134" s="2">
        <v>0.43</v>
      </c>
      <c r="N134" s="2"/>
      <c r="O134" s="2"/>
      <c r="P134" s="2"/>
      <c r="Q134" s="2"/>
      <c r="R134" s="2"/>
      <c r="S134" s="2"/>
      <c r="T134" s="2"/>
      <c r="U134" s="2"/>
      <c r="V134" s="2"/>
      <c r="W134" s="1" t="s">
        <v>496</v>
      </c>
      <c r="X134" s="13">
        <v>41431</v>
      </c>
      <c r="Z134" s="8">
        <v>0</v>
      </c>
      <c r="AA134" s="1" t="s">
        <v>4173</v>
      </c>
      <c r="AD134" s="2">
        <v>12.59</v>
      </c>
    </row>
    <row r="135" spans="1:30">
      <c r="A135" s="2">
        <v>5.25</v>
      </c>
      <c r="B135" s="7" t="str">
        <f t="shared" si="4"/>
        <v>Dayton Audio DC130AS-8</v>
      </c>
      <c r="C135" s="3" t="s">
        <v>301</v>
      </c>
      <c r="D135" s="3" t="s">
        <v>38</v>
      </c>
      <c r="E135" s="4" t="s">
        <v>39</v>
      </c>
      <c r="F135" s="4"/>
      <c r="G135" s="2">
        <v>8</v>
      </c>
      <c r="H135" s="2">
        <v>30</v>
      </c>
      <c r="I135" s="2">
        <v>88</v>
      </c>
      <c r="J135" s="2">
        <v>2.5</v>
      </c>
      <c r="K135" s="2">
        <v>56.5</v>
      </c>
      <c r="L135" s="25">
        <f t="shared" si="5"/>
        <v>10.477252999999999</v>
      </c>
      <c r="M135" s="2">
        <v>0.51</v>
      </c>
      <c r="N135" s="2"/>
      <c r="O135" s="2"/>
      <c r="P135" s="2"/>
      <c r="Q135" s="2"/>
      <c r="R135" s="2"/>
      <c r="S135" s="2"/>
      <c r="T135" s="2"/>
      <c r="U135" s="2"/>
      <c r="V135" s="2"/>
      <c r="W135" s="1" t="s">
        <v>496</v>
      </c>
      <c r="X135" s="13">
        <v>41431</v>
      </c>
      <c r="Z135" s="8">
        <v>0</v>
      </c>
      <c r="AA135" s="1" t="s">
        <v>4173</v>
      </c>
      <c r="AD135" s="2">
        <v>0.37</v>
      </c>
    </row>
    <row r="136" spans="1:30">
      <c r="A136" s="2">
        <v>5.25</v>
      </c>
      <c r="B136" s="7" t="str">
        <f t="shared" si="4"/>
        <v>Dayton Audio DC130BS-8</v>
      </c>
      <c r="C136" s="3" t="s">
        <v>301</v>
      </c>
      <c r="D136" s="3" t="s">
        <v>40</v>
      </c>
      <c r="E136" s="4" t="s">
        <v>41</v>
      </c>
      <c r="F136" s="4"/>
      <c r="G136" s="2">
        <v>8</v>
      </c>
      <c r="H136" s="2">
        <v>30</v>
      </c>
      <c r="I136" s="2">
        <v>88</v>
      </c>
      <c r="J136" s="2">
        <v>2.5</v>
      </c>
      <c r="K136" s="2">
        <v>61.2</v>
      </c>
      <c r="L136" s="25">
        <f t="shared" si="5"/>
        <v>8.7782389999999992</v>
      </c>
      <c r="M136" s="2">
        <v>0.45</v>
      </c>
      <c r="N136" s="2"/>
      <c r="O136" s="2"/>
      <c r="P136" s="2"/>
      <c r="Q136" s="2"/>
      <c r="R136" s="2"/>
      <c r="S136" s="2"/>
      <c r="T136" s="2"/>
      <c r="U136" s="2"/>
      <c r="V136" s="2"/>
      <c r="W136" s="1" t="s">
        <v>496</v>
      </c>
      <c r="X136" s="13">
        <v>41431</v>
      </c>
      <c r="Z136" s="8">
        <v>0</v>
      </c>
      <c r="AA136" s="1" t="s">
        <v>4173</v>
      </c>
      <c r="AD136" s="2">
        <v>0.31</v>
      </c>
    </row>
    <row r="137" spans="1:30">
      <c r="A137" s="2">
        <v>5.25</v>
      </c>
      <c r="B137" s="7" t="str">
        <f t="shared" si="4"/>
        <v>Dayton Audio DC130BS-4</v>
      </c>
      <c r="C137" s="3" t="s">
        <v>301</v>
      </c>
      <c r="D137" s="3" t="s">
        <v>42</v>
      </c>
      <c r="E137" s="4" t="s">
        <v>43</v>
      </c>
      <c r="F137" s="4"/>
      <c r="G137" s="2">
        <v>4</v>
      </c>
      <c r="H137" s="2">
        <v>30</v>
      </c>
      <c r="I137" s="2">
        <v>88.8</v>
      </c>
      <c r="J137" s="2">
        <v>2.5</v>
      </c>
      <c r="K137" s="2">
        <v>58.5</v>
      </c>
      <c r="L137" s="25">
        <f t="shared" si="5"/>
        <v>11.32676</v>
      </c>
      <c r="M137" s="2">
        <v>0.42</v>
      </c>
      <c r="N137" s="2"/>
      <c r="O137" s="2"/>
      <c r="P137" s="2"/>
      <c r="Q137" s="2"/>
      <c r="R137" s="2"/>
      <c r="S137" s="2"/>
      <c r="T137" s="2"/>
      <c r="U137" s="2"/>
      <c r="V137" s="2"/>
      <c r="W137" s="1" t="s">
        <v>496</v>
      </c>
      <c r="X137" s="13">
        <v>41431</v>
      </c>
      <c r="Z137" s="8">
        <v>0</v>
      </c>
      <c r="AA137" s="1" t="s">
        <v>4173</v>
      </c>
      <c r="AD137" s="2">
        <v>0.4</v>
      </c>
    </row>
    <row r="138" spans="1:30">
      <c r="A138" s="2">
        <v>6.5</v>
      </c>
      <c r="B138" s="7" t="str">
        <f t="shared" si="4"/>
        <v>Dayton Audio DC160-8</v>
      </c>
      <c r="C138" s="3" t="s">
        <v>301</v>
      </c>
      <c r="D138" s="3" t="s">
        <v>81</v>
      </c>
      <c r="E138" s="4" t="s">
        <v>82</v>
      </c>
      <c r="F138" s="4"/>
      <c r="G138" s="2">
        <v>8</v>
      </c>
      <c r="H138" s="2">
        <v>50</v>
      </c>
      <c r="I138" s="2">
        <v>88</v>
      </c>
      <c r="J138" s="2">
        <v>3.15</v>
      </c>
      <c r="K138" s="2">
        <v>34.299999999999997</v>
      </c>
      <c r="L138" s="25">
        <f t="shared" si="5"/>
        <v>24.635702999999999</v>
      </c>
      <c r="M138" s="2">
        <v>0.33</v>
      </c>
      <c r="N138" s="2"/>
      <c r="O138" s="2"/>
      <c r="P138" s="2"/>
      <c r="Q138" s="2"/>
      <c r="R138" s="2"/>
      <c r="S138" s="2"/>
      <c r="T138" s="2"/>
      <c r="U138" s="2"/>
      <c r="V138" s="2"/>
      <c r="W138" s="1" t="s">
        <v>496</v>
      </c>
      <c r="X138" s="13">
        <v>41431</v>
      </c>
      <c r="Z138" s="8">
        <v>0</v>
      </c>
      <c r="AA138" s="1" t="s">
        <v>4173</v>
      </c>
      <c r="AD138" s="2">
        <v>0.87</v>
      </c>
    </row>
    <row r="139" spans="1:30">
      <c r="A139" s="2">
        <v>6.5</v>
      </c>
      <c r="B139" s="7" t="str">
        <f t="shared" si="4"/>
        <v>Dayton Audio DC160S-8</v>
      </c>
      <c r="C139" s="3" t="s">
        <v>301</v>
      </c>
      <c r="D139" s="3" t="s">
        <v>79</v>
      </c>
      <c r="E139" s="4" t="s">
        <v>80</v>
      </c>
      <c r="F139" s="4"/>
      <c r="G139" s="2">
        <v>8</v>
      </c>
      <c r="H139" s="2">
        <v>50</v>
      </c>
      <c r="I139" s="2">
        <v>87</v>
      </c>
      <c r="J139" s="2">
        <v>3.15</v>
      </c>
      <c r="K139" s="2">
        <v>32.299999999999997</v>
      </c>
      <c r="L139" s="25">
        <f t="shared" si="5"/>
        <v>24.352533999999999</v>
      </c>
      <c r="M139" s="2">
        <v>0.28999999999999998</v>
      </c>
      <c r="N139" s="2"/>
      <c r="O139" s="2"/>
      <c r="P139" s="2"/>
      <c r="Q139" s="2"/>
      <c r="R139" s="2"/>
      <c r="S139" s="2"/>
      <c r="T139" s="2"/>
      <c r="U139" s="2"/>
      <c r="V139" s="2"/>
      <c r="W139" s="1" t="s">
        <v>496</v>
      </c>
      <c r="X139" s="13">
        <v>41431</v>
      </c>
      <c r="Z139" s="8">
        <v>0</v>
      </c>
      <c r="AA139" s="1" t="s">
        <v>4173</v>
      </c>
      <c r="AD139" s="2">
        <v>0.86</v>
      </c>
    </row>
    <row r="140" spans="1:30">
      <c r="A140" s="2">
        <v>6.5</v>
      </c>
      <c r="B140" s="7" t="str">
        <f t="shared" si="4"/>
        <v>Dayton Audio DC160S-4</v>
      </c>
      <c r="C140" s="3" t="s">
        <v>301</v>
      </c>
      <c r="D140" s="3" t="s">
        <v>83</v>
      </c>
      <c r="E140" s="4" t="s">
        <v>84</v>
      </c>
      <c r="F140" s="4"/>
      <c r="G140" s="2">
        <v>4</v>
      </c>
      <c r="H140" s="2">
        <v>50</v>
      </c>
      <c r="I140" s="2">
        <v>86</v>
      </c>
      <c r="J140" s="2">
        <v>3.4</v>
      </c>
      <c r="K140" s="2">
        <v>37.700000000000003</v>
      </c>
      <c r="L140" s="25">
        <f t="shared" si="5"/>
        <v>21.804013000000001</v>
      </c>
      <c r="M140" s="2">
        <v>0.36</v>
      </c>
      <c r="N140" s="2"/>
      <c r="O140" s="2"/>
      <c r="P140" s="2"/>
      <c r="Q140" s="2"/>
      <c r="R140" s="2"/>
      <c r="S140" s="2"/>
      <c r="T140" s="2"/>
      <c r="U140" s="2"/>
      <c r="V140" s="2"/>
      <c r="W140" s="1" t="s">
        <v>496</v>
      </c>
      <c r="X140" s="13">
        <v>41431</v>
      </c>
      <c r="Z140" s="8">
        <v>0</v>
      </c>
      <c r="AA140" s="1" t="s">
        <v>4173</v>
      </c>
      <c r="AD140" s="2">
        <v>0.77</v>
      </c>
    </row>
    <row r="141" spans="1:30">
      <c r="A141" s="2">
        <v>8</v>
      </c>
      <c r="B141" s="7" t="str">
        <f t="shared" si="4"/>
        <v>Dayton Audio DC200-8</v>
      </c>
      <c r="C141" s="3" t="s">
        <v>301</v>
      </c>
      <c r="D141" s="3" t="s">
        <v>126</v>
      </c>
      <c r="E141" s="4" t="s">
        <v>127</v>
      </c>
      <c r="F141" s="4"/>
      <c r="G141" s="2">
        <v>8</v>
      </c>
      <c r="H141" s="2">
        <v>60</v>
      </c>
      <c r="I141" s="2">
        <v>88</v>
      </c>
      <c r="J141" s="2">
        <v>4.5</v>
      </c>
      <c r="K141" s="2">
        <v>31</v>
      </c>
      <c r="L141" s="25">
        <f t="shared" si="5"/>
        <v>50.404082000000002</v>
      </c>
      <c r="M141" s="2">
        <v>0.4</v>
      </c>
      <c r="N141" s="2"/>
      <c r="O141" s="2"/>
      <c r="P141" s="2"/>
      <c r="Q141" s="2"/>
      <c r="R141" s="2"/>
      <c r="S141" s="2"/>
      <c r="T141" s="2"/>
      <c r="U141" s="2"/>
      <c r="V141" s="2"/>
      <c r="W141" s="1" t="s">
        <v>496</v>
      </c>
      <c r="X141" s="13">
        <v>41431</v>
      </c>
      <c r="Z141" s="8">
        <v>0</v>
      </c>
      <c r="AA141" s="1" t="s">
        <v>4173</v>
      </c>
      <c r="AD141" s="2">
        <v>1.78</v>
      </c>
    </row>
    <row r="142" spans="1:30">
      <c r="A142" s="2">
        <v>10</v>
      </c>
      <c r="B142" s="7" t="str">
        <f t="shared" si="4"/>
        <v>Dayton Audio DC250-8</v>
      </c>
      <c r="C142" s="3" t="s">
        <v>301</v>
      </c>
      <c r="D142" s="3" t="s">
        <v>168</v>
      </c>
      <c r="E142" s="4" t="s">
        <v>169</v>
      </c>
      <c r="F142" s="4"/>
      <c r="G142" s="2">
        <v>8</v>
      </c>
      <c r="H142" s="2">
        <v>70</v>
      </c>
      <c r="I142" s="2">
        <v>89</v>
      </c>
      <c r="J142" s="2">
        <v>4.5</v>
      </c>
      <c r="K142" s="2">
        <v>28.9</v>
      </c>
      <c r="L142" s="25">
        <f t="shared" si="5"/>
        <v>111.28541700000001</v>
      </c>
      <c r="M142" s="2">
        <v>0.45</v>
      </c>
      <c r="N142" s="2"/>
      <c r="O142" s="2"/>
      <c r="P142" s="2"/>
      <c r="Q142" s="2"/>
      <c r="R142" s="2"/>
      <c r="S142" s="2"/>
      <c r="T142" s="2"/>
      <c r="U142" s="2"/>
      <c r="V142" s="2"/>
      <c r="W142" s="1" t="s">
        <v>496</v>
      </c>
      <c r="X142" s="13">
        <v>41431</v>
      </c>
      <c r="Z142" s="8">
        <v>0</v>
      </c>
      <c r="AA142" s="1" t="s">
        <v>4173</v>
      </c>
      <c r="AD142" s="2">
        <v>3.93</v>
      </c>
    </row>
    <row r="143" spans="1:30">
      <c r="A143" s="2">
        <v>12</v>
      </c>
      <c r="B143" s="7" t="str">
        <f t="shared" si="4"/>
        <v>Dayton Audio DC300-8</v>
      </c>
      <c r="C143" s="3" t="s">
        <v>301</v>
      </c>
      <c r="D143" s="3" t="s">
        <v>200</v>
      </c>
      <c r="E143" s="4" t="s">
        <v>201</v>
      </c>
      <c r="F143" s="4"/>
      <c r="G143" s="2">
        <v>8</v>
      </c>
      <c r="H143" s="2">
        <v>80</v>
      </c>
      <c r="I143" s="2">
        <v>90.5</v>
      </c>
      <c r="J143" s="2">
        <v>4.3</v>
      </c>
      <c r="K143" s="2">
        <v>26.2</v>
      </c>
      <c r="L143" s="25">
        <f t="shared" si="5"/>
        <v>133.08942999999999</v>
      </c>
      <c r="M143" s="2">
        <v>0.43</v>
      </c>
      <c r="N143" s="2"/>
      <c r="O143" s="2"/>
      <c r="P143" s="2"/>
      <c r="Q143" s="2"/>
      <c r="R143" s="2"/>
      <c r="S143" s="2"/>
      <c r="T143" s="2"/>
      <c r="U143" s="2"/>
      <c r="V143" s="2"/>
      <c r="W143" s="1" t="s">
        <v>496</v>
      </c>
      <c r="X143" s="13">
        <v>41431</v>
      </c>
      <c r="Z143" s="8">
        <v>0</v>
      </c>
      <c r="AA143" s="1" t="s">
        <v>4173</v>
      </c>
      <c r="AD143" s="2">
        <v>4.7</v>
      </c>
    </row>
    <row r="144" spans="1:30">
      <c r="A144" s="2">
        <v>15</v>
      </c>
      <c r="B144" s="7" t="str">
        <f t="shared" si="4"/>
        <v>Dayton Audio DC380-8</v>
      </c>
      <c r="C144" s="3" t="s">
        <v>301</v>
      </c>
      <c r="D144" s="3" t="s">
        <v>221</v>
      </c>
      <c r="E144" s="4" t="s">
        <v>222</v>
      </c>
      <c r="F144" s="4"/>
      <c r="G144" s="2">
        <v>8</v>
      </c>
      <c r="H144" s="2">
        <v>100</v>
      </c>
      <c r="I144" s="2">
        <v>92.8</v>
      </c>
      <c r="J144" s="2">
        <v>4.3499999999999996</v>
      </c>
      <c r="K144" s="2">
        <v>21.5</v>
      </c>
      <c r="L144" s="25">
        <f t="shared" si="5"/>
        <v>305.53935099999995</v>
      </c>
      <c r="M144" s="2">
        <v>0.35</v>
      </c>
      <c r="N144" s="2"/>
      <c r="O144" s="2"/>
      <c r="P144" s="2"/>
      <c r="Q144" s="2"/>
      <c r="R144" s="2"/>
      <c r="S144" s="2"/>
      <c r="T144" s="2"/>
      <c r="U144" s="2"/>
      <c r="V144" s="2"/>
      <c r="W144" s="1" t="s">
        <v>496</v>
      </c>
      <c r="X144" s="13">
        <v>41431</v>
      </c>
      <c r="Z144" s="8">
        <v>0</v>
      </c>
      <c r="AA144" s="1" t="s">
        <v>4173</v>
      </c>
      <c r="AD144" s="2">
        <v>10.79</v>
      </c>
    </row>
    <row r="145" spans="1:30">
      <c r="A145" s="2">
        <v>4</v>
      </c>
      <c r="B145" s="7" t="str">
        <f t="shared" si="4"/>
        <v>Dayton Audio DA115-8</v>
      </c>
      <c r="C145" s="3" t="s">
        <v>301</v>
      </c>
      <c r="D145" s="3" t="s">
        <v>402</v>
      </c>
      <c r="E145" s="4" t="s">
        <v>401</v>
      </c>
      <c r="F145" s="4"/>
      <c r="G145" s="2">
        <v>8</v>
      </c>
      <c r="H145" s="2">
        <v>20</v>
      </c>
      <c r="I145" s="2">
        <v>84.9</v>
      </c>
      <c r="J145" s="2">
        <v>2.5</v>
      </c>
      <c r="K145" s="2">
        <v>60</v>
      </c>
      <c r="L145" s="25">
        <f t="shared" si="5"/>
        <v>4.5307040000000001</v>
      </c>
      <c r="M145" s="2">
        <v>0.41</v>
      </c>
      <c r="N145" s="2"/>
      <c r="O145" s="2"/>
      <c r="P145" s="2"/>
      <c r="Q145" s="2"/>
      <c r="R145" s="2"/>
      <c r="S145" s="2"/>
      <c r="T145" s="2"/>
      <c r="U145" s="2"/>
      <c r="V145" s="2"/>
      <c r="W145" s="1" t="s">
        <v>496</v>
      </c>
      <c r="X145" s="13">
        <v>41431</v>
      </c>
      <c r="Z145" s="8">
        <v>0</v>
      </c>
      <c r="AA145" s="1" t="s">
        <v>4173</v>
      </c>
      <c r="AD145" s="2">
        <v>0.16</v>
      </c>
    </row>
    <row r="146" spans="1:30">
      <c r="A146" s="2">
        <v>5.25</v>
      </c>
      <c r="B146" s="7" t="str">
        <f t="shared" si="4"/>
        <v>Dayton Audio DA135-8</v>
      </c>
      <c r="C146" s="3" t="s">
        <v>301</v>
      </c>
      <c r="D146" s="3" t="s">
        <v>44</v>
      </c>
      <c r="E146" s="4" t="s">
        <v>45</v>
      </c>
      <c r="F146" s="4"/>
      <c r="G146" s="2">
        <v>8</v>
      </c>
      <c r="H146" s="2">
        <v>30</v>
      </c>
      <c r="I146" s="2">
        <v>85</v>
      </c>
      <c r="J146" s="2">
        <v>3</v>
      </c>
      <c r="K146" s="2">
        <v>56.5</v>
      </c>
      <c r="L146" s="25">
        <f t="shared" si="5"/>
        <v>7.3623940000000001</v>
      </c>
      <c r="M146" s="2">
        <v>0.54</v>
      </c>
      <c r="N146" s="2"/>
      <c r="O146" s="2"/>
      <c r="P146" s="2"/>
      <c r="Q146" s="2"/>
      <c r="R146" s="2"/>
      <c r="S146" s="2"/>
      <c r="T146" s="2"/>
      <c r="U146" s="2"/>
      <c r="V146" s="2"/>
      <c r="W146" s="1" t="s">
        <v>496</v>
      </c>
      <c r="X146" s="13">
        <v>41431</v>
      </c>
      <c r="Z146" s="8">
        <v>0</v>
      </c>
      <c r="AA146" s="1" t="s">
        <v>4173</v>
      </c>
      <c r="AD146" s="2">
        <v>0.26</v>
      </c>
    </row>
    <row r="147" spans="1:30">
      <c r="A147" s="2">
        <v>8</v>
      </c>
      <c r="B147" s="7" t="str">
        <f t="shared" si="4"/>
        <v>Dayton Audio DA215-8</v>
      </c>
      <c r="C147" s="3" t="s">
        <v>301</v>
      </c>
      <c r="D147" s="3" t="s">
        <v>404</v>
      </c>
      <c r="E147" s="4" t="s">
        <v>403</v>
      </c>
      <c r="F147" s="4"/>
      <c r="G147" s="2">
        <v>8</v>
      </c>
      <c r="H147" s="2">
        <v>60</v>
      </c>
      <c r="I147" s="2">
        <v>88.7</v>
      </c>
      <c r="J147" s="2">
        <v>5.3</v>
      </c>
      <c r="K147" s="2">
        <v>34.9</v>
      </c>
      <c r="L147" s="25">
        <f t="shared" si="5"/>
        <v>42.758519</v>
      </c>
      <c r="M147" s="2">
        <v>0.37</v>
      </c>
      <c r="N147" s="2"/>
      <c r="O147" s="2"/>
      <c r="P147" s="2"/>
      <c r="Q147" s="2"/>
      <c r="R147" s="2"/>
      <c r="S147" s="2"/>
      <c r="T147" s="2"/>
      <c r="U147" s="2"/>
      <c r="V147" s="2"/>
      <c r="W147" s="1" t="s">
        <v>496</v>
      </c>
      <c r="X147" s="13">
        <v>41431</v>
      </c>
      <c r="Z147" s="8">
        <v>0</v>
      </c>
      <c r="AA147" s="1" t="s">
        <v>4173</v>
      </c>
      <c r="AD147" s="2">
        <v>1.51</v>
      </c>
    </row>
    <row r="148" spans="1:30">
      <c r="A148" s="2">
        <v>10</v>
      </c>
      <c r="B148" s="7" t="str">
        <f t="shared" si="4"/>
        <v>Dayton Audio DA270-8</v>
      </c>
      <c r="C148" s="3" t="s">
        <v>301</v>
      </c>
      <c r="D148" s="3" t="s">
        <v>406</v>
      </c>
      <c r="E148" s="4" t="s">
        <v>405</v>
      </c>
      <c r="F148" s="4"/>
      <c r="G148" s="2">
        <v>8</v>
      </c>
      <c r="H148" s="2">
        <v>80</v>
      </c>
      <c r="I148" s="2">
        <v>88.2</v>
      </c>
      <c r="J148" s="2">
        <v>6.1</v>
      </c>
      <c r="K148" s="2">
        <v>27.8</v>
      </c>
      <c r="L148" s="25">
        <f t="shared" si="5"/>
        <v>108.453727</v>
      </c>
      <c r="M148" s="2">
        <v>0.43</v>
      </c>
      <c r="N148" s="2"/>
      <c r="O148" s="2"/>
      <c r="P148" s="2"/>
      <c r="Q148" s="2"/>
      <c r="R148" s="2"/>
      <c r="S148" s="2"/>
      <c r="T148" s="2"/>
      <c r="U148" s="2"/>
      <c r="V148" s="2"/>
      <c r="W148" s="1" t="s">
        <v>496</v>
      </c>
      <c r="X148" s="13">
        <v>41431</v>
      </c>
      <c r="Z148" s="8">
        <v>0</v>
      </c>
      <c r="AA148" s="1" t="s">
        <v>4173</v>
      </c>
      <c r="AD148" s="2">
        <v>3.83</v>
      </c>
    </row>
    <row r="149" spans="1:30">
      <c r="A149" s="2">
        <v>7</v>
      </c>
      <c r="B149" s="7" t="str">
        <f t="shared" si="4"/>
        <v>Dayton Audio DA175-8</v>
      </c>
      <c r="C149" s="3" t="s">
        <v>301</v>
      </c>
      <c r="D149" s="3" t="s">
        <v>112</v>
      </c>
      <c r="E149" s="4" t="s">
        <v>113</v>
      </c>
      <c r="F149" s="4"/>
      <c r="G149" s="2">
        <v>8</v>
      </c>
      <c r="H149" s="2">
        <v>50</v>
      </c>
      <c r="I149" s="2">
        <v>85</v>
      </c>
      <c r="J149" s="2">
        <v>4.25</v>
      </c>
      <c r="K149" s="2">
        <v>39</v>
      </c>
      <c r="L149" s="25">
        <f t="shared" si="5"/>
        <v>16.423801999999998</v>
      </c>
      <c r="M149" s="2">
        <v>0.57999999999999996</v>
      </c>
      <c r="N149" s="2"/>
      <c r="O149" s="2"/>
      <c r="P149" s="2"/>
      <c r="Q149" s="2"/>
      <c r="R149" s="2"/>
      <c r="S149" s="2"/>
      <c r="T149" s="2"/>
      <c r="U149" s="2"/>
      <c r="V149" s="2"/>
      <c r="W149" s="1" t="s">
        <v>496</v>
      </c>
      <c r="X149" s="13">
        <v>41431</v>
      </c>
      <c r="Z149" s="8">
        <v>0</v>
      </c>
      <c r="AA149" s="1" t="s">
        <v>4173</v>
      </c>
      <c r="AD149" s="2">
        <v>0.57999999999999996</v>
      </c>
    </row>
    <row r="150" spans="1:30">
      <c r="A150" s="2">
        <v>3</v>
      </c>
      <c r="B150" s="7" t="str">
        <f t="shared" si="4"/>
        <v>Dayton Audio RS75T-8</v>
      </c>
      <c r="C150" s="3" t="s">
        <v>301</v>
      </c>
      <c r="D150" s="3" t="s">
        <v>408</v>
      </c>
      <c r="E150" s="4" t="s">
        <v>407</v>
      </c>
      <c r="F150" s="4"/>
      <c r="G150" s="2">
        <v>8</v>
      </c>
      <c r="H150" s="2">
        <v>15</v>
      </c>
      <c r="I150" s="2">
        <v>82.7</v>
      </c>
      <c r="J150" s="2">
        <v>1.3</v>
      </c>
      <c r="K150" s="2">
        <v>164.9</v>
      </c>
      <c r="L150" s="25">
        <f t="shared" si="5"/>
        <v>0.283169</v>
      </c>
      <c r="M150" s="2">
        <v>0.89</v>
      </c>
      <c r="N150" s="2"/>
      <c r="O150" s="2"/>
      <c r="P150" s="2"/>
      <c r="Q150" s="2"/>
      <c r="R150" s="2"/>
      <c r="S150" s="2"/>
      <c r="T150" s="2"/>
      <c r="U150" s="2"/>
      <c r="V150" s="2"/>
      <c r="W150" s="1" t="s">
        <v>496</v>
      </c>
      <c r="X150" s="13">
        <v>41431</v>
      </c>
      <c r="Z150" s="8">
        <v>0</v>
      </c>
      <c r="AA150" s="1" t="s">
        <v>4173</v>
      </c>
      <c r="AD150" s="2">
        <v>0.01</v>
      </c>
    </row>
    <row r="151" spans="1:30">
      <c r="A151" s="2">
        <v>4</v>
      </c>
      <c r="B151" s="7" t="str">
        <f t="shared" si="4"/>
        <v>Dayton Audio RS100T-8</v>
      </c>
      <c r="C151" s="3" t="s">
        <v>301</v>
      </c>
      <c r="D151" s="3" t="s">
        <v>410</v>
      </c>
      <c r="E151" s="4" t="s">
        <v>409</v>
      </c>
      <c r="F151" s="4"/>
      <c r="G151" s="2">
        <v>8</v>
      </c>
      <c r="H151" s="2">
        <v>25</v>
      </c>
      <c r="I151" s="2">
        <v>84.3</v>
      </c>
      <c r="J151" s="2">
        <v>3.7</v>
      </c>
      <c r="K151" s="2">
        <v>82.5</v>
      </c>
      <c r="L151" s="25">
        <f t="shared" si="5"/>
        <v>1.9821830000000003</v>
      </c>
      <c r="M151" s="2">
        <v>0.52</v>
      </c>
      <c r="N151" s="2"/>
      <c r="O151" s="2"/>
      <c r="P151" s="2"/>
      <c r="Q151" s="2"/>
      <c r="R151" s="2"/>
      <c r="S151" s="2"/>
      <c r="T151" s="2"/>
      <c r="U151" s="2"/>
      <c r="V151" s="2"/>
      <c r="W151" s="1" t="s">
        <v>496</v>
      </c>
      <c r="X151" s="13">
        <v>41431</v>
      </c>
      <c r="Z151" s="8">
        <v>0</v>
      </c>
      <c r="AA151" s="1" t="s">
        <v>4173</v>
      </c>
      <c r="AD151" s="2">
        <v>7.0000000000000007E-2</v>
      </c>
    </row>
    <row r="152" spans="1:30">
      <c r="A152" s="2">
        <v>5</v>
      </c>
      <c r="B152" s="7" t="str">
        <f t="shared" si="4"/>
        <v>Dayton Audio RS125T-8</v>
      </c>
      <c r="C152" s="3" t="s">
        <v>301</v>
      </c>
      <c r="D152" s="3" t="s">
        <v>412</v>
      </c>
      <c r="E152" s="4" t="s">
        <v>411</v>
      </c>
      <c r="F152" s="4"/>
      <c r="G152" s="2">
        <v>8</v>
      </c>
      <c r="H152" s="2">
        <v>30</v>
      </c>
      <c r="I152" s="2">
        <v>87</v>
      </c>
      <c r="J152" s="2">
        <v>2.8</v>
      </c>
      <c r="K152" s="2">
        <v>74.900000000000006</v>
      </c>
      <c r="L152" s="25">
        <f t="shared" si="5"/>
        <v>3.9643660000000005</v>
      </c>
      <c r="M152" s="2">
        <v>0.47</v>
      </c>
      <c r="N152" s="2"/>
      <c r="O152" s="2"/>
      <c r="P152" s="2"/>
      <c r="Q152" s="2"/>
      <c r="R152" s="2"/>
      <c r="S152" s="2"/>
      <c r="T152" s="2"/>
      <c r="U152" s="2"/>
      <c r="V152" s="2"/>
      <c r="W152" s="1" t="s">
        <v>496</v>
      </c>
      <c r="X152" s="13">
        <v>41431</v>
      </c>
      <c r="Z152" s="8">
        <v>0</v>
      </c>
      <c r="AA152" s="1" t="s">
        <v>4173</v>
      </c>
      <c r="AD152" s="2">
        <v>0.14000000000000001</v>
      </c>
    </row>
    <row r="153" spans="1:30">
      <c r="A153" s="2">
        <v>6</v>
      </c>
      <c r="B153" s="7" t="str">
        <f t="shared" si="4"/>
        <v>Dayton Audio RS150T-8</v>
      </c>
      <c r="C153" s="3" t="s">
        <v>301</v>
      </c>
      <c r="D153" s="3" t="s">
        <v>414</v>
      </c>
      <c r="E153" s="4" t="s">
        <v>413</v>
      </c>
      <c r="F153" s="4"/>
      <c r="G153" s="2">
        <v>8</v>
      </c>
      <c r="H153" s="2">
        <v>40</v>
      </c>
      <c r="I153" s="2">
        <v>87.6</v>
      </c>
      <c r="J153" s="2">
        <v>4</v>
      </c>
      <c r="K153" s="2">
        <v>61.2</v>
      </c>
      <c r="L153" s="25">
        <f t="shared" si="5"/>
        <v>9.6277460000000001</v>
      </c>
      <c r="M153" s="2">
        <v>0.51</v>
      </c>
      <c r="N153" s="2"/>
      <c r="O153" s="2"/>
      <c r="P153" s="2"/>
      <c r="Q153" s="2"/>
      <c r="R153" s="2"/>
      <c r="S153" s="2"/>
      <c r="T153" s="2"/>
      <c r="U153" s="2"/>
      <c r="V153" s="2"/>
      <c r="W153" s="1" t="s">
        <v>496</v>
      </c>
      <c r="X153" s="13">
        <v>41431</v>
      </c>
      <c r="Z153" s="8">
        <v>0</v>
      </c>
      <c r="AA153" s="1" t="s">
        <v>4173</v>
      </c>
      <c r="AD153" s="2">
        <v>0.34</v>
      </c>
    </row>
    <row r="154" spans="1:30">
      <c r="A154" s="2">
        <v>6.5</v>
      </c>
      <c r="B154" s="7" t="str">
        <f t="shared" si="4"/>
        <v>Dayton Audio PS180-8</v>
      </c>
      <c r="C154" s="3" t="s">
        <v>301</v>
      </c>
      <c r="D154" s="3" t="s">
        <v>416</v>
      </c>
      <c r="E154" s="4" t="s">
        <v>415</v>
      </c>
      <c r="F154" s="4"/>
      <c r="G154" s="2">
        <v>8</v>
      </c>
      <c r="H154" s="2">
        <v>30</v>
      </c>
      <c r="I154" s="2">
        <v>94.7</v>
      </c>
      <c r="J154" s="2">
        <v>4.5999999999999996</v>
      </c>
      <c r="K154" s="2">
        <v>48.2</v>
      </c>
      <c r="L154" s="25">
        <f t="shared" si="5"/>
        <v>40.493167</v>
      </c>
      <c r="M154" s="2">
        <v>0.23</v>
      </c>
      <c r="N154" s="2"/>
      <c r="O154" s="2"/>
      <c r="P154" s="2"/>
      <c r="Q154" s="2"/>
      <c r="R154" s="2"/>
      <c r="S154" s="2"/>
      <c r="T154" s="2"/>
      <c r="U154" s="2"/>
      <c r="V154" s="2"/>
      <c r="W154" s="1" t="s">
        <v>496</v>
      </c>
      <c r="X154" s="13">
        <v>41431</v>
      </c>
      <c r="Z154" s="8">
        <v>0</v>
      </c>
      <c r="AA154" s="1" t="s">
        <v>4173</v>
      </c>
      <c r="AD154" s="2">
        <v>1.43</v>
      </c>
    </row>
    <row r="155" spans="1:30">
      <c r="A155" s="2">
        <v>8</v>
      </c>
      <c r="B155" s="7" t="str">
        <f t="shared" si="4"/>
        <v>Dayton Audio PS220-8</v>
      </c>
      <c r="C155" s="3" t="s">
        <v>301</v>
      </c>
      <c r="D155" s="3" t="s">
        <v>418</v>
      </c>
      <c r="E155" s="4" t="s">
        <v>417</v>
      </c>
      <c r="F155" s="4"/>
      <c r="G155" s="2">
        <v>8</v>
      </c>
      <c r="H155" s="2">
        <v>40</v>
      </c>
      <c r="I155" s="2">
        <v>95.6</v>
      </c>
      <c r="J155" s="2">
        <v>4.8</v>
      </c>
      <c r="K155" s="2">
        <v>45.5</v>
      </c>
      <c r="L155" s="25">
        <f t="shared" si="5"/>
        <v>79.004151000000007</v>
      </c>
      <c r="M155" s="2">
        <v>0.3</v>
      </c>
      <c r="N155" s="2"/>
      <c r="O155" s="2"/>
      <c r="P155" s="2"/>
      <c r="Q155" s="2"/>
      <c r="R155" s="2"/>
      <c r="S155" s="2"/>
      <c r="T155" s="2"/>
      <c r="U155" s="2"/>
      <c r="V155" s="2"/>
      <c r="W155" s="1" t="s">
        <v>496</v>
      </c>
      <c r="X155" s="13">
        <v>41431</v>
      </c>
      <c r="Z155" s="8">
        <v>0</v>
      </c>
      <c r="AA155" s="1" t="s">
        <v>4173</v>
      </c>
      <c r="AD155" s="2">
        <v>2.79</v>
      </c>
    </row>
    <row r="156" spans="1:30">
      <c r="A156" s="2">
        <v>4</v>
      </c>
      <c r="B156" s="7" t="str">
        <f t="shared" si="4"/>
        <v>Dayton Audio RS100-8</v>
      </c>
      <c r="C156" s="3" t="s">
        <v>301</v>
      </c>
      <c r="D156" s="3" t="s">
        <v>420</v>
      </c>
      <c r="E156" s="4" t="s">
        <v>419</v>
      </c>
      <c r="F156" s="4"/>
      <c r="G156" s="2">
        <v>8</v>
      </c>
      <c r="H156" s="2">
        <v>30</v>
      </c>
      <c r="I156" s="2">
        <v>85.6</v>
      </c>
      <c r="J156" s="2">
        <v>3.5</v>
      </c>
      <c r="K156" s="2">
        <v>87.5</v>
      </c>
      <c r="L156" s="25">
        <f t="shared" si="5"/>
        <v>2.548521</v>
      </c>
      <c r="M156" s="2">
        <v>0.55000000000000004</v>
      </c>
      <c r="N156" s="2"/>
      <c r="O156" s="2"/>
      <c r="P156" s="2"/>
      <c r="Q156" s="2"/>
      <c r="R156" s="2"/>
      <c r="S156" s="2"/>
      <c r="T156" s="2"/>
      <c r="U156" s="2"/>
      <c r="V156" s="2"/>
      <c r="W156" s="1" t="s">
        <v>496</v>
      </c>
      <c r="X156" s="13">
        <v>41431</v>
      </c>
      <c r="Z156" s="8">
        <v>0</v>
      </c>
      <c r="AA156" s="1" t="s">
        <v>4173</v>
      </c>
      <c r="AD156" s="2">
        <v>0.09</v>
      </c>
    </row>
    <row r="157" spans="1:30">
      <c r="A157" s="2">
        <v>5</v>
      </c>
      <c r="B157" s="7" t="str">
        <f t="shared" si="4"/>
        <v>Dayton Audio RS125-8</v>
      </c>
      <c r="C157" s="3" t="s">
        <v>301</v>
      </c>
      <c r="D157" s="3" t="s">
        <v>422</v>
      </c>
      <c r="E157" s="4" t="s">
        <v>421</v>
      </c>
      <c r="F157" s="4"/>
      <c r="G157" s="2">
        <v>8</v>
      </c>
      <c r="H157" s="2">
        <v>35</v>
      </c>
      <c r="I157" s="2">
        <v>85.8</v>
      </c>
      <c r="J157" s="2">
        <v>4</v>
      </c>
      <c r="K157" s="2">
        <v>70</v>
      </c>
      <c r="L157" s="25">
        <f t="shared" si="5"/>
        <v>4.2475350000000001</v>
      </c>
      <c r="M157" s="2">
        <v>0.49</v>
      </c>
      <c r="N157" s="2"/>
      <c r="O157" s="2"/>
      <c r="P157" s="2"/>
      <c r="Q157" s="2"/>
      <c r="R157" s="2"/>
      <c r="S157" s="2"/>
      <c r="T157" s="2"/>
      <c r="U157" s="2"/>
      <c r="V157" s="2"/>
      <c r="W157" s="1" t="s">
        <v>496</v>
      </c>
      <c r="X157" s="13">
        <v>41431</v>
      </c>
      <c r="Z157" s="8">
        <v>0</v>
      </c>
      <c r="AA157" s="1" t="s">
        <v>4173</v>
      </c>
      <c r="AD157" s="2">
        <v>0.15</v>
      </c>
    </row>
    <row r="158" spans="1:30">
      <c r="A158" s="2">
        <v>6</v>
      </c>
      <c r="B158" s="7" t="str">
        <f t="shared" si="4"/>
        <v>Dayton Audio RS150-8</v>
      </c>
      <c r="C158" s="3" t="s">
        <v>301</v>
      </c>
      <c r="D158" s="3" t="s">
        <v>424</v>
      </c>
      <c r="E158" s="4" t="s">
        <v>423</v>
      </c>
      <c r="F158" s="4"/>
      <c r="G158" s="2">
        <v>8</v>
      </c>
      <c r="H158" s="2">
        <v>40</v>
      </c>
      <c r="I158" s="2">
        <v>87.1</v>
      </c>
      <c r="J158" s="2">
        <v>4</v>
      </c>
      <c r="K158" s="2">
        <v>47.8</v>
      </c>
      <c r="L158" s="25">
        <f t="shared" si="5"/>
        <v>15.007957000000001</v>
      </c>
      <c r="M158" s="2">
        <v>0.4</v>
      </c>
      <c r="N158" s="2"/>
      <c r="O158" s="2"/>
      <c r="P158" s="2"/>
      <c r="Q158" s="2"/>
      <c r="R158" s="2"/>
      <c r="S158" s="2"/>
      <c r="T158" s="2"/>
      <c r="U158" s="2"/>
      <c r="V158" s="2"/>
      <c r="W158" s="1" t="s">
        <v>496</v>
      </c>
      <c r="X158" s="13">
        <v>41431</v>
      </c>
      <c r="Z158" s="8">
        <v>0</v>
      </c>
      <c r="AA158" s="1" t="s">
        <v>4173</v>
      </c>
      <c r="AD158" s="2">
        <v>0.53</v>
      </c>
    </row>
    <row r="159" spans="1:30">
      <c r="A159" s="2">
        <v>7</v>
      </c>
      <c r="B159" s="7" t="str">
        <f t="shared" si="4"/>
        <v>Dayton Audio RS180-8</v>
      </c>
      <c r="C159" s="3" t="s">
        <v>301</v>
      </c>
      <c r="D159" s="3" t="s">
        <v>426</v>
      </c>
      <c r="E159" s="4" t="s">
        <v>425</v>
      </c>
      <c r="F159" s="4"/>
      <c r="G159" s="2">
        <v>8</v>
      </c>
      <c r="H159" s="2">
        <v>60</v>
      </c>
      <c r="I159" s="2">
        <v>87</v>
      </c>
      <c r="J159" s="2">
        <v>6</v>
      </c>
      <c r="K159" s="2">
        <v>42.4</v>
      </c>
      <c r="L159" s="25">
        <f t="shared" si="5"/>
        <v>20.671337000000001</v>
      </c>
      <c r="M159" s="2">
        <v>0.37</v>
      </c>
      <c r="N159" s="2"/>
      <c r="O159" s="2"/>
      <c r="P159" s="2"/>
      <c r="Q159" s="2"/>
      <c r="R159" s="2"/>
      <c r="S159" s="2"/>
      <c r="T159" s="2"/>
      <c r="U159" s="2"/>
      <c r="V159" s="2"/>
      <c r="W159" s="1" t="s">
        <v>496</v>
      </c>
      <c r="X159" s="13">
        <v>41431</v>
      </c>
      <c r="Z159" s="8">
        <v>0</v>
      </c>
      <c r="AA159" s="1" t="s">
        <v>4173</v>
      </c>
      <c r="AD159" s="2">
        <v>0.73</v>
      </c>
    </row>
    <row r="160" spans="1:30">
      <c r="A160" s="2">
        <v>8</v>
      </c>
      <c r="B160" s="7" t="str">
        <f t="shared" si="4"/>
        <v>Dayton Audio RS225-8</v>
      </c>
      <c r="C160" s="3" t="s">
        <v>301</v>
      </c>
      <c r="D160" s="3" t="s">
        <v>428</v>
      </c>
      <c r="E160" s="4" t="s">
        <v>427</v>
      </c>
      <c r="F160" s="4"/>
      <c r="G160" s="2">
        <v>8</v>
      </c>
      <c r="H160" s="2">
        <v>80</v>
      </c>
      <c r="I160" s="2">
        <v>86.2</v>
      </c>
      <c r="J160" s="2">
        <v>7</v>
      </c>
      <c r="K160" s="2">
        <v>27.6</v>
      </c>
      <c r="L160" s="25">
        <f t="shared" si="5"/>
        <v>61.730842000000003</v>
      </c>
      <c r="M160" s="2">
        <v>0.36</v>
      </c>
      <c r="N160" s="2"/>
      <c r="O160" s="2"/>
      <c r="P160" s="2"/>
      <c r="Q160" s="2"/>
      <c r="R160" s="2"/>
      <c r="S160" s="2"/>
      <c r="T160" s="2"/>
      <c r="U160" s="2"/>
      <c r="V160" s="2"/>
      <c r="W160" s="1" t="s">
        <v>496</v>
      </c>
      <c r="X160" s="13">
        <v>41431</v>
      </c>
      <c r="Z160" s="8">
        <v>0</v>
      </c>
      <c r="AA160" s="1" t="s">
        <v>4173</v>
      </c>
      <c r="AD160" s="2">
        <v>2.1800000000000002</v>
      </c>
    </row>
    <row r="161" spans="1:30">
      <c r="A161" s="2">
        <v>10</v>
      </c>
      <c r="B161" s="7" t="str">
        <f t="shared" si="4"/>
        <v>Dayton Audio RS270-8</v>
      </c>
      <c r="C161" s="3" t="s">
        <v>301</v>
      </c>
      <c r="D161" s="3" t="s">
        <v>430</v>
      </c>
      <c r="E161" s="4" t="s">
        <v>429</v>
      </c>
      <c r="F161" s="4"/>
      <c r="G161" s="2">
        <v>8</v>
      </c>
      <c r="H161" s="2">
        <v>100</v>
      </c>
      <c r="I161" s="2">
        <v>87.5</v>
      </c>
      <c r="J161" s="2">
        <v>6.6</v>
      </c>
      <c r="K161" s="2">
        <v>24.9</v>
      </c>
      <c r="L161" s="25">
        <f t="shared" si="5"/>
        <v>120.629994</v>
      </c>
      <c r="M161" s="2">
        <v>0.4</v>
      </c>
      <c r="N161" s="2"/>
      <c r="O161" s="2"/>
      <c r="P161" s="2"/>
      <c r="Q161" s="2"/>
      <c r="R161" s="2"/>
      <c r="S161" s="2"/>
      <c r="T161" s="2"/>
      <c r="U161" s="2"/>
      <c r="V161" s="2"/>
      <c r="W161" s="1" t="s">
        <v>496</v>
      </c>
      <c r="X161" s="13">
        <v>41431</v>
      </c>
      <c r="Z161" s="8">
        <v>0</v>
      </c>
      <c r="AA161" s="1" t="s">
        <v>4173</v>
      </c>
      <c r="AD161" s="2">
        <v>4.26</v>
      </c>
    </row>
    <row r="162" spans="1:30">
      <c r="A162" s="2">
        <v>7</v>
      </c>
      <c r="B162" s="7" t="str">
        <f t="shared" si="4"/>
        <v>Dayton Audio RS180S-8</v>
      </c>
      <c r="C162" s="3" t="s">
        <v>301</v>
      </c>
      <c r="D162" s="3" t="s">
        <v>108</v>
      </c>
      <c r="E162" s="4" t="s">
        <v>109</v>
      </c>
      <c r="F162" s="4"/>
      <c r="G162" s="2">
        <v>8</v>
      </c>
      <c r="H162" s="2">
        <v>60</v>
      </c>
      <c r="I162" s="2">
        <v>87.6</v>
      </c>
      <c r="J162" s="2">
        <v>6</v>
      </c>
      <c r="K162" s="2">
        <v>43.7</v>
      </c>
      <c r="L162" s="25">
        <f t="shared" si="5"/>
        <v>21.520844</v>
      </c>
      <c r="M162" s="2">
        <v>0.45</v>
      </c>
      <c r="N162" s="2"/>
      <c r="O162" s="2"/>
      <c r="P162" s="2"/>
      <c r="Q162" s="2"/>
      <c r="R162" s="2"/>
      <c r="S162" s="2"/>
      <c r="T162" s="2"/>
      <c r="U162" s="2"/>
      <c r="V162" s="2"/>
      <c r="W162" s="1" t="s">
        <v>496</v>
      </c>
      <c r="X162" s="13">
        <v>41431</v>
      </c>
      <c r="Z162" s="8">
        <v>0</v>
      </c>
      <c r="AA162" s="1" t="s">
        <v>4173</v>
      </c>
      <c r="AD162" s="2">
        <v>0.76</v>
      </c>
    </row>
    <row r="163" spans="1:30">
      <c r="A163" s="2">
        <v>5</v>
      </c>
      <c r="B163" s="7" t="str">
        <f t="shared" si="4"/>
        <v>Dayton Audio RS125-4</v>
      </c>
      <c r="C163" s="3" t="s">
        <v>301</v>
      </c>
      <c r="D163" s="3" t="s">
        <v>22</v>
      </c>
      <c r="E163" s="4" t="s">
        <v>23</v>
      </c>
      <c r="F163" s="4"/>
      <c r="G163" s="2">
        <v>4</v>
      </c>
      <c r="H163" s="2">
        <v>30</v>
      </c>
      <c r="I163" s="2">
        <v>88</v>
      </c>
      <c r="J163" s="2">
        <v>4</v>
      </c>
      <c r="K163" s="2">
        <v>76</v>
      </c>
      <c r="L163" s="25">
        <f t="shared" si="5"/>
        <v>2.83169</v>
      </c>
      <c r="M163" s="2">
        <v>0.63</v>
      </c>
      <c r="N163" s="2"/>
      <c r="O163" s="2"/>
      <c r="P163" s="2"/>
      <c r="Q163" s="2"/>
      <c r="R163" s="2"/>
      <c r="S163" s="2"/>
      <c r="T163" s="2"/>
      <c r="U163" s="2"/>
      <c r="V163" s="2"/>
      <c r="W163" s="1" t="s">
        <v>496</v>
      </c>
      <c r="X163" s="13">
        <v>41431</v>
      </c>
      <c r="Z163" s="8">
        <v>0</v>
      </c>
      <c r="AA163" s="1" t="s">
        <v>4173</v>
      </c>
      <c r="AD163" s="2">
        <v>0.1</v>
      </c>
    </row>
    <row r="164" spans="1:30">
      <c r="A164" s="2">
        <v>6</v>
      </c>
      <c r="B164" s="7" t="str">
        <f t="shared" si="4"/>
        <v>Dayton Audio RS150-4</v>
      </c>
      <c r="C164" s="3" t="s">
        <v>301</v>
      </c>
      <c r="D164" s="3" t="s">
        <v>63</v>
      </c>
      <c r="E164" s="4" t="s">
        <v>64</v>
      </c>
      <c r="F164" s="4"/>
      <c r="G164" s="2">
        <v>4</v>
      </c>
      <c r="H164" s="2">
        <v>40</v>
      </c>
      <c r="I164" s="2">
        <v>89</v>
      </c>
      <c r="J164" s="2">
        <v>4.4000000000000004</v>
      </c>
      <c r="K164" s="2">
        <v>51.8</v>
      </c>
      <c r="L164" s="25">
        <f t="shared" si="5"/>
        <v>12.176266999999999</v>
      </c>
      <c r="M164" s="2">
        <v>0.4</v>
      </c>
      <c r="N164" s="2"/>
      <c r="O164" s="2"/>
      <c r="P164" s="2"/>
      <c r="Q164" s="2"/>
      <c r="R164" s="2"/>
      <c r="S164" s="2"/>
      <c r="T164" s="2"/>
      <c r="U164" s="2"/>
      <c r="V164" s="2"/>
      <c r="W164" s="1" t="s">
        <v>496</v>
      </c>
      <c r="X164" s="13">
        <v>41431</v>
      </c>
      <c r="Z164" s="8">
        <v>0</v>
      </c>
      <c r="AA164" s="1" t="s">
        <v>4173</v>
      </c>
      <c r="AD164" s="2">
        <v>0.43</v>
      </c>
    </row>
    <row r="165" spans="1:30">
      <c r="A165" s="2">
        <v>7</v>
      </c>
      <c r="B165" s="7" t="str">
        <f t="shared" si="4"/>
        <v>Dayton Audio RS180-4</v>
      </c>
      <c r="C165" s="3" t="s">
        <v>301</v>
      </c>
      <c r="D165" s="3" t="s">
        <v>110</v>
      </c>
      <c r="E165" s="4" t="s">
        <v>111</v>
      </c>
      <c r="F165" s="4"/>
      <c r="G165" s="2">
        <v>4</v>
      </c>
      <c r="H165" s="2">
        <v>60</v>
      </c>
      <c r="I165" s="2">
        <v>88</v>
      </c>
      <c r="J165" s="2">
        <v>6</v>
      </c>
      <c r="K165" s="2">
        <v>40.4</v>
      </c>
      <c r="L165" s="25">
        <f t="shared" si="5"/>
        <v>24.635702999999999</v>
      </c>
      <c r="M165" s="2">
        <v>0.5</v>
      </c>
      <c r="N165" s="2"/>
      <c r="O165" s="2"/>
      <c r="P165" s="2"/>
      <c r="Q165" s="2"/>
      <c r="R165" s="2"/>
      <c r="S165" s="2"/>
      <c r="T165" s="2"/>
      <c r="U165" s="2"/>
      <c r="V165" s="2"/>
      <c r="W165" s="1" t="s">
        <v>496</v>
      </c>
      <c r="X165" s="13">
        <v>41431</v>
      </c>
      <c r="Z165" s="8">
        <v>0</v>
      </c>
      <c r="AA165" s="1" t="s">
        <v>4173</v>
      </c>
      <c r="AD165" s="2">
        <v>0.87</v>
      </c>
    </row>
    <row r="166" spans="1:30">
      <c r="A166" s="2">
        <v>8</v>
      </c>
      <c r="B166" s="7" t="str">
        <f t="shared" si="4"/>
        <v>Dayton Audio RS225-4</v>
      </c>
      <c r="C166" s="3" t="s">
        <v>301</v>
      </c>
      <c r="D166" s="3" t="s">
        <v>124</v>
      </c>
      <c r="E166" s="4" t="s">
        <v>125</v>
      </c>
      <c r="F166" s="4"/>
      <c r="G166" s="2">
        <v>4</v>
      </c>
      <c r="H166" s="2">
        <v>80</v>
      </c>
      <c r="I166" s="2">
        <v>89</v>
      </c>
      <c r="J166" s="2">
        <v>6</v>
      </c>
      <c r="K166" s="2">
        <v>37.700000000000003</v>
      </c>
      <c r="L166" s="25">
        <f t="shared" si="5"/>
        <v>37.378308000000004</v>
      </c>
      <c r="M166" s="2">
        <v>0.46</v>
      </c>
      <c r="N166" s="2"/>
      <c r="O166" s="2"/>
      <c r="P166" s="2"/>
      <c r="Q166" s="2"/>
      <c r="R166" s="2"/>
      <c r="S166" s="2"/>
      <c r="T166" s="2"/>
      <c r="U166" s="2"/>
      <c r="V166" s="2"/>
      <c r="W166" s="1" t="s">
        <v>496</v>
      </c>
      <c r="X166" s="13">
        <v>41431</v>
      </c>
      <c r="Z166" s="8">
        <v>0</v>
      </c>
      <c r="AA166" s="1" t="s">
        <v>4173</v>
      </c>
      <c r="AD166" s="2">
        <v>1.32</v>
      </c>
    </row>
    <row r="167" spans="1:30">
      <c r="A167" s="2">
        <v>4</v>
      </c>
      <c r="B167" s="7" t="str">
        <f t="shared" si="4"/>
        <v>Dayton Audio RS100-4</v>
      </c>
      <c r="C167" s="3" t="s">
        <v>301</v>
      </c>
      <c r="D167" s="3" t="s">
        <v>432</v>
      </c>
      <c r="E167" s="4" t="s">
        <v>431</v>
      </c>
      <c r="F167" s="4"/>
      <c r="G167" s="2">
        <v>4</v>
      </c>
      <c r="H167" s="2">
        <v>30</v>
      </c>
      <c r="I167" s="2">
        <v>84.2</v>
      </c>
      <c r="J167" s="2">
        <v>4</v>
      </c>
      <c r="K167" s="2">
        <v>80.2</v>
      </c>
      <c r="L167" s="25">
        <f t="shared" si="5"/>
        <v>1.9821830000000003</v>
      </c>
      <c r="M167" s="2">
        <v>0.48</v>
      </c>
      <c r="N167" s="2"/>
      <c r="O167" s="2"/>
      <c r="P167" s="2"/>
      <c r="Q167" s="2"/>
      <c r="R167" s="2"/>
      <c r="S167" s="2"/>
      <c r="T167" s="2"/>
      <c r="U167" s="2"/>
      <c r="V167" s="2"/>
      <c r="W167" s="1" t="s">
        <v>496</v>
      </c>
      <c r="X167" s="13">
        <v>41431</v>
      </c>
      <c r="Z167" s="8">
        <v>0</v>
      </c>
      <c r="AA167" s="1" t="s">
        <v>4173</v>
      </c>
      <c r="AD167" s="2">
        <v>7.0000000000000007E-2</v>
      </c>
    </row>
    <row r="168" spans="1:30">
      <c r="A168" s="2">
        <v>3</v>
      </c>
      <c r="B168" s="7" t="str">
        <f t="shared" si="4"/>
        <v>Dayton Audio RS75-4</v>
      </c>
      <c r="C168" s="3" t="s">
        <v>301</v>
      </c>
      <c r="D168" s="3" t="s">
        <v>434</v>
      </c>
      <c r="E168" s="4" t="s">
        <v>433</v>
      </c>
      <c r="F168" s="4"/>
      <c r="G168" s="2">
        <v>4</v>
      </c>
      <c r="H168" s="2">
        <v>15</v>
      </c>
      <c r="I168" s="2">
        <v>83</v>
      </c>
      <c r="J168" s="2">
        <v>1.1000000000000001</v>
      </c>
      <c r="K168" s="2">
        <v>154.1</v>
      </c>
      <c r="L168" s="25">
        <f t="shared" si="5"/>
        <v>0.283169</v>
      </c>
      <c r="M168" s="2">
        <v>0.78</v>
      </c>
      <c r="N168" s="2"/>
      <c r="O168" s="2"/>
      <c r="P168" s="2"/>
      <c r="Q168" s="2"/>
      <c r="R168" s="2"/>
      <c r="S168" s="2"/>
      <c r="T168" s="2"/>
      <c r="U168" s="2"/>
      <c r="V168" s="2"/>
      <c r="W168" s="1" t="s">
        <v>496</v>
      </c>
      <c r="X168" s="13">
        <v>41431</v>
      </c>
      <c r="Z168" s="8">
        <v>0</v>
      </c>
      <c r="AA168" s="1" t="s">
        <v>4173</v>
      </c>
      <c r="AD168" s="2">
        <v>0.01</v>
      </c>
    </row>
    <row r="169" spans="1:30">
      <c r="A169" s="2">
        <v>12</v>
      </c>
      <c r="B169" s="7" t="str">
        <f t="shared" si="4"/>
        <v>Dayton Audio TIT320C-4</v>
      </c>
      <c r="C169" s="3" t="s">
        <v>301</v>
      </c>
      <c r="D169" s="3" t="s">
        <v>435</v>
      </c>
      <c r="E169" s="4" t="s">
        <v>197</v>
      </c>
      <c r="F169" s="4"/>
      <c r="G169" s="2">
        <v>4</v>
      </c>
      <c r="H169" s="2">
        <v>500</v>
      </c>
      <c r="I169" s="2">
        <v>86</v>
      </c>
      <c r="J169" s="2">
        <v>18.7</v>
      </c>
      <c r="K169" s="2">
        <v>24.9</v>
      </c>
      <c r="L169" s="25">
        <f t="shared" si="5"/>
        <v>64.279363000000004</v>
      </c>
      <c r="M169" s="2">
        <v>0.45</v>
      </c>
      <c r="N169" s="2"/>
      <c r="O169" s="2"/>
      <c r="P169" s="2"/>
      <c r="Q169" s="2"/>
      <c r="R169" s="2"/>
      <c r="S169" s="2"/>
      <c r="T169" s="2"/>
      <c r="U169" s="2"/>
      <c r="V169" s="2"/>
      <c r="W169" s="1" t="s">
        <v>496</v>
      </c>
      <c r="X169" s="13">
        <v>41431</v>
      </c>
      <c r="Z169" s="8">
        <v>0</v>
      </c>
      <c r="AA169" s="1" t="s">
        <v>4173</v>
      </c>
      <c r="AD169" s="2">
        <v>2.27</v>
      </c>
    </row>
    <row r="170" spans="1:30">
      <c r="A170" s="2">
        <v>10</v>
      </c>
      <c r="B170" s="7" t="str">
        <f t="shared" si="4"/>
        <v>Dayton Audio TIT280C-4</v>
      </c>
      <c r="C170" s="3" t="s">
        <v>301</v>
      </c>
      <c r="D170" s="3" t="s">
        <v>436</v>
      </c>
      <c r="E170" s="4" t="s">
        <v>165</v>
      </c>
      <c r="F170" s="4"/>
      <c r="G170" s="2">
        <v>4</v>
      </c>
      <c r="H170" s="2">
        <v>400</v>
      </c>
      <c r="I170" s="2">
        <v>85</v>
      </c>
      <c r="J170" s="2">
        <v>18.7</v>
      </c>
      <c r="K170" s="2">
        <v>29.6</v>
      </c>
      <c r="L170" s="25">
        <f t="shared" si="5"/>
        <v>28.3169</v>
      </c>
      <c r="M170" s="2">
        <v>0.44</v>
      </c>
      <c r="N170" s="2"/>
      <c r="O170" s="2"/>
      <c r="P170" s="2"/>
      <c r="Q170" s="2"/>
      <c r="R170" s="2"/>
      <c r="S170" s="2"/>
      <c r="T170" s="2"/>
      <c r="U170" s="2"/>
      <c r="V170" s="2"/>
      <c r="W170" s="1" t="s">
        <v>496</v>
      </c>
      <c r="X170" s="13">
        <v>41431</v>
      </c>
      <c r="Z170" s="8">
        <v>0</v>
      </c>
      <c r="AA170" s="1" t="s">
        <v>4173</v>
      </c>
      <c r="AD170" s="2">
        <v>1</v>
      </c>
    </row>
    <row r="171" spans="1:30">
      <c r="A171" s="2">
        <v>15</v>
      </c>
      <c r="B171" s="7" t="str">
        <f t="shared" si="4"/>
        <v>Dayton Audio TIT400C-4</v>
      </c>
      <c r="C171" s="3" t="s">
        <v>301</v>
      </c>
      <c r="D171" s="3" t="s">
        <v>437</v>
      </c>
      <c r="E171" s="4" t="s">
        <v>225</v>
      </c>
      <c r="F171" s="4"/>
      <c r="G171" s="2">
        <v>4</v>
      </c>
      <c r="H171" s="2">
        <v>800</v>
      </c>
      <c r="I171" s="2">
        <v>88.7</v>
      </c>
      <c r="J171" s="2">
        <v>20.5</v>
      </c>
      <c r="K171" s="2">
        <v>24.2</v>
      </c>
      <c r="L171" s="25">
        <f t="shared" si="5"/>
        <v>154.610274</v>
      </c>
      <c r="M171" s="2">
        <v>0.49</v>
      </c>
      <c r="N171" s="2"/>
      <c r="O171" s="2"/>
      <c r="P171" s="2"/>
      <c r="Q171" s="2"/>
      <c r="R171" s="2"/>
      <c r="S171" s="2"/>
      <c r="T171" s="2"/>
      <c r="U171" s="2"/>
      <c r="V171" s="2"/>
      <c r="W171" s="1" t="s">
        <v>496</v>
      </c>
      <c r="X171" s="13">
        <v>41431</v>
      </c>
      <c r="Z171" s="8">
        <v>0</v>
      </c>
      <c r="AA171" s="1" t="s">
        <v>4173</v>
      </c>
      <c r="AD171" s="2">
        <v>5.46</v>
      </c>
    </row>
    <row r="172" spans="1:30">
      <c r="A172" s="2">
        <v>10</v>
      </c>
      <c r="B172" s="7" t="str">
        <f t="shared" si="4"/>
        <v>Dayton Audio RSS265HF-8</v>
      </c>
      <c r="C172" s="3" t="s">
        <v>301</v>
      </c>
      <c r="D172" s="3" t="s">
        <v>439</v>
      </c>
      <c r="E172" s="4" t="s">
        <v>438</v>
      </c>
      <c r="F172" s="4"/>
      <c r="G172" s="2">
        <v>8</v>
      </c>
      <c r="H172" s="2">
        <v>350</v>
      </c>
      <c r="I172" s="2">
        <v>83.2</v>
      </c>
      <c r="J172" s="2">
        <v>14.3</v>
      </c>
      <c r="K172" s="2">
        <v>24.9</v>
      </c>
      <c r="L172" s="25">
        <f t="shared" si="5"/>
        <v>51.536757999999999</v>
      </c>
      <c r="M172" s="2">
        <v>0.49</v>
      </c>
      <c r="N172" s="2"/>
      <c r="O172" s="2"/>
      <c r="P172" s="2"/>
      <c r="Q172" s="2"/>
      <c r="R172" s="2"/>
      <c r="S172" s="2"/>
      <c r="T172" s="2"/>
      <c r="U172" s="2"/>
      <c r="V172" s="2"/>
      <c r="W172" s="1" t="s">
        <v>496</v>
      </c>
      <c r="X172" s="13">
        <v>41431</v>
      </c>
      <c r="Z172" s="8">
        <v>0</v>
      </c>
      <c r="AA172" s="1" t="s">
        <v>4173</v>
      </c>
      <c r="AD172" s="2">
        <v>1.82</v>
      </c>
    </row>
    <row r="173" spans="1:30">
      <c r="A173" s="2">
        <v>12</v>
      </c>
      <c r="B173" s="7" t="str">
        <f t="shared" si="4"/>
        <v>Dayton Audio RSS315HFA-8</v>
      </c>
      <c r="C173" s="3" t="s">
        <v>301</v>
      </c>
      <c r="D173" s="3" t="s">
        <v>441</v>
      </c>
      <c r="E173" s="4" t="s">
        <v>440</v>
      </c>
      <c r="F173" s="4"/>
      <c r="G173" s="2">
        <v>8</v>
      </c>
      <c r="H173" s="2">
        <v>400</v>
      </c>
      <c r="I173" s="2">
        <v>84.5</v>
      </c>
      <c r="J173" s="2">
        <v>14.3</v>
      </c>
      <c r="K173" s="2">
        <v>24.9</v>
      </c>
      <c r="L173" s="25">
        <f t="shared" si="5"/>
        <v>75.606122999999997</v>
      </c>
      <c r="M173" s="2">
        <v>0.53</v>
      </c>
      <c r="N173" s="2"/>
      <c r="O173" s="2"/>
      <c r="P173" s="2"/>
      <c r="Q173" s="2"/>
      <c r="R173" s="2"/>
      <c r="S173" s="2"/>
      <c r="T173" s="2"/>
      <c r="U173" s="2"/>
      <c r="V173" s="2"/>
      <c r="W173" s="1" t="s">
        <v>496</v>
      </c>
      <c r="X173" s="13">
        <v>41431</v>
      </c>
      <c r="Z173" s="8">
        <v>0</v>
      </c>
      <c r="AA173" s="1" t="s">
        <v>4173</v>
      </c>
      <c r="AD173" s="2">
        <v>2.67</v>
      </c>
    </row>
    <row r="174" spans="1:30">
      <c r="A174" s="2">
        <v>8</v>
      </c>
      <c r="B174" s="7" t="str">
        <f t="shared" si="4"/>
        <v>Dayton Audio RSS210HF-4</v>
      </c>
      <c r="C174" s="3" t="s">
        <v>301</v>
      </c>
      <c r="D174" s="3" t="s">
        <v>443</v>
      </c>
      <c r="E174" s="4" t="s">
        <v>442</v>
      </c>
      <c r="F174" s="4"/>
      <c r="G174" s="2">
        <v>4</v>
      </c>
      <c r="H174" s="2">
        <v>280</v>
      </c>
      <c r="I174" s="2">
        <v>83.5</v>
      </c>
      <c r="J174" s="2">
        <v>9</v>
      </c>
      <c r="K174" s="2">
        <v>28.3</v>
      </c>
      <c r="L174" s="25">
        <f t="shared" si="5"/>
        <v>32.281265999999995</v>
      </c>
      <c r="M174" s="2">
        <v>0.5</v>
      </c>
      <c r="N174" s="2"/>
      <c r="O174" s="2"/>
      <c r="P174" s="2"/>
      <c r="Q174" s="2"/>
      <c r="R174" s="2"/>
      <c r="S174" s="2"/>
      <c r="T174" s="2"/>
      <c r="U174" s="2"/>
      <c r="V174" s="2"/>
      <c r="W174" s="1" t="s">
        <v>496</v>
      </c>
      <c r="X174" s="13">
        <v>41431</v>
      </c>
      <c r="Z174" s="8">
        <v>0</v>
      </c>
      <c r="AA174" s="1" t="s">
        <v>4173</v>
      </c>
      <c r="AD174" s="2">
        <v>1.1399999999999999</v>
      </c>
    </row>
    <row r="175" spans="1:30">
      <c r="A175" s="2">
        <v>10</v>
      </c>
      <c r="B175" s="7" t="str">
        <f t="shared" si="4"/>
        <v>Dayton Audio RSS265HF-4</v>
      </c>
      <c r="C175" s="3" t="s">
        <v>301</v>
      </c>
      <c r="D175" s="3" t="s">
        <v>170</v>
      </c>
      <c r="E175" s="4" t="s">
        <v>171</v>
      </c>
      <c r="F175" s="4"/>
      <c r="G175" s="2">
        <v>4</v>
      </c>
      <c r="H175" s="2">
        <v>350</v>
      </c>
      <c r="I175" s="2">
        <v>84</v>
      </c>
      <c r="J175" s="2">
        <v>12.3</v>
      </c>
      <c r="K175" s="2">
        <v>26.2</v>
      </c>
      <c r="L175" s="25">
        <f t="shared" si="5"/>
        <v>45.023871</v>
      </c>
      <c r="M175" s="2">
        <v>0.44</v>
      </c>
      <c r="N175" s="2"/>
      <c r="O175" s="2"/>
      <c r="P175" s="2"/>
      <c r="Q175" s="2"/>
      <c r="R175" s="2"/>
      <c r="S175" s="2"/>
      <c r="T175" s="2"/>
      <c r="U175" s="2"/>
      <c r="V175" s="2"/>
      <c r="W175" s="1" t="s">
        <v>496</v>
      </c>
      <c r="X175" s="13">
        <v>41431</v>
      </c>
      <c r="Z175" s="8">
        <v>0</v>
      </c>
      <c r="AA175" s="1" t="s">
        <v>4173</v>
      </c>
      <c r="AD175" s="2">
        <v>1.59</v>
      </c>
    </row>
    <row r="176" spans="1:30">
      <c r="A176" s="2">
        <v>10</v>
      </c>
      <c r="B176" s="7" t="str">
        <f t="shared" si="4"/>
        <v>Dayton Audio RSS265HO-4</v>
      </c>
      <c r="C176" s="3" t="s">
        <v>301</v>
      </c>
      <c r="D176" s="3" t="s">
        <v>172</v>
      </c>
      <c r="E176" s="4" t="s">
        <v>173</v>
      </c>
      <c r="F176" s="4"/>
      <c r="G176" s="2">
        <v>4</v>
      </c>
      <c r="H176" s="2">
        <v>600</v>
      </c>
      <c r="I176" s="2">
        <v>84</v>
      </c>
      <c r="J176" s="2">
        <v>12.3</v>
      </c>
      <c r="K176" s="2">
        <v>30.3</v>
      </c>
      <c r="L176" s="25">
        <f t="shared" si="5"/>
        <v>22.936689000000001</v>
      </c>
      <c r="M176" s="2">
        <v>0.37</v>
      </c>
      <c r="N176" s="2"/>
      <c r="O176" s="2"/>
      <c r="P176" s="2"/>
      <c r="Q176" s="2"/>
      <c r="R176" s="2"/>
      <c r="S176" s="2"/>
      <c r="T176" s="2"/>
      <c r="U176" s="2"/>
      <c r="V176" s="2"/>
      <c r="W176" s="1" t="s">
        <v>496</v>
      </c>
      <c r="X176" s="13">
        <v>41431</v>
      </c>
      <c r="Z176" s="8">
        <v>0</v>
      </c>
      <c r="AA176" s="1" t="s">
        <v>4173</v>
      </c>
      <c r="AD176" s="2">
        <v>0.81</v>
      </c>
    </row>
    <row r="177" spans="1:30">
      <c r="A177" s="2">
        <v>12</v>
      </c>
      <c r="B177" s="7" t="str">
        <f t="shared" si="4"/>
        <v>Dayton Audio RSS315HF-4</v>
      </c>
      <c r="C177" s="3" t="s">
        <v>301</v>
      </c>
      <c r="D177" s="3" t="s">
        <v>202</v>
      </c>
      <c r="E177" s="4" t="s">
        <v>203</v>
      </c>
      <c r="F177" s="4"/>
      <c r="G177" s="2">
        <v>4</v>
      </c>
      <c r="H177" s="2">
        <v>400</v>
      </c>
      <c r="I177" s="2">
        <v>86</v>
      </c>
      <c r="J177" s="2">
        <v>14.3</v>
      </c>
      <c r="K177" s="2">
        <v>25</v>
      </c>
      <c r="L177" s="25">
        <f t="shared" si="5"/>
        <v>85.233868999999999</v>
      </c>
      <c r="M177" s="2">
        <v>0.49</v>
      </c>
      <c r="N177" s="2"/>
      <c r="O177" s="2"/>
      <c r="P177" s="2"/>
      <c r="Q177" s="2"/>
      <c r="R177" s="2"/>
      <c r="S177" s="2"/>
      <c r="T177" s="2"/>
      <c r="U177" s="2"/>
      <c r="V177" s="2"/>
      <c r="W177" s="1" t="s">
        <v>496</v>
      </c>
      <c r="X177" s="13">
        <v>41431</v>
      </c>
      <c r="Z177" s="8">
        <v>0</v>
      </c>
      <c r="AA177" s="1" t="s">
        <v>4173</v>
      </c>
      <c r="AD177" s="2">
        <v>3.01</v>
      </c>
    </row>
    <row r="178" spans="1:30">
      <c r="A178" s="2">
        <v>12</v>
      </c>
      <c r="B178" s="7" t="str">
        <f t="shared" si="4"/>
        <v>Dayton Audio RSS315HO-4</v>
      </c>
      <c r="C178" s="3" t="s">
        <v>301</v>
      </c>
      <c r="D178" s="3" t="s">
        <v>204</v>
      </c>
      <c r="E178" s="4" t="s">
        <v>205</v>
      </c>
      <c r="F178" s="4"/>
      <c r="G178" s="2">
        <v>4</v>
      </c>
      <c r="H178" s="2">
        <v>700</v>
      </c>
      <c r="I178" s="2">
        <v>85</v>
      </c>
      <c r="J178" s="2">
        <v>12.3</v>
      </c>
      <c r="K178" s="2">
        <v>31.6</v>
      </c>
      <c r="L178" s="25">
        <f t="shared" si="5"/>
        <v>33.413941999999999</v>
      </c>
      <c r="M178" s="2">
        <v>0.41</v>
      </c>
      <c r="N178" s="2"/>
      <c r="O178" s="2"/>
      <c r="P178" s="2"/>
      <c r="Q178" s="2"/>
      <c r="R178" s="2"/>
      <c r="S178" s="2"/>
      <c r="T178" s="2"/>
      <c r="U178" s="2"/>
      <c r="V178" s="2"/>
      <c r="W178" s="1" t="s">
        <v>496</v>
      </c>
      <c r="X178" s="13">
        <v>41431</v>
      </c>
      <c r="Z178" s="8">
        <v>0</v>
      </c>
      <c r="AA178" s="1" t="s">
        <v>4173</v>
      </c>
      <c r="AD178" s="2">
        <v>1.18</v>
      </c>
    </row>
    <row r="179" spans="1:30">
      <c r="A179" s="2">
        <v>12</v>
      </c>
      <c r="B179" s="7" t="str">
        <f t="shared" si="4"/>
        <v>Dayton Audio RSS315HO-44</v>
      </c>
      <c r="C179" s="3" t="s">
        <v>301</v>
      </c>
      <c r="D179" s="3" t="s">
        <v>445</v>
      </c>
      <c r="E179" s="4" t="s">
        <v>444</v>
      </c>
      <c r="F179" s="4"/>
      <c r="G179" s="2">
        <v>2</v>
      </c>
      <c r="H179" s="2">
        <v>700</v>
      </c>
      <c r="I179" s="2">
        <v>83.2</v>
      </c>
      <c r="J179" s="2">
        <v>14</v>
      </c>
      <c r="K179" s="2">
        <v>20.9</v>
      </c>
      <c r="L179" s="25">
        <f t="shared" si="5"/>
        <v>60.031828000000004</v>
      </c>
      <c r="M179" s="2">
        <v>0.38</v>
      </c>
      <c r="N179" s="2"/>
      <c r="O179" s="2"/>
      <c r="P179" s="2"/>
      <c r="Q179" s="2"/>
      <c r="R179" s="2"/>
      <c r="S179" s="2"/>
      <c r="T179" s="2"/>
      <c r="U179" s="2"/>
      <c r="V179" s="2"/>
      <c r="W179" s="1" t="s">
        <v>496</v>
      </c>
      <c r="X179" s="13">
        <v>41431</v>
      </c>
      <c r="Z179" s="8">
        <v>0</v>
      </c>
      <c r="AA179" s="1" t="s">
        <v>4173</v>
      </c>
      <c r="AD179" s="2">
        <v>2.12</v>
      </c>
    </row>
    <row r="180" spans="1:30">
      <c r="A180" s="2">
        <v>15</v>
      </c>
      <c r="B180" s="7" t="str">
        <f t="shared" si="4"/>
        <v>Dayton Audio RSS390HF-4</v>
      </c>
      <c r="C180" s="3" t="s">
        <v>301</v>
      </c>
      <c r="D180" s="3" t="s">
        <v>226</v>
      </c>
      <c r="E180" s="4" t="s">
        <v>227</v>
      </c>
      <c r="F180" s="4"/>
      <c r="G180" s="2">
        <v>4</v>
      </c>
      <c r="H180" s="2">
        <v>500</v>
      </c>
      <c r="I180" s="2">
        <v>87</v>
      </c>
      <c r="J180" s="2">
        <v>14</v>
      </c>
      <c r="K180" s="2">
        <v>18</v>
      </c>
      <c r="L180" s="25">
        <f t="shared" si="5"/>
        <v>281.75315499999999</v>
      </c>
      <c r="M180" s="2">
        <v>0.42</v>
      </c>
      <c r="N180" s="2"/>
      <c r="O180" s="2"/>
      <c r="P180" s="2"/>
      <c r="Q180" s="2"/>
      <c r="R180" s="2"/>
      <c r="S180" s="2"/>
      <c r="T180" s="2"/>
      <c r="U180" s="2"/>
      <c r="V180" s="2"/>
      <c r="W180" s="1" t="s">
        <v>496</v>
      </c>
      <c r="X180" s="13">
        <v>41431</v>
      </c>
      <c r="Z180" s="8">
        <v>0</v>
      </c>
      <c r="AA180" s="1" t="s">
        <v>4173</v>
      </c>
      <c r="AD180" s="2">
        <v>9.9499999999999993</v>
      </c>
    </row>
    <row r="181" spans="1:30">
      <c r="A181" s="2">
        <v>15</v>
      </c>
      <c r="B181" s="7" t="str">
        <f t="shared" si="4"/>
        <v>Dayton Audio RSS390HO-4</v>
      </c>
      <c r="C181" s="3" t="s">
        <v>301</v>
      </c>
      <c r="D181" s="3" t="s">
        <v>228</v>
      </c>
      <c r="E181" s="4" t="s">
        <v>229</v>
      </c>
      <c r="F181" s="4"/>
      <c r="G181" s="2">
        <v>4</v>
      </c>
      <c r="H181" s="2">
        <v>800</v>
      </c>
      <c r="I181" s="2">
        <v>87</v>
      </c>
      <c r="J181" s="2">
        <v>12</v>
      </c>
      <c r="K181" s="2">
        <v>24.2</v>
      </c>
      <c r="L181" s="25">
        <f t="shared" si="5"/>
        <v>109.586403</v>
      </c>
      <c r="M181" s="2">
        <v>0.39</v>
      </c>
      <c r="N181" s="2"/>
      <c r="O181" s="2"/>
      <c r="P181" s="2"/>
      <c r="Q181" s="2"/>
      <c r="R181" s="2"/>
      <c r="S181" s="2"/>
      <c r="T181" s="2"/>
      <c r="U181" s="2"/>
      <c r="V181" s="2"/>
      <c r="W181" s="1" t="s">
        <v>496</v>
      </c>
      <c r="X181" s="13">
        <v>41431</v>
      </c>
      <c r="Z181" s="8">
        <v>0</v>
      </c>
      <c r="AA181" s="1" t="s">
        <v>4173</v>
      </c>
      <c r="AD181" s="2">
        <v>3.87</v>
      </c>
    </row>
    <row r="182" spans="1:30">
      <c r="A182" s="2">
        <v>15</v>
      </c>
      <c r="B182" s="7" t="str">
        <f t="shared" si="4"/>
        <v>Dayton Audio DCS380-4</v>
      </c>
      <c r="C182" s="3" t="s">
        <v>301</v>
      </c>
      <c r="D182" s="3" t="s">
        <v>447</v>
      </c>
      <c r="E182" s="4" t="s">
        <v>446</v>
      </c>
      <c r="F182" s="4"/>
      <c r="G182" s="2">
        <v>4</v>
      </c>
      <c r="H182" s="2">
        <v>250</v>
      </c>
      <c r="I182" s="2">
        <v>89</v>
      </c>
      <c r="J182" s="2">
        <v>8.4</v>
      </c>
      <c r="K182" s="2">
        <v>22.9</v>
      </c>
      <c r="L182" s="25">
        <f t="shared" si="5"/>
        <v>233.897594</v>
      </c>
      <c r="M182" s="2">
        <v>0.5</v>
      </c>
      <c r="N182" s="2"/>
      <c r="O182" s="2"/>
      <c r="P182" s="2"/>
      <c r="Q182" s="2"/>
      <c r="R182" s="2"/>
      <c r="S182" s="2"/>
      <c r="T182" s="2"/>
      <c r="U182" s="2"/>
      <c r="V182" s="2"/>
      <c r="W182" s="1" t="s">
        <v>496</v>
      </c>
      <c r="X182" s="13">
        <v>41431</v>
      </c>
      <c r="Z182" s="8">
        <v>0</v>
      </c>
      <c r="AA182" s="1" t="s">
        <v>4173</v>
      </c>
      <c r="AD182" s="2">
        <v>8.26</v>
      </c>
    </row>
    <row r="183" spans="1:30">
      <c r="A183" s="2">
        <v>18</v>
      </c>
      <c r="B183" s="7" t="str">
        <f t="shared" si="4"/>
        <v>Dayton Audio DCS450-4</v>
      </c>
      <c r="C183" s="3" t="s">
        <v>301</v>
      </c>
      <c r="D183" s="3" t="s">
        <v>449</v>
      </c>
      <c r="E183" s="4" t="s">
        <v>448</v>
      </c>
      <c r="F183" s="4"/>
      <c r="G183" s="2">
        <v>4</v>
      </c>
      <c r="H183" s="2">
        <v>300</v>
      </c>
      <c r="I183" s="2">
        <v>91</v>
      </c>
      <c r="J183" s="2">
        <v>8.25</v>
      </c>
      <c r="K183" s="2">
        <v>24.9</v>
      </c>
      <c r="L183" s="25">
        <f t="shared" si="5"/>
        <v>280.05414100000002</v>
      </c>
      <c r="M183" s="2">
        <v>0.47</v>
      </c>
      <c r="N183" s="2"/>
      <c r="O183" s="2"/>
      <c r="P183" s="2"/>
      <c r="Q183" s="2"/>
      <c r="R183" s="2"/>
      <c r="S183" s="2"/>
      <c r="T183" s="2"/>
      <c r="U183" s="2"/>
      <c r="V183" s="2"/>
      <c r="W183" s="1" t="s">
        <v>496</v>
      </c>
      <c r="X183" s="13">
        <v>41431</v>
      </c>
      <c r="Z183" s="8">
        <v>0</v>
      </c>
      <c r="AA183" s="1" t="s">
        <v>4173</v>
      </c>
      <c r="AD183" s="2">
        <v>9.89</v>
      </c>
    </row>
    <row r="184" spans="1:30">
      <c r="A184" s="2">
        <v>8</v>
      </c>
      <c r="B184" s="7" t="str">
        <f t="shared" si="4"/>
        <v>Dayton Audio SD215A-88 DVC</v>
      </c>
      <c r="C184" s="3" t="s">
        <v>301</v>
      </c>
      <c r="D184" s="3" t="s">
        <v>451</v>
      </c>
      <c r="E184" s="4" t="s">
        <v>450</v>
      </c>
      <c r="F184" s="4"/>
      <c r="G184" s="2">
        <v>4</v>
      </c>
      <c r="H184" s="2">
        <v>80</v>
      </c>
      <c r="I184" s="2">
        <v>85.9</v>
      </c>
      <c r="J184" s="2">
        <v>6</v>
      </c>
      <c r="K184" s="2">
        <v>31</v>
      </c>
      <c r="L184" s="25">
        <f t="shared" si="5"/>
        <v>38.227815</v>
      </c>
      <c r="M184" s="2">
        <v>0.39</v>
      </c>
      <c r="N184" s="2"/>
      <c r="O184" s="2"/>
      <c r="P184" s="2"/>
      <c r="Q184" s="2"/>
      <c r="R184" s="2"/>
      <c r="S184" s="2"/>
      <c r="T184" s="2"/>
      <c r="U184" s="2"/>
      <c r="V184" s="2"/>
      <c r="W184" s="1" t="s">
        <v>496</v>
      </c>
      <c r="X184" s="13">
        <v>41431</v>
      </c>
      <c r="Z184" s="8">
        <v>0</v>
      </c>
      <c r="AA184" s="1" t="s">
        <v>4173</v>
      </c>
      <c r="AD184" s="2">
        <v>1.35</v>
      </c>
    </row>
    <row r="185" spans="1:30">
      <c r="A185" s="2">
        <v>10</v>
      </c>
      <c r="B185" s="7" t="str">
        <f t="shared" si="4"/>
        <v>Dayton Audio SD270A-88 DVC</v>
      </c>
      <c r="C185" s="3" t="s">
        <v>301</v>
      </c>
      <c r="D185" s="3" t="s">
        <v>453</v>
      </c>
      <c r="E185" s="4" t="s">
        <v>452</v>
      </c>
      <c r="F185" s="4"/>
      <c r="G185" s="2">
        <v>4</v>
      </c>
      <c r="H185" s="2">
        <v>80</v>
      </c>
      <c r="I185" s="2">
        <v>87.8</v>
      </c>
      <c r="J185" s="2">
        <v>6</v>
      </c>
      <c r="K185" s="2">
        <v>26.2</v>
      </c>
      <c r="L185" s="25">
        <f t="shared" si="5"/>
        <v>107.60422</v>
      </c>
      <c r="M185" s="2">
        <v>0.43</v>
      </c>
      <c r="N185" s="2"/>
      <c r="O185" s="2"/>
      <c r="P185" s="2"/>
      <c r="Q185" s="2"/>
      <c r="R185" s="2"/>
      <c r="S185" s="2"/>
      <c r="T185" s="2"/>
      <c r="U185" s="2"/>
      <c r="V185" s="2"/>
      <c r="W185" s="1" t="s">
        <v>496</v>
      </c>
      <c r="X185" s="13">
        <v>41431</v>
      </c>
      <c r="Z185" s="8">
        <v>0</v>
      </c>
      <c r="AA185" s="1" t="s">
        <v>4173</v>
      </c>
      <c r="AD185" s="2">
        <v>3.8</v>
      </c>
    </row>
    <row r="186" spans="1:30">
      <c r="A186" s="2">
        <v>12</v>
      </c>
      <c r="B186" s="7" t="str">
        <f t="shared" si="4"/>
        <v>Dayton Audio SD315A-88 DVC</v>
      </c>
      <c r="C186" s="3" t="s">
        <v>301</v>
      </c>
      <c r="D186" s="3" t="s">
        <v>455</v>
      </c>
      <c r="E186" s="4" t="s">
        <v>454</v>
      </c>
      <c r="F186" s="4"/>
      <c r="G186" s="2">
        <v>4</v>
      </c>
      <c r="H186" s="2">
        <v>120</v>
      </c>
      <c r="I186" s="2">
        <v>89.6</v>
      </c>
      <c r="J186" s="2">
        <v>7</v>
      </c>
      <c r="K186" s="2">
        <v>24.2</v>
      </c>
      <c r="L186" s="25">
        <f t="shared" si="5"/>
        <v>151.77858400000002</v>
      </c>
      <c r="M186" s="2">
        <v>0.33</v>
      </c>
      <c r="N186" s="2"/>
      <c r="O186" s="2"/>
      <c r="P186" s="2"/>
      <c r="Q186" s="2"/>
      <c r="R186" s="2"/>
      <c r="S186" s="2"/>
      <c r="T186" s="2"/>
      <c r="U186" s="2"/>
      <c r="V186" s="2"/>
      <c r="W186" s="1" t="s">
        <v>496</v>
      </c>
      <c r="X186" s="13">
        <v>41431</v>
      </c>
      <c r="Z186" s="8">
        <v>0</v>
      </c>
      <c r="AA186" s="1" t="s">
        <v>4173</v>
      </c>
      <c r="AD186" s="2">
        <v>5.36</v>
      </c>
    </row>
    <row r="187" spans="1:30">
      <c r="A187" s="2">
        <v>5.25</v>
      </c>
      <c r="B187" s="7" t="str">
        <f t="shared" si="4"/>
        <v>Dynavox LW5005PMR</v>
      </c>
      <c r="C187" s="3" t="s">
        <v>47</v>
      </c>
      <c r="D187" s="3" t="s">
        <v>46</v>
      </c>
      <c r="E187" s="4" t="s">
        <v>48</v>
      </c>
      <c r="F187" s="4"/>
      <c r="G187" s="2">
        <v>8</v>
      </c>
      <c r="H187" s="2">
        <v>100</v>
      </c>
      <c r="I187" s="2">
        <v>86</v>
      </c>
      <c r="J187" s="2">
        <v>2.4500000000000002</v>
      </c>
      <c r="K187" s="2">
        <v>55</v>
      </c>
      <c r="L187" s="25">
        <f t="shared" si="5"/>
        <v>6.7960560000000001</v>
      </c>
      <c r="M187" s="2">
        <v>0.41</v>
      </c>
      <c r="N187" s="2"/>
      <c r="O187" s="2"/>
      <c r="P187" s="2"/>
      <c r="Q187" s="2"/>
      <c r="R187" s="2"/>
      <c r="S187" s="2"/>
      <c r="T187" s="2"/>
      <c r="U187" s="2"/>
      <c r="V187" s="2"/>
      <c r="W187" s="1" t="s">
        <v>496</v>
      </c>
      <c r="X187" s="13">
        <v>41431</v>
      </c>
      <c r="Z187" s="8">
        <v>0</v>
      </c>
      <c r="AA187" s="1" t="s">
        <v>4173</v>
      </c>
      <c r="AD187" s="2">
        <v>0.24</v>
      </c>
    </row>
    <row r="188" spans="1:30">
      <c r="A188" s="2">
        <v>6.5</v>
      </c>
      <c r="B188" s="7" t="str">
        <f t="shared" si="4"/>
        <v>Dynavox LW6004PMR</v>
      </c>
      <c r="C188" s="3" t="s">
        <v>47</v>
      </c>
      <c r="D188" s="3" t="s">
        <v>85</v>
      </c>
      <c r="E188" s="4" t="s">
        <v>86</v>
      </c>
      <c r="F188" s="4"/>
      <c r="G188" s="2">
        <v>8</v>
      </c>
      <c r="H188" s="2">
        <v>140</v>
      </c>
      <c r="I188" s="2">
        <v>87</v>
      </c>
      <c r="J188" s="2">
        <v>2.4500000000000002</v>
      </c>
      <c r="K188" s="2">
        <v>46</v>
      </c>
      <c r="L188" s="25">
        <f t="shared" si="5"/>
        <v>10.760422</v>
      </c>
      <c r="M188" s="2">
        <v>0.41</v>
      </c>
      <c r="N188" s="2"/>
      <c r="O188" s="2"/>
      <c r="P188" s="2"/>
      <c r="Q188" s="2"/>
      <c r="R188" s="2"/>
      <c r="S188" s="2"/>
      <c r="T188" s="2"/>
      <c r="U188" s="2"/>
      <c r="V188" s="2"/>
      <c r="W188" s="1" t="s">
        <v>496</v>
      </c>
      <c r="X188" s="13">
        <v>41431</v>
      </c>
      <c r="Z188" s="8">
        <v>0</v>
      </c>
      <c r="AA188" s="1" t="s">
        <v>4173</v>
      </c>
      <c r="AD188" s="2">
        <v>0.38</v>
      </c>
    </row>
    <row r="189" spans="1:30">
      <c r="A189" s="2">
        <v>8</v>
      </c>
      <c r="B189" s="7" t="str">
        <f t="shared" si="4"/>
        <v>Dynavox LW8004PMR</v>
      </c>
      <c r="C189" s="3" t="s">
        <v>47</v>
      </c>
      <c r="D189" s="3" t="s">
        <v>130</v>
      </c>
      <c r="E189" s="4" t="s">
        <v>131</v>
      </c>
      <c r="F189" s="4"/>
      <c r="G189" s="2">
        <v>8</v>
      </c>
      <c r="H189" s="2">
        <v>150</v>
      </c>
      <c r="I189" s="2">
        <v>88</v>
      </c>
      <c r="J189" s="2">
        <v>3.4</v>
      </c>
      <c r="K189" s="2">
        <v>45</v>
      </c>
      <c r="L189" s="25">
        <f t="shared" si="5"/>
        <v>29.166407</v>
      </c>
      <c r="M189" s="2">
        <v>0.59</v>
      </c>
      <c r="N189" s="2"/>
      <c r="O189" s="2"/>
      <c r="P189" s="2"/>
      <c r="Q189" s="2"/>
      <c r="R189" s="2"/>
      <c r="S189" s="2"/>
      <c r="T189" s="2"/>
      <c r="U189" s="2"/>
      <c r="V189" s="2"/>
      <c r="W189" s="1" t="s">
        <v>496</v>
      </c>
      <c r="X189" s="13">
        <v>41431</v>
      </c>
      <c r="Z189" s="8">
        <v>0</v>
      </c>
      <c r="AA189" s="1" t="s">
        <v>4173</v>
      </c>
      <c r="AD189" s="2">
        <v>1.03</v>
      </c>
    </row>
    <row r="190" spans="1:30">
      <c r="A190" s="2">
        <v>5.25</v>
      </c>
      <c r="B190" s="7" t="str">
        <f t="shared" si="4"/>
        <v>Aurum Cantus AC-130F1</v>
      </c>
      <c r="C190" s="3" t="s">
        <v>34</v>
      </c>
      <c r="D190" s="3" t="s">
        <v>33</v>
      </c>
      <c r="E190" s="4" t="s">
        <v>35</v>
      </c>
      <c r="F190" s="4"/>
      <c r="G190" s="2">
        <v>8</v>
      </c>
      <c r="H190" s="2">
        <v>60</v>
      </c>
      <c r="I190" s="2">
        <v>89</v>
      </c>
      <c r="J190" s="2">
        <v>5</v>
      </c>
      <c r="K190" s="2">
        <v>38</v>
      </c>
      <c r="L190" s="25">
        <f t="shared" si="5"/>
        <v>30.015914000000002</v>
      </c>
      <c r="M190" s="2">
        <v>0.28999999999999998</v>
      </c>
      <c r="N190" s="2"/>
      <c r="O190" s="2"/>
      <c r="P190" s="2"/>
      <c r="Q190" s="2"/>
      <c r="R190" s="2"/>
      <c r="S190" s="2"/>
      <c r="T190" s="2"/>
      <c r="U190" s="2"/>
      <c r="V190" s="2"/>
      <c r="W190" s="1" t="s">
        <v>496</v>
      </c>
      <c r="X190" s="13">
        <v>41431</v>
      </c>
      <c r="Z190" s="8">
        <v>0</v>
      </c>
      <c r="AA190" s="1" t="s">
        <v>4173</v>
      </c>
      <c r="AD190" s="2">
        <v>1.06</v>
      </c>
    </row>
    <row r="191" spans="1:30">
      <c r="A191" s="2">
        <v>5.25</v>
      </c>
      <c r="B191" s="7" t="str">
        <f t="shared" si="4"/>
        <v>Aurum Cantus AC-130MKII</v>
      </c>
      <c r="C191" s="3" t="s">
        <v>34</v>
      </c>
      <c r="D191" s="3" t="s">
        <v>36</v>
      </c>
      <c r="E191" s="4" t="s">
        <v>37</v>
      </c>
      <c r="F191" s="4"/>
      <c r="G191" s="2">
        <v>8</v>
      </c>
      <c r="H191" s="2">
        <v>60</v>
      </c>
      <c r="I191" s="2">
        <v>90</v>
      </c>
      <c r="J191" s="2">
        <v>5</v>
      </c>
      <c r="K191" s="2">
        <v>38</v>
      </c>
      <c r="L191" s="25">
        <f t="shared" si="5"/>
        <v>26.901054999999999</v>
      </c>
      <c r="M191" s="2">
        <v>0.28000000000000003</v>
      </c>
      <c r="N191" s="2"/>
      <c r="O191" s="2"/>
      <c r="P191" s="2"/>
      <c r="Q191" s="2"/>
      <c r="R191" s="2"/>
      <c r="S191" s="2"/>
      <c r="T191" s="2"/>
      <c r="U191" s="2"/>
      <c r="V191" s="2"/>
      <c r="W191" s="1" t="s">
        <v>496</v>
      </c>
      <c r="X191" s="13">
        <v>41431</v>
      </c>
      <c r="Z191" s="8">
        <v>0</v>
      </c>
      <c r="AA191" s="1" t="s">
        <v>4173</v>
      </c>
      <c r="AD191" s="2">
        <v>0.95</v>
      </c>
    </row>
    <row r="192" spans="1:30">
      <c r="A192" s="2">
        <v>6.5</v>
      </c>
      <c r="B192" s="7" t="str">
        <f t="shared" si="4"/>
        <v>Aurum Cantus AC-165</v>
      </c>
      <c r="C192" s="3" t="s">
        <v>34</v>
      </c>
      <c r="D192" s="3" t="s">
        <v>77</v>
      </c>
      <c r="E192" s="4" t="s">
        <v>78</v>
      </c>
      <c r="F192" s="4"/>
      <c r="G192" s="2">
        <v>8</v>
      </c>
      <c r="H192" s="2">
        <v>60</v>
      </c>
      <c r="I192" s="2">
        <v>89</v>
      </c>
      <c r="J192" s="2">
        <v>5</v>
      </c>
      <c r="K192" s="2">
        <v>32</v>
      </c>
      <c r="L192" s="25">
        <f t="shared" si="5"/>
        <v>55.217954999999996</v>
      </c>
      <c r="M192" s="2">
        <v>0.32</v>
      </c>
      <c r="N192" s="2"/>
      <c r="O192" s="2"/>
      <c r="P192" s="2"/>
      <c r="Q192" s="2"/>
      <c r="R192" s="2"/>
      <c r="S192" s="2"/>
      <c r="T192" s="2"/>
      <c r="U192" s="2"/>
      <c r="V192" s="2"/>
      <c r="W192" s="1" t="s">
        <v>496</v>
      </c>
      <c r="X192" s="13">
        <v>41431</v>
      </c>
      <c r="Z192" s="8">
        <v>0</v>
      </c>
      <c r="AA192" s="1" t="s">
        <v>4173</v>
      </c>
      <c r="AD192" s="2">
        <v>1.95</v>
      </c>
    </row>
    <row r="193" spans="1:30">
      <c r="A193" s="2">
        <v>7</v>
      </c>
      <c r="B193" s="7" t="str">
        <f t="shared" si="4"/>
        <v>Aurum Cantus AC-180F1</v>
      </c>
      <c r="C193" s="3" t="s">
        <v>34</v>
      </c>
      <c r="D193" s="3" t="s">
        <v>106</v>
      </c>
      <c r="E193" s="4" t="s">
        <v>107</v>
      </c>
      <c r="F193" s="4"/>
      <c r="G193" s="2">
        <v>8</v>
      </c>
      <c r="H193" s="2">
        <v>80</v>
      </c>
      <c r="I193" s="2">
        <v>90</v>
      </c>
      <c r="J193" s="2">
        <v>6</v>
      </c>
      <c r="K193" s="2">
        <v>30</v>
      </c>
      <c r="L193" s="25">
        <f t="shared" si="5"/>
        <v>67.960560000000001</v>
      </c>
      <c r="M193" s="2">
        <v>0.28999999999999998</v>
      </c>
      <c r="N193" s="2"/>
      <c r="O193" s="2"/>
      <c r="P193" s="2"/>
      <c r="Q193" s="2"/>
      <c r="R193" s="2"/>
      <c r="S193" s="2"/>
      <c r="T193" s="2"/>
      <c r="U193" s="2"/>
      <c r="V193" s="2"/>
      <c r="W193" s="1" t="s">
        <v>496</v>
      </c>
      <c r="X193" s="13">
        <v>41431</v>
      </c>
      <c r="Z193" s="8">
        <v>0</v>
      </c>
      <c r="AA193" s="1" t="s">
        <v>4173</v>
      </c>
      <c r="AD193" s="2">
        <v>2.4</v>
      </c>
    </row>
    <row r="194" spans="1:30">
      <c r="A194" s="2">
        <v>7</v>
      </c>
      <c r="B194" s="7" t="str">
        <f t="shared" si="4"/>
        <v>Aurum Cantus AC-180F1S DVC</v>
      </c>
      <c r="C194" s="3" t="s">
        <v>34</v>
      </c>
      <c r="D194" s="3" t="s">
        <v>456</v>
      </c>
      <c r="E194" s="4" t="s">
        <v>121</v>
      </c>
      <c r="F194" s="4"/>
      <c r="G194" s="2" t="s">
        <v>327</v>
      </c>
      <c r="H194" s="2">
        <v>80</v>
      </c>
      <c r="I194" s="2">
        <v>90</v>
      </c>
      <c r="J194" s="2">
        <v>6</v>
      </c>
      <c r="K194" s="2">
        <v>36</v>
      </c>
      <c r="L194" s="25">
        <f t="shared" si="5"/>
        <v>59.748658999999996</v>
      </c>
      <c r="M194" s="2">
        <v>0.43</v>
      </c>
      <c r="N194" s="2"/>
      <c r="O194" s="2"/>
      <c r="P194" s="2"/>
      <c r="Q194" s="2"/>
      <c r="R194" s="2"/>
      <c r="S194" s="2"/>
      <c r="T194" s="2"/>
      <c r="U194" s="2"/>
      <c r="V194" s="2"/>
      <c r="W194" s="1" t="s">
        <v>496</v>
      </c>
      <c r="X194" s="13">
        <v>41431</v>
      </c>
      <c r="Z194" s="8">
        <v>0</v>
      </c>
      <c r="AA194" s="1" t="s">
        <v>4173</v>
      </c>
      <c r="AD194" s="2">
        <v>2.11</v>
      </c>
    </row>
    <row r="195" spans="1:30">
      <c r="A195" s="2">
        <v>8</v>
      </c>
      <c r="B195" s="7" t="str">
        <f t="shared" ref="B195:B237" si="6">CONCATENATE(C195,CHAR(32),D195)</f>
        <v>Aurum Cantus AC-200MKII</v>
      </c>
      <c r="C195" s="3" t="s">
        <v>34</v>
      </c>
      <c r="D195" s="3" t="s">
        <v>122</v>
      </c>
      <c r="E195" s="4" t="s">
        <v>123</v>
      </c>
      <c r="F195" s="4"/>
      <c r="G195" s="2">
        <v>8</v>
      </c>
      <c r="H195" s="2">
        <v>200</v>
      </c>
      <c r="I195" s="2">
        <v>90</v>
      </c>
      <c r="J195" s="2">
        <v>8</v>
      </c>
      <c r="K195" s="2">
        <v>26</v>
      </c>
      <c r="L195" s="25">
        <f t="shared" ref="L195:L237" si="7">AD195*28.3169</f>
        <v>69.942743000000007</v>
      </c>
      <c r="M195" s="2">
        <v>0.18</v>
      </c>
      <c r="N195" s="2"/>
      <c r="O195" s="2"/>
      <c r="P195" s="2"/>
      <c r="Q195" s="2"/>
      <c r="R195" s="2"/>
      <c r="S195" s="2"/>
      <c r="T195" s="2"/>
      <c r="U195" s="2"/>
      <c r="V195" s="2"/>
      <c r="W195" s="1" t="s">
        <v>496</v>
      </c>
      <c r="X195" s="13">
        <v>41431</v>
      </c>
      <c r="Z195" s="8">
        <v>0</v>
      </c>
      <c r="AA195" s="1" t="s">
        <v>4173</v>
      </c>
      <c r="AD195" s="2">
        <v>2.4700000000000002</v>
      </c>
    </row>
    <row r="196" spans="1:30">
      <c r="A196" s="2">
        <v>10</v>
      </c>
      <c r="B196" s="7" t="str">
        <f t="shared" si="6"/>
        <v>Aurum Cantus AC-250MKII</v>
      </c>
      <c r="C196" s="3" t="s">
        <v>34</v>
      </c>
      <c r="D196" s="3" t="s">
        <v>163</v>
      </c>
      <c r="E196" s="4" t="s">
        <v>164</v>
      </c>
      <c r="F196" s="4"/>
      <c r="G196" s="2">
        <v>8</v>
      </c>
      <c r="H196" s="2">
        <v>200</v>
      </c>
      <c r="I196" s="2">
        <v>90</v>
      </c>
      <c r="J196" s="2">
        <v>8</v>
      </c>
      <c r="K196" s="2">
        <v>23</v>
      </c>
      <c r="L196" s="25">
        <f t="shared" si="7"/>
        <v>194.25393400000002</v>
      </c>
      <c r="M196" s="2">
        <v>0.41</v>
      </c>
      <c r="N196" s="2"/>
      <c r="O196" s="2"/>
      <c r="P196" s="2"/>
      <c r="Q196" s="2"/>
      <c r="R196" s="2"/>
      <c r="S196" s="2"/>
      <c r="T196" s="2"/>
      <c r="U196" s="2"/>
      <c r="V196" s="2"/>
      <c r="W196" s="1" t="s">
        <v>496</v>
      </c>
      <c r="X196" s="13">
        <v>41431</v>
      </c>
      <c r="Z196" s="8">
        <v>0</v>
      </c>
      <c r="AA196" s="1" t="s">
        <v>4173</v>
      </c>
      <c r="AD196" s="2">
        <v>6.86</v>
      </c>
    </row>
    <row r="197" spans="1:30">
      <c r="A197" s="2">
        <v>7</v>
      </c>
      <c r="B197" s="7" t="str">
        <f t="shared" si="6"/>
        <v>Usher 8945A</v>
      </c>
      <c r="C197" s="3" t="s">
        <v>114</v>
      </c>
      <c r="D197" s="3" t="s">
        <v>115</v>
      </c>
      <c r="E197" s="4" t="s">
        <v>116</v>
      </c>
      <c r="F197" s="4"/>
      <c r="G197" s="2">
        <v>8</v>
      </c>
      <c r="H197" s="2">
        <v>80</v>
      </c>
      <c r="I197" s="2">
        <v>87</v>
      </c>
      <c r="J197" s="2">
        <v>6</v>
      </c>
      <c r="K197" s="2">
        <v>35</v>
      </c>
      <c r="L197" s="25">
        <f t="shared" si="7"/>
        <v>34.263449000000001</v>
      </c>
      <c r="M197" s="2">
        <v>0.31</v>
      </c>
      <c r="N197" s="2"/>
      <c r="O197" s="2"/>
      <c r="P197" s="2"/>
      <c r="Q197" s="2"/>
      <c r="R197" s="2"/>
      <c r="S197" s="2"/>
      <c r="T197" s="2"/>
      <c r="U197" s="2"/>
      <c r="V197" s="2"/>
      <c r="W197" s="1" t="s">
        <v>496</v>
      </c>
      <c r="X197" s="13">
        <v>41431</v>
      </c>
      <c r="Z197" s="8">
        <v>0</v>
      </c>
      <c r="AA197" s="1" t="s">
        <v>4173</v>
      </c>
      <c r="AD197" s="2">
        <v>1.21</v>
      </c>
    </row>
    <row r="198" spans="1:30">
      <c r="A198" s="2">
        <v>7</v>
      </c>
      <c r="B198" s="7" t="str">
        <f t="shared" si="6"/>
        <v>Usher 8948A</v>
      </c>
      <c r="C198" s="3" t="s">
        <v>114</v>
      </c>
      <c r="D198" s="3" t="s">
        <v>117</v>
      </c>
      <c r="E198" s="4" t="s">
        <v>118</v>
      </c>
      <c r="F198" s="4"/>
      <c r="G198" s="2">
        <v>8</v>
      </c>
      <c r="H198" s="2">
        <v>70</v>
      </c>
      <c r="I198" s="2">
        <v>87</v>
      </c>
      <c r="J198" s="2">
        <v>6</v>
      </c>
      <c r="K198" s="2">
        <v>45</v>
      </c>
      <c r="L198" s="25">
        <f t="shared" si="7"/>
        <v>19.538660999999998</v>
      </c>
      <c r="M198" s="2">
        <v>0.38</v>
      </c>
      <c r="N198" s="2"/>
      <c r="O198" s="2"/>
      <c r="P198" s="2"/>
      <c r="Q198" s="2"/>
      <c r="R198" s="2"/>
      <c r="S198" s="2"/>
      <c r="T198" s="2"/>
      <c r="U198" s="2"/>
      <c r="V198" s="2"/>
      <c r="W198" s="1" t="s">
        <v>496</v>
      </c>
      <c r="X198" s="13">
        <v>41431</v>
      </c>
      <c r="Z198" s="8">
        <v>0</v>
      </c>
      <c r="AA198" s="1" t="s">
        <v>4173</v>
      </c>
      <c r="AD198" s="2">
        <v>0.69</v>
      </c>
    </row>
    <row r="199" spans="1:30">
      <c r="A199" s="2">
        <v>7</v>
      </c>
      <c r="B199" s="7" t="str">
        <f t="shared" si="6"/>
        <v>Usher 8836AC2</v>
      </c>
      <c r="C199" s="3" t="s">
        <v>114</v>
      </c>
      <c r="D199" s="3" t="s">
        <v>119</v>
      </c>
      <c r="E199" s="4" t="s">
        <v>120</v>
      </c>
      <c r="F199" s="4"/>
      <c r="G199" s="2">
        <v>8</v>
      </c>
      <c r="H199" s="2">
        <v>70</v>
      </c>
      <c r="I199" s="2">
        <v>87</v>
      </c>
      <c r="J199" s="2">
        <v>5</v>
      </c>
      <c r="K199" s="2">
        <v>31</v>
      </c>
      <c r="L199" s="25">
        <f t="shared" si="7"/>
        <v>46.439715999999997</v>
      </c>
      <c r="M199" s="2">
        <v>0.33</v>
      </c>
      <c r="N199" s="2"/>
      <c r="O199" s="2"/>
      <c r="P199" s="2"/>
      <c r="Q199" s="2"/>
      <c r="R199" s="2"/>
      <c r="S199" s="2"/>
      <c r="T199" s="2"/>
      <c r="U199" s="2"/>
      <c r="V199" s="2"/>
      <c r="W199" s="1" t="s">
        <v>496</v>
      </c>
      <c r="X199" s="13">
        <v>41431</v>
      </c>
      <c r="Z199" s="8">
        <v>0</v>
      </c>
      <c r="AA199" s="1" t="s">
        <v>4173</v>
      </c>
      <c r="AD199" s="2">
        <v>1.64</v>
      </c>
    </row>
    <row r="200" spans="1:30">
      <c r="A200" s="2">
        <v>8</v>
      </c>
      <c r="B200" s="7" t="str">
        <f t="shared" si="6"/>
        <v>Usher 8137A</v>
      </c>
      <c r="C200" s="3" t="s">
        <v>114</v>
      </c>
      <c r="D200" s="3" t="s">
        <v>160</v>
      </c>
      <c r="E200" s="4" t="s">
        <v>161</v>
      </c>
      <c r="F200" s="4"/>
      <c r="G200" s="2">
        <v>8</v>
      </c>
      <c r="H200" s="2">
        <v>80</v>
      </c>
      <c r="I200" s="2">
        <v>88</v>
      </c>
      <c r="J200" s="2">
        <v>5</v>
      </c>
      <c r="K200" s="2">
        <v>33</v>
      </c>
      <c r="L200" s="25">
        <f t="shared" si="7"/>
        <v>60.881335</v>
      </c>
      <c r="M200" s="2">
        <v>0.39</v>
      </c>
      <c r="N200" s="2"/>
      <c r="O200" s="2"/>
      <c r="P200" s="2"/>
      <c r="Q200" s="2"/>
      <c r="R200" s="2"/>
      <c r="S200" s="2"/>
      <c r="T200" s="2"/>
      <c r="U200" s="2"/>
      <c r="V200" s="2"/>
      <c r="W200" s="1" t="s">
        <v>496</v>
      </c>
      <c r="X200" s="13">
        <v>41431</v>
      </c>
      <c r="Z200" s="8">
        <v>0</v>
      </c>
      <c r="AA200" s="1" t="s">
        <v>4173</v>
      </c>
      <c r="AD200" s="2">
        <v>2.15</v>
      </c>
    </row>
    <row r="201" spans="1:30">
      <c r="A201" s="2">
        <v>10</v>
      </c>
      <c r="B201" s="7" t="str">
        <f t="shared" si="6"/>
        <v>Usher 1001A</v>
      </c>
      <c r="C201" s="3" t="s">
        <v>114</v>
      </c>
      <c r="D201" s="3" t="s">
        <v>194</v>
      </c>
      <c r="E201" s="4" t="s">
        <v>195</v>
      </c>
      <c r="F201" s="4"/>
      <c r="G201" s="2">
        <v>8</v>
      </c>
      <c r="H201" s="2">
        <v>100</v>
      </c>
      <c r="I201" s="2">
        <v>88</v>
      </c>
      <c r="J201" s="2">
        <v>5</v>
      </c>
      <c r="K201" s="2">
        <v>29</v>
      </c>
      <c r="L201" s="25">
        <f t="shared" si="7"/>
        <v>99.958657000000002</v>
      </c>
      <c r="M201" s="2">
        <v>0.39</v>
      </c>
      <c r="N201" s="2"/>
      <c r="O201" s="2"/>
      <c r="P201" s="2"/>
      <c r="Q201" s="2"/>
      <c r="R201" s="2"/>
      <c r="S201" s="2"/>
      <c r="T201" s="2"/>
      <c r="U201" s="2"/>
      <c r="V201" s="2"/>
      <c r="W201" s="1" t="s">
        <v>496</v>
      </c>
      <c r="X201" s="13">
        <v>41431</v>
      </c>
      <c r="Z201" s="8">
        <v>0</v>
      </c>
      <c r="AA201" s="1" t="s">
        <v>4173</v>
      </c>
      <c r="AD201" s="2">
        <v>3.53</v>
      </c>
    </row>
    <row r="202" spans="1:30">
      <c r="A202" s="2">
        <v>6</v>
      </c>
      <c r="B202" s="7" t="str">
        <f t="shared" si="6"/>
        <v>Morel MW-164</v>
      </c>
      <c r="C202" s="3" t="s">
        <v>13</v>
      </c>
      <c r="D202" s="3" t="s">
        <v>73</v>
      </c>
      <c r="E202" s="4" t="s">
        <v>74</v>
      </c>
      <c r="F202" s="4"/>
      <c r="G202" s="2">
        <v>8</v>
      </c>
      <c r="H202" s="2">
        <v>150</v>
      </c>
      <c r="I202" s="2">
        <v>86</v>
      </c>
      <c r="J202" s="2">
        <v>4.25</v>
      </c>
      <c r="K202" s="2">
        <v>48</v>
      </c>
      <c r="L202" s="25">
        <f t="shared" si="7"/>
        <v>14.441619000000001</v>
      </c>
      <c r="M202" s="2">
        <v>0.55000000000000004</v>
      </c>
      <c r="N202" s="2"/>
      <c r="O202" s="2"/>
      <c r="P202" s="2"/>
      <c r="Q202" s="2"/>
      <c r="R202" s="2"/>
      <c r="S202" s="2"/>
      <c r="T202" s="2"/>
      <c r="U202" s="2"/>
      <c r="V202" s="2"/>
      <c r="W202" s="1" t="s">
        <v>496</v>
      </c>
      <c r="X202" s="13">
        <v>41431</v>
      </c>
      <c r="Z202" s="8">
        <v>0</v>
      </c>
      <c r="AA202" s="1" t="s">
        <v>4173</v>
      </c>
      <c r="AD202" s="2">
        <v>0.51</v>
      </c>
    </row>
    <row r="203" spans="1:30">
      <c r="A203" s="2">
        <v>8</v>
      </c>
      <c r="B203" s="7" t="str">
        <f t="shared" si="6"/>
        <v>Morel MW-266</v>
      </c>
      <c r="C203" s="3" t="s">
        <v>13</v>
      </c>
      <c r="D203" s="3" t="s">
        <v>152</v>
      </c>
      <c r="E203" s="4" t="s">
        <v>153</v>
      </c>
      <c r="F203" s="4"/>
      <c r="G203" s="2">
        <v>8</v>
      </c>
      <c r="H203" s="2">
        <v>150</v>
      </c>
      <c r="I203" s="2">
        <v>89</v>
      </c>
      <c r="J203" s="2">
        <v>4.25</v>
      </c>
      <c r="K203" s="2">
        <v>29</v>
      </c>
      <c r="L203" s="25">
        <f t="shared" si="7"/>
        <v>80.136826999999997</v>
      </c>
      <c r="M203" s="2">
        <v>0.56000000000000005</v>
      </c>
      <c r="N203" s="2"/>
      <c r="O203" s="2"/>
      <c r="P203" s="2"/>
      <c r="Q203" s="2"/>
      <c r="R203" s="2"/>
      <c r="S203" s="2"/>
      <c r="T203" s="2"/>
      <c r="U203" s="2"/>
      <c r="V203" s="2"/>
      <c r="W203" s="1" t="s">
        <v>496</v>
      </c>
      <c r="X203" s="13">
        <v>41431</v>
      </c>
      <c r="Z203" s="8">
        <v>0</v>
      </c>
      <c r="AA203" s="1" t="s">
        <v>4173</v>
      </c>
      <c r="AD203" s="2">
        <v>2.83</v>
      </c>
    </row>
    <row r="204" spans="1:30">
      <c r="A204" s="2">
        <v>10</v>
      </c>
      <c r="B204" s="7" t="str">
        <f t="shared" si="6"/>
        <v>Morel MW-1075</v>
      </c>
      <c r="C204" s="3" t="s">
        <v>13</v>
      </c>
      <c r="D204" s="3" t="s">
        <v>192</v>
      </c>
      <c r="E204" s="4" t="s">
        <v>193</v>
      </c>
      <c r="F204" s="4"/>
      <c r="G204" s="2">
        <v>8</v>
      </c>
      <c r="H204" s="2">
        <v>180</v>
      </c>
      <c r="I204" s="2">
        <v>89</v>
      </c>
      <c r="J204" s="2">
        <v>4.25</v>
      </c>
      <c r="K204" s="2">
        <v>29</v>
      </c>
      <c r="L204" s="25">
        <f t="shared" si="7"/>
        <v>178.11330100000001</v>
      </c>
      <c r="M204" s="2">
        <v>0.62</v>
      </c>
      <c r="N204" s="2"/>
      <c r="O204" s="2"/>
      <c r="P204" s="2"/>
      <c r="Q204" s="2"/>
      <c r="R204" s="2"/>
      <c r="S204" s="2"/>
      <c r="T204" s="2"/>
      <c r="U204" s="2"/>
      <c r="V204" s="2"/>
      <c r="W204" s="1" t="s">
        <v>496</v>
      </c>
      <c r="X204" s="13">
        <v>41431</v>
      </c>
      <c r="Z204" s="8">
        <v>0</v>
      </c>
      <c r="AA204" s="1" t="s">
        <v>4173</v>
      </c>
      <c r="AD204" s="2">
        <v>6.29</v>
      </c>
    </row>
    <row r="205" spans="1:30">
      <c r="A205" s="2">
        <v>8</v>
      </c>
      <c r="B205" s="7" t="str">
        <f t="shared" si="6"/>
        <v>Morel H8.1</v>
      </c>
      <c r="C205" s="3" t="s">
        <v>13</v>
      </c>
      <c r="D205" s="3" t="s">
        <v>154</v>
      </c>
      <c r="E205" s="4" t="s">
        <v>155</v>
      </c>
      <c r="F205" s="4"/>
      <c r="G205" s="2">
        <v>8</v>
      </c>
      <c r="H205" s="2">
        <v>180</v>
      </c>
      <c r="I205" s="2">
        <v>90</v>
      </c>
      <c r="J205" s="2">
        <v>4.25</v>
      </c>
      <c r="K205" s="2">
        <v>32</v>
      </c>
      <c r="L205" s="25">
        <f t="shared" si="7"/>
        <v>65.128869999999992</v>
      </c>
      <c r="M205" s="2">
        <v>0.28999999999999998</v>
      </c>
      <c r="N205" s="2"/>
      <c r="O205" s="2"/>
      <c r="P205" s="2"/>
      <c r="Q205" s="2"/>
      <c r="R205" s="2"/>
      <c r="S205" s="2"/>
      <c r="T205" s="2"/>
      <c r="U205" s="2"/>
      <c r="V205" s="2"/>
      <c r="W205" s="1" t="s">
        <v>496</v>
      </c>
      <c r="X205" s="13">
        <v>41431</v>
      </c>
      <c r="Z205" s="8">
        <v>0</v>
      </c>
      <c r="AA205" s="1" t="s">
        <v>4173</v>
      </c>
      <c r="AD205" s="2">
        <v>2.2999999999999998</v>
      </c>
    </row>
    <row r="206" spans="1:30">
      <c r="A206" s="2">
        <v>6</v>
      </c>
      <c r="B206" s="7" t="str">
        <f t="shared" si="6"/>
        <v>Morel Supreme SCW 636</v>
      </c>
      <c r="C206" s="3" t="s">
        <v>13</v>
      </c>
      <c r="D206" s="3" t="s">
        <v>458</v>
      </c>
      <c r="E206" s="4" t="s">
        <v>457</v>
      </c>
      <c r="F206" s="4"/>
      <c r="G206" s="2">
        <v>6</v>
      </c>
      <c r="H206" s="2">
        <v>150</v>
      </c>
      <c r="I206" s="2">
        <v>87</v>
      </c>
      <c r="J206" s="2">
        <v>5</v>
      </c>
      <c r="K206" s="2">
        <v>40</v>
      </c>
      <c r="L206" s="25">
        <f t="shared" si="7"/>
        <v>18.405985000000001</v>
      </c>
      <c r="M206" s="2">
        <v>0.28999999999999998</v>
      </c>
      <c r="N206" s="2"/>
      <c r="O206" s="2"/>
      <c r="P206" s="2"/>
      <c r="Q206" s="2"/>
      <c r="R206" s="2"/>
      <c r="S206" s="2"/>
      <c r="T206" s="2"/>
      <c r="U206" s="2"/>
      <c r="V206" s="2"/>
      <c r="W206" s="1" t="s">
        <v>496</v>
      </c>
      <c r="X206" s="13">
        <v>41431</v>
      </c>
      <c r="Z206" s="8">
        <v>0</v>
      </c>
      <c r="AA206" s="1" t="s">
        <v>4173</v>
      </c>
      <c r="AD206" s="2">
        <v>0.65</v>
      </c>
    </row>
    <row r="207" spans="1:30">
      <c r="A207" s="2">
        <v>4</v>
      </c>
      <c r="B207" s="7" t="str">
        <f t="shared" si="6"/>
        <v>Morel EW 428</v>
      </c>
      <c r="C207" s="3" t="s">
        <v>13</v>
      </c>
      <c r="D207" s="3" t="s">
        <v>460</v>
      </c>
      <c r="E207" s="4" t="s">
        <v>459</v>
      </c>
      <c r="F207" s="4"/>
      <c r="G207" s="2">
        <v>8</v>
      </c>
      <c r="H207" s="2">
        <v>150</v>
      </c>
      <c r="I207" s="2">
        <v>87</v>
      </c>
      <c r="J207" s="2">
        <v>4.5</v>
      </c>
      <c r="K207" s="2">
        <v>62</v>
      </c>
      <c r="L207" s="25">
        <f t="shared" si="7"/>
        <v>4.8138730000000001</v>
      </c>
      <c r="M207" s="2">
        <v>0.35</v>
      </c>
      <c r="N207" s="2"/>
      <c r="O207" s="2"/>
      <c r="P207" s="2"/>
      <c r="Q207" s="2"/>
      <c r="R207" s="2"/>
      <c r="S207" s="2"/>
      <c r="T207" s="2"/>
      <c r="U207" s="2"/>
      <c r="V207" s="2"/>
      <c r="W207" s="1" t="s">
        <v>496</v>
      </c>
      <c r="X207" s="13">
        <v>41431</v>
      </c>
      <c r="Z207" s="8">
        <v>0</v>
      </c>
      <c r="AA207" s="1" t="s">
        <v>4173</v>
      </c>
      <c r="AD207" s="2">
        <v>0.17</v>
      </c>
    </row>
    <row r="208" spans="1:30">
      <c r="A208" s="2">
        <v>5</v>
      </c>
      <c r="B208" s="7" t="str">
        <f t="shared" si="6"/>
        <v>Morel EW 536</v>
      </c>
      <c r="C208" s="3" t="s">
        <v>13</v>
      </c>
      <c r="D208" s="3" t="s">
        <v>462</v>
      </c>
      <c r="E208" s="4" t="s">
        <v>461</v>
      </c>
      <c r="F208" s="4"/>
      <c r="G208" s="2">
        <v>6</v>
      </c>
      <c r="H208" s="2">
        <v>150</v>
      </c>
      <c r="I208" s="2">
        <v>88</v>
      </c>
      <c r="J208" s="2">
        <v>5.5</v>
      </c>
      <c r="K208" s="2">
        <v>45</v>
      </c>
      <c r="L208" s="25">
        <f t="shared" si="7"/>
        <v>10.194084</v>
      </c>
      <c r="M208" s="2">
        <v>0.22</v>
      </c>
      <c r="N208" s="2"/>
      <c r="O208" s="2"/>
      <c r="P208" s="2"/>
      <c r="Q208" s="2"/>
      <c r="R208" s="2"/>
      <c r="S208" s="2"/>
      <c r="T208" s="2"/>
      <c r="U208" s="2"/>
      <c r="V208" s="2"/>
      <c r="W208" s="1" t="s">
        <v>496</v>
      </c>
      <c r="X208" s="13">
        <v>41431</v>
      </c>
      <c r="Z208" s="8">
        <v>0</v>
      </c>
      <c r="AA208" s="1" t="s">
        <v>4173</v>
      </c>
      <c r="AD208" s="2">
        <v>0.36</v>
      </c>
    </row>
    <row r="209" spans="1:30">
      <c r="A209" s="2">
        <v>5</v>
      </c>
      <c r="B209" s="7" t="str">
        <f t="shared" si="6"/>
        <v>Morel ECW 536</v>
      </c>
      <c r="C209" s="3" t="s">
        <v>13</v>
      </c>
      <c r="D209" s="3" t="s">
        <v>464</v>
      </c>
      <c r="E209" s="4" t="s">
        <v>463</v>
      </c>
      <c r="F209" s="4"/>
      <c r="G209" s="2">
        <v>6</v>
      </c>
      <c r="H209" s="2">
        <v>150</v>
      </c>
      <c r="I209" s="2">
        <v>86</v>
      </c>
      <c r="J209" s="2">
        <v>5.5</v>
      </c>
      <c r="K209" s="2">
        <v>45</v>
      </c>
      <c r="L209" s="25">
        <f t="shared" si="7"/>
        <v>11.043591000000001</v>
      </c>
      <c r="M209" s="2">
        <v>0.31</v>
      </c>
      <c r="N209" s="2"/>
      <c r="O209" s="2"/>
      <c r="P209" s="2"/>
      <c r="Q209" s="2"/>
      <c r="R209" s="2"/>
      <c r="S209" s="2"/>
      <c r="T209" s="2"/>
      <c r="U209" s="2"/>
      <c r="V209" s="2"/>
      <c r="W209" s="1" t="s">
        <v>496</v>
      </c>
      <c r="X209" s="13">
        <v>41431</v>
      </c>
      <c r="Z209" s="8">
        <v>0</v>
      </c>
      <c r="AA209" s="1" t="s">
        <v>4173</v>
      </c>
      <c r="AD209" s="2">
        <v>0.39</v>
      </c>
    </row>
    <row r="210" spans="1:30">
      <c r="A210" s="2">
        <v>6</v>
      </c>
      <c r="B210" s="7" t="str">
        <f t="shared" si="6"/>
        <v>Morel EW 638</v>
      </c>
      <c r="C210" s="3" t="s">
        <v>13</v>
      </c>
      <c r="D210" s="3" t="s">
        <v>466</v>
      </c>
      <c r="E210" s="4" t="s">
        <v>465</v>
      </c>
      <c r="F210" s="4"/>
      <c r="G210" s="2">
        <v>8</v>
      </c>
      <c r="H210" s="2">
        <v>150</v>
      </c>
      <c r="I210" s="2">
        <v>87</v>
      </c>
      <c r="J210" s="2">
        <v>6</v>
      </c>
      <c r="K210" s="2">
        <v>39</v>
      </c>
      <c r="L210" s="25">
        <f t="shared" si="7"/>
        <v>20.388168</v>
      </c>
      <c r="M210" s="2">
        <v>0.32</v>
      </c>
      <c r="N210" s="2"/>
      <c r="O210" s="2"/>
      <c r="P210" s="2"/>
      <c r="Q210" s="2"/>
      <c r="R210" s="2"/>
      <c r="S210" s="2"/>
      <c r="T210" s="2"/>
      <c r="U210" s="2"/>
      <c r="V210" s="2"/>
      <c r="W210" s="1" t="s">
        <v>496</v>
      </c>
      <c r="X210" s="13">
        <v>41431</v>
      </c>
      <c r="Z210" s="8">
        <v>0</v>
      </c>
      <c r="AA210" s="1" t="s">
        <v>4173</v>
      </c>
      <c r="AD210" s="2">
        <v>0.72</v>
      </c>
    </row>
    <row r="211" spans="1:30">
      <c r="A211" s="2">
        <v>6</v>
      </c>
      <c r="B211" s="7" t="str">
        <f t="shared" si="6"/>
        <v>Morel ECW 638</v>
      </c>
      <c r="C211" s="3" t="s">
        <v>13</v>
      </c>
      <c r="D211" s="3" t="s">
        <v>468</v>
      </c>
      <c r="E211" s="4" t="s">
        <v>467</v>
      </c>
      <c r="F211" s="4"/>
      <c r="G211" s="2">
        <v>8</v>
      </c>
      <c r="H211" s="2">
        <v>150</v>
      </c>
      <c r="I211" s="2">
        <v>88</v>
      </c>
      <c r="J211" s="2">
        <v>6</v>
      </c>
      <c r="K211" s="2">
        <v>39</v>
      </c>
      <c r="L211" s="25">
        <f t="shared" si="7"/>
        <v>18.972323000000003</v>
      </c>
      <c r="M211" s="2">
        <v>0.28999999999999998</v>
      </c>
      <c r="N211" s="2"/>
      <c r="O211" s="2"/>
      <c r="P211" s="2"/>
      <c r="Q211" s="2"/>
      <c r="R211" s="2"/>
      <c r="S211" s="2"/>
      <c r="T211" s="2"/>
      <c r="U211" s="2"/>
      <c r="V211" s="2"/>
      <c r="W211" s="1" t="s">
        <v>496</v>
      </c>
      <c r="X211" s="13">
        <v>41431</v>
      </c>
      <c r="Z211" s="8">
        <v>0</v>
      </c>
      <c r="AA211" s="1" t="s">
        <v>4173</v>
      </c>
      <c r="AD211" s="2">
        <v>0.67</v>
      </c>
    </row>
    <row r="212" spans="1:30">
      <c r="A212" s="2">
        <v>10</v>
      </c>
      <c r="B212" s="7" t="str">
        <f t="shared" si="6"/>
        <v>Morel Ultimate UW 1058</v>
      </c>
      <c r="C212" s="3" t="s">
        <v>13</v>
      </c>
      <c r="D212" s="3" t="s">
        <v>470</v>
      </c>
      <c r="E212" s="4" t="s">
        <v>469</v>
      </c>
      <c r="F212" s="4"/>
      <c r="G212" s="2">
        <v>8</v>
      </c>
      <c r="H212" s="2">
        <v>500</v>
      </c>
      <c r="I212" s="2">
        <v>85.8</v>
      </c>
      <c r="J212" s="2">
        <v>12.5</v>
      </c>
      <c r="K212" s="2">
        <v>26</v>
      </c>
      <c r="L212" s="25">
        <f t="shared" si="7"/>
        <v>40.776336000000001</v>
      </c>
      <c r="M212" s="2">
        <v>0.43</v>
      </c>
      <c r="N212" s="2"/>
      <c r="O212" s="2"/>
      <c r="P212" s="2"/>
      <c r="Q212" s="2"/>
      <c r="R212" s="2"/>
      <c r="S212" s="2"/>
      <c r="T212" s="2"/>
      <c r="U212" s="2"/>
      <c r="V212" s="2"/>
      <c r="W212" s="1" t="s">
        <v>496</v>
      </c>
      <c r="X212" s="13">
        <v>41431</v>
      </c>
      <c r="Z212" s="8">
        <v>0</v>
      </c>
      <c r="AA212" s="1" t="s">
        <v>4173</v>
      </c>
      <c r="AD212" s="2">
        <v>1.44</v>
      </c>
    </row>
    <row r="213" spans="1:30">
      <c r="A213" s="2">
        <v>12</v>
      </c>
      <c r="B213" s="7" t="str">
        <f t="shared" si="6"/>
        <v>Morel Ultimate UW 1258</v>
      </c>
      <c r="C213" s="3" t="s">
        <v>13</v>
      </c>
      <c r="D213" s="3" t="s">
        <v>472</v>
      </c>
      <c r="E213" s="4" t="s">
        <v>471</v>
      </c>
      <c r="F213" s="4"/>
      <c r="G213" s="2">
        <v>8</v>
      </c>
      <c r="H213" s="2">
        <v>800</v>
      </c>
      <c r="I213" s="2">
        <v>87</v>
      </c>
      <c r="J213" s="2">
        <v>12.5</v>
      </c>
      <c r="K213" s="2">
        <v>21</v>
      </c>
      <c r="L213" s="25">
        <f t="shared" si="7"/>
        <v>138.469641</v>
      </c>
      <c r="M213" s="2">
        <v>0.43</v>
      </c>
      <c r="N213" s="2"/>
      <c r="O213" s="2"/>
      <c r="P213" s="2"/>
      <c r="Q213" s="2"/>
      <c r="R213" s="2"/>
      <c r="S213" s="2"/>
      <c r="T213" s="2"/>
      <c r="U213" s="2"/>
      <c r="V213" s="2"/>
      <c r="W213" s="1" t="s">
        <v>496</v>
      </c>
      <c r="X213" s="13">
        <v>41431</v>
      </c>
      <c r="Z213" s="8">
        <v>0</v>
      </c>
      <c r="AA213" s="1" t="s">
        <v>4173</v>
      </c>
      <c r="AD213" s="2">
        <v>4.8899999999999997</v>
      </c>
    </row>
    <row r="214" spans="1:30">
      <c r="A214" s="2">
        <v>10</v>
      </c>
      <c r="B214" s="7" t="str">
        <f t="shared" si="6"/>
        <v>Pioneer TS-W258D4</v>
      </c>
      <c r="C214" s="3" t="s">
        <v>21</v>
      </c>
      <c r="D214" s="3" t="s">
        <v>474</v>
      </c>
      <c r="E214" s="4" t="s">
        <v>473</v>
      </c>
      <c r="F214" s="4"/>
      <c r="G214" s="2" t="s">
        <v>475</v>
      </c>
      <c r="H214" s="2">
        <v>350</v>
      </c>
      <c r="I214" s="2">
        <v>90</v>
      </c>
      <c r="J214" s="2">
        <v>11.5</v>
      </c>
      <c r="K214" s="2">
        <v>40.5</v>
      </c>
      <c r="L214" s="25">
        <f t="shared" si="7"/>
        <v>15.574295000000001</v>
      </c>
      <c r="M214" s="2">
        <v>0.57999999999999996</v>
      </c>
      <c r="N214" s="2"/>
      <c r="O214" s="2"/>
      <c r="P214" s="2"/>
      <c r="Q214" s="2"/>
      <c r="R214" s="2"/>
      <c r="S214" s="2"/>
      <c r="T214" s="2"/>
      <c r="U214" s="2"/>
      <c r="V214" s="2"/>
      <c r="W214" s="1" t="s">
        <v>496</v>
      </c>
      <c r="X214" s="13">
        <v>41431</v>
      </c>
      <c r="Z214" s="8">
        <v>0</v>
      </c>
      <c r="AA214" s="1" t="s">
        <v>4173</v>
      </c>
      <c r="AD214" s="2">
        <v>0.55000000000000004</v>
      </c>
    </row>
    <row r="215" spans="1:30">
      <c r="A215" s="2">
        <v>12</v>
      </c>
      <c r="B215" s="7" t="str">
        <f t="shared" si="6"/>
        <v>Pioneer TS-W308D4</v>
      </c>
      <c r="C215" s="3" t="s">
        <v>21</v>
      </c>
      <c r="D215" s="3" t="s">
        <v>477</v>
      </c>
      <c r="E215" s="4" t="s">
        <v>476</v>
      </c>
      <c r="F215" s="4"/>
      <c r="G215" s="2" t="s">
        <v>475</v>
      </c>
      <c r="H215" s="2">
        <v>400</v>
      </c>
      <c r="I215" s="2">
        <v>92</v>
      </c>
      <c r="J215" s="2">
        <v>10.3</v>
      </c>
      <c r="K215" s="2">
        <v>34.5</v>
      </c>
      <c r="L215" s="25">
        <f t="shared" si="7"/>
        <v>34.546618000000002</v>
      </c>
      <c r="M215" s="2">
        <v>0.62</v>
      </c>
      <c r="N215" s="2"/>
      <c r="O215" s="2"/>
      <c r="P215" s="2"/>
      <c r="Q215" s="2"/>
      <c r="R215" s="2"/>
      <c r="S215" s="2"/>
      <c r="T215" s="2"/>
      <c r="U215" s="2"/>
      <c r="V215" s="2"/>
      <c r="W215" s="1" t="s">
        <v>496</v>
      </c>
      <c r="X215" s="13">
        <v>41431</v>
      </c>
      <c r="Z215" s="8">
        <v>0</v>
      </c>
      <c r="AA215" s="1" t="s">
        <v>4173</v>
      </c>
      <c r="AD215" s="2">
        <v>1.22</v>
      </c>
    </row>
    <row r="216" spans="1:30">
      <c r="A216" s="2">
        <v>10</v>
      </c>
      <c r="B216" s="7" t="str">
        <f t="shared" si="6"/>
        <v>Pioneer TS-SW251</v>
      </c>
      <c r="C216" s="3" t="s">
        <v>21</v>
      </c>
      <c r="D216" s="3" t="s">
        <v>479</v>
      </c>
      <c r="E216" s="4" t="s">
        <v>478</v>
      </c>
      <c r="F216" s="4"/>
      <c r="G216" s="2">
        <v>4</v>
      </c>
      <c r="H216" s="2">
        <v>200</v>
      </c>
      <c r="I216" s="2">
        <v>89</v>
      </c>
      <c r="J216" s="2">
        <v>6.6</v>
      </c>
      <c r="K216" s="2">
        <v>41.3</v>
      </c>
      <c r="L216" s="25">
        <f t="shared" si="7"/>
        <v>9.7693304999999988</v>
      </c>
      <c r="M216" s="2">
        <v>1.0900000000000001</v>
      </c>
      <c r="N216" s="2"/>
      <c r="O216" s="2"/>
      <c r="P216" s="2"/>
      <c r="Q216" s="2"/>
      <c r="R216" s="2"/>
      <c r="S216" s="2"/>
      <c r="T216" s="2"/>
      <c r="U216" s="2"/>
      <c r="V216" s="2"/>
      <c r="W216" s="1" t="s">
        <v>496</v>
      </c>
      <c r="X216" s="13">
        <v>41431</v>
      </c>
      <c r="Z216" s="8">
        <v>0</v>
      </c>
      <c r="AA216" s="1" t="s">
        <v>4173</v>
      </c>
      <c r="AD216" s="2">
        <v>0.34499999999999997</v>
      </c>
    </row>
    <row r="217" spans="1:30">
      <c r="A217" s="2">
        <v>12</v>
      </c>
      <c r="B217" s="7" t="str">
        <f t="shared" si="6"/>
        <v>Pioneer TS-SW301</v>
      </c>
      <c r="C217" s="3" t="s">
        <v>21</v>
      </c>
      <c r="D217" s="3" t="s">
        <v>481</v>
      </c>
      <c r="E217" s="4" t="s">
        <v>480</v>
      </c>
      <c r="F217" s="4"/>
      <c r="G217" s="2">
        <v>4</v>
      </c>
      <c r="H217" s="2">
        <v>250</v>
      </c>
      <c r="I217" s="2">
        <v>91</v>
      </c>
      <c r="J217" s="2">
        <v>10.8</v>
      </c>
      <c r="K217" s="2">
        <v>34.9</v>
      </c>
      <c r="L217" s="25">
        <f t="shared" si="7"/>
        <v>19.878463799999999</v>
      </c>
      <c r="M217" s="2">
        <v>1.02</v>
      </c>
      <c r="N217" s="2"/>
      <c r="O217" s="2"/>
      <c r="P217" s="2"/>
      <c r="Q217" s="2"/>
      <c r="R217" s="2"/>
      <c r="S217" s="2"/>
      <c r="T217" s="2"/>
      <c r="U217" s="2"/>
      <c r="V217" s="2"/>
      <c r="W217" s="1" t="s">
        <v>496</v>
      </c>
      <c r="X217" s="13">
        <v>41431</v>
      </c>
      <c r="Z217" s="8">
        <v>0</v>
      </c>
      <c r="AA217" s="1" t="s">
        <v>4173</v>
      </c>
      <c r="AD217" s="2">
        <v>0.70199999999999996</v>
      </c>
    </row>
    <row r="218" spans="1:30">
      <c r="A218" s="2">
        <v>10</v>
      </c>
      <c r="B218" s="7" t="str">
        <f t="shared" si="6"/>
        <v>Pioneer TS-SW2501S4</v>
      </c>
      <c r="C218" s="3" t="s">
        <v>21</v>
      </c>
      <c r="D218" s="3" t="s">
        <v>483</v>
      </c>
      <c r="E218" s="4" t="s">
        <v>482</v>
      </c>
      <c r="F218" s="4"/>
      <c r="G218" s="2">
        <v>4</v>
      </c>
      <c r="H218" s="2">
        <v>300</v>
      </c>
      <c r="I218" s="2">
        <v>90</v>
      </c>
      <c r="J218" s="2">
        <v>5.5</v>
      </c>
      <c r="K218" s="2">
        <v>41.6</v>
      </c>
      <c r="L218" s="25">
        <f t="shared" si="7"/>
        <v>10.194084</v>
      </c>
      <c r="M218" s="2">
        <v>0.93</v>
      </c>
      <c r="N218" s="2"/>
      <c r="O218" s="2"/>
      <c r="P218" s="2"/>
      <c r="Q218" s="2"/>
      <c r="R218" s="2"/>
      <c r="S218" s="2"/>
      <c r="T218" s="2"/>
      <c r="U218" s="2"/>
      <c r="V218" s="2"/>
      <c r="W218" s="1" t="s">
        <v>496</v>
      </c>
      <c r="X218" s="13">
        <v>41431</v>
      </c>
      <c r="Z218" s="8">
        <v>0</v>
      </c>
      <c r="AA218" s="1" t="s">
        <v>4173</v>
      </c>
      <c r="AD218" s="2">
        <v>0.36</v>
      </c>
    </row>
    <row r="219" spans="1:30">
      <c r="A219" s="2">
        <v>12</v>
      </c>
      <c r="B219" s="7" t="str">
        <f t="shared" si="6"/>
        <v>Pioneer TS-SW3001S4</v>
      </c>
      <c r="C219" s="3" t="s">
        <v>21</v>
      </c>
      <c r="D219" s="3" t="s">
        <v>485</v>
      </c>
      <c r="E219" s="4" t="s">
        <v>484</v>
      </c>
      <c r="F219" s="4"/>
      <c r="G219" s="2">
        <v>4</v>
      </c>
      <c r="H219" s="2">
        <v>400</v>
      </c>
      <c r="I219" s="2">
        <v>93</v>
      </c>
      <c r="J219" s="2">
        <v>5.8</v>
      </c>
      <c r="K219" s="2">
        <v>35.1</v>
      </c>
      <c r="L219" s="25">
        <f t="shared" si="7"/>
        <v>19.906780699999999</v>
      </c>
      <c r="M219" s="2">
        <v>0.74</v>
      </c>
      <c r="N219" s="2"/>
      <c r="O219" s="2"/>
      <c r="P219" s="2"/>
      <c r="Q219" s="2"/>
      <c r="R219" s="2"/>
      <c r="S219" s="2"/>
      <c r="T219" s="2"/>
      <c r="U219" s="2"/>
      <c r="V219" s="2"/>
      <c r="W219" s="1" t="s">
        <v>496</v>
      </c>
      <c r="X219" s="13">
        <v>41431</v>
      </c>
      <c r="Z219" s="8">
        <v>0</v>
      </c>
      <c r="AA219" s="1" t="s">
        <v>4173</v>
      </c>
      <c r="AD219" s="2">
        <v>0.70299999999999996</v>
      </c>
    </row>
    <row r="220" spans="1:30">
      <c r="A220" s="2">
        <v>6</v>
      </c>
      <c r="B220" s="7" t="str">
        <f t="shared" si="6"/>
        <v>Hi-Vi D6G</v>
      </c>
      <c r="C220" s="3" t="s">
        <v>8</v>
      </c>
      <c r="D220" s="3" t="s">
        <v>67</v>
      </c>
      <c r="E220" s="4" t="s">
        <v>68</v>
      </c>
      <c r="F220" s="4"/>
      <c r="G220" s="2">
        <v>8</v>
      </c>
      <c r="H220" s="2">
        <v>120</v>
      </c>
      <c r="I220" s="2">
        <v>85</v>
      </c>
      <c r="J220" s="2">
        <v>5.25</v>
      </c>
      <c r="K220" s="2">
        <v>47</v>
      </c>
      <c r="L220" s="25">
        <f t="shared" si="7"/>
        <v>12.459436</v>
      </c>
      <c r="M220" s="2">
        <v>0.51</v>
      </c>
      <c r="N220" s="2"/>
      <c r="O220" s="2"/>
      <c r="P220" s="2"/>
      <c r="Q220" s="2"/>
      <c r="R220" s="2"/>
      <c r="S220" s="2"/>
      <c r="T220" s="2"/>
      <c r="U220" s="2"/>
      <c r="V220" s="2"/>
      <c r="W220" s="1" t="s">
        <v>496</v>
      </c>
      <c r="X220" s="13">
        <v>41431</v>
      </c>
      <c r="Z220" s="8">
        <v>0</v>
      </c>
      <c r="AA220" s="1" t="s">
        <v>4173</v>
      </c>
      <c r="AD220" s="2">
        <v>0.44</v>
      </c>
    </row>
    <row r="221" spans="1:30">
      <c r="A221" s="2">
        <v>4</v>
      </c>
      <c r="B221" s="7" t="str">
        <f t="shared" si="6"/>
        <v>Hi-Vi B4N</v>
      </c>
      <c r="C221" s="3" t="s">
        <v>8</v>
      </c>
      <c r="D221" s="3" t="s">
        <v>7</v>
      </c>
      <c r="E221" s="4" t="s">
        <v>9</v>
      </c>
      <c r="F221" s="4"/>
      <c r="G221" s="2">
        <v>8</v>
      </c>
      <c r="H221" s="2">
        <v>25</v>
      </c>
      <c r="I221" s="2">
        <v>85</v>
      </c>
      <c r="J221" s="2">
        <v>3.2</v>
      </c>
      <c r="K221" s="2">
        <v>56</v>
      </c>
      <c r="L221" s="25">
        <f t="shared" si="7"/>
        <v>4.5307040000000001</v>
      </c>
      <c r="M221" s="2">
        <v>0.52</v>
      </c>
      <c r="N221" s="2"/>
      <c r="O221" s="2"/>
      <c r="P221" s="2"/>
      <c r="Q221" s="2"/>
      <c r="R221" s="2"/>
      <c r="S221" s="2"/>
      <c r="T221" s="2"/>
      <c r="U221" s="2"/>
      <c r="V221" s="2"/>
      <c r="W221" s="1" t="s">
        <v>496</v>
      </c>
      <c r="X221" s="13">
        <v>41431</v>
      </c>
      <c r="Z221" s="8">
        <v>0</v>
      </c>
      <c r="AA221" s="1" t="s">
        <v>4173</v>
      </c>
      <c r="AD221" s="2">
        <v>0.16</v>
      </c>
    </row>
    <row r="222" spans="1:30">
      <c r="A222" s="2">
        <v>4</v>
      </c>
      <c r="B222" s="7" t="str">
        <f t="shared" si="6"/>
        <v>Hi-vi M4N</v>
      </c>
      <c r="C222" s="3" t="s">
        <v>11</v>
      </c>
      <c r="D222" s="3" t="s">
        <v>10</v>
      </c>
      <c r="E222" s="4" t="s">
        <v>12</v>
      </c>
      <c r="F222" s="4"/>
      <c r="G222" s="2">
        <v>8</v>
      </c>
      <c r="H222" s="2">
        <v>20</v>
      </c>
      <c r="I222" s="2">
        <v>82</v>
      </c>
      <c r="J222" s="2">
        <v>3</v>
      </c>
      <c r="K222" s="2">
        <v>69</v>
      </c>
      <c r="L222" s="25">
        <f t="shared" si="7"/>
        <v>4.2475350000000001</v>
      </c>
      <c r="M222" s="2">
        <v>1.08</v>
      </c>
      <c r="N222" s="2"/>
      <c r="O222" s="2"/>
      <c r="P222" s="2"/>
      <c r="Q222" s="2"/>
      <c r="R222" s="2"/>
      <c r="S222" s="2"/>
      <c r="T222" s="2"/>
      <c r="U222" s="2"/>
      <c r="V222" s="2"/>
      <c r="W222" s="1" t="s">
        <v>496</v>
      </c>
      <c r="X222" s="13">
        <v>41431</v>
      </c>
      <c r="Z222" s="8">
        <v>0</v>
      </c>
      <c r="AA222" s="1" t="s">
        <v>4173</v>
      </c>
      <c r="AD222" s="2">
        <v>0.15</v>
      </c>
    </row>
    <row r="223" spans="1:30">
      <c r="A223" s="2">
        <v>5</v>
      </c>
      <c r="B223" s="7" t="str">
        <f t="shared" si="6"/>
        <v>Hi-Vi F5</v>
      </c>
      <c r="C223" s="3" t="s">
        <v>8</v>
      </c>
      <c r="D223" s="3" t="s">
        <v>24</v>
      </c>
      <c r="E223" s="4" t="s">
        <v>25</v>
      </c>
      <c r="F223" s="4"/>
      <c r="G223" s="2">
        <v>8</v>
      </c>
      <c r="H223" s="2">
        <v>35</v>
      </c>
      <c r="I223" s="2">
        <v>86</v>
      </c>
      <c r="J223" s="2">
        <v>2.75</v>
      </c>
      <c r="K223" s="2">
        <v>52</v>
      </c>
      <c r="L223" s="25">
        <f t="shared" si="7"/>
        <v>9.0614080000000001</v>
      </c>
      <c r="M223" s="2">
        <v>0.41</v>
      </c>
      <c r="N223" s="2"/>
      <c r="O223" s="2"/>
      <c r="P223" s="2"/>
      <c r="Q223" s="2"/>
      <c r="R223" s="2"/>
      <c r="S223" s="2"/>
      <c r="T223" s="2"/>
      <c r="U223" s="2"/>
      <c r="V223" s="2"/>
      <c r="W223" s="1" t="s">
        <v>496</v>
      </c>
      <c r="X223" s="13">
        <v>41431</v>
      </c>
      <c r="Z223" s="8">
        <v>0</v>
      </c>
      <c r="AA223" s="1" t="s">
        <v>4173</v>
      </c>
      <c r="AD223" s="2">
        <v>0.32</v>
      </c>
    </row>
    <row r="224" spans="1:30">
      <c r="A224" s="2">
        <v>5</v>
      </c>
      <c r="B224" s="7" t="str">
        <f t="shared" si="6"/>
        <v>Hi-Vi M5N</v>
      </c>
      <c r="C224" s="3" t="s">
        <v>8</v>
      </c>
      <c r="D224" s="3" t="s">
        <v>26</v>
      </c>
      <c r="E224" s="4" t="s">
        <v>27</v>
      </c>
      <c r="F224" s="4"/>
      <c r="G224" s="2">
        <v>8</v>
      </c>
      <c r="H224" s="2">
        <v>35</v>
      </c>
      <c r="I224" s="2">
        <v>85</v>
      </c>
      <c r="J224" s="2">
        <v>2.5</v>
      </c>
      <c r="K224" s="2">
        <v>50</v>
      </c>
      <c r="L224" s="25">
        <f t="shared" si="7"/>
        <v>9.6277460000000001</v>
      </c>
      <c r="M224" s="2">
        <v>0.42</v>
      </c>
      <c r="N224" s="2"/>
      <c r="O224" s="2"/>
      <c r="P224" s="2"/>
      <c r="Q224" s="2"/>
      <c r="R224" s="2"/>
      <c r="S224" s="2"/>
      <c r="T224" s="2"/>
      <c r="U224" s="2"/>
      <c r="V224" s="2"/>
      <c r="W224" s="1" t="s">
        <v>496</v>
      </c>
      <c r="X224" s="13">
        <v>41431</v>
      </c>
      <c r="Z224" s="8">
        <v>0</v>
      </c>
      <c r="AA224" s="1" t="s">
        <v>4173</v>
      </c>
      <c r="AD224" s="2">
        <v>0.34</v>
      </c>
    </row>
    <row r="225" spans="1:30">
      <c r="A225" s="2">
        <v>5</v>
      </c>
      <c r="B225" s="7" t="str">
        <f t="shared" si="6"/>
        <v>Hi-Vi M5A</v>
      </c>
      <c r="C225" s="3" t="s">
        <v>8</v>
      </c>
      <c r="D225" s="3" t="s">
        <v>29</v>
      </c>
      <c r="E225" s="4" t="s">
        <v>30</v>
      </c>
      <c r="F225" s="4"/>
      <c r="G225" s="2">
        <v>8</v>
      </c>
      <c r="H225" s="2">
        <v>35</v>
      </c>
      <c r="I225" s="2">
        <v>85</v>
      </c>
      <c r="J225" s="2">
        <v>2.5</v>
      </c>
      <c r="K225" s="2">
        <v>50</v>
      </c>
      <c r="L225" s="25">
        <f t="shared" si="7"/>
        <v>9.9109149999999993</v>
      </c>
      <c r="M225" s="2">
        <v>0.46</v>
      </c>
      <c r="N225" s="2"/>
      <c r="O225" s="2"/>
      <c r="P225" s="2"/>
      <c r="Q225" s="2"/>
      <c r="R225" s="2"/>
      <c r="S225" s="2"/>
      <c r="T225" s="2"/>
      <c r="U225" s="2"/>
      <c r="V225" s="2"/>
      <c r="W225" s="1" t="s">
        <v>496</v>
      </c>
      <c r="X225" s="13">
        <v>41431</v>
      </c>
      <c r="Z225" s="8">
        <v>0</v>
      </c>
      <c r="AA225" s="1" t="s">
        <v>4173</v>
      </c>
      <c r="AD225" s="2">
        <v>0.35</v>
      </c>
    </row>
    <row r="226" spans="1:30">
      <c r="A226" s="2">
        <v>5</v>
      </c>
      <c r="B226" s="7" t="str">
        <f t="shared" si="6"/>
        <v>Hi-Vi D5.8</v>
      </c>
      <c r="C226" s="3" t="s">
        <v>8</v>
      </c>
      <c r="D226" s="3" t="s">
        <v>31</v>
      </c>
      <c r="E226" s="4" t="s">
        <v>32</v>
      </c>
      <c r="F226" s="4"/>
      <c r="G226" s="2">
        <v>8</v>
      </c>
      <c r="H226" s="2">
        <v>60</v>
      </c>
      <c r="I226" s="2">
        <v>84</v>
      </c>
      <c r="J226" s="2">
        <v>5</v>
      </c>
      <c r="K226" s="2">
        <v>46</v>
      </c>
      <c r="L226" s="25">
        <f t="shared" si="7"/>
        <v>7.645563000000001</v>
      </c>
      <c r="M226" s="2">
        <v>0.39</v>
      </c>
      <c r="N226" s="2"/>
      <c r="O226" s="2"/>
      <c r="P226" s="2"/>
      <c r="Q226" s="2"/>
      <c r="R226" s="2"/>
      <c r="S226" s="2"/>
      <c r="T226" s="2"/>
      <c r="U226" s="2"/>
      <c r="V226" s="2"/>
      <c r="W226" s="1" t="s">
        <v>496</v>
      </c>
      <c r="X226" s="13">
        <v>41431</v>
      </c>
      <c r="Z226" s="8">
        <v>0</v>
      </c>
      <c r="AA226" s="1" t="s">
        <v>4173</v>
      </c>
      <c r="AD226" s="2">
        <v>0.27</v>
      </c>
    </row>
    <row r="227" spans="1:30">
      <c r="A227" s="2">
        <v>6</v>
      </c>
      <c r="B227" s="7" t="str">
        <f t="shared" si="6"/>
        <v>Hi-Vi F6</v>
      </c>
      <c r="C227" s="3" t="s">
        <v>8</v>
      </c>
      <c r="D227" s="3" t="s">
        <v>65</v>
      </c>
      <c r="E227" s="4" t="s">
        <v>66</v>
      </c>
      <c r="F227" s="4"/>
      <c r="G227" s="2">
        <v>8</v>
      </c>
      <c r="H227" s="2">
        <v>60</v>
      </c>
      <c r="I227" s="2">
        <v>89</v>
      </c>
      <c r="J227" s="2">
        <v>3.55</v>
      </c>
      <c r="K227" s="2">
        <v>42</v>
      </c>
      <c r="L227" s="25">
        <f t="shared" si="7"/>
        <v>23.503026999999999</v>
      </c>
      <c r="M227" s="2">
        <v>0.38</v>
      </c>
      <c r="N227" s="2"/>
      <c r="O227" s="2"/>
      <c r="P227" s="2"/>
      <c r="Q227" s="2"/>
      <c r="R227" s="2"/>
      <c r="S227" s="2"/>
      <c r="T227" s="2"/>
      <c r="U227" s="2"/>
      <c r="V227" s="2"/>
      <c r="W227" s="1" t="s">
        <v>496</v>
      </c>
      <c r="X227" s="13">
        <v>41431</v>
      </c>
      <c r="Z227" s="8">
        <v>0</v>
      </c>
      <c r="AA227" s="1" t="s">
        <v>4173</v>
      </c>
      <c r="AD227" s="2">
        <v>0.83</v>
      </c>
    </row>
    <row r="228" spans="1:30">
      <c r="A228" s="2">
        <v>6</v>
      </c>
      <c r="B228" s="7" t="str">
        <f t="shared" si="6"/>
        <v>Hi-Vi M6N</v>
      </c>
      <c r="C228" s="3" t="s">
        <v>8</v>
      </c>
      <c r="D228" s="3" t="s">
        <v>69</v>
      </c>
      <c r="E228" s="4" t="s">
        <v>70</v>
      </c>
      <c r="F228" s="4"/>
      <c r="G228" s="2">
        <v>8</v>
      </c>
      <c r="H228" s="2">
        <v>65</v>
      </c>
      <c r="I228" s="2">
        <v>88</v>
      </c>
      <c r="J228" s="2">
        <v>3.5</v>
      </c>
      <c r="K228" s="2">
        <v>46</v>
      </c>
      <c r="L228" s="25">
        <f t="shared" si="7"/>
        <v>17.839646999999999</v>
      </c>
      <c r="M228" s="2">
        <v>0.45</v>
      </c>
      <c r="N228" s="2"/>
      <c r="O228" s="2"/>
      <c r="P228" s="2"/>
      <c r="Q228" s="2"/>
      <c r="R228" s="2"/>
      <c r="S228" s="2"/>
      <c r="T228" s="2"/>
      <c r="U228" s="2"/>
      <c r="V228" s="2"/>
      <c r="W228" s="1" t="s">
        <v>496</v>
      </c>
      <c r="X228" s="13">
        <v>41431</v>
      </c>
      <c r="Z228" s="8">
        <v>0</v>
      </c>
      <c r="AA228" s="1" t="s">
        <v>4173</v>
      </c>
      <c r="AD228" s="2">
        <v>0.63</v>
      </c>
    </row>
    <row r="229" spans="1:30">
      <c r="A229" s="2">
        <v>6</v>
      </c>
      <c r="B229" s="7" t="str">
        <f t="shared" si="6"/>
        <v>Hi-Vi M6A</v>
      </c>
      <c r="C229" s="3" t="s">
        <v>8</v>
      </c>
      <c r="D229" s="3" t="s">
        <v>71</v>
      </c>
      <c r="E229" s="4" t="s">
        <v>72</v>
      </c>
      <c r="F229" s="4"/>
      <c r="G229" s="2">
        <v>8</v>
      </c>
      <c r="H229" s="2">
        <v>45</v>
      </c>
      <c r="I229" s="2">
        <v>88</v>
      </c>
      <c r="J229" s="2">
        <v>3.5</v>
      </c>
      <c r="K229" s="2">
        <v>47</v>
      </c>
      <c r="L229" s="25">
        <f t="shared" si="7"/>
        <v>18.689154000000002</v>
      </c>
      <c r="M229" s="2">
        <v>0.43</v>
      </c>
      <c r="N229" s="2"/>
      <c r="O229" s="2"/>
      <c r="P229" s="2"/>
      <c r="Q229" s="2"/>
      <c r="R229" s="2"/>
      <c r="S229" s="2"/>
      <c r="T229" s="2"/>
      <c r="U229" s="2"/>
      <c r="V229" s="2"/>
      <c r="W229" s="1" t="s">
        <v>496</v>
      </c>
      <c r="X229" s="13">
        <v>41431</v>
      </c>
      <c r="Z229" s="8">
        <v>0</v>
      </c>
      <c r="AA229" s="1" t="s">
        <v>4173</v>
      </c>
      <c r="AD229" s="2">
        <v>0.66</v>
      </c>
    </row>
    <row r="230" spans="1:30">
      <c r="A230" s="2">
        <v>8</v>
      </c>
      <c r="B230" s="7" t="str">
        <f t="shared" si="6"/>
        <v>Hi-Vi F8</v>
      </c>
      <c r="C230" s="3" t="s">
        <v>8</v>
      </c>
      <c r="D230" s="3" t="s">
        <v>144</v>
      </c>
      <c r="E230" s="4" t="s">
        <v>145</v>
      </c>
      <c r="F230" s="4"/>
      <c r="G230" s="2">
        <v>8</v>
      </c>
      <c r="H230" s="2">
        <v>80</v>
      </c>
      <c r="I230" s="2">
        <v>88</v>
      </c>
      <c r="J230" s="2">
        <v>5</v>
      </c>
      <c r="K230" s="2">
        <v>33</v>
      </c>
      <c r="L230" s="25">
        <f t="shared" si="7"/>
        <v>46.156546999999996</v>
      </c>
      <c r="M230" s="2">
        <v>0.39</v>
      </c>
      <c r="N230" s="2"/>
      <c r="O230" s="2"/>
      <c r="P230" s="2"/>
      <c r="Q230" s="2"/>
      <c r="R230" s="2"/>
      <c r="S230" s="2"/>
      <c r="T230" s="2"/>
      <c r="U230" s="2"/>
      <c r="V230" s="2"/>
      <c r="W230" s="1" t="s">
        <v>496</v>
      </c>
      <c r="X230" s="13">
        <v>41431</v>
      </c>
      <c r="Z230" s="8">
        <v>0</v>
      </c>
      <c r="AA230" s="1" t="s">
        <v>4173</v>
      </c>
      <c r="AD230" s="2">
        <v>1.63</v>
      </c>
    </row>
    <row r="231" spans="1:30">
      <c r="A231" s="2">
        <v>8</v>
      </c>
      <c r="B231" s="7" t="str">
        <f t="shared" si="6"/>
        <v>Hi-Vi M8N</v>
      </c>
      <c r="C231" s="3" t="s">
        <v>8</v>
      </c>
      <c r="D231" s="3" t="s">
        <v>148</v>
      </c>
      <c r="E231" s="4" t="s">
        <v>149</v>
      </c>
      <c r="F231" s="4"/>
      <c r="G231" s="2">
        <v>8</v>
      </c>
      <c r="H231" s="2">
        <v>80</v>
      </c>
      <c r="I231" s="2">
        <v>86</v>
      </c>
      <c r="J231" s="2">
        <v>5.8</v>
      </c>
      <c r="K231" s="2">
        <v>29</v>
      </c>
      <c r="L231" s="25">
        <f t="shared" si="7"/>
        <v>53.518940999999998</v>
      </c>
      <c r="M231" s="2">
        <v>0.45</v>
      </c>
      <c r="N231" s="2"/>
      <c r="O231" s="2"/>
      <c r="P231" s="2"/>
      <c r="Q231" s="2"/>
      <c r="R231" s="2"/>
      <c r="S231" s="2"/>
      <c r="T231" s="2"/>
      <c r="U231" s="2"/>
      <c r="V231" s="2"/>
      <c r="W231" s="1" t="s">
        <v>496</v>
      </c>
      <c r="X231" s="13">
        <v>41431</v>
      </c>
      <c r="Z231" s="8">
        <v>0</v>
      </c>
      <c r="AA231" s="1" t="s">
        <v>4173</v>
      </c>
      <c r="AD231" s="2">
        <v>1.89</v>
      </c>
    </row>
    <row r="232" spans="1:30">
      <c r="A232" s="2">
        <v>8</v>
      </c>
      <c r="B232" s="7" t="str">
        <f t="shared" si="6"/>
        <v>HI-VI M8A</v>
      </c>
      <c r="C232" s="3" t="s">
        <v>28</v>
      </c>
      <c r="D232" s="3" t="s">
        <v>146</v>
      </c>
      <c r="E232" s="4" t="s">
        <v>147</v>
      </c>
      <c r="F232" s="4"/>
      <c r="G232" s="2">
        <v>8</v>
      </c>
      <c r="H232" s="2">
        <v>80</v>
      </c>
      <c r="I232" s="2">
        <v>87</v>
      </c>
      <c r="J232" s="2">
        <v>5.8</v>
      </c>
      <c r="K232" s="2">
        <v>30</v>
      </c>
      <c r="L232" s="25">
        <f t="shared" si="7"/>
        <v>50.404082000000002</v>
      </c>
      <c r="M232" s="2">
        <v>0.43</v>
      </c>
      <c r="N232" s="2"/>
      <c r="O232" s="2"/>
      <c r="P232" s="2"/>
      <c r="Q232" s="2"/>
      <c r="R232" s="2"/>
      <c r="S232" s="2"/>
      <c r="T232" s="2"/>
      <c r="U232" s="2"/>
      <c r="V232" s="2"/>
      <c r="W232" s="1" t="s">
        <v>496</v>
      </c>
      <c r="X232" s="13">
        <v>41431</v>
      </c>
      <c r="Z232" s="8">
        <v>0</v>
      </c>
      <c r="AA232" s="1" t="s">
        <v>4173</v>
      </c>
      <c r="AD232" s="2">
        <v>1.78</v>
      </c>
    </row>
    <row r="233" spans="1:30">
      <c r="A233" s="2">
        <v>8</v>
      </c>
      <c r="B233" s="7" t="str">
        <f t="shared" si="6"/>
        <v>Hi-Vi D8.8</v>
      </c>
      <c r="C233" s="3" t="s">
        <v>8</v>
      </c>
      <c r="D233" s="3" t="s">
        <v>150</v>
      </c>
      <c r="E233" s="4" t="s">
        <v>151</v>
      </c>
      <c r="F233" s="4"/>
      <c r="G233" s="2">
        <v>8</v>
      </c>
      <c r="H233" s="2">
        <v>150</v>
      </c>
      <c r="I233" s="2">
        <v>87</v>
      </c>
      <c r="J233" s="2">
        <v>8.3000000000000007</v>
      </c>
      <c r="K233" s="2">
        <v>30</v>
      </c>
      <c r="L233" s="25">
        <f t="shared" si="7"/>
        <v>47.006053999999999</v>
      </c>
      <c r="M233" s="2">
        <v>0.38</v>
      </c>
      <c r="N233" s="2"/>
      <c r="O233" s="2"/>
      <c r="P233" s="2"/>
      <c r="Q233" s="2"/>
      <c r="R233" s="2"/>
      <c r="S233" s="2"/>
      <c r="T233" s="2"/>
      <c r="U233" s="2"/>
      <c r="V233" s="2"/>
      <c r="W233" s="1" t="s">
        <v>496</v>
      </c>
      <c r="X233" s="13">
        <v>41431</v>
      </c>
      <c r="Z233" s="8">
        <v>0</v>
      </c>
      <c r="AA233" s="1" t="s">
        <v>4173</v>
      </c>
      <c r="AD233" s="2">
        <v>1.66</v>
      </c>
    </row>
    <row r="234" spans="1:30">
      <c r="A234" s="2">
        <v>10</v>
      </c>
      <c r="B234" s="7" t="str">
        <f t="shared" si="6"/>
        <v>HI-VI F10</v>
      </c>
      <c r="C234" s="3" t="s">
        <v>28</v>
      </c>
      <c r="D234" s="3" t="s">
        <v>186</v>
      </c>
      <c r="E234" s="4" t="s">
        <v>187</v>
      </c>
      <c r="F234" s="4"/>
      <c r="G234" s="2">
        <v>8</v>
      </c>
      <c r="H234" s="2">
        <v>120</v>
      </c>
      <c r="I234" s="2">
        <v>90</v>
      </c>
      <c r="J234" s="2">
        <v>6.5</v>
      </c>
      <c r="K234" s="2">
        <v>28</v>
      </c>
      <c r="L234" s="25">
        <f t="shared" si="7"/>
        <v>85.517037999999999</v>
      </c>
      <c r="M234" s="2">
        <v>0.31</v>
      </c>
      <c r="N234" s="2"/>
      <c r="O234" s="2"/>
      <c r="P234" s="2"/>
      <c r="Q234" s="2"/>
      <c r="R234" s="2"/>
      <c r="S234" s="2"/>
      <c r="T234" s="2"/>
      <c r="U234" s="2"/>
      <c r="V234" s="2"/>
      <c r="W234" s="1" t="s">
        <v>496</v>
      </c>
      <c r="X234" s="13">
        <v>41431</v>
      </c>
      <c r="Z234" s="8">
        <v>0</v>
      </c>
      <c r="AA234" s="1" t="s">
        <v>4173</v>
      </c>
      <c r="AD234" s="2">
        <v>3.02</v>
      </c>
    </row>
    <row r="235" spans="1:30">
      <c r="A235" s="2">
        <v>10</v>
      </c>
      <c r="B235" s="7" t="str">
        <f t="shared" si="6"/>
        <v>HI-VI D10.8</v>
      </c>
      <c r="C235" s="3" t="s">
        <v>28</v>
      </c>
      <c r="D235" s="3" t="s">
        <v>188</v>
      </c>
      <c r="E235" s="4" t="s">
        <v>189</v>
      </c>
      <c r="F235" s="4"/>
      <c r="G235" s="2">
        <v>8</v>
      </c>
      <c r="H235" s="2">
        <v>150</v>
      </c>
      <c r="I235" s="2">
        <v>87</v>
      </c>
      <c r="J235" s="2">
        <v>8.3000000000000007</v>
      </c>
      <c r="K235" s="2">
        <v>20</v>
      </c>
      <c r="L235" s="25">
        <f t="shared" si="7"/>
        <v>211.24407400000001</v>
      </c>
      <c r="M235" s="2">
        <v>0.4</v>
      </c>
      <c r="N235" s="2"/>
      <c r="O235" s="2"/>
      <c r="P235" s="2"/>
      <c r="Q235" s="2"/>
      <c r="R235" s="2"/>
      <c r="S235" s="2"/>
      <c r="T235" s="2"/>
      <c r="U235" s="2"/>
      <c r="V235" s="2"/>
      <c r="W235" s="1" t="s">
        <v>496</v>
      </c>
      <c r="X235" s="13">
        <v>41431</v>
      </c>
      <c r="Z235" s="8">
        <v>0</v>
      </c>
      <c r="AA235" s="1" t="s">
        <v>4173</v>
      </c>
      <c r="AD235" s="2">
        <v>7.46</v>
      </c>
    </row>
    <row r="236" spans="1:30">
      <c r="A236" s="2">
        <v>10</v>
      </c>
      <c r="B236" s="7" t="str">
        <f t="shared" si="6"/>
        <v>HI-VI SP10</v>
      </c>
      <c r="C236" s="3" t="s">
        <v>28</v>
      </c>
      <c r="D236" s="3" t="s">
        <v>190</v>
      </c>
      <c r="E236" s="4" t="s">
        <v>191</v>
      </c>
      <c r="F236" s="4"/>
      <c r="G236" s="2">
        <v>4</v>
      </c>
      <c r="H236" s="2">
        <v>500</v>
      </c>
      <c r="I236" s="2">
        <v>84</v>
      </c>
      <c r="J236" s="2">
        <v>15.5</v>
      </c>
      <c r="K236" s="2">
        <v>34</v>
      </c>
      <c r="L236" s="25">
        <f t="shared" si="7"/>
        <v>16.99014</v>
      </c>
      <c r="M236" s="2">
        <v>0.56999999999999995</v>
      </c>
      <c r="N236" s="2"/>
      <c r="O236" s="2"/>
      <c r="P236" s="2"/>
      <c r="Q236" s="2"/>
      <c r="R236" s="2"/>
      <c r="S236" s="2"/>
      <c r="T236" s="2"/>
      <c r="U236" s="2"/>
      <c r="V236" s="2"/>
      <c r="W236" s="1" t="s">
        <v>496</v>
      </c>
      <c r="X236" s="13">
        <v>41431</v>
      </c>
      <c r="Z236" s="8">
        <v>0</v>
      </c>
      <c r="AA236" s="1" t="s">
        <v>4173</v>
      </c>
      <c r="AD236" s="2">
        <v>0.6</v>
      </c>
    </row>
    <row r="237" spans="1:30">
      <c r="A237" s="2">
        <v>12</v>
      </c>
      <c r="B237" s="7" t="str">
        <f t="shared" si="6"/>
        <v>HI-VI F12</v>
      </c>
      <c r="C237" s="3" t="s">
        <v>28</v>
      </c>
      <c r="D237" s="3" t="s">
        <v>218</v>
      </c>
      <c r="E237" s="4" t="s">
        <v>486</v>
      </c>
      <c r="F237" s="4"/>
      <c r="G237" s="2">
        <v>8</v>
      </c>
      <c r="H237" s="2">
        <v>200</v>
      </c>
      <c r="I237" s="2">
        <v>90</v>
      </c>
      <c r="J237" s="2">
        <v>6.5</v>
      </c>
      <c r="K237" s="2">
        <v>29</v>
      </c>
      <c r="L237" s="25">
        <f t="shared" si="7"/>
        <v>124.59436000000001</v>
      </c>
      <c r="M237" s="2">
        <v>0.39</v>
      </c>
      <c r="N237" s="2"/>
      <c r="O237" s="2"/>
      <c r="P237" s="2"/>
      <c r="Q237" s="2"/>
      <c r="R237" s="2"/>
      <c r="S237" s="2"/>
      <c r="T237" s="2"/>
      <c r="U237" s="2"/>
      <c r="V237" s="2"/>
      <c r="W237" s="1" t="s">
        <v>496</v>
      </c>
      <c r="X237" s="13">
        <v>41431</v>
      </c>
      <c r="Z237" s="8">
        <v>0</v>
      </c>
      <c r="AA237" s="1" t="s">
        <v>4173</v>
      </c>
      <c r="AD237" s="2">
        <v>4.4000000000000004</v>
      </c>
    </row>
    <row r="238" spans="1:30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</row>
  </sheetData>
  <mergeCells count="1">
    <mergeCell ref="A238:Q238"/>
  </mergeCells>
  <hyperlinks>
    <hyperlink ref="E2" r:id="rId1" display="http://www.parts-express.com/pe/showdetl.cfm?&amp;Partnumber=264-1066"/>
    <hyperlink ref="E3" r:id="rId2" display="http://www.parts-express.com/pe/showdetl.cfm?&amp;Partnumber=264-1070"/>
    <hyperlink ref="E4" r:id="rId3" display="http://www.parts-express.com/pe/showdetl.cfm?&amp;Partnumber=264-1074"/>
    <hyperlink ref="E5" r:id="rId4" display="http://www.parts-express.com/pe/showdetl.cfm?&amp;Partnumber=264-1076"/>
    <hyperlink ref="E6" r:id="rId5" display="http://www.parts-express.com/pe/showdetl.cfm?&amp;Partnumber=264-1078"/>
    <hyperlink ref="E7" r:id="rId6" display="http://www.parts-express.com/pe/showdetl.cfm?&amp;Partnumber=264-1080"/>
    <hyperlink ref="E8" r:id="rId7" display="http://www.parts-express.com/pe/showdetl.cfm?&amp;Partnumber=264-1082"/>
    <hyperlink ref="E9" r:id="rId8" display="http://www.parts-express.com/pe/showdetl.cfm?&amp;Partnumber=264-1084"/>
    <hyperlink ref="E10" r:id="rId9" display="http://www.parts-express.com/pe/showdetl.cfm?&amp;Partnumber=264-1086"/>
    <hyperlink ref="E11" r:id="rId10" display="http://www.parts-express.com/pe/showdetl.cfm?&amp;Partnumber=264-1088"/>
    <hyperlink ref="E12" r:id="rId11" display="http://www.parts-express.com/pe/showdetl.cfm?&amp;Partnumber=264-1090"/>
    <hyperlink ref="E13" r:id="rId12" display="http://www.parts-express.com/pe/showdetl.cfm?&amp;Partnumber=264-1092"/>
    <hyperlink ref="E14" r:id="rId13" display="http://www.parts-express.com/pe/showdetl.cfm?&amp;Partnumber=264-1094"/>
    <hyperlink ref="E15" r:id="rId14" display="http://www.parts-express.com/pe/showdetl.cfm?&amp;Partnumber=264-1096"/>
    <hyperlink ref="E16" r:id="rId15" display="http://www.parts-express.com/pe/showdetl.cfm?&amp;Partnumber=264-1098"/>
    <hyperlink ref="E17" r:id="rId16" display="http://www.parts-express.com/pe/showdetl.cfm?&amp;Partnumber=264-1100"/>
    <hyperlink ref="E18" r:id="rId17" display="http://www.parts-express.com/pe/showdetl.cfm?&amp;Partnumber=264-1102"/>
    <hyperlink ref="E19" r:id="rId18" display="http://www.parts-express.com/pe/showdetl.cfm?&amp;Partnumber=264-1106"/>
    <hyperlink ref="E20" r:id="rId19" display="http://www.parts-express.com/pe/showdetl.cfm?&amp;Partnumber=264-1108"/>
    <hyperlink ref="E21" r:id="rId20" display="http://www.parts-express.com/pe/showdetl.cfm?&amp;Partnumber=264-1110"/>
    <hyperlink ref="E22" r:id="rId21" display="http://www.parts-express.com/pe/showdetl.cfm?&amp;Partnumber=264-1114"/>
    <hyperlink ref="E23" r:id="rId22" display="http://www.parts-express.com/pe/showdetl.cfm?&amp;Partnumber=264-1118"/>
    <hyperlink ref="E24" r:id="rId23" display="http://www.parts-express.com/pe/showdetl.cfm?&amp;Partnumber=264-820"/>
    <hyperlink ref="E25" r:id="rId24" display="http://www.parts-express.com/pe/showdetl.cfm?&amp;Partnumber=264-828"/>
    <hyperlink ref="E26" r:id="rId25" display="http://www.parts-express.com/pe/showdetl.cfm?&amp;Partnumber=264-831"/>
    <hyperlink ref="E27" r:id="rId26" display="http://www.parts-express.com/pe/showdetl.cfm?&amp;Partnumber=264-832"/>
    <hyperlink ref="E28" r:id="rId27" display="http://www.parts-express.com/pe/showdetl.cfm?&amp;Partnumber=264-833"/>
    <hyperlink ref="E29" r:id="rId28" display="http://www.parts-express.com/pe/showdetl.cfm?&amp;Partnumber=264-837"/>
    <hyperlink ref="E30" r:id="rId29" display="http://www.parts-express.com/pe/showdetl.cfm?&amp;Partnumber=264-848"/>
    <hyperlink ref="E31" r:id="rId30" display="http://www.parts-express.com/pe/showdetl.cfm?&amp;Partnumber=264-850"/>
    <hyperlink ref="E32" r:id="rId31" display="http://www.parts-express.com/pe/showdetl.cfm?&amp;Partnumber=264-854"/>
    <hyperlink ref="E33" r:id="rId32" display="http://www.parts-express.com/pe/showdetl.cfm?&amp;Partnumber=264-862"/>
    <hyperlink ref="E34" r:id="rId33" display="http://www.parts-express.com/pe/showdetl.cfm?&amp;Partnumber=264-878"/>
    <hyperlink ref="E35" r:id="rId34" display="http://www.parts-express.com/pe/showdetl.cfm?&amp;Partnumber=264-881"/>
    <hyperlink ref="E36" r:id="rId35" display="http://www.parts-express.com/pe/showdetl.cfm?&amp;Partnumber=264-889"/>
    <hyperlink ref="E37" r:id="rId36" display="http://www.parts-express.com/pe/showdetl.cfm?&amp;Partnumber=264-890"/>
    <hyperlink ref="E38" r:id="rId37" display="http://www.parts-express.com/pe/showdetl.cfm?&amp;Partnumber=264-892"/>
    <hyperlink ref="E39" r:id="rId38" display="http://www.parts-express.com/pe/showdetl.cfm?&amp;Partnumber=264-893"/>
    <hyperlink ref="E40" r:id="rId39" display="http://www.parts-express.com/pe/showdetl.cfm?&amp;Partnumber=264-894"/>
    <hyperlink ref="E41" r:id="rId40" display="http://www.parts-express.com/pe/showdetl.cfm?&amp;Partnumber=264-895"/>
    <hyperlink ref="E42" r:id="rId41" display="http://www.parts-express.com/pe/showdetl.cfm?&amp;Partnumber=290-184"/>
    <hyperlink ref="E43" r:id="rId42" display="http://www.parts-express.com/pe/showdetl.cfm?&amp;Partnumber=290-204"/>
    <hyperlink ref="E44" r:id="rId43" display="http://www.parts-express.com/pe/showdetl.cfm?&amp;Partnumber=290-206"/>
    <hyperlink ref="E45" r:id="rId44" display="http://www.parts-express.com/pe/showdetl.cfm?&amp;Partnumber=290-208"/>
    <hyperlink ref="E46" r:id="rId45" display="http://www.parts-express.com/pe/showdetl.cfm?&amp;Partnumber=290-210"/>
    <hyperlink ref="E47" r:id="rId46" display="http://www.parts-express.com/pe/showdetl.cfm?&amp;Partnumber=290-212"/>
    <hyperlink ref="E48" r:id="rId47" display="http://www.parts-express.com/pe/showdetl.cfm?&amp;Partnumber=290-214"/>
    <hyperlink ref="E49" r:id="rId48" display="http://www.parts-express.com/pe/showdetl.cfm?&amp;Partnumber=290-218"/>
    <hyperlink ref="E50" r:id="rId49" display="http://www.parts-express.com/pe/showdetl.cfm?&amp;Partnumber=290-270"/>
    <hyperlink ref="E51" r:id="rId50" display="http://www.parts-express.com/pe/showdetl.cfm?&amp;Partnumber=290-272"/>
    <hyperlink ref="E52" r:id="rId51" display="http://www.parts-express.com/pe/showdetl.cfm?&amp;Partnumber=290-274"/>
    <hyperlink ref="E53" r:id="rId52" display="http://www.parts-express.com/pe/showdetl.cfm?&amp;Partnumber=290-276"/>
    <hyperlink ref="E54" r:id="rId53" display="http://www.parts-express.com/pe/showdetl.cfm?&amp;Partnumber=290-300"/>
    <hyperlink ref="E55" r:id="rId54" display="http://www.parts-express.com/pe/showdetl.cfm?&amp;Partnumber=290-301"/>
    <hyperlink ref="E56" r:id="rId55" display="http://www.parts-express.com/pe/showdetl.cfm?&amp;Partnumber=290-302"/>
    <hyperlink ref="E57" r:id="rId56" display="http://www.parts-express.com/pe/showdetl.cfm?&amp;Partnumber=290-305"/>
    <hyperlink ref="E58" r:id="rId57" display="http://www.parts-express.com/pe/showdetl.cfm?&amp;Partnumber=290-306"/>
    <hyperlink ref="E59" r:id="rId58" display="http://www.parts-express.com/pe/showdetl.cfm?&amp;Partnumber=290-307"/>
    <hyperlink ref="E60" r:id="rId59" display="http://www.parts-express.com/pe/showdetl.cfm?&amp;Partnumber=290-308"/>
    <hyperlink ref="E61" r:id="rId60" display="http://www.parts-express.com/pe/showdetl.cfm?&amp;Partnumber=290-309"/>
    <hyperlink ref="E62" r:id="rId61" display="http://www.parts-express.com/pe/showdetl.cfm?&amp;Partnumber=290-310"/>
    <hyperlink ref="E63" r:id="rId62" display="http://www.parts-express.com/pe/showdetl.cfm?&amp;Partnumber=290-312"/>
    <hyperlink ref="E64" r:id="rId63" display="http://www.parts-express.com/pe/showdetl.cfm?&amp;Partnumber=290-314"/>
    <hyperlink ref="E65" r:id="rId64" display="http://www.parts-express.com/pe/showdetl.cfm?&amp;Partnumber=290-315"/>
    <hyperlink ref="E66" r:id="rId65" display="http://www.parts-express.com/pe/showdetl.cfm?&amp;Partnumber=290-320"/>
    <hyperlink ref="E67" r:id="rId66" display="http://www.parts-express.com/pe/showdetl.cfm?&amp;Partnumber=290-322"/>
    <hyperlink ref="E68" r:id="rId67" display="http://www.parts-express.com/pe/showdetl.cfm?&amp;Partnumber=290-324"/>
    <hyperlink ref="E69" r:id="rId68" display="http://www.parts-express.com/pe/showdetl.cfm?&amp;Partnumber=290-325"/>
    <hyperlink ref="E70" r:id="rId69" display="http://www.parts-express.com/pe/showdetl.cfm?&amp;Partnumber=290-330"/>
    <hyperlink ref="E71" r:id="rId70" display="http://www.parts-express.com/pe/showdetl.cfm?&amp;Partnumber=290-332"/>
    <hyperlink ref="E72" r:id="rId71" display="http://www.parts-express.com/pe/showdetl.cfm?&amp;Partnumber=290-334"/>
    <hyperlink ref="E73" r:id="rId72" display="http://www.parts-express.com/pe/showdetl.cfm?&amp;Partnumber=290-335"/>
    <hyperlink ref="E74" r:id="rId73" display="http://www.parts-express.com/pe/showdetl.cfm?&amp;Partnumber=290-336"/>
    <hyperlink ref="E75" r:id="rId74" display="http://www.parts-express.com/pe/showdetl.cfm?&amp;Partnumber=290-338"/>
    <hyperlink ref="E76" r:id="rId75" display="http://www.parts-express.com/pe/showdetl.cfm?&amp;Partnumber=290-345"/>
    <hyperlink ref="E77" r:id="rId76" display="http://www.parts-express.com/pe/showdetl.cfm?&amp;Partnumber=290-346"/>
    <hyperlink ref="E78" r:id="rId77" display="http://www.parts-express.com/pe/showdetl.cfm?&amp;Partnumber=290-350"/>
    <hyperlink ref="E79" r:id="rId78" display="http://www.parts-express.com/pe/showdetl.cfm?&amp;Partnumber=290-351"/>
    <hyperlink ref="E80" r:id="rId79" display="http://www.parts-express.com/pe/showdetl.cfm?&amp;Partnumber=290-352"/>
    <hyperlink ref="E81" r:id="rId80" display="http://www.parts-express.com/pe/showdetl.cfm?&amp;Partnumber=290-355"/>
    <hyperlink ref="E82" r:id="rId81" display="http://www.parts-express.com/pe/showdetl.cfm?&amp;Partnumber=290-356"/>
    <hyperlink ref="E83" r:id="rId82" display="http://www.parts-express.com/pe/showdetl.cfm?&amp;Partnumber=290-357"/>
    <hyperlink ref="E84" r:id="rId83" display="http://www.parts-express.com/pe/showdetl.cfm?&amp;Partnumber=290-360"/>
    <hyperlink ref="E85" r:id="rId84" display="http://www.parts-express.com/pe/showdetl.cfm?&amp;Partnumber=290-361"/>
    <hyperlink ref="E86" r:id="rId85" display="http://www.parts-express.com/pe/showdetl.cfm?&amp;Partnumber=290-362"/>
    <hyperlink ref="E87" r:id="rId86" display="http://www.parts-express.com/pe/showdetl.cfm?&amp;Partnumber=290-365"/>
    <hyperlink ref="E88" r:id="rId87" display="http://www.parts-express.com/pe/showdetl.cfm?&amp;Partnumber=290-366"/>
    <hyperlink ref="E89" r:id="rId88" display="http://www.parts-express.com/pe/showdetl.cfm?&amp;Partnumber=290-367"/>
    <hyperlink ref="E90" r:id="rId89" display="http://www.parts-express.com/pe/showdetl.cfm?&amp;Partnumber=290-370"/>
    <hyperlink ref="E91" r:id="rId90" display="http://www.parts-express.com/pe/showdetl.cfm?&amp;Partnumber=290-372"/>
    <hyperlink ref="E92" r:id="rId91" display="http://www.parts-express.com/pe/showdetl.cfm?&amp;Partnumber=290-373"/>
    <hyperlink ref="E93" r:id="rId92" display="http://www.parts-express.com/pe/showdetl.cfm?&amp;Partnumber=290-374"/>
    <hyperlink ref="E94" r:id="rId93" display="http://www.parts-express.com/pe/showdetl.cfm?&amp;Partnumber=290-376"/>
    <hyperlink ref="E95" r:id="rId94" display="http://www.parts-express.com/pe/showdetl.cfm?&amp;Partnumber=290-377"/>
    <hyperlink ref="E96" r:id="rId95" display="http://www.parts-express.com/pe/showdetl.cfm?&amp;Partnumber=290-910"/>
    <hyperlink ref="E97" r:id="rId96" display="http://www.parts-express.com/pe/showdetl.cfm?&amp;Partnumber=290-912"/>
    <hyperlink ref="E98" r:id="rId97" display="http://www.parts-express.com/pe/showdetl.cfm?&amp;Partnumber=290-914"/>
    <hyperlink ref="E99" r:id="rId98" display="http://www.parts-express.com/pe/showdetl.cfm?&amp;Partnumber=290-916"/>
    <hyperlink ref="E100" r:id="rId99" display="http://www.parts-express.com/pe/showdetl.cfm?&amp;Partnumber=290-918"/>
    <hyperlink ref="E101" r:id="rId100" display="http://www.parts-express.com/pe/showdetl.cfm?&amp;Partnumber=290-920"/>
    <hyperlink ref="E104" r:id="rId101" display="http://www.parts-express.com/pe/showdetl.cfm?&amp;Partnumber=292-404"/>
    <hyperlink ref="E105" r:id="rId102" display="http://www.parts-express.com/pe/showdetl.cfm?&amp;Partnumber=292-405"/>
    <hyperlink ref="E106" r:id="rId103" display="http://www.parts-express.com/pe/showdetl.cfm?&amp;Partnumber=292-406"/>
    <hyperlink ref="E107" r:id="rId104" display="http://www.parts-express.com/pe/showdetl.cfm?&amp;Partnumber=292-408"/>
    <hyperlink ref="E108" r:id="rId105" display="http://www.parts-express.com/pe/showdetl.cfm?&amp;Partnumber=292-410"/>
    <hyperlink ref="E109" r:id="rId106" display="http://www.parts-express.com/pe/showdetl.cfm?&amp;Partnumber=292-412"/>
    <hyperlink ref="E110" r:id="rId107" display="http://www.parts-express.com/pe/showdetl.cfm?&amp;Partnumber=292-415"/>
    <hyperlink ref="E111" r:id="rId108" display="http://www.parts-express.com/pe/showdetl.cfm?&amp;Partnumber=292-421"/>
    <hyperlink ref="E112" r:id="rId109" display="http://www.parts-express.com/pe/showdetl.cfm?&amp;Partnumber=292-422"/>
    <hyperlink ref="E113" r:id="rId110" display="http://www.parts-express.com/pe/showdetl.cfm?&amp;Partnumber=292-426"/>
    <hyperlink ref="E114" r:id="rId111" display="http://www.parts-express.com/pe/showdetl.cfm?&amp;Partnumber=292-428"/>
    <hyperlink ref="E115" r:id="rId112" display="http://www.parts-express.com/pe/showdetl.cfm?&amp;Partnumber=293-481"/>
    <hyperlink ref="E116" r:id="rId113" display="http://www.parts-express.com/pe/showdetl.cfm?&amp;Partnumber=293-482"/>
    <hyperlink ref="E117" r:id="rId114" display="http://www.parts-express.com/pe/showdetl.cfm?&amp;Partnumber=293-483"/>
    <hyperlink ref="E118" r:id="rId115" display="http://www.parts-express.com/pe/showdetl.cfm?&amp;Partnumber=293-484"/>
    <hyperlink ref="E119" r:id="rId116" display="http://www.parts-express.com/pe/showdetl.cfm?&amp;Partnumber=293-638"/>
    <hyperlink ref="E120" r:id="rId117" display="http://www.parts-express.com/pe/showdetl.cfm?&amp;Partnumber=293-642"/>
    <hyperlink ref="E121" r:id="rId118" display="http://www.parts-express.com/pe/showdetl.cfm?&amp;Partnumber=293-650"/>
    <hyperlink ref="E122" r:id="rId119" display="http://www.parts-express.com/pe/showdetl.cfm?&amp;Partnumber=293-656"/>
    <hyperlink ref="E123" r:id="rId120" display="http://www.parts-express.com/pe/showdetl.cfm?&amp;Partnumber=293-657"/>
    <hyperlink ref="E124" r:id="rId121" display="http://www.parts-express.com/pe/showdetl.cfm?&amp;Partnumber=293-662"/>
    <hyperlink ref="E125" r:id="rId122" display="http://www.parts-express.com/pe/showdetl.cfm?&amp;Partnumber=293-666"/>
    <hyperlink ref="E126" r:id="rId123" display="http://www.parts-express.com/pe/showdetl.cfm?&amp;Partnumber=295-100"/>
    <hyperlink ref="E127" r:id="rId124" display="http://www.parts-express.com/pe/showdetl.cfm?&amp;Partnumber=295-110"/>
    <hyperlink ref="E128" r:id="rId125" display="http://www.parts-express.com/pe/showdetl.cfm?&amp;Partnumber=295-120"/>
    <hyperlink ref="E129" r:id="rId126" display="http://www.parts-express.com/pe/showdetl.cfm?&amp;Partnumber=295-130"/>
    <hyperlink ref="E130" r:id="rId127" display="http://www.parts-express.com/pe/showdetl.cfm?&amp;Partnumber=295-185"/>
    <hyperlink ref="E131" r:id="rId128" display="http://www.parts-express.com/pe/showdetl.cfm?&amp;Partnumber=295-200"/>
    <hyperlink ref="E132" r:id="rId129" display="http://www.parts-express.com/pe/showdetl.cfm?&amp;Partnumber=295-202"/>
    <hyperlink ref="E133" r:id="rId130" display="http://www.parts-express.com/pe/showdetl.cfm?&amp;Partnumber=295-204"/>
    <hyperlink ref="E134" r:id="rId131" display="http://www.parts-express.com/pe/showdetl.cfm?&amp;Partnumber=295-206"/>
    <hyperlink ref="E135" r:id="rId132" display="http://www.parts-express.com/pe/showdetl.cfm?&amp;Partnumber=295-300"/>
    <hyperlink ref="E136" r:id="rId133" display="http://www.parts-express.com/pe/showdetl.cfm?&amp;Partnumber=295-301"/>
    <hyperlink ref="E137" r:id="rId134" display="http://www.parts-express.com/pe/showdetl.cfm?&amp;Partnumber=295-302"/>
    <hyperlink ref="E138" r:id="rId135" display="http://www.parts-express.com/pe/showdetl.cfm?&amp;Partnumber=295-305"/>
    <hyperlink ref="E139" r:id="rId136" display="http://www.parts-express.com/pe/showdetl.cfm?&amp;Partnumber=295-306"/>
    <hyperlink ref="E140" r:id="rId137" display="http://www.parts-express.com/pe/showdetl.cfm?&amp;Partnumber=295-308"/>
    <hyperlink ref="E141" r:id="rId138" display="http://www.parts-express.com/pe/showdetl.cfm?&amp;Partnumber=295-310"/>
    <hyperlink ref="E142" r:id="rId139" display="http://www.parts-express.com/pe/showdetl.cfm?&amp;Partnumber=295-315"/>
    <hyperlink ref="E143" r:id="rId140" display="http://www.parts-express.com/pe/showdetl.cfm?&amp;Partnumber=295-320"/>
    <hyperlink ref="E144" r:id="rId141" display="http://www.parts-express.com/pe/showdetl.cfm?&amp;Partnumber=295-325"/>
    <hyperlink ref="E145" r:id="rId142" display="http://www.parts-express.com/pe/showdetl.cfm?&amp;Partnumber=295-328"/>
    <hyperlink ref="E146" r:id="rId143" display="http://www.parts-express.com/pe/showdetl.cfm?&amp;Partnumber=295-330"/>
    <hyperlink ref="E147" r:id="rId144" display="http://www.parts-express.com/pe/showdetl.cfm?&amp;Partnumber=295-332"/>
    <hyperlink ref="E148" r:id="rId145" display="http://www.parts-express.com/pe/showdetl.cfm?&amp;Partnumber=295-334"/>
    <hyperlink ref="E149" r:id="rId146" display="http://www.parts-express.com/pe/showdetl.cfm?&amp;Partnumber=295-335"/>
    <hyperlink ref="E150" r:id="rId147" display="http://www.parts-express.com/pe/showdetl.cfm?&amp;Partnumber=295-336"/>
    <hyperlink ref="E151" r:id="rId148" display="http://www.parts-express.com/pe/showdetl.cfm?&amp;Partnumber=295-338"/>
    <hyperlink ref="E152" r:id="rId149" display="http://www.parts-express.com/pe/showdetl.cfm?&amp;Partnumber=295-340"/>
    <hyperlink ref="E153" r:id="rId150" display="http://www.parts-express.com/pe/showdetl.cfm?&amp;Partnumber=295-342"/>
    <hyperlink ref="E154" r:id="rId151" display="http://www.parts-express.com/pe/showdetl.cfm?&amp;Partnumber=295-344"/>
    <hyperlink ref="E155" r:id="rId152" display="http://www.parts-express.com/pe/showdetl.cfm?&amp;Partnumber=295-346"/>
    <hyperlink ref="E156" r:id="rId153" display="http://www.parts-express.com/pe/showdetl.cfm?&amp;Partnumber=295-352"/>
    <hyperlink ref="E157" r:id="rId154" display="http://www.parts-express.com/pe/showdetl.cfm?&amp;Partnumber=295-353"/>
    <hyperlink ref="E158" r:id="rId155" display="http://www.parts-express.com/pe/showdetl.cfm?&amp;Partnumber=295-354"/>
    <hyperlink ref="E159" r:id="rId156" display="http://www.parts-express.com/pe/showdetl.cfm?&amp;Partnumber=295-355"/>
    <hyperlink ref="E160" r:id="rId157" display="http://www.parts-express.com/pe/showdetl.cfm?&amp;Partnumber=295-356"/>
    <hyperlink ref="E161" r:id="rId158" display="http://www.parts-express.com/pe/showdetl.cfm?&amp;Partnumber=295-357"/>
    <hyperlink ref="E162" r:id="rId159" display="http://www.parts-express.com/pe/showdetl.cfm?&amp;Partnumber=295-364"/>
    <hyperlink ref="E163" r:id="rId160" display="http://www.parts-express.com/pe/showdetl.cfm?&amp;Partnumber=295-370"/>
    <hyperlink ref="E164" r:id="rId161" display="http://www.parts-express.com/pe/showdetl.cfm?&amp;Partnumber=295-372"/>
    <hyperlink ref="E165" r:id="rId162" display="http://www.parts-express.com/pe/showdetl.cfm?&amp;Partnumber=295-374"/>
    <hyperlink ref="E166" r:id="rId163" display="http://www.parts-express.com/pe/showdetl.cfm?&amp;Partnumber=295-376"/>
    <hyperlink ref="E167" r:id="rId164" display="http://www.parts-express.com/pe/showdetl.cfm?&amp;Partnumber=295-378"/>
    <hyperlink ref="E168" r:id="rId165" display="http://www.parts-express.com/pe/showdetl.cfm?&amp;Partnumber=295-380"/>
    <hyperlink ref="E169" r:id="rId166" display="http://www.parts-express.com/pe/showdetl.cfm?&amp;Partnumber=295-404"/>
    <hyperlink ref="E170" r:id="rId167" display="http://www.parts-express.com/pe/showdetl.cfm?&amp;Partnumber=295-414"/>
    <hyperlink ref="E171" r:id="rId168" display="http://www.parts-express.com/pe/showdetl.cfm?&amp;Partnumber=295-420"/>
    <hyperlink ref="E172" r:id="rId169" display="http://www.parts-express.com/pe/showdetl.cfm?&amp;Partnumber=295-442"/>
    <hyperlink ref="E173" r:id="rId170" display="http://www.parts-express.com/pe/showdetl.cfm?&amp;Partnumber=295-445"/>
    <hyperlink ref="E174" r:id="rId171" display="http://www.parts-express.com/pe/showdetl.cfm?&amp;Partnumber=295-456"/>
    <hyperlink ref="E175" r:id="rId172" display="http://www.parts-express.com/pe/showdetl.cfm?&amp;Partnumber=295-460"/>
    <hyperlink ref="E176" r:id="rId173" display="http://www.parts-express.com/pe/showdetl.cfm?&amp;Partnumber=295-462"/>
    <hyperlink ref="E177" r:id="rId174" display="http://www.parts-express.com/pe/showdetl.cfm?&amp;Partnumber=295-464"/>
    <hyperlink ref="E178" r:id="rId175" display="http://www.parts-express.com/pe/showdetl.cfm?&amp;Partnumber=295-466"/>
    <hyperlink ref="E179" r:id="rId176" display="http://www.parts-express.com/pe/showdetl.cfm?&amp;Partnumber=295-467"/>
    <hyperlink ref="E180" r:id="rId177" display="http://www.parts-express.com/pe/showdetl.cfm?&amp;Partnumber=295-468"/>
    <hyperlink ref="E181" r:id="rId178" display="http://www.parts-express.com/pe/showdetl.cfm?&amp;Partnumber=295-469"/>
    <hyperlink ref="E182" r:id="rId179" display="http://www.parts-express.com/pe/showdetl.cfm?&amp;Partnumber=295-470"/>
    <hyperlink ref="E183" r:id="rId180" display="http://www.parts-express.com/pe/showdetl.cfm?&amp;Partnumber=295-475"/>
    <hyperlink ref="E184" r:id="rId181" display="http://www.parts-express.com/pe/showdetl.cfm?&amp;Partnumber=295-484"/>
    <hyperlink ref="E185" r:id="rId182" display="http://www.parts-express.com/pe/showdetl.cfm?&amp;Partnumber=295-486"/>
    <hyperlink ref="E186" r:id="rId183" display="http://www.parts-express.com/pe/showdetl.cfm?&amp;Partnumber=295-488"/>
    <hyperlink ref="E187" r:id="rId184" display="http://www.parts-express.com/pe/showdetl.cfm?&amp;Partnumber=295-600"/>
    <hyperlink ref="E188" r:id="rId185" display="http://www.parts-express.com/pe/showdetl.cfm?&amp;Partnumber=295-605"/>
    <hyperlink ref="E189" r:id="rId186" display="http://www.parts-express.com/pe/showdetl.cfm?&amp;Partnumber=295-610"/>
    <hyperlink ref="E190" r:id="rId187" display="http://www.parts-express.com/pe/showdetl.cfm?&amp;Partnumber=296-400"/>
    <hyperlink ref="E191" r:id="rId188" display="http://www.parts-express.com/pe/showdetl.cfm?&amp;Partnumber=296-404"/>
    <hyperlink ref="E192" r:id="rId189" display="http://www.parts-express.com/pe/showdetl.cfm?&amp;Partnumber=296-410"/>
    <hyperlink ref="E193" r:id="rId190" display="http://www.parts-express.com/pe/showdetl.cfm?&amp;Partnumber=296-412"/>
    <hyperlink ref="E194" r:id="rId191" display="http://www.parts-express.com/pe/showdetl.cfm?&amp;Partnumber=296-414"/>
    <hyperlink ref="E195" r:id="rId192" display="http://www.parts-express.com/pe/showdetl.cfm?&amp;Partnumber=296-420"/>
    <hyperlink ref="E196" r:id="rId193" display="http://www.parts-express.com/pe/showdetl.cfm?&amp;Partnumber=296-434"/>
    <hyperlink ref="E197" r:id="rId194" display="http://www.parts-express.com/pe/showdetl.cfm?&amp;Partnumber=296-600"/>
    <hyperlink ref="E198" r:id="rId195" display="http://www.parts-express.com/pe/showdetl.cfm?&amp;Partnumber=296-603"/>
    <hyperlink ref="E199" r:id="rId196" display="http://www.parts-express.com/pe/showdetl.cfm?&amp;Partnumber=296-608"/>
    <hyperlink ref="E200" r:id="rId197" display="http://www.parts-express.com/pe/showdetl.cfm?&amp;Partnumber=296-616"/>
    <hyperlink ref="E201" r:id="rId198" display="http://www.parts-express.com/pe/showdetl.cfm?&amp;Partnumber=296-624"/>
    <hyperlink ref="E202" r:id="rId199" display="http://www.parts-express.com/pe/showdetl.cfm?&amp;Partnumber=297-030"/>
    <hyperlink ref="E203" r:id="rId200" display="http://www.parts-express.com/pe/showdetl.cfm?&amp;Partnumber=297-040"/>
    <hyperlink ref="E204" r:id="rId201" display="http://www.parts-express.com/pe/showdetl.cfm?&amp;Partnumber=297-045"/>
    <hyperlink ref="E205" r:id="rId202" display="http://www.parts-express.com/pe/showdetl.cfm?&amp;Partnumber=297-066"/>
    <hyperlink ref="E206" r:id="rId203" display="http://www.parts-express.com/pe/showdetl.cfm?&amp;Partnumber=297-114"/>
    <hyperlink ref="E207" r:id="rId204" display="http://www.parts-express.com/pe/showdetl.cfm?&amp;Partnumber=297-120"/>
    <hyperlink ref="E208" r:id="rId205" display="http://www.parts-express.com/pe/showdetl.cfm?&amp;Partnumber=297-122"/>
    <hyperlink ref="E209" r:id="rId206" display="http://www.parts-express.com/pe/showdetl.cfm?&amp;Partnumber=297-123"/>
    <hyperlink ref="E210" r:id="rId207" display="http://www.parts-express.com/pe/showdetl.cfm?&amp;Partnumber=297-124"/>
    <hyperlink ref="E211" r:id="rId208" display="http://www.parts-express.com/pe/showdetl.cfm?&amp;Partnumber=297-125"/>
    <hyperlink ref="E212" r:id="rId209" display="http://www.parts-express.com/pe/showdetl.cfm?&amp;Partnumber=297-130"/>
    <hyperlink ref="E213" r:id="rId210" display="http://www.parts-express.com/pe/showdetl.cfm?&amp;Partnumber=297-132"/>
    <hyperlink ref="E214" r:id="rId211" display="http://www.parts-express.com/pe/showdetl.cfm?&amp;Partnumber=297-262"/>
    <hyperlink ref="E215" r:id="rId212" display="http://www.parts-express.com/pe/showdetl.cfm?&amp;Partnumber=297-264"/>
    <hyperlink ref="E216" r:id="rId213" display="http://www.parts-express.com/pe/showdetl.cfm?&amp;Partnumber=297-290"/>
    <hyperlink ref="E217" r:id="rId214" display="http://www.parts-express.com/pe/showdetl.cfm?&amp;Partnumber=297-292"/>
    <hyperlink ref="E218" r:id="rId215" display="http://www.parts-express.com/pe/showdetl.cfm?&amp;Partnumber=297-295"/>
    <hyperlink ref="E219" r:id="rId216" display="http://www.parts-express.com/pe/showdetl.cfm?&amp;Partnumber=297-297"/>
    <hyperlink ref="E220" r:id="rId217" display="http://www.parts-express.com/pe/showdetl.cfm?&amp;Partnumber=297-420"/>
    <hyperlink ref="E221" r:id="rId218" display="http://www.parts-express.com/pe/showdetl.cfm?&amp;Partnumber=297-429"/>
    <hyperlink ref="E222" r:id="rId219" display="http://www.parts-express.com/pe/showdetl.cfm?&amp;Partnumber=297-434"/>
    <hyperlink ref="E223" r:id="rId220" display="http://www.parts-express.com/pe/showdetl.cfm?&amp;Partnumber=297-435"/>
    <hyperlink ref="E224" r:id="rId221" display="http://www.parts-express.com/pe/showdetl.cfm?&amp;Partnumber=297-436"/>
    <hyperlink ref="E225" r:id="rId222" display="http://www.parts-express.com/pe/showdetl.cfm?&amp;Partnumber=297-437"/>
    <hyperlink ref="E226" r:id="rId223" display="http://www.parts-express.com/pe/showdetl.cfm?&amp;Partnumber=297-439"/>
    <hyperlink ref="E227" r:id="rId224" display="http://www.parts-express.com/pe/showdetl.cfm?&amp;Partnumber=297-440"/>
    <hyperlink ref="E228" r:id="rId225" display="http://www.parts-express.com/pe/showdetl.cfm?&amp;Partnumber=297-441"/>
    <hyperlink ref="E229" r:id="rId226" display="http://www.parts-express.com/pe/showdetl.cfm?&amp;Partnumber=297-442"/>
    <hyperlink ref="E230" r:id="rId227" display="http://www.parts-express.com/pe/showdetl.cfm?&amp;Partnumber=297-445"/>
    <hyperlink ref="E231" r:id="rId228" display="http://www.parts-express.com/pe/showdetl.cfm?&amp;Partnumber=297-446"/>
    <hyperlink ref="E232" r:id="rId229" display="http://www.parts-express.com/pe/showdetl.cfm?&amp;Partnumber=297-447"/>
    <hyperlink ref="E233" r:id="rId230" display="http://www.parts-express.com/pe/showdetl.cfm?&amp;Partnumber=297-449"/>
    <hyperlink ref="E234" r:id="rId231" display="http://www.parts-express.com/pe/showdetl.cfm?&amp;Partnumber=297-450"/>
    <hyperlink ref="E235" r:id="rId232" display="http://www.parts-express.com/pe/showdetl.cfm?&amp;Partnumber=297-453"/>
    <hyperlink ref="E236" r:id="rId233" display="http://www.parts-express.com/pe/showdetl.cfm?&amp;Partnumber=297-460"/>
    <hyperlink ref="E237" r:id="rId234" display="http://www.parts-express.com/pe/showdetl.cfm?&amp;Partnumber=297-455"/>
    <hyperlink ref="E102" r:id="rId235" display="http://www.parts-express.com/pe/showdetl.cfm?&amp;Partnumber=292-202"/>
    <hyperlink ref="E103" r:id="rId236" display="http://www.parts-express.com/pe/showdetl.cfm?&amp;Partnumber=292-204"/>
  </hyperlinks>
  <pageMargins left="0.7" right="0.7" top="0.75" bottom="0.75" header="0.3" footer="0.3"/>
  <pageSetup orientation="portrait" verticalDpi="0" r:id="rId237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D170"/>
  <sheetViews>
    <sheetView topLeftCell="A55" workbookViewId="0">
      <selection activeCell="Q73" sqref="Q73"/>
    </sheetView>
  </sheetViews>
  <sheetFormatPr defaultRowHeight="15"/>
  <cols>
    <col min="1" max="1" width="9.140625" style="21"/>
    <col min="2" max="2" width="33.140625" style="21" customWidth="1"/>
    <col min="3" max="3" width="13.85546875" style="21" customWidth="1"/>
    <col min="4" max="4" width="21" style="21" customWidth="1"/>
    <col min="5" max="8" width="9.140625" style="21"/>
    <col min="9" max="9" width="10.85546875" style="21" bestFit="1" customWidth="1"/>
    <col min="10" max="11" width="9.140625" style="21"/>
    <col min="12" max="12" width="9.140625" style="29"/>
    <col min="13" max="13" width="9.140625" style="21"/>
    <col min="14" max="22" width="5.5703125" style="21" customWidth="1"/>
    <col min="23" max="25" width="9.140625" style="21"/>
    <col min="26" max="26" width="9.140625" style="9"/>
    <col min="27" max="27" width="12.5703125" style="21" bestFit="1" customWidth="1"/>
    <col min="28" max="28" width="9.140625" style="21"/>
    <col min="29" max="29" width="11.5703125" style="21" bestFit="1" customWidth="1"/>
    <col min="30" max="30" width="10.5703125" style="21" bestFit="1" customWidth="1"/>
    <col min="31" max="16384" width="9.140625" style="21"/>
  </cols>
  <sheetData>
    <row r="1" spans="1:30" s="9" customFormat="1">
      <c r="A1" s="9" t="s">
        <v>237</v>
      </c>
      <c r="B1" s="10" t="s">
        <v>238</v>
      </c>
      <c r="C1" s="11" t="s">
        <v>239</v>
      </c>
      <c r="D1" s="11" t="s">
        <v>240</v>
      </c>
      <c r="E1" s="9" t="s">
        <v>241</v>
      </c>
      <c r="F1" s="9" t="s">
        <v>242</v>
      </c>
      <c r="G1" s="9" t="s">
        <v>497</v>
      </c>
      <c r="H1" s="9" t="s">
        <v>491</v>
      </c>
      <c r="I1" s="9" t="s">
        <v>243</v>
      </c>
      <c r="J1" s="9" t="s">
        <v>244</v>
      </c>
      <c r="K1" s="9" t="s">
        <v>245</v>
      </c>
      <c r="L1" s="27" t="s">
        <v>246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9" t="s">
        <v>487</v>
      </c>
      <c r="T1" s="9" t="s">
        <v>488</v>
      </c>
      <c r="U1" s="9" t="s">
        <v>489</v>
      </c>
      <c r="V1" s="9" t="s">
        <v>490</v>
      </c>
      <c r="W1" s="9" t="s">
        <v>492</v>
      </c>
      <c r="X1" s="9" t="s">
        <v>493</v>
      </c>
      <c r="Y1" s="9" t="s">
        <v>495</v>
      </c>
      <c r="Z1" s="9" t="s">
        <v>494</v>
      </c>
      <c r="AA1" s="16" t="s">
        <v>3670</v>
      </c>
      <c r="AB1" s="16" t="s">
        <v>3671</v>
      </c>
      <c r="AC1" s="16" t="s">
        <v>4077</v>
      </c>
      <c r="AD1" s="6" t="s">
        <v>4170</v>
      </c>
    </row>
    <row r="2" spans="1:30">
      <c r="A2" s="22">
        <v>8</v>
      </c>
      <c r="B2" s="22" t="str">
        <f>CONCATENATE(C2,CHAR(32),D2)</f>
        <v>Selenium 8PW3-SLF</v>
      </c>
      <c r="C2" s="22" t="s">
        <v>1639</v>
      </c>
      <c r="D2" s="22" t="s">
        <v>3672</v>
      </c>
      <c r="E2" s="23" t="s">
        <v>3673</v>
      </c>
      <c r="F2" s="23"/>
      <c r="G2" s="22">
        <v>8</v>
      </c>
      <c r="H2" s="22">
        <v>125</v>
      </c>
      <c r="I2" s="22">
        <v>92</v>
      </c>
      <c r="J2" s="22">
        <v>2.4</v>
      </c>
      <c r="K2" s="22">
        <v>72</v>
      </c>
      <c r="L2" s="28">
        <f>AD2*28.3169</f>
        <v>28.883238000000002</v>
      </c>
      <c r="M2" s="22">
        <v>0.81</v>
      </c>
      <c r="N2" s="22"/>
      <c r="O2" s="20"/>
      <c r="P2" s="20"/>
      <c r="Q2" s="20"/>
      <c r="W2" s="1" t="s">
        <v>496</v>
      </c>
      <c r="X2" s="34">
        <v>41431</v>
      </c>
      <c r="Z2" s="9">
        <v>0</v>
      </c>
      <c r="AA2" t="s">
        <v>4172</v>
      </c>
      <c r="AD2" s="22">
        <v>1.02</v>
      </c>
    </row>
    <row r="3" spans="1:30">
      <c r="A3" s="22">
        <v>12</v>
      </c>
      <c r="B3" s="22" t="str">
        <f t="shared" ref="B3:B66" si="0">CONCATENATE(C3,CHAR(32),D3)</f>
        <v>Selenium 12PW3-SLF</v>
      </c>
      <c r="C3" s="22" t="s">
        <v>1639</v>
      </c>
      <c r="D3" s="22" t="s">
        <v>3675</v>
      </c>
      <c r="E3" s="23" t="s">
        <v>3674</v>
      </c>
      <c r="F3" s="23"/>
      <c r="G3" s="22">
        <v>8</v>
      </c>
      <c r="H3" s="22">
        <v>200</v>
      </c>
      <c r="I3" s="22">
        <v>97</v>
      </c>
      <c r="J3" s="22">
        <v>1.3</v>
      </c>
      <c r="K3" s="22">
        <v>50</v>
      </c>
      <c r="L3" s="28">
        <f t="shared" ref="L3:L66" si="1">AD3*28.3169</f>
        <v>96.843797999999992</v>
      </c>
      <c r="M3" s="22">
        <v>0.69</v>
      </c>
      <c r="N3" s="22"/>
      <c r="O3" s="20"/>
      <c r="P3" s="20"/>
      <c r="Q3" s="20"/>
      <c r="W3" s="1" t="s">
        <v>496</v>
      </c>
      <c r="X3" s="34">
        <v>41431</v>
      </c>
      <c r="Z3" s="9">
        <v>0</v>
      </c>
      <c r="AA3" t="s">
        <v>4172</v>
      </c>
      <c r="AD3" s="22">
        <v>3.42</v>
      </c>
    </row>
    <row r="4" spans="1:30">
      <c r="A4" s="22">
        <v>15</v>
      </c>
      <c r="B4" s="22" t="str">
        <f t="shared" si="0"/>
        <v>Selenium 15PW3-SLF</v>
      </c>
      <c r="C4" s="22" t="s">
        <v>1639</v>
      </c>
      <c r="D4" s="22" t="s">
        <v>3677</v>
      </c>
      <c r="E4" s="23" t="s">
        <v>3676</v>
      </c>
      <c r="F4" s="23"/>
      <c r="G4" s="22">
        <v>8</v>
      </c>
      <c r="H4" s="22">
        <v>250</v>
      </c>
      <c r="I4" s="22">
        <v>98</v>
      </c>
      <c r="J4" s="22">
        <v>3</v>
      </c>
      <c r="K4" s="22">
        <v>37</v>
      </c>
      <c r="L4" s="28">
        <f t="shared" si="1"/>
        <v>273.82442300000002</v>
      </c>
      <c r="M4" s="22">
        <v>0.61</v>
      </c>
      <c r="N4" s="22"/>
      <c r="O4" s="20"/>
      <c r="P4" s="20"/>
      <c r="Q4" s="20"/>
      <c r="W4" s="1" t="s">
        <v>496</v>
      </c>
      <c r="X4" s="34">
        <v>41431</v>
      </c>
      <c r="Z4" s="9">
        <v>0</v>
      </c>
      <c r="AA4" t="s">
        <v>4172</v>
      </c>
      <c r="AD4" s="22">
        <v>9.67</v>
      </c>
    </row>
    <row r="5" spans="1:30">
      <c r="A5" s="22">
        <v>12</v>
      </c>
      <c r="B5" s="22" t="str">
        <f t="shared" si="0"/>
        <v>Selenium 12PW5-SLF</v>
      </c>
      <c r="C5" s="22" t="s">
        <v>1639</v>
      </c>
      <c r="D5" s="22" t="s">
        <v>3679</v>
      </c>
      <c r="E5" s="23" t="s">
        <v>3678</v>
      </c>
      <c r="F5" s="23"/>
      <c r="G5" s="22">
        <v>8</v>
      </c>
      <c r="H5" s="22">
        <v>300</v>
      </c>
      <c r="I5" s="22">
        <v>96</v>
      </c>
      <c r="J5" s="22">
        <v>3.5</v>
      </c>
      <c r="K5" s="22">
        <v>42</v>
      </c>
      <c r="L5" s="28">
        <f t="shared" si="1"/>
        <v>107.887389</v>
      </c>
      <c r="M5" s="22">
        <v>0.31</v>
      </c>
      <c r="N5" s="22"/>
      <c r="O5" s="20"/>
      <c r="P5" s="20"/>
      <c r="Q5" s="20"/>
      <c r="W5" s="1" t="s">
        <v>496</v>
      </c>
      <c r="X5" s="34">
        <v>41431</v>
      </c>
      <c r="Z5" s="9">
        <v>0</v>
      </c>
      <c r="AA5" t="s">
        <v>4172</v>
      </c>
      <c r="AD5" s="22">
        <v>3.81</v>
      </c>
    </row>
    <row r="6" spans="1:30">
      <c r="A6" s="22">
        <v>18</v>
      </c>
      <c r="B6" s="22" t="str">
        <f t="shared" si="0"/>
        <v>Selenium 18SWS800</v>
      </c>
      <c r="C6" s="22" t="s">
        <v>1639</v>
      </c>
      <c r="D6" s="22" t="s">
        <v>3681</v>
      </c>
      <c r="E6" s="23" t="s">
        <v>3680</v>
      </c>
      <c r="F6" s="23"/>
      <c r="G6" s="22">
        <v>8</v>
      </c>
      <c r="H6" s="22">
        <v>800</v>
      </c>
      <c r="I6" s="22">
        <v>96</v>
      </c>
      <c r="J6" s="22">
        <v>6.5</v>
      </c>
      <c r="K6" s="22">
        <v>32</v>
      </c>
      <c r="L6" s="28">
        <f t="shared" si="1"/>
        <v>229.083721</v>
      </c>
      <c r="M6" s="22">
        <v>0.41</v>
      </c>
      <c r="N6" s="22"/>
      <c r="O6" s="20"/>
      <c r="P6" s="20"/>
      <c r="Q6" s="20"/>
      <c r="W6" s="1" t="s">
        <v>496</v>
      </c>
      <c r="X6" s="34">
        <v>41431</v>
      </c>
      <c r="Z6" s="9">
        <v>0</v>
      </c>
      <c r="AA6" t="s">
        <v>4172</v>
      </c>
      <c r="AD6" s="22">
        <v>8.09</v>
      </c>
    </row>
    <row r="7" spans="1:30">
      <c r="A7" s="22">
        <v>15</v>
      </c>
      <c r="B7" s="22" t="str">
        <f t="shared" si="0"/>
        <v>Selenium 15SWS800</v>
      </c>
      <c r="C7" s="22" t="s">
        <v>1639</v>
      </c>
      <c r="D7" s="22" t="s">
        <v>3683</v>
      </c>
      <c r="E7" s="23" t="s">
        <v>3682</v>
      </c>
      <c r="F7" s="23"/>
      <c r="G7" s="22">
        <v>8</v>
      </c>
      <c r="H7" s="22">
        <v>800</v>
      </c>
      <c r="I7" s="22">
        <v>93</v>
      </c>
      <c r="J7" s="22">
        <v>6.5</v>
      </c>
      <c r="K7" s="22">
        <v>37</v>
      </c>
      <c r="L7" s="28">
        <f t="shared" si="1"/>
        <v>97.410135999999994</v>
      </c>
      <c r="M7" s="22">
        <v>0.37</v>
      </c>
      <c r="N7" s="22"/>
      <c r="O7" s="20"/>
      <c r="P7" s="20"/>
      <c r="Q7" s="20"/>
      <c r="W7" s="1" t="s">
        <v>496</v>
      </c>
      <c r="X7" s="34">
        <v>41431</v>
      </c>
      <c r="Z7" s="9">
        <v>0</v>
      </c>
      <c r="AA7" t="s">
        <v>4172</v>
      </c>
      <c r="AD7" s="22">
        <v>3.44</v>
      </c>
    </row>
    <row r="8" spans="1:30">
      <c r="A8" s="22">
        <v>12</v>
      </c>
      <c r="B8" s="22" t="str">
        <f t="shared" si="0"/>
        <v>Selenium 12WS600</v>
      </c>
      <c r="C8" s="22" t="s">
        <v>1639</v>
      </c>
      <c r="D8" s="22" t="s">
        <v>3685</v>
      </c>
      <c r="E8" s="23" t="s">
        <v>3684</v>
      </c>
      <c r="F8" s="23"/>
      <c r="G8" s="22">
        <v>8</v>
      </c>
      <c r="H8" s="22">
        <v>600</v>
      </c>
      <c r="I8" s="22">
        <v>95</v>
      </c>
      <c r="J8" s="22">
        <v>4.3</v>
      </c>
      <c r="K8" s="22">
        <v>46</v>
      </c>
      <c r="L8" s="28">
        <f t="shared" si="1"/>
        <v>59.748658999999996</v>
      </c>
      <c r="M8" s="22">
        <v>0.34</v>
      </c>
      <c r="N8" s="22"/>
      <c r="O8" s="20"/>
      <c r="P8" s="20"/>
      <c r="Q8" s="20"/>
      <c r="W8" s="1" t="s">
        <v>496</v>
      </c>
      <c r="X8" s="34">
        <v>41431</v>
      </c>
      <c r="Z8" s="9">
        <v>0</v>
      </c>
      <c r="AA8" t="s">
        <v>4172</v>
      </c>
      <c r="AD8" s="22">
        <v>2.11</v>
      </c>
    </row>
    <row r="9" spans="1:30">
      <c r="A9" s="22">
        <v>15</v>
      </c>
      <c r="B9" s="22" t="str">
        <f t="shared" si="0"/>
        <v>Selenium 15WS600</v>
      </c>
      <c r="C9" s="22" t="s">
        <v>1639</v>
      </c>
      <c r="D9" s="22" t="s">
        <v>3687</v>
      </c>
      <c r="E9" s="23" t="s">
        <v>3686</v>
      </c>
      <c r="F9" s="23"/>
      <c r="G9" s="22">
        <v>8</v>
      </c>
      <c r="H9" s="22">
        <v>600</v>
      </c>
      <c r="I9" s="22">
        <v>97</v>
      </c>
      <c r="J9" s="22">
        <v>3.75</v>
      </c>
      <c r="K9" s="22">
        <v>35</v>
      </c>
      <c r="L9" s="28">
        <f t="shared" si="1"/>
        <v>214.92527100000001</v>
      </c>
      <c r="M9" s="22">
        <v>0.35</v>
      </c>
      <c r="N9" s="22"/>
      <c r="O9" s="20"/>
      <c r="P9" s="20"/>
      <c r="Q9" s="20"/>
      <c r="W9" s="1" t="s">
        <v>496</v>
      </c>
      <c r="X9" s="34">
        <v>41431</v>
      </c>
      <c r="Z9" s="9">
        <v>0</v>
      </c>
      <c r="AA9" t="s">
        <v>4172</v>
      </c>
      <c r="AD9" s="22">
        <v>7.59</v>
      </c>
    </row>
    <row r="10" spans="1:30">
      <c r="A10" s="22">
        <v>18</v>
      </c>
      <c r="B10" s="22" t="str">
        <f t="shared" si="0"/>
        <v>Selenium 18WS600</v>
      </c>
      <c r="C10" s="22" t="s">
        <v>1639</v>
      </c>
      <c r="D10" s="22" t="s">
        <v>3689</v>
      </c>
      <c r="E10" s="23" t="s">
        <v>3688</v>
      </c>
      <c r="F10" s="23"/>
      <c r="G10" s="22">
        <v>8</v>
      </c>
      <c r="H10" s="22">
        <v>600</v>
      </c>
      <c r="I10" s="22">
        <v>98</v>
      </c>
      <c r="J10" s="22">
        <v>3.8</v>
      </c>
      <c r="K10" s="22">
        <v>33</v>
      </c>
      <c r="L10" s="28">
        <f t="shared" si="1"/>
        <v>374.91575599999999</v>
      </c>
      <c r="M10" s="22">
        <v>0.43</v>
      </c>
      <c r="N10" s="22"/>
      <c r="O10" s="20"/>
      <c r="P10" s="20"/>
      <c r="Q10" s="20"/>
      <c r="W10" s="1" t="s">
        <v>496</v>
      </c>
      <c r="X10" s="34">
        <v>41431</v>
      </c>
      <c r="Z10" s="9">
        <v>0</v>
      </c>
      <c r="AA10" t="s">
        <v>4172</v>
      </c>
      <c r="AD10" s="22">
        <v>13.24</v>
      </c>
    </row>
    <row r="11" spans="1:30">
      <c r="A11" s="22">
        <v>15</v>
      </c>
      <c r="B11" s="22" t="str">
        <f t="shared" si="0"/>
        <v>Selenium 15SWS1100</v>
      </c>
      <c r="C11" s="22" t="s">
        <v>1639</v>
      </c>
      <c r="D11" s="22" t="s">
        <v>3691</v>
      </c>
      <c r="E11" s="23" t="s">
        <v>3690</v>
      </c>
      <c r="F11" s="23"/>
      <c r="G11" s="22">
        <v>8</v>
      </c>
      <c r="H11" s="22">
        <v>1100</v>
      </c>
      <c r="I11" s="22">
        <v>95</v>
      </c>
      <c r="J11" s="22">
        <v>9.3000000000000007</v>
      </c>
      <c r="K11" s="22">
        <v>37</v>
      </c>
      <c r="L11" s="28">
        <f t="shared" si="1"/>
        <v>139.88548600000001</v>
      </c>
      <c r="M11" s="22">
        <v>0.41</v>
      </c>
      <c r="N11" s="22"/>
      <c r="O11" s="20"/>
      <c r="P11" s="20"/>
      <c r="Q11" s="20"/>
      <c r="W11" s="1" t="s">
        <v>496</v>
      </c>
      <c r="X11" s="34">
        <v>41431</v>
      </c>
      <c r="Z11" s="9">
        <v>0</v>
      </c>
      <c r="AA11" t="s">
        <v>4172</v>
      </c>
      <c r="AD11" s="22">
        <v>4.9400000000000004</v>
      </c>
    </row>
    <row r="12" spans="1:30">
      <c r="A12" s="22">
        <v>18</v>
      </c>
      <c r="B12" s="22" t="str">
        <f t="shared" si="0"/>
        <v>Selenium 18SWS1100</v>
      </c>
      <c r="C12" s="22" t="s">
        <v>1639</v>
      </c>
      <c r="D12" s="22" t="s">
        <v>3693</v>
      </c>
      <c r="E12" s="23" t="s">
        <v>3692</v>
      </c>
      <c r="F12" s="23"/>
      <c r="G12" s="22">
        <v>8</v>
      </c>
      <c r="H12" s="22">
        <v>1100</v>
      </c>
      <c r="I12" s="22">
        <v>97</v>
      </c>
      <c r="J12" s="22">
        <v>9.3000000000000007</v>
      </c>
      <c r="K12" s="22">
        <v>39</v>
      </c>
      <c r="L12" s="28">
        <f t="shared" si="1"/>
        <v>211.81041200000001</v>
      </c>
      <c r="M12" s="22">
        <v>0.48</v>
      </c>
      <c r="N12" s="22"/>
      <c r="O12" s="20"/>
      <c r="P12" s="20"/>
      <c r="Q12" s="20"/>
      <c r="W12" s="1" t="s">
        <v>496</v>
      </c>
      <c r="X12" s="34">
        <v>41431</v>
      </c>
      <c r="Z12" s="9">
        <v>0</v>
      </c>
      <c r="AA12" t="s">
        <v>4172</v>
      </c>
      <c r="AD12" s="22">
        <v>7.48</v>
      </c>
    </row>
    <row r="13" spans="1:30">
      <c r="A13" s="22">
        <v>6</v>
      </c>
      <c r="B13" s="22" t="str">
        <f t="shared" si="0"/>
        <v>Selenium 6W4P</v>
      </c>
      <c r="C13" s="22" t="s">
        <v>1639</v>
      </c>
      <c r="D13" s="22" t="s">
        <v>3695</v>
      </c>
      <c r="E13" s="23" t="s">
        <v>3694</v>
      </c>
      <c r="F13" s="23"/>
      <c r="G13" s="22">
        <v>8</v>
      </c>
      <c r="H13" s="22">
        <v>100</v>
      </c>
      <c r="I13" s="22">
        <v>91</v>
      </c>
      <c r="J13" s="22">
        <v>2.2999999999999998</v>
      </c>
      <c r="K13" s="22">
        <v>76</v>
      </c>
      <c r="L13" s="28">
        <f t="shared" si="1"/>
        <v>7.928732000000001</v>
      </c>
      <c r="M13" s="22">
        <v>0.83</v>
      </c>
      <c r="N13" s="22"/>
      <c r="O13" s="20"/>
      <c r="P13" s="20"/>
      <c r="Q13" s="20"/>
      <c r="W13" s="1" t="s">
        <v>496</v>
      </c>
      <c r="X13" s="34">
        <v>41431</v>
      </c>
      <c r="Z13" s="9">
        <v>0</v>
      </c>
      <c r="AA13" t="s">
        <v>4172</v>
      </c>
      <c r="AD13" s="22">
        <v>0.28000000000000003</v>
      </c>
    </row>
    <row r="14" spans="1:30">
      <c r="A14" s="22">
        <v>8</v>
      </c>
      <c r="B14" s="22" t="str">
        <f t="shared" si="0"/>
        <v>Selenium 8W4P</v>
      </c>
      <c r="C14" s="22" t="s">
        <v>1639</v>
      </c>
      <c r="D14" s="22" t="s">
        <v>3697</v>
      </c>
      <c r="E14" s="23" t="s">
        <v>3696</v>
      </c>
      <c r="F14" s="23"/>
      <c r="G14" s="22">
        <v>8</v>
      </c>
      <c r="H14" s="22">
        <v>150</v>
      </c>
      <c r="I14" s="22">
        <v>96</v>
      </c>
      <c r="J14" s="22">
        <v>2</v>
      </c>
      <c r="K14" s="22">
        <v>107</v>
      </c>
      <c r="L14" s="28">
        <f t="shared" si="1"/>
        <v>9.0614080000000001</v>
      </c>
      <c r="M14" s="22">
        <v>0.7</v>
      </c>
      <c r="N14" s="22"/>
      <c r="O14" s="20"/>
      <c r="P14" s="20"/>
      <c r="Q14" s="20"/>
      <c r="W14" s="1" t="s">
        <v>496</v>
      </c>
      <c r="X14" s="34">
        <v>41431</v>
      </c>
      <c r="Z14" s="9">
        <v>0</v>
      </c>
      <c r="AA14" t="s">
        <v>4172</v>
      </c>
      <c r="AD14" s="22">
        <v>0.32</v>
      </c>
    </row>
    <row r="15" spans="1:30">
      <c r="A15" s="22">
        <v>10</v>
      </c>
      <c r="B15" s="22" t="str">
        <f t="shared" si="0"/>
        <v>Selenium 10MB3P</v>
      </c>
      <c r="C15" s="22" t="s">
        <v>1639</v>
      </c>
      <c r="D15" s="22" t="s">
        <v>3699</v>
      </c>
      <c r="E15" s="23" t="s">
        <v>3698</v>
      </c>
      <c r="F15" s="23"/>
      <c r="G15" s="22">
        <v>8</v>
      </c>
      <c r="H15" s="22">
        <v>300</v>
      </c>
      <c r="I15" s="22">
        <v>100</v>
      </c>
      <c r="J15" s="22">
        <v>0.6</v>
      </c>
      <c r="K15" s="22">
        <v>80</v>
      </c>
      <c r="L15" s="28">
        <f t="shared" si="1"/>
        <v>22.936689000000001</v>
      </c>
      <c r="M15" s="22">
        <v>0.46</v>
      </c>
      <c r="N15" s="22"/>
      <c r="O15" s="20"/>
      <c r="P15" s="20"/>
      <c r="Q15" s="20"/>
      <c r="W15" s="1" t="s">
        <v>496</v>
      </c>
      <c r="X15" s="34">
        <v>41431</v>
      </c>
      <c r="Z15" s="9">
        <v>0</v>
      </c>
      <c r="AA15" t="s">
        <v>4172</v>
      </c>
      <c r="AD15" s="22">
        <v>0.81</v>
      </c>
    </row>
    <row r="16" spans="1:30">
      <c r="A16" s="22">
        <v>10</v>
      </c>
      <c r="B16" s="22" t="str">
        <f t="shared" si="0"/>
        <v>Goldwood GW-10090</v>
      </c>
      <c r="C16" s="22" t="s">
        <v>1</v>
      </c>
      <c r="D16" s="22" t="s">
        <v>3701</v>
      </c>
      <c r="E16" s="23" t="s">
        <v>3700</v>
      </c>
      <c r="F16" s="23"/>
      <c r="G16" s="22">
        <v>8</v>
      </c>
      <c r="H16" s="22">
        <v>300</v>
      </c>
      <c r="I16" s="22">
        <v>95.4</v>
      </c>
      <c r="J16" s="22">
        <v>5.4</v>
      </c>
      <c r="K16" s="22">
        <v>41</v>
      </c>
      <c r="L16" s="28">
        <f t="shared" si="1"/>
        <v>53.518940999999998</v>
      </c>
      <c r="M16" s="22">
        <v>0.25</v>
      </c>
      <c r="N16" s="22"/>
      <c r="O16" s="20"/>
      <c r="P16" s="20"/>
      <c r="Q16" s="20"/>
      <c r="W16" s="1" t="s">
        <v>496</v>
      </c>
      <c r="X16" s="34">
        <v>41431</v>
      </c>
      <c r="Z16" s="9">
        <v>0</v>
      </c>
      <c r="AA16" t="s">
        <v>4172</v>
      </c>
      <c r="AD16" s="22">
        <v>1.89</v>
      </c>
    </row>
    <row r="17" spans="1:30">
      <c r="A17" s="22">
        <v>12</v>
      </c>
      <c r="B17" s="22" t="str">
        <f t="shared" si="0"/>
        <v>Goldwood GW-12090</v>
      </c>
      <c r="C17" s="22" t="s">
        <v>1</v>
      </c>
      <c r="D17" s="22" t="s">
        <v>3703</v>
      </c>
      <c r="E17" s="23" t="s">
        <v>3702</v>
      </c>
      <c r="F17" s="23"/>
      <c r="G17" s="22">
        <v>8</v>
      </c>
      <c r="H17" s="22">
        <v>400</v>
      </c>
      <c r="I17" s="22">
        <v>94.3</v>
      </c>
      <c r="J17" s="22">
        <v>5.4</v>
      </c>
      <c r="K17" s="22">
        <v>48.5</v>
      </c>
      <c r="L17" s="28">
        <f t="shared" si="1"/>
        <v>49.837744000000001</v>
      </c>
      <c r="M17" s="22">
        <v>0.35</v>
      </c>
      <c r="N17" s="22"/>
      <c r="O17" s="20"/>
      <c r="P17" s="20"/>
      <c r="Q17" s="20"/>
      <c r="W17" s="1" t="s">
        <v>496</v>
      </c>
      <c r="X17" s="34">
        <v>41431</v>
      </c>
      <c r="Z17" s="9">
        <v>0</v>
      </c>
      <c r="AA17" t="s">
        <v>4172</v>
      </c>
      <c r="AD17" s="22">
        <v>1.76</v>
      </c>
    </row>
    <row r="18" spans="1:30">
      <c r="A18" s="22">
        <v>15</v>
      </c>
      <c r="B18" s="22" t="str">
        <f t="shared" si="0"/>
        <v>Goldwood GW-15090</v>
      </c>
      <c r="C18" s="22" t="s">
        <v>1</v>
      </c>
      <c r="D18" s="22" t="s">
        <v>3705</v>
      </c>
      <c r="E18" s="23" t="s">
        <v>3704</v>
      </c>
      <c r="F18" s="23"/>
      <c r="G18" s="22">
        <v>8</v>
      </c>
      <c r="H18" s="22">
        <v>400</v>
      </c>
      <c r="I18" s="22">
        <v>96.1</v>
      </c>
      <c r="J18" s="22">
        <v>5.4</v>
      </c>
      <c r="K18" s="22">
        <v>44.7</v>
      </c>
      <c r="L18" s="28">
        <f t="shared" si="1"/>
        <v>124.87752900000001</v>
      </c>
      <c r="M18" s="22">
        <v>0.46</v>
      </c>
      <c r="N18" s="22"/>
      <c r="O18" s="20"/>
      <c r="P18" s="20"/>
      <c r="Q18" s="20"/>
      <c r="W18" s="1" t="s">
        <v>496</v>
      </c>
      <c r="X18" s="34">
        <v>41431</v>
      </c>
      <c r="Z18" s="9">
        <v>0</v>
      </c>
      <c r="AA18" t="s">
        <v>4172</v>
      </c>
      <c r="AD18" s="22">
        <v>4.41</v>
      </c>
    </row>
    <row r="19" spans="1:30">
      <c r="A19" s="22">
        <v>18</v>
      </c>
      <c r="B19" s="22" t="str">
        <f t="shared" si="0"/>
        <v>Goldwood GW-18090</v>
      </c>
      <c r="C19" s="22" t="s">
        <v>1</v>
      </c>
      <c r="D19" s="22" t="s">
        <v>3707</v>
      </c>
      <c r="E19" s="23" t="s">
        <v>3706</v>
      </c>
      <c r="F19" s="23"/>
      <c r="G19" s="22">
        <v>8</v>
      </c>
      <c r="H19" s="22">
        <v>500</v>
      </c>
      <c r="I19" s="22">
        <v>95.2</v>
      </c>
      <c r="J19" s="22">
        <v>5.4</v>
      </c>
      <c r="K19" s="22">
        <v>29.2</v>
      </c>
      <c r="L19" s="28">
        <f t="shared" si="1"/>
        <v>385.39300900000001</v>
      </c>
      <c r="M19" s="22">
        <v>0.48</v>
      </c>
      <c r="N19" s="22"/>
      <c r="O19" s="20"/>
      <c r="P19" s="20"/>
      <c r="Q19" s="20"/>
      <c r="W19" s="1" t="s">
        <v>496</v>
      </c>
      <c r="X19" s="34">
        <v>41431</v>
      </c>
      <c r="Z19" s="9">
        <v>0</v>
      </c>
      <c r="AA19" t="s">
        <v>4172</v>
      </c>
      <c r="AD19" s="22">
        <v>13.61</v>
      </c>
    </row>
    <row r="20" spans="1:30">
      <c r="A20" s="22">
        <v>8</v>
      </c>
      <c r="B20" s="22" t="str">
        <f t="shared" si="0"/>
        <v>Goldwood GW-8003/8</v>
      </c>
      <c r="C20" s="22" t="s">
        <v>1</v>
      </c>
      <c r="D20" s="22" t="s">
        <v>3709</v>
      </c>
      <c r="E20" s="23" t="s">
        <v>3708</v>
      </c>
      <c r="F20" s="23"/>
      <c r="G20" s="22">
        <v>8</v>
      </c>
      <c r="H20" s="22">
        <v>50</v>
      </c>
      <c r="I20" s="22">
        <v>87</v>
      </c>
      <c r="J20" s="22">
        <v>2</v>
      </c>
      <c r="K20" s="22">
        <v>47</v>
      </c>
      <c r="L20" s="28">
        <f t="shared" si="1"/>
        <v>28.600069000000001</v>
      </c>
      <c r="M20" s="22">
        <v>1.07</v>
      </c>
      <c r="N20" s="22"/>
      <c r="O20" s="20"/>
      <c r="P20" s="20"/>
      <c r="Q20" s="20"/>
      <c r="W20" s="1" t="s">
        <v>496</v>
      </c>
      <c r="X20" s="34">
        <v>41431</v>
      </c>
      <c r="Z20" s="9">
        <v>0</v>
      </c>
      <c r="AA20" t="s">
        <v>4172</v>
      </c>
      <c r="AD20" s="22">
        <v>1.01</v>
      </c>
    </row>
    <row r="21" spans="1:30">
      <c r="A21" s="22">
        <v>10</v>
      </c>
      <c r="B21" s="22" t="str">
        <f t="shared" si="0"/>
        <v>Goldwood GW-1058</v>
      </c>
      <c r="C21" s="22" t="s">
        <v>1</v>
      </c>
      <c r="D21" s="22" t="s">
        <v>3711</v>
      </c>
      <c r="E21" s="23" t="s">
        <v>3710</v>
      </c>
      <c r="F21" s="23"/>
      <c r="G21" s="22">
        <v>8</v>
      </c>
      <c r="H21" s="22">
        <v>180</v>
      </c>
      <c r="I21" s="22">
        <v>94.2</v>
      </c>
      <c r="J21" s="22">
        <v>2.5</v>
      </c>
      <c r="K21" s="22">
        <v>43</v>
      </c>
      <c r="L21" s="28">
        <f t="shared" si="1"/>
        <v>63.713025000000002</v>
      </c>
      <c r="M21" s="22">
        <v>0.39</v>
      </c>
      <c r="N21" s="22"/>
      <c r="O21" s="20"/>
      <c r="P21" s="20"/>
      <c r="Q21" s="20"/>
      <c r="W21" s="1" t="s">
        <v>496</v>
      </c>
      <c r="X21" s="34">
        <v>41431</v>
      </c>
      <c r="Z21" s="9">
        <v>0</v>
      </c>
      <c r="AA21" t="s">
        <v>4172</v>
      </c>
      <c r="AD21" s="22">
        <v>2.25</v>
      </c>
    </row>
    <row r="22" spans="1:30">
      <c r="A22" s="22">
        <v>12</v>
      </c>
      <c r="B22" s="22" t="str">
        <f t="shared" si="0"/>
        <v>Goldwood GW-1258</v>
      </c>
      <c r="C22" s="22" t="s">
        <v>1</v>
      </c>
      <c r="D22" s="22" t="s">
        <v>3713</v>
      </c>
      <c r="E22" s="23" t="s">
        <v>3712</v>
      </c>
      <c r="F22" s="23"/>
      <c r="G22" s="22">
        <v>8</v>
      </c>
      <c r="H22" s="22">
        <v>190</v>
      </c>
      <c r="I22" s="22">
        <v>96.6</v>
      </c>
      <c r="J22" s="22">
        <v>3.8</v>
      </c>
      <c r="K22" s="22">
        <v>41</v>
      </c>
      <c r="L22" s="28">
        <f t="shared" si="1"/>
        <v>158.00830200000001</v>
      </c>
      <c r="M22" s="22">
        <v>0.48</v>
      </c>
      <c r="N22" s="22"/>
      <c r="O22" s="20"/>
      <c r="P22" s="20"/>
      <c r="Q22" s="20"/>
      <c r="W22" s="1" t="s">
        <v>496</v>
      </c>
      <c r="X22" s="34">
        <v>41431</v>
      </c>
      <c r="Z22" s="9">
        <v>0</v>
      </c>
      <c r="AA22" t="s">
        <v>4172</v>
      </c>
      <c r="AD22" s="22">
        <v>5.58</v>
      </c>
    </row>
    <row r="23" spans="1:30">
      <c r="A23" s="22">
        <v>15</v>
      </c>
      <c r="B23" s="22" t="str">
        <f t="shared" si="0"/>
        <v>Goldwood GW-1558</v>
      </c>
      <c r="C23" s="22" t="s">
        <v>1</v>
      </c>
      <c r="D23" s="22" t="s">
        <v>3715</v>
      </c>
      <c r="E23" s="23" t="s">
        <v>3714</v>
      </c>
      <c r="F23" s="23"/>
      <c r="G23" s="22">
        <v>8</v>
      </c>
      <c r="H23" s="22">
        <v>200</v>
      </c>
      <c r="I23" s="22">
        <v>95.6</v>
      </c>
      <c r="J23" s="22">
        <v>3.9</v>
      </c>
      <c r="K23" s="22">
        <v>31</v>
      </c>
      <c r="L23" s="28">
        <f t="shared" si="1"/>
        <v>401.81681099999997</v>
      </c>
      <c r="M23" s="22">
        <v>0.63</v>
      </c>
      <c r="N23" s="22"/>
      <c r="O23" s="20"/>
      <c r="P23" s="20"/>
      <c r="Q23" s="20"/>
      <c r="W23" s="1" t="s">
        <v>496</v>
      </c>
      <c r="X23" s="34">
        <v>41431</v>
      </c>
      <c r="Z23" s="9">
        <v>0</v>
      </c>
      <c r="AA23" t="s">
        <v>4172</v>
      </c>
      <c r="AD23" s="22">
        <v>14.19</v>
      </c>
    </row>
    <row r="24" spans="1:30">
      <c r="A24" s="22">
        <v>18</v>
      </c>
      <c r="B24" s="22" t="str">
        <f t="shared" si="0"/>
        <v>Goldwood GW-1858</v>
      </c>
      <c r="C24" s="22" t="s">
        <v>1</v>
      </c>
      <c r="D24" s="22" t="s">
        <v>3717</v>
      </c>
      <c r="E24" s="23" t="s">
        <v>3716</v>
      </c>
      <c r="F24" s="23"/>
      <c r="G24" s="22">
        <v>8</v>
      </c>
      <c r="H24" s="22">
        <v>220</v>
      </c>
      <c r="I24" s="22">
        <v>94.2</v>
      </c>
      <c r="J24" s="22">
        <v>3.4</v>
      </c>
      <c r="K24" s="22">
        <v>30</v>
      </c>
      <c r="L24" s="28">
        <f t="shared" si="1"/>
        <v>523.86265000000003</v>
      </c>
      <c r="M24" s="22">
        <v>1.07</v>
      </c>
      <c r="N24" s="22"/>
      <c r="O24" s="20"/>
      <c r="P24" s="20"/>
      <c r="Q24" s="20"/>
      <c r="W24" s="1" t="s">
        <v>496</v>
      </c>
      <c r="X24" s="34">
        <v>41431</v>
      </c>
      <c r="Z24" s="9">
        <v>0</v>
      </c>
      <c r="AA24" t="s">
        <v>4172</v>
      </c>
      <c r="AD24" s="22">
        <v>18.5</v>
      </c>
    </row>
    <row r="25" spans="1:30">
      <c r="A25" s="22">
        <v>10</v>
      </c>
      <c r="B25" s="22" t="str">
        <f t="shared" si="0"/>
        <v>Goldwood GW-1038/PA</v>
      </c>
      <c r="C25" s="22" t="s">
        <v>1</v>
      </c>
      <c r="D25" s="22" t="s">
        <v>3719</v>
      </c>
      <c r="E25" s="23" t="s">
        <v>3718</v>
      </c>
      <c r="F25" s="23"/>
      <c r="G25" s="22">
        <v>8</v>
      </c>
      <c r="H25" s="22">
        <v>120</v>
      </c>
      <c r="I25" s="22">
        <v>92.2</v>
      </c>
      <c r="J25" s="22">
        <v>3.7</v>
      </c>
      <c r="K25" s="22">
        <v>63</v>
      </c>
      <c r="L25" s="28">
        <f t="shared" si="1"/>
        <v>47.006053999999999</v>
      </c>
      <c r="M25" s="22">
        <v>0.94</v>
      </c>
      <c r="N25" s="22"/>
      <c r="O25" s="20"/>
      <c r="P25" s="20"/>
      <c r="Q25" s="20"/>
      <c r="W25" s="1" t="s">
        <v>496</v>
      </c>
      <c r="X25" s="34">
        <v>41431</v>
      </c>
      <c r="Z25" s="9">
        <v>0</v>
      </c>
      <c r="AA25" t="s">
        <v>4172</v>
      </c>
      <c r="AD25" s="22">
        <v>1.66</v>
      </c>
    </row>
    <row r="26" spans="1:30">
      <c r="A26" s="22">
        <v>12</v>
      </c>
      <c r="B26" s="22" t="str">
        <f t="shared" si="0"/>
        <v>Goldwood GW-1238/PA</v>
      </c>
      <c r="C26" s="22" t="s">
        <v>1</v>
      </c>
      <c r="D26" s="22" t="s">
        <v>3721</v>
      </c>
      <c r="E26" s="23" t="s">
        <v>3720</v>
      </c>
      <c r="F26" s="23"/>
      <c r="G26" s="22">
        <v>8</v>
      </c>
      <c r="H26" s="22">
        <v>150</v>
      </c>
      <c r="I26" s="22">
        <v>94.1</v>
      </c>
      <c r="J26" s="22">
        <v>2.1</v>
      </c>
      <c r="K26" s="22">
        <v>44</v>
      </c>
      <c r="L26" s="28">
        <f t="shared" si="1"/>
        <v>163.95485099999999</v>
      </c>
      <c r="M26" s="22">
        <v>0.7</v>
      </c>
      <c r="N26" s="22"/>
      <c r="O26" s="20"/>
      <c r="P26" s="20"/>
      <c r="Q26" s="20"/>
      <c r="W26" s="1" t="s">
        <v>496</v>
      </c>
      <c r="X26" s="34">
        <v>41431</v>
      </c>
      <c r="Z26" s="9">
        <v>0</v>
      </c>
      <c r="AA26" t="s">
        <v>4172</v>
      </c>
      <c r="AD26" s="22">
        <v>5.79</v>
      </c>
    </row>
    <row r="27" spans="1:30">
      <c r="A27" s="22">
        <v>15</v>
      </c>
      <c r="B27" s="22" t="str">
        <f t="shared" si="0"/>
        <v>Goldwood GW-1538/PA</v>
      </c>
      <c r="C27" s="22" t="s">
        <v>1</v>
      </c>
      <c r="D27" s="22" t="s">
        <v>3723</v>
      </c>
      <c r="E27" s="23" t="s">
        <v>3722</v>
      </c>
      <c r="F27" s="23"/>
      <c r="G27" s="22">
        <v>8</v>
      </c>
      <c r="H27" s="22">
        <v>140</v>
      </c>
      <c r="I27" s="22">
        <v>91</v>
      </c>
      <c r="J27" s="22">
        <v>3.3</v>
      </c>
      <c r="K27" s="22">
        <v>41</v>
      </c>
      <c r="L27" s="28">
        <f t="shared" si="1"/>
        <v>180.095484</v>
      </c>
      <c r="M27" s="22">
        <v>1.36</v>
      </c>
      <c r="N27" s="22"/>
      <c r="O27" s="20"/>
      <c r="P27" s="20"/>
      <c r="Q27" s="20"/>
      <c r="W27" s="1" t="s">
        <v>496</v>
      </c>
      <c r="X27" s="34">
        <v>41431</v>
      </c>
      <c r="Z27" s="9">
        <v>0</v>
      </c>
      <c r="AA27" t="s">
        <v>4172</v>
      </c>
      <c r="AD27" s="22">
        <v>6.36</v>
      </c>
    </row>
    <row r="28" spans="1:30">
      <c r="A28" s="22">
        <v>10</v>
      </c>
      <c r="B28" s="22" t="str">
        <f t="shared" si="0"/>
        <v>Goldwood GW-10120</v>
      </c>
      <c r="C28" s="22" t="s">
        <v>1</v>
      </c>
      <c r="D28" s="22" t="s">
        <v>3725</v>
      </c>
      <c r="E28" s="23" t="s">
        <v>3724</v>
      </c>
      <c r="F28" s="23"/>
      <c r="G28" s="22">
        <v>8</v>
      </c>
      <c r="H28" s="22">
        <v>500</v>
      </c>
      <c r="I28" s="22">
        <v>93</v>
      </c>
      <c r="J28" s="22">
        <v>5.4</v>
      </c>
      <c r="K28" s="22">
        <v>47</v>
      </c>
      <c r="L28" s="28">
        <f t="shared" si="1"/>
        <v>33.413941999999999</v>
      </c>
      <c r="M28" s="22">
        <v>0.28999999999999998</v>
      </c>
      <c r="N28" s="22"/>
      <c r="O28" s="20"/>
      <c r="P28" s="20"/>
      <c r="Q28" s="20"/>
      <c r="W28" s="1" t="s">
        <v>496</v>
      </c>
      <c r="X28" s="34">
        <v>41431</v>
      </c>
      <c r="Z28" s="9">
        <v>0</v>
      </c>
      <c r="AA28" t="s">
        <v>4172</v>
      </c>
      <c r="AD28" s="22">
        <v>1.18</v>
      </c>
    </row>
    <row r="29" spans="1:30">
      <c r="A29" s="22">
        <v>15</v>
      </c>
      <c r="B29" s="22" t="str">
        <f t="shared" si="0"/>
        <v>Goldwood GW-15120</v>
      </c>
      <c r="C29" s="22" t="s">
        <v>1</v>
      </c>
      <c r="D29" s="22" t="s">
        <v>3727</v>
      </c>
      <c r="E29" s="23" t="s">
        <v>3726</v>
      </c>
      <c r="F29" s="23"/>
      <c r="G29" s="22">
        <v>8</v>
      </c>
      <c r="H29" s="22">
        <v>600</v>
      </c>
      <c r="I29" s="22">
        <v>96</v>
      </c>
      <c r="J29" s="22">
        <v>5.4</v>
      </c>
      <c r="K29" s="22">
        <v>46</v>
      </c>
      <c r="L29" s="28">
        <f t="shared" si="1"/>
        <v>108.170558</v>
      </c>
      <c r="M29" s="22">
        <v>0.43</v>
      </c>
      <c r="N29" s="22"/>
      <c r="O29" s="20"/>
      <c r="P29" s="20"/>
      <c r="Q29" s="20"/>
      <c r="W29" s="1" t="s">
        <v>496</v>
      </c>
      <c r="X29" s="34">
        <v>41431</v>
      </c>
      <c r="Z29" s="9">
        <v>0</v>
      </c>
      <c r="AA29" t="s">
        <v>4172</v>
      </c>
      <c r="AD29" s="22">
        <v>3.82</v>
      </c>
    </row>
    <row r="30" spans="1:30">
      <c r="A30" s="22">
        <v>18</v>
      </c>
      <c r="B30" s="22" t="str">
        <f t="shared" si="0"/>
        <v>Goldwood GW-18120</v>
      </c>
      <c r="C30" s="22" t="s">
        <v>1</v>
      </c>
      <c r="D30" s="22" t="s">
        <v>3729</v>
      </c>
      <c r="E30" s="23" t="s">
        <v>3728</v>
      </c>
      <c r="F30" s="23"/>
      <c r="G30" s="22">
        <v>8</v>
      </c>
      <c r="H30" s="22">
        <v>600</v>
      </c>
      <c r="I30" s="22">
        <v>95.5</v>
      </c>
      <c r="J30" s="22">
        <v>5.4</v>
      </c>
      <c r="K30" s="22">
        <v>38</v>
      </c>
      <c r="L30" s="28">
        <f t="shared" si="1"/>
        <v>217.19062299999999</v>
      </c>
      <c r="M30" s="22">
        <v>0.56999999999999995</v>
      </c>
      <c r="N30" s="22"/>
      <c r="O30" s="20"/>
      <c r="P30" s="20"/>
      <c r="Q30" s="20"/>
      <c r="W30" s="1" t="s">
        <v>496</v>
      </c>
      <c r="X30" s="34">
        <v>41431</v>
      </c>
      <c r="Z30" s="9">
        <v>0</v>
      </c>
      <c r="AA30" t="s">
        <v>4172</v>
      </c>
      <c r="AD30" s="22">
        <v>7.67</v>
      </c>
    </row>
    <row r="31" spans="1:30">
      <c r="A31" s="22">
        <v>8</v>
      </c>
      <c r="B31" s="22" t="str">
        <f t="shared" si="0"/>
        <v>Eminence Alpha-8A</v>
      </c>
      <c r="C31" s="22" t="s">
        <v>1148</v>
      </c>
      <c r="D31" s="22" t="s">
        <v>3731</v>
      </c>
      <c r="E31" s="23" t="s">
        <v>3730</v>
      </c>
      <c r="F31" s="23"/>
      <c r="G31" s="22">
        <v>8</v>
      </c>
      <c r="H31" s="22">
        <v>125</v>
      </c>
      <c r="I31" s="22">
        <v>94</v>
      </c>
      <c r="J31" s="22">
        <v>3.2</v>
      </c>
      <c r="K31" s="22">
        <v>73</v>
      </c>
      <c r="L31" s="28">
        <f t="shared" si="1"/>
        <v>16.99014</v>
      </c>
      <c r="M31" s="22">
        <v>0.59</v>
      </c>
      <c r="N31" s="22"/>
      <c r="O31" s="20"/>
      <c r="P31" s="20"/>
      <c r="Q31" s="20"/>
      <c r="W31" s="1" t="s">
        <v>496</v>
      </c>
      <c r="X31" s="34">
        <v>41431</v>
      </c>
      <c r="Z31" s="9">
        <v>0</v>
      </c>
      <c r="AA31" t="s">
        <v>4172</v>
      </c>
      <c r="AD31" s="22">
        <v>0.6</v>
      </c>
    </row>
    <row r="32" spans="1:30">
      <c r="A32" s="22">
        <v>10</v>
      </c>
      <c r="B32" s="22" t="str">
        <f t="shared" si="0"/>
        <v>Eminence Alpha-10A</v>
      </c>
      <c r="C32" s="22" t="s">
        <v>1148</v>
      </c>
      <c r="D32" s="22" t="s">
        <v>3733</v>
      </c>
      <c r="E32" s="23" t="s">
        <v>3732</v>
      </c>
      <c r="F32" s="23"/>
      <c r="G32" s="22">
        <v>8</v>
      </c>
      <c r="H32" s="22">
        <v>150</v>
      </c>
      <c r="I32" s="22">
        <v>95.6</v>
      </c>
      <c r="J32" s="22">
        <v>3.2</v>
      </c>
      <c r="K32" s="22">
        <v>50</v>
      </c>
      <c r="L32" s="28">
        <f t="shared" si="1"/>
        <v>82.119010000000003</v>
      </c>
      <c r="M32" s="22">
        <v>0.59</v>
      </c>
      <c r="N32" s="22"/>
      <c r="O32" s="20"/>
      <c r="P32" s="20"/>
      <c r="Q32" s="20"/>
      <c r="W32" s="1" t="s">
        <v>496</v>
      </c>
      <c r="X32" s="34">
        <v>41431</v>
      </c>
      <c r="Z32" s="9">
        <v>0</v>
      </c>
      <c r="AA32" t="s">
        <v>4172</v>
      </c>
      <c r="AD32" s="22">
        <v>2.9</v>
      </c>
    </row>
    <row r="33" spans="1:30">
      <c r="A33" s="22">
        <v>8</v>
      </c>
      <c r="B33" s="22" t="str">
        <f t="shared" si="0"/>
        <v>Eminence Beta-8A</v>
      </c>
      <c r="C33" s="22" t="s">
        <v>1148</v>
      </c>
      <c r="D33" s="22" t="s">
        <v>3735</v>
      </c>
      <c r="E33" s="23" t="s">
        <v>3734</v>
      </c>
      <c r="F33" s="23"/>
      <c r="G33" s="22">
        <v>8</v>
      </c>
      <c r="H33" s="22">
        <v>225</v>
      </c>
      <c r="I33" s="22">
        <v>97</v>
      </c>
      <c r="J33" s="22">
        <v>3</v>
      </c>
      <c r="K33" s="22">
        <v>58</v>
      </c>
      <c r="L33" s="28">
        <f t="shared" si="1"/>
        <v>23.219857999999999</v>
      </c>
      <c r="M33" s="22">
        <v>0.38</v>
      </c>
      <c r="N33" s="22"/>
      <c r="O33" s="20"/>
      <c r="P33" s="20"/>
      <c r="Q33" s="20"/>
      <c r="W33" s="1" t="s">
        <v>496</v>
      </c>
      <c r="X33" s="34">
        <v>41431</v>
      </c>
      <c r="Z33" s="9">
        <v>0</v>
      </c>
      <c r="AA33" t="s">
        <v>4172</v>
      </c>
      <c r="AD33" s="22">
        <v>0.82</v>
      </c>
    </row>
    <row r="34" spans="1:30">
      <c r="A34" s="22">
        <v>12</v>
      </c>
      <c r="B34" s="22" t="str">
        <f t="shared" si="0"/>
        <v>Eminence Alpha-12A</v>
      </c>
      <c r="C34" s="22" t="s">
        <v>1148</v>
      </c>
      <c r="D34" s="22" t="s">
        <v>3737</v>
      </c>
      <c r="E34" s="23" t="s">
        <v>3736</v>
      </c>
      <c r="F34" s="23"/>
      <c r="G34" s="22">
        <v>8</v>
      </c>
      <c r="H34" s="22">
        <v>150</v>
      </c>
      <c r="I34" s="22">
        <v>95.6</v>
      </c>
      <c r="J34" s="22">
        <v>2.4</v>
      </c>
      <c r="K34" s="22">
        <v>49</v>
      </c>
      <c r="L34" s="28">
        <f t="shared" si="1"/>
        <v>121.76267</v>
      </c>
      <c r="M34" s="22">
        <v>0.77</v>
      </c>
      <c r="N34" s="22"/>
      <c r="O34" s="20"/>
      <c r="P34" s="20"/>
      <c r="Q34" s="20"/>
      <c r="W34" s="1" t="s">
        <v>496</v>
      </c>
      <c r="X34" s="34">
        <v>41431</v>
      </c>
      <c r="Z34" s="9">
        <v>0</v>
      </c>
      <c r="AA34" t="s">
        <v>4172</v>
      </c>
      <c r="AD34" s="22">
        <v>4.3</v>
      </c>
    </row>
    <row r="35" spans="1:30">
      <c r="A35" s="22">
        <v>10</v>
      </c>
      <c r="B35" s="22" t="str">
        <f t="shared" si="0"/>
        <v>Eminence Beta-10A</v>
      </c>
      <c r="C35" s="22" t="s">
        <v>1148</v>
      </c>
      <c r="D35" s="22" t="s">
        <v>3739</v>
      </c>
      <c r="E35" s="23" t="s">
        <v>3738</v>
      </c>
      <c r="F35" s="23"/>
      <c r="G35" s="22">
        <v>8</v>
      </c>
      <c r="H35" s="22">
        <v>250</v>
      </c>
      <c r="I35" s="22">
        <v>98</v>
      </c>
      <c r="J35" s="22">
        <v>3</v>
      </c>
      <c r="K35" s="22">
        <v>53</v>
      </c>
      <c r="L35" s="28">
        <f t="shared" si="1"/>
        <v>60.031828000000004</v>
      </c>
      <c r="M35" s="22">
        <v>0.49</v>
      </c>
      <c r="N35" s="22"/>
      <c r="O35" s="20"/>
      <c r="P35" s="20"/>
      <c r="Q35" s="20"/>
      <c r="W35" s="1" t="s">
        <v>496</v>
      </c>
      <c r="X35" s="34">
        <v>41431</v>
      </c>
      <c r="Z35" s="9">
        <v>0</v>
      </c>
      <c r="AA35" t="s">
        <v>4172</v>
      </c>
      <c r="AD35" s="22">
        <v>2.12</v>
      </c>
    </row>
    <row r="36" spans="1:30">
      <c r="A36" s="22">
        <v>15</v>
      </c>
      <c r="B36" s="22" t="str">
        <f t="shared" si="0"/>
        <v>Eminence Alpha-15A</v>
      </c>
      <c r="C36" s="22" t="s">
        <v>1148</v>
      </c>
      <c r="D36" s="22" t="s">
        <v>3741</v>
      </c>
      <c r="E36" s="23" t="s">
        <v>3740</v>
      </c>
      <c r="F36" s="23"/>
      <c r="G36" s="22">
        <v>8</v>
      </c>
      <c r="H36" s="22">
        <v>200</v>
      </c>
      <c r="I36" s="22">
        <v>97</v>
      </c>
      <c r="J36" s="22">
        <v>3.8</v>
      </c>
      <c r="K36" s="22">
        <v>41</v>
      </c>
      <c r="L36" s="28">
        <f t="shared" si="1"/>
        <v>260.51547999999997</v>
      </c>
      <c r="M36" s="22">
        <v>1.26</v>
      </c>
      <c r="N36" s="22"/>
      <c r="O36" s="20"/>
      <c r="P36" s="20"/>
      <c r="Q36" s="20"/>
      <c r="W36" s="1" t="s">
        <v>496</v>
      </c>
      <c r="X36" s="34">
        <v>41431</v>
      </c>
      <c r="Z36" s="9">
        <v>0</v>
      </c>
      <c r="AA36" t="s">
        <v>4172</v>
      </c>
      <c r="AD36" s="22">
        <v>9.1999999999999993</v>
      </c>
    </row>
    <row r="37" spans="1:30">
      <c r="A37" s="22">
        <v>12</v>
      </c>
      <c r="B37" s="22" t="str">
        <f t="shared" si="0"/>
        <v>Eminence Beta-12A</v>
      </c>
      <c r="C37" s="22" t="s">
        <v>1148</v>
      </c>
      <c r="D37" s="22" t="s">
        <v>3743</v>
      </c>
      <c r="E37" s="23" t="s">
        <v>3742</v>
      </c>
      <c r="F37" s="23"/>
      <c r="G37" s="22">
        <v>8</v>
      </c>
      <c r="H37" s="22">
        <v>250</v>
      </c>
      <c r="I37" s="22">
        <v>100</v>
      </c>
      <c r="J37" s="22">
        <v>4.4000000000000004</v>
      </c>
      <c r="K37" s="22">
        <v>47</v>
      </c>
      <c r="L37" s="28">
        <f t="shared" si="1"/>
        <v>124.59436000000001</v>
      </c>
      <c r="M37" s="22">
        <v>0.52</v>
      </c>
      <c r="N37" s="22"/>
      <c r="O37" s="20"/>
      <c r="P37" s="20"/>
      <c r="Q37" s="20"/>
      <c r="W37" s="1" t="s">
        <v>496</v>
      </c>
      <c r="X37" s="34">
        <v>41431</v>
      </c>
      <c r="Z37" s="9">
        <v>0</v>
      </c>
      <c r="AA37" t="s">
        <v>4172</v>
      </c>
      <c r="AD37" s="22">
        <v>4.4000000000000004</v>
      </c>
    </row>
    <row r="38" spans="1:30">
      <c r="A38" s="22">
        <v>12</v>
      </c>
      <c r="B38" s="22" t="str">
        <f t="shared" si="0"/>
        <v>Eminence Beta-12LTA</v>
      </c>
      <c r="C38" s="22" t="s">
        <v>1148</v>
      </c>
      <c r="D38" s="22" t="s">
        <v>3745</v>
      </c>
      <c r="E38" s="23" t="s">
        <v>3744</v>
      </c>
      <c r="F38" s="23"/>
      <c r="G38" s="22">
        <v>8</v>
      </c>
      <c r="H38" s="22">
        <v>225</v>
      </c>
      <c r="I38" s="22">
        <v>97.7</v>
      </c>
      <c r="J38" s="22">
        <v>3.2</v>
      </c>
      <c r="K38" s="22">
        <v>45</v>
      </c>
      <c r="L38" s="28">
        <f t="shared" si="1"/>
        <v>135.92112</v>
      </c>
      <c r="M38" s="22">
        <v>0.51</v>
      </c>
      <c r="N38" s="22"/>
      <c r="O38" s="20"/>
      <c r="P38" s="20"/>
      <c r="Q38" s="20"/>
      <c r="W38" s="1" t="s">
        <v>496</v>
      </c>
      <c r="X38" s="34">
        <v>41431</v>
      </c>
      <c r="Z38" s="9">
        <v>0</v>
      </c>
      <c r="AA38" t="s">
        <v>4172</v>
      </c>
      <c r="AD38" s="22">
        <v>4.8</v>
      </c>
    </row>
    <row r="39" spans="1:30">
      <c r="A39" s="22">
        <v>15</v>
      </c>
      <c r="B39" s="22" t="str">
        <f t="shared" si="0"/>
        <v>Eminence Beta-15A</v>
      </c>
      <c r="C39" s="22" t="s">
        <v>1148</v>
      </c>
      <c r="D39" s="22" t="s">
        <v>3747</v>
      </c>
      <c r="E39" s="23" t="s">
        <v>3746</v>
      </c>
      <c r="F39" s="23"/>
      <c r="G39" s="22">
        <v>8</v>
      </c>
      <c r="H39" s="22">
        <v>350</v>
      </c>
      <c r="I39" s="22">
        <v>98</v>
      </c>
      <c r="J39" s="22">
        <v>4</v>
      </c>
      <c r="K39" s="22">
        <v>35</v>
      </c>
      <c r="L39" s="28">
        <f t="shared" si="1"/>
        <v>334.13942000000003</v>
      </c>
      <c r="M39" s="22">
        <v>0.57999999999999996</v>
      </c>
      <c r="N39" s="22"/>
      <c r="O39" s="20"/>
      <c r="P39" s="20"/>
      <c r="Q39" s="20"/>
      <c r="W39" s="1" t="s">
        <v>496</v>
      </c>
      <c r="X39" s="34">
        <v>41431</v>
      </c>
      <c r="Z39" s="9">
        <v>0</v>
      </c>
      <c r="AA39" t="s">
        <v>4172</v>
      </c>
      <c r="AD39" s="22">
        <v>11.8</v>
      </c>
    </row>
    <row r="40" spans="1:30">
      <c r="A40" s="22">
        <v>10</v>
      </c>
      <c r="B40" s="22" t="str">
        <f t="shared" si="0"/>
        <v>Eminence Delta-10A</v>
      </c>
      <c r="C40" s="22" t="s">
        <v>1148</v>
      </c>
      <c r="D40" s="22" t="s">
        <v>3749</v>
      </c>
      <c r="E40" s="23" t="s">
        <v>3748</v>
      </c>
      <c r="F40" s="23"/>
      <c r="G40" s="22">
        <v>8</v>
      </c>
      <c r="H40" s="22">
        <v>350</v>
      </c>
      <c r="I40" s="22">
        <v>99</v>
      </c>
      <c r="J40" s="22">
        <v>3.5</v>
      </c>
      <c r="K40" s="22">
        <v>66</v>
      </c>
      <c r="L40" s="28">
        <f t="shared" si="1"/>
        <v>31.148590000000002</v>
      </c>
      <c r="M40" s="22">
        <v>0.33</v>
      </c>
      <c r="N40" s="22"/>
      <c r="O40" s="20"/>
      <c r="P40" s="20"/>
      <c r="Q40" s="20"/>
      <c r="W40" s="1" t="s">
        <v>496</v>
      </c>
      <c r="X40" s="34">
        <v>41431</v>
      </c>
      <c r="Z40" s="9">
        <v>0</v>
      </c>
      <c r="AA40" t="s">
        <v>4172</v>
      </c>
      <c r="AD40" s="22">
        <v>1.1000000000000001</v>
      </c>
    </row>
    <row r="41" spans="1:30">
      <c r="A41" s="22">
        <v>10</v>
      </c>
      <c r="B41" s="22" t="str">
        <f t="shared" si="0"/>
        <v>Eminence Delta-10B</v>
      </c>
      <c r="C41" s="22" t="s">
        <v>1148</v>
      </c>
      <c r="D41" s="22" t="s">
        <v>3751</v>
      </c>
      <c r="E41" s="23" t="s">
        <v>3750</v>
      </c>
      <c r="F41" s="23"/>
      <c r="G41" s="22">
        <v>16</v>
      </c>
      <c r="H41" s="22">
        <v>350</v>
      </c>
      <c r="I41" s="22">
        <v>99</v>
      </c>
      <c r="J41" s="22">
        <v>1.8</v>
      </c>
      <c r="K41" s="22">
        <v>66</v>
      </c>
      <c r="L41" s="28">
        <f t="shared" si="1"/>
        <v>35.962463</v>
      </c>
      <c r="M41" s="22">
        <v>0.33</v>
      </c>
      <c r="N41" s="22"/>
      <c r="O41" s="20"/>
      <c r="P41" s="20"/>
      <c r="Q41" s="20"/>
      <c r="W41" s="1" t="s">
        <v>496</v>
      </c>
      <c r="X41" s="34">
        <v>41431</v>
      </c>
      <c r="Z41" s="9">
        <v>0</v>
      </c>
      <c r="AA41" t="s">
        <v>4172</v>
      </c>
      <c r="AD41" s="22">
        <v>1.27</v>
      </c>
    </row>
    <row r="42" spans="1:30">
      <c r="A42" s="22">
        <v>12</v>
      </c>
      <c r="B42" s="22" t="str">
        <f t="shared" si="0"/>
        <v>Eminence Delta-12A</v>
      </c>
      <c r="C42" s="22" t="s">
        <v>1148</v>
      </c>
      <c r="D42" s="22" t="s">
        <v>3753</v>
      </c>
      <c r="E42" s="23" t="s">
        <v>3752</v>
      </c>
      <c r="F42" s="23"/>
      <c r="G42" s="22">
        <v>8</v>
      </c>
      <c r="H42" s="22">
        <v>400</v>
      </c>
      <c r="I42" s="22">
        <v>98.3</v>
      </c>
      <c r="J42" s="22">
        <v>2.4</v>
      </c>
      <c r="K42" s="22">
        <v>55</v>
      </c>
      <c r="L42" s="28">
        <f t="shared" si="1"/>
        <v>82.119010000000003</v>
      </c>
      <c r="M42" s="22">
        <v>0.43</v>
      </c>
      <c r="N42" s="22"/>
      <c r="O42" s="20"/>
      <c r="P42" s="20"/>
      <c r="Q42" s="20"/>
      <c r="W42" s="1" t="s">
        <v>496</v>
      </c>
      <c r="X42" s="34">
        <v>41431</v>
      </c>
      <c r="Z42" s="9">
        <v>0</v>
      </c>
      <c r="AA42" t="s">
        <v>4172</v>
      </c>
      <c r="AD42" s="22">
        <v>2.9</v>
      </c>
    </row>
    <row r="43" spans="1:30">
      <c r="A43" s="22">
        <v>12</v>
      </c>
      <c r="B43" s="22" t="str">
        <f t="shared" si="0"/>
        <v>Eminence Delta-12B</v>
      </c>
      <c r="C43" s="22" t="s">
        <v>1148</v>
      </c>
      <c r="D43" s="22" t="s">
        <v>3755</v>
      </c>
      <c r="E43" s="23" t="s">
        <v>3754</v>
      </c>
      <c r="F43" s="23"/>
      <c r="G43" s="22">
        <v>16</v>
      </c>
      <c r="H43" s="22">
        <v>400</v>
      </c>
      <c r="I43" s="22">
        <v>98.3</v>
      </c>
      <c r="J43" s="22">
        <v>2.7</v>
      </c>
      <c r="K43" s="22">
        <v>55</v>
      </c>
      <c r="L43" s="28">
        <f t="shared" si="1"/>
        <v>87.782390000000007</v>
      </c>
      <c r="M43" s="22">
        <v>0.43</v>
      </c>
      <c r="N43" s="22"/>
      <c r="O43" s="20"/>
      <c r="P43" s="20"/>
      <c r="Q43" s="20"/>
      <c r="W43" s="1" t="s">
        <v>496</v>
      </c>
      <c r="X43" s="34">
        <v>41431</v>
      </c>
      <c r="Z43" s="9">
        <v>0</v>
      </c>
      <c r="AA43" t="s">
        <v>4172</v>
      </c>
      <c r="AD43" s="22">
        <v>3.1</v>
      </c>
    </row>
    <row r="44" spans="1:30">
      <c r="A44" s="22">
        <v>15</v>
      </c>
      <c r="B44" s="22" t="str">
        <f t="shared" si="0"/>
        <v>Eminence Delta-15LFA</v>
      </c>
      <c r="C44" s="22" t="s">
        <v>1148</v>
      </c>
      <c r="D44" s="22" t="s">
        <v>3757</v>
      </c>
      <c r="E44" s="23" t="s">
        <v>3756</v>
      </c>
      <c r="F44" s="23"/>
      <c r="G44" s="22">
        <v>8</v>
      </c>
      <c r="H44" s="22">
        <v>500</v>
      </c>
      <c r="I44" s="22">
        <v>96</v>
      </c>
      <c r="J44" s="22">
        <v>4.8</v>
      </c>
      <c r="K44" s="22">
        <v>41</v>
      </c>
      <c r="L44" s="28">
        <f t="shared" si="1"/>
        <v>186.89153999999999</v>
      </c>
      <c r="M44" s="22">
        <v>0.57999999999999996</v>
      </c>
      <c r="N44" s="22"/>
      <c r="O44" s="20"/>
      <c r="P44" s="20"/>
      <c r="Q44" s="20"/>
      <c r="W44" s="1" t="s">
        <v>496</v>
      </c>
      <c r="X44" s="34">
        <v>41431</v>
      </c>
      <c r="Z44" s="9">
        <v>0</v>
      </c>
      <c r="AA44" t="s">
        <v>4172</v>
      </c>
      <c r="AD44" s="22">
        <v>6.6</v>
      </c>
    </row>
    <row r="45" spans="1:30">
      <c r="A45" s="22">
        <v>15</v>
      </c>
      <c r="B45" s="22" t="str">
        <f t="shared" si="0"/>
        <v>Eminence Delta-15A</v>
      </c>
      <c r="C45" s="22" t="s">
        <v>1148</v>
      </c>
      <c r="D45" s="22" t="s">
        <v>3759</v>
      </c>
      <c r="E45" s="23" t="s">
        <v>3758</v>
      </c>
      <c r="F45" s="23"/>
      <c r="G45" s="22">
        <v>8</v>
      </c>
      <c r="H45" s="22">
        <v>400</v>
      </c>
      <c r="I45" s="22">
        <v>100</v>
      </c>
      <c r="J45" s="22">
        <v>2.7</v>
      </c>
      <c r="K45" s="22">
        <v>40</v>
      </c>
      <c r="L45" s="28">
        <f t="shared" si="1"/>
        <v>271.84224</v>
      </c>
      <c r="M45" s="22">
        <v>0.53</v>
      </c>
      <c r="N45" s="22"/>
      <c r="O45" s="20"/>
      <c r="P45" s="20"/>
      <c r="Q45" s="20"/>
      <c r="W45" s="1" t="s">
        <v>496</v>
      </c>
      <c r="X45" s="34">
        <v>41431</v>
      </c>
      <c r="Z45" s="9">
        <v>0</v>
      </c>
      <c r="AA45" t="s">
        <v>4172</v>
      </c>
      <c r="AD45" s="22">
        <v>9.6</v>
      </c>
    </row>
    <row r="46" spans="1:30">
      <c r="A46" s="22">
        <v>15</v>
      </c>
      <c r="B46" s="22" t="str">
        <f t="shared" si="0"/>
        <v>Eminence Delta-15B</v>
      </c>
      <c r="C46" s="22" t="s">
        <v>1148</v>
      </c>
      <c r="D46" s="22" t="s">
        <v>3761</v>
      </c>
      <c r="E46" s="23" t="s">
        <v>3760</v>
      </c>
      <c r="F46" s="23"/>
      <c r="G46" s="22">
        <v>16</v>
      </c>
      <c r="H46" s="22">
        <v>400</v>
      </c>
      <c r="I46" s="22">
        <v>100</v>
      </c>
      <c r="J46" s="22">
        <v>1.6</v>
      </c>
      <c r="K46" s="22">
        <v>45</v>
      </c>
      <c r="L46" s="28">
        <f t="shared" si="1"/>
        <v>203.88168000000002</v>
      </c>
      <c r="M46" s="22">
        <v>0.61</v>
      </c>
      <c r="N46" s="22"/>
      <c r="O46" s="20"/>
      <c r="P46" s="20"/>
      <c r="Q46" s="20"/>
      <c r="W46" s="1" t="s">
        <v>496</v>
      </c>
      <c r="X46" s="34">
        <v>41431</v>
      </c>
      <c r="Z46" s="9">
        <v>0</v>
      </c>
      <c r="AA46" t="s">
        <v>4172</v>
      </c>
      <c r="AD46" s="22">
        <v>7.2</v>
      </c>
    </row>
    <row r="47" spans="1:30">
      <c r="A47" s="22">
        <v>15</v>
      </c>
      <c r="B47" s="22" t="str">
        <f t="shared" si="0"/>
        <v>Eminence Kappa Pro-15LFA</v>
      </c>
      <c r="C47" s="22" t="s">
        <v>1148</v>
      </c>
      <c r="D47" s="22" t="s">
        <v>3763</v>
      </c>
      <c r="E47" s="23" t="s">
        <v>3762</v>
      </c>
      <c r="F47" s="23"/>
      <c r="G47" s="22">
        <v>8</v>
      </c>
      <c r="H47" s="22">
        <v>600</v>
      </c>
      <c r="I47" s="22">
        <v>97.8</v>
      </c>
      <c r="J47" s="22">
        <v>6.7</v>
      </c>
      <c r="K47" s="22">
        <v>35</v>
      </c>
      <c r="L47" s="28">
        <f t="shared" si="1"/>
        <v>172.73309</v>
      </c>
      <c r="M47" s="22">
        <v>0.31</v>
      </c>
      <c r="N47" s="22"/>
      <c r="O47" s="20"/>
      <c r="P47" s="20"/>
      <c r="Q47" s="20"/>
      <c r="W47" s="1" t="s">
        <v>496</v>
      </c>
      <c r="X47" s="34">
        <v>41431</v>
      </c>
      <c r="Z47" s="9">
        <v>0</v>
      </c>
      <c r="AA47" t="s">
        <v>4172</v>
      </c>
      <c r="AD47" s="22">
        <v>6.1</v>
      </c>
    </row>
    <row r="48" spans="1:30">
      <c r="A48" s="22">
        <v>15</v>
      </c>
      <c r="B48" s="22" t="str">
        <f t="shared" si="0"/>
        <v>Eminence Kappa Pro-15A</v>
      </c>
      <c r="C48" s="22" t="s">
        <v>1148</v>
      </c>
      <c r="D48" s="22" t="s">
        <v>3765</v>
      </c>
      <c r="E48" s="23" t="s">
        <v>3764</v>
      </c>
      <c r="F48" s="23"/>
      <c r="G48" s="22">
        <v>8</v>
      </c>
      <c r="H48" s="22">
        <v>500</v>
      </c>
      <c r="I48" s="22">
        <v>103</v>
      </c>
      <c r="J48" s="22">
        <v>3.2</v>
      </c>
      <c r="K48" s="22">
        <v>47</v>
      </c>
      <c r="L48" s="28">
        <f t="shared" si="1"/>
        <v>167.63604799999999</v>
      </c>
      <c r="M48" s="22">
        <v>0.38</v>
      </c>
      <c r="N48" s="22"/>
      <c r="O48" s="20"/>
      <c r="P48" s="20"/>
      <c r="Q48" s="20"/>
      <c r="W48" s="1" t="s">
        <v>496</v>
      </c>
      <c r="X48" s="34">
        <v>41431</v>
      </c>
      <c r="Z48" s="9">
        <v>0</v>
      </c>
      <c r="AA48" t="s">
        <v>4172</v>
      </c>
      <c r="AD48" s="22">
        <v>5.92</v>
      </c>
    </row>
    <row r="49" spans="1:30">
      <c r="A49" s="22">
        <v>12</v>
      </c>
      <c r="B49" s="22" t="str">
        <f t="shared" si="0"/>
        <v>Eminence Kappa Pro-12A</v>
      </c>
      <c r="C49" s="22" t="s">
        <v>1148</v>
      </c>
      <c r="D49" s="22" t="s">
        <v>3767</v>
      </c>
      <c r="E49" s="23" t="s">
        <v>3766</v>
      </c>
      <c r="F49" s="23"/>
      <c r="G49" s="22">
        <v>8</v>
      </c>
      <c r="H49" s="22">
        <v>500</v>
      </c>
      <c r="I49" s="22">
        <v>98</v>
      </c>
      <c r="J49" s="22">
        <v>4.8</v>
      </c>
      <c r="K49" s="22">
        <v>37</v>
      </c>
      <c r="L49" s="28">
        <f t="shared" si="1"/>
        <v>120.91316299999998</v>
      </c>
      <c r="M49" s="22">
        <v>0.24</v>
      </c>
      <c r="N49" s="22"/>
      <c r="O49" s="20"/>
      <c r="P49" s="20"/>
      <c r="Q49" s="20"/>
      <c r="W49" s="1" t="s">
        <v>496</v>
      </c>
      <c r="X49" s="34">
        <v>41431</v>
      </c>
      <c r="Z49" s="9">
        <v>0</v>
      </c>
      <c r="AA49" t="s">
        <v>4172</v>
      </c>
      <c r="AD49" s="22">
        <v>4.2699999999999996</v>
      </c>
    </row>
    <row r="50" spans="1:30">
      <c r="A50" s="22">
        <v>10</v>
      </c>
      <c r="B50" s="22" t="str">
        <f t="shared" si="0"/>
        <v>Eminence Kappa Pro-10A</v>
      </c>
      <c r="C50" s="22" t="s">
        <v>1148</v>
      </c>
      <c r="D50" s="22" t="s">
        <v>3769</v>
      </c>
      <c r="E50" s="23" t="s">
        <v>3768</v>
      </c>
      <c r="F50" s="23"/>
      <c r="G50" s="22">
        <v>8</v>
      </c>
      <c r="H50" s="22">
        <v>500</v>
      </c>
      <c r="I50" s="22">
        <v>97</v>
      </c>
      <c r="J50" s="22">
        <v>3.2</v>
      </c>
      <c r="K50" s="22">
        <v>46</v>
      </c>
      <c r="L50" s="28">
        <f t="shared" si="1"/>
        <v>52.103096000000001</v>
      </c>
      <c r="M50" s="22">
        <v>0.2</v>
      </c>
      <c r="N50" s="22"/>
      <c r="O50" s="20"/>
      <c r="P50" s="20"/>
      <c r="Q50" s="20"/>
      <c r="W50" s="1" t="s">
        <v>496</v>
      </c>
      <c r="X50" s="34">
        <v>41431</v>
      </c>
      <c r="Z50" s="9">
        <v>0</v>
      </c>
      <c r="AA50" t="s">
        <v>4172</v>
      </c>
      <c r="AD50" s="22">
        <v>1.84</v>
      </c>
    </row>
    <row r="51" spans="1:30">
      <c r="A51" s="22">
        <v>18</v>
      </c>
      <c r="B51" s="22" t="str">
        <f t="shared" si="0"/>
        <v>Eminence Sigma Pro-18A</v>
      </c>
      <c r="C51" s="22" t="s">
        <v>1148</v>
      </c>
      <c r="D51" s="22" t="s">
        <v>3771</v>
      </c>
      <c r="E51" s="23" t="s">
        <v>3770</v>
      </c>
      <c r="F51" s="23"/>
      <c r="G51" s="22">
        <v>8</v>
      </c>
      <c r="H51" s="22">
        <v>650</v>
      </c>
      <c r="I51" s="22">
        <v>100</v>
      </c>
      <c r="J51" s="22">
        <v>6</v>
      </c>
      <c r="K51" s="22">
        <v>28</v>
      </c>
      <c r="L51" s="28">
        <f t="shared" si="1"/>
        <v>441.177302</v>
      </c>
      <c r="M51" s="22">
        <v>0.28999999999999998</v>
      </c>
      <c r="N51" s="22"/>
      <c r="O51" s="20"/>
      <c r="P51" s="20"/>
      <c r="Q51" s="20"/>
      <c r="W51" s="1" t="s">
        <v>496</v>
      </c>
      <c r="X51" s="34">
        <v>41431</v>
      </c>
      <c r="Z51" s="9">
        <v>0</v>
      </c>
      <c r="AA51" t="s">
        <v>4172</v>
      </c>
      <c r="AD51" s="22">
        <v>15.58</v>
      </c>
    </row>
    <row r="52" spans="1:30">
      <c r="A52" s="22">
        <v>18</v>
      </c>
      <c r="B52" s="22" t="str">
        <f t="shared" si="0"/>
        <v>Eminence Omega Pro-18A</v>
      </c>
      <c r="C52" s="22" t="s">
        <v>1148</v>
      </c>
      <c r="D52" s="22" t="s">
        <v>3773</v>
      </c>
      <c r="E52" s="23" t="s">
        <v>3772</v>
      </c>
      <c r="F52" s="23"/>
      <c r="G52" s="22">
        <v>8</v>
      </c>
      <c r="H52" s="22">
        <v>800</v>
      </c>
      <c r="I52" s="22">
        <v>98</v>
      </c>
      <c r="J52" s="22">
        <v>4.8</v>
      </c>
      <c r="K52" s="22">
        <v>28</v>
      </c>
      <c r="L52" s="28">
        <f t="shared" si="1"/>
        <v>549.34785999999997</v>
      </c>
      <c r="M52" s="22">
        <v>0.31</v>
      </c>
      <c r="N52" s="22"/>
      <c r="O52" s="20"/>
      <c r="P52" s="20"/>
      <c r="Q52" s="20"/>
      <c r="W52" s="1" t="s">
        <v>496</v>
      </c>
      <c r="X52" s="34">
        <v>41431</v>
      </c>
      <c r="Z52" s="9">
        <v>0</v>
      </c>
      <c r="AA52" t="s">
        <v>4172</v>
      </c>
      <c r="AD52" s="22">
        <v>19.399999999999999</v>
      </c>
    </row>
    <row r="53" spans="1:30">
      <c r="A53" s="22">
        <v>18</v>
      </c>
      <c r="B53" s="22" t="str">
        <f t="shared" si="0"/>
        <v>Eminence Omega Pro-18C</v>
      </c>
      <c r="C53" s="22" t="s">
        <v>1148</v>
      </c>
      <c r="D53" s="22" t="s">
        <v>3775</v>
      </c>
      <c r="E53" s="23" t="s">
        <v>3774</v>
      </c>
      <c r="F53" s="23"/>
      <c r="G53" s="22">
        <v>4</v>
      </c>
      <c r="H53" s="22">
        <v>800</v>
      </c>
      <c r="I53" s="22">
        <v>96.4</v>
      </c>
      <c r="J53" s="22">
        <v>4.8</v>
      </c>
      <c r="K53" s="22">
        <v>23</v>
      </c>
      <c r="L53" s="28">
        <f t="shared" si="1"/>
        <v>639.96194000000003</v>
      </c>
      <c r="M53" s="22">
        <v>0.28000000000000003</v>
      </c>
      <c r="N53" s="22"/>
      <c r="O53" s="20"/>
      <c r="P53" s="20"/>
      <c r="Q53" s="20"/>
      <c r="W53" s="1" t="s">
        <v>496</v>
      </c>
      <c r="X53" s="34">
        <v>41431</v>
      </c>
      <c r="Z53" s="9">
        <v>0</v>
      </c>
      <c r="AA53" t="s">
        <v>4172</v>
      </c>
      <c r="AD53" s="22">
        <v>22.6</v>
      </c>
    </row>
    <row r="54" spans="1:30">
      <c r="A54" s="22">
        <v>15</v>
      </c>
      <c r="B54" s="22" t="str">
        <f t="shared" si="0"/>
        <v>Eminence Omega Pro-15A</v>
      </c>
      <c r="C54" s="22" t="s">
        <v>1148</v>
      </c>
      <c r="D54" s="22" t="s">
        <v>3777</v>
      </c>
      <c r="E54" s="23" t="s">
        <v>3776</v>
      </c>
      <c r="F54" s="23"/>
      <c r="G54" s="22">
        <v>8</v>
      </c>
      <c r="H54" s="22">
        <v>800</v>
      </c>
      <c r="I54" s="22">
        <v>97</v>
      </c>
      <c r="J54" s="22">
        <v>4.8</v>
      </c>
      <c r="K54" s="22">
        <v>39</v>
      </c>
      <c r="L54" s="28">
        <f t="shared" si="1"/>
        <v>257.68378999999999</v>
      </c>
      <c r="M54" s="22">
        <v>0.35</v>
      </c>
      <c r="N54" s="22"/>
      <c r="O54" s="20"/>
      <c r="P54" s="20"/>
      <c r="Q54" s="20"/>
      <c r="W54" s="1" t="s">
        <v>496</v>
      </c>
      <c r="X54" s="34">
        <v>41431</v>
      </c>
      <c r="Z54" s="9">
        <v>0</v>
      </c>
      <c r="AA54" t="s">
        <v>4172</v>
      </c>
      <c r="AD54" s="22">
        <v>9.1</v>
      </c>
    </row>
    <row r="55" spans="1:30">
      <c r="A55" s="22">
        <v>18</v>
      </c>
      <c r="B55" s="22" t="str">
        <f t="shared" si="0"/>
        <v>Eminence Kilomax-18A</v>
      </c>
      <c r="C55" s="22" t="s">
        <v>1148</v>
      </c>
      <c r="D55" s="22" t="s">
        <v>3779</v>
      </c>
      <c r="E55" s="23" t="s">
        <v>3778</v>
      </c>
      <c r="F55" s="23"/>
      <c r="G55" s="22">
        <v>8</v>
      </c>
      <c r="H55" s="22">
        <v>1250</v>
      </c>
      <c r="I55" s="22">
        <v>95.8</v>
      </c>
      <c r="J55" s="22">
        <v>10</v>
      </c>
      <c r="K55" s="22">
        <v>32</v>
      </c>
      <c r="L55" s="28">
        <f t="shared" si="1"/>
        <v>331.30772999999999</v>
      </c>
      <c r="M55" s="22">
        <v>0.47</v>
      </c>
      <c r="N55" s="22"/>
      <c r="O55" s="20"/>
      <c r="P55" s="20"/>
      <c r="Q55" s="20"/>
      <c r="W55" s="1" t="s">
        <v>496</v>
      </c>
      <c r="X55" s="34">
        <v>41431</v>
      </c>
      <c r="Z55" s="9">
        <v>0</v>
      </c>
      <c r="AA55" t="s">
        <v>4172</v>
      </c>
      <c r="AD55" s="22">
        <v>11.7</v>
      </c>
    </row>
    <row r="56" spans="1:30">
      <c r="A56" s="22">
        <v>15</v>
      </c>
      <c r="B56" s="22" t="str">
        <f t="shared" si="0"/>
        <v>Eminence Kilomax-15A</v>
      </c>
      <c r="C56" s="22" t="s">
        <v>1148</v>
      </c>
      <c r="D56" s="22" t="s">
        <v>3781</v>
      </c>
      <c r="E56" s="23" t="s">
        <v>3780</v>
      </c>
      <c r="F56" s="23"/>
      <c r="G56" s="22">
        <v>8</v>
      </c>
      <c r="H56" s="22">
        <v>1250</v>
      </c>
      <c r="I56" s="22">
        <v>95</v>
      </c>
      <c r="J56" s="22">
        <v>7.9</v>
      </c>
      <c r="K56" s="22">
        <v>41</v>
      </c>
      <c r="L56" s="28">
        <f t="shared" si="1"/>
        <v>155.74295000000001</v>
      </c>
      <c r="M56" s="22">
        <v>0.39</v>
      </c>
      <c r="N56" s="22"/>
      <c r="O56" s="20"/>
      <c r="P56" s="20"/>
      <c r="Q56" s="20"/>
      <c r="W56" s="1" t="s">
        <v>496</v>
      </c>
      <c r="X56" s="34">
        <v>41431</v>
      </c>
      <c r="Z56" s="9">
        <v>0</v>
      </c>
      <c r="AA56" t="s">
        <v>4172</v>
      </c>
      <c r="AD56" s="22">
        <v>5.5</v>
      </c>
    </row>
    <row r="57" spans="1:30">
      <c r="A57" s="22">
        <v>15</v>
      </c>
      <c r="B57" s="22" t="str">
        <f t="shared" si="0"/>
        <v>Eminence Gamma-15A-2</v>
      </c>
      <c r="C57" s="22" t="s">
        <v>1148</v>
      </c>
      <c r="D57" s="22" t="s">
        <v>3783</v>
      </c>
      <c r="E57" s="23" t="s">
        <v>3782</v>
      </c>
      <c r="F57" s="23"/>
      <c r="G57" s="22">
        <v>8</v>
      </c>
      <c r="H57" s="22">
        <v>300</v>
      </c>
      <c r="I57" s="22">
        <v>98.6</v>
      </c>
      <c r="J57" s="22">
        <v>3</v>
      </c>
      <c r="K57" s="22">
        <v>33</v>
      </c>
      <c r="L57" s="28">
        <f t="shared" si="1"/>
        <v>314.31759</v>
      </c>
      <c r="M57" s="22">
        <v>0.3</v>
      </c>
      <c r="N57" s="22"/>
      <c r="O57" s="20"/>
      <c r="P57" s="20"/>
      <c r="Q57" s="20"/>
      <c r="W57" s="1" t="s">
        <v>496</v>
      </c>
      <c r="X57" s="34">
        <v>41431</v>
      </c>
      <c r="Z57" s="9">
        <v>0</v>
      </c>
      <c r="AA57" t="s">
        <v>4172</v>
      </c>
      <c r="AD57" s="22">
        <v>11.1</v>
      </c>
    </row>
    <row r="58" spans="1:30">
      <c r="A58" s="22">
        <v>12</v>
      </c>
      <c r="B58" s="22" t="str">
        <f t="shared" si="0"/>
        <v>Eminence Kappa-12A</v>
      </c>
      <c r="C58" s="22" t="s">
        <v>1148</v>
      </c>
      <c r="D58" s="22" t="s">
        <v>3785</v>
      </c>
      <c r="E58" s="23" t="s">
        <v>3784</v>
      </c>
      <c r="F58" s="23"/>
      <c r="G58" s="22">
        <v>8</v>
      </c>
      <c r="H58" s="22">
        <v>450</v>
      </c>
      <c r="I58" s="22">
        <v>99.3</v>
      </c>
      <c r="J58" s="22">
        <v>3.2</v>
      </c>
      <c r="K58" s="22">
        <v>45</v>
      </c>
      <c r="L58" s="28">
        <f t="shared" si="1"/>
        <v>113.2676</v>
      </c>
      <c r="M58" s="22">
        <v>0.27</v>
      </c>
      <c r="N58" s="22"/>
      <c r="O58" s="20"/>
      <c r="P58" s="20"/>
      <c r="Q58" s="20"/>
      <c r="W58" s="1" t="s">
        <v>496</v>
      </c>
      <c r="X58" s="34">
        <v>41431</v>
      </c>
      <c r="Z58" s="9">
        <v>0</v>
      </c>
      <c r="AA58" t="s">
        <v>4172</v>
      </c>
      <c r="AD58" s="22">
        <v>4</v>
      </c>
    </row>
    <row r="59" spans="1:30">
      <c r="A59" s="22">
        <v>15</v>
      </c>
      <c r="B59" s="22" t="str">
        <f t="shared" si="0"/>
        <v>Eminence Kappa-15A</v>
      </c>
      <c r="C59" s="22" t="s">
        <v>1148</v>
      </c>
      <c r="D59" s="22" t="s">
        <v>3787</v>
      </c>
      <c r="E59" s="23" t="s">
        <v>3786</v>
      </c>
      <c r="F59" s="23"/>
      <c r="G59" s="22">
        <v>8</v>
      </c>
      <c r="H59" s="22">
        <v>450</v>
      </c>
      <c r="I59" s="22">
        <v>100.5</v>
      </c>
      <c r="J59" s="22">
        <v>4</v>
      </c>
      <c r="K59" s="22">
        <v>33</v>
      </c>
      <c r="L59" s="28">
        <f t="shared" si="1"/>
        <v>277.50562000000002</v>
      </c>
      <c r="M59" s="22">
        <v>0.32</v>
      </c>
      <c r="N59" s="22"/>
      <c r="O59" s="20"/>
      <c r="P59" s="20"/>
      <c r="Q59" s="20"/>
      <c r="W59" s="1" t="s">
        <v>496</v>
      </c>
      <c r="X59" s="34">
        <v>41431</v>
      </c>
      <c r="Z59" s="9">
        <v>0</v>
      </c>
      <c r="AA59" t="s">
        <v>4172</v>
      </c>
      <c r="AD59" s="22">
        <v>9.8000000000000007</v>
      </c>
    </row>
    <row r="60" spans="1:30">
      <c r="A60" s="22">
        <v>15</v>
      </c>
      <c r="B60" s="22" t="str">
        <f t="shared" si="0"/>
        <v>Eminence Kappa-15C</v>
      </c>
      <c r="C60" s="22" t="s">
        <v>1148</v>
      </c>
      <c r="D60" s="22" t="s">
        <v>3789</v>
      </c>
      <c r="E60" s="23" t="s">
        <v>3788</v>
      </c>
      <c r="F60" s="23"/>
      <c r="G60" s="22">
        <v>4</v>
      </c>
      <c r="H60" s="22">
        <v>450</v>
      </c>
      <c r="I60" s="22">
        <v>98.1</v>
      </c>
      <c r="J60" s="22">
        <v>2.4</v>
      </c>
      <c r="K60" s="22">
        <v>31</v>
      </c>
      <c r="L60" s="28">
        <f t="shared" si="1"/>
        <v>331.30772999999999</v>
      </c>
      <c r="M60" s="22">
        <v>0.25</v>
      </c>
      <c r="N60" s="22"/>
      <c r="O60" s="20"/>
      <c r="P60" s="20"/>
      <c r="Q60" s="20"/>
      <c r="W60" s="1" t="s">
        <v>496</v>
      </c>
      <c r="X60" s="34">
        <v>41431</v>
      </c>
      <c r="Z60" s="9">
        <v>0</v>
      </c>
      <c r="AA60" t="s">
        <v>4172</v>
      </c>
      <c r="AD60" s="22">
        <v>11.7</v>
      </c>
    </row>
    <row r="61" spans="1:30">
      <c r="A61" s="22">
        <v>15</v>
      </c>
      <c r="B61" s="22" t="str">
        <f t="shared" si="0"/>
        <v>Eminence Kappa-15LFA</v>
      </c>
      <c r="C61" s="22" t="s">
        <v>1148</v>
      </c>
      <c r="D61" s="22" t="s">
        <v>3791</v>
      </c>
      <c r="E61" s="23" t="s">
        <v>3790</v>
      </c>
      <c r="F61" s="23"/>
      <c r="G61" s="22">
        <v>8</v>
      </c>
      <c r="H61" s="22">
        <v>600</v>
      </c>
      <c r="I61" s="22">
        <v>99</v>
      </c>
      <c r="J61" s="22">
        <v>5.5</v>
      </c>
      <c r="K61" s="22">
        <v>39</v>
      </c>
      <c r="L61" s="28">
        <f t="shared" si="1"/>
        <v>158.57463999999999</v>
      </c>
      <c r="M61" s="22">
        <v>0.38</v>
      </c>
      <c r="N61" s="22"/>
      <c r="O61" s="20"/>
      <c r="P61" s="20"/>
      <c r="Q61" s="20"/>
      <c r="W61" s="1" t="s">
        <v>496</v>
      </c>
      <c r="X61" s="34">
        <v>41431</v>
      </c>
      <c r="Z61" s="9">
        <v>0</v>
      </c>
      <c r="AA61" t="s">
        <v>4172</v>
      </c>
      <c r="AD61" s="22">
        <v>5.6</v>
      </c>
    </row>
    <row r="62" spans="1:30">
      <c r="A62" s="22">
        <v>12</v>
      </c>
      <c r="B62" s="22" t="str">
        <f t="shared" si="0"/>
        <v>Eminence Delta-12LFC</v>
      </c>
      <c r="C62" s="22" t="s">
        <v>1148</v>
      </c>
      <c r="D62" s="22" t="s">
        <v>3793</v>
      </c>
      <c r="E62" s="23" t="s">
        <v>3792</v>
      </c>
      <c r="F62" s="23"/>
      <c r="G62" s="22">
        <v>4</v>
      </c>
      <c r="H62" s="22">
        <v>500</v>
      </c>
      <c r="I62" s="22">
        <v>93.1</v>
      </c>
      <c r="J62" s="22">
        <v>4.8</v>
      </c>
      <c r="K62" s="22">
        <v>52.22</v>
      </c>
      <c r="L62" s="28">
        <f t="shared" si="1"/>
        <v>63.713025000000002</v>
      </c>
      <c r="M62" s="22">
        <v>0.44</v>
      </c>
      <c r="N62" s="22"/>
      <c r="O62" s="20"/>
      <c r="P62" s="20"/>
      <c r="Q62" s="20"/>
      <c r="W62" s="1" t="s">
        <v>496</v>
      </c>
      <c r="X62" s="34">
        <v>41431</v>
      </c>
      <c r="Z62" s="9">
        <v>0</v>
      </c>
      <c r="AA62" t="s">
        <v>4172</v>
      </c>
      <c r="AD62" s="22">
        <v>2.25</v>
      </c>
    </row>
    <row r="63" spans="1:30">
      <c r="A63" s="22">
        <v>15</v>
      </c>
      <c r="B63" s="22" t="str">
        <f t="shared" si="0"/>
        <v>Eminence Legend CA154</v>
      </c>
      <c r="C63" s="22" t="s">
        <v>1148</v>
      </c>
      <c r="D63" s="22" t="s">
        <v>3795</v>
      </c>
      <c r="E63" s="23" t="s">
        <v>3794</v>
      </c>
      <c r="F63" s="23"/>
      <c r="G63" s="22">
        <v>4</v>
      </c>
      <c r="H63" s="22">
        <v>300</v>
      </c>
      <c r="I63" s="22">
        <v>96.9</v>
      </c>
      <c r="J63" s="22">
        <v>5</v>
      </c>
      <c r="K63" s="22">
        <v>51</v>
      </c>
      <c r="L63" s="28">
        <f t="shared" si="1"/>
        <v>108.170558</v>
      </c>
      <c r="M63" s="22">
        <v>0.49</v>
      </c>
      <c r="N63" s="22"/>
      <c r="O63" s="20"/>
      <c r="P63" s="20"/>
      <c r="Q63" s="20"/>
      <c r="W63" s="1" t="s">
        <v>496</v>
      </c>
      <c r="X63" s="34">
        <v>41431</v>
      </c>
      <c r="Z63" s="9">
        <v>0</v>
      </c>
      <c r="AA63" t="s">
        <v>4172</v>
      </c>
      <c r="AD63" s="22">
        <v>3.82</v>
      </c>
    </row>
    <row r="64" spans="1:30">
      <c r="A64" s="22">
        <v>10</v>
      </c>
      <c r="B64" s="22" t="str">
        <f t="shared" si="0"/>
        <v>Eminence Legend B810</v>
      </c>
      <c r="C64" s="22" t="s">
        <v>1148</v>
      </c>
      <c r="D64" s="22" t="s">
        <v>3797</v>
      </c>
      <c r="E64" s="23" t="s">
        <v>3796</v>
      </c>
      <c r="F64" s="23"/>
      <c r="G64" s="22">
        <v>32</v>
      </c>
      <c r="H64" s="22">
        <v>150</v>
      </c>
      <c r="I64" s="22">
        <v>92.7</v>
      </c>
      <c r="J64" s="22">
        <v>4.7</v>
      </c>
      <c r="K64" s="22">
        <v>52.07</v>
      </c>
      <c r="L64" s="28">
        <f t="shared" si="1"/>
        <v>66.261545999999996</v>
      </c>
      <c r="M64" s="22">
        <v>0.65</v>
      </c>
      <c r="N64" s="22"/>
      <c r="O64" s="20"/>
      <c r="P64" s="20"/>
      <c r="Q64" s="20"/>
      <c r="W64" s="1" t="s">
        <v>496</v>
      </c>
      <c r="X64" s="34">
        <v>41431</v>
      </c>
      <c r="Z64" s="9">
        <v>0</v>
      </c>
      <c r="AA64" t="s">
        <v>4172</v>
      </c>
      <c r="AD64" s="22">
        <v>2.34</v>
      </c>
    </row>
    <row r="65" spans="1:30">
      <c r="A65" s="22">
        <v>8</v>
      </c>
      <c r="B65" s="22" t="str">
        <f t="shared" si="0"/>
        <v>Eminence Beta-8CX</v>
      </c>
      <c r="C65" s="22" t="s">
        <v>1148</v>
      </c>
      <c r="D65" s="22" t="s">
        <v>3799</v>
      </c>
      <c r="E65" s="23" t="s">
        <v>3798</v>
      </c>
      <c r="F65" s="23"/>
      <c r="G65" s="22">
        <v>8</v>
      </c>
      <c r="H65" s="22">
        <v>250</v>
      </c>
      <c r="I65" s="22">
        <v>92</v>
      </c>
      <c r="J65" s="22">
        <v>3</v>
      </c>
      <c r="K65" s="22">
        <v>54</v>
      </c>
      <c r="L65" s="28">
        <f t="shared" si="1"/>
        <v>33.98028</v>
      </c>
      <c r="M65" s="22">
        <v>0.3</v>
      </c>
      <c r="N65" s="22"/>
      <c r="O65" s="20"/>
      <c r="P65" s="20"/>
      <c r="Q65" s="20"/>
      <c r="W65" s="1" t="s">
        <v>496</v>
      </c>
      <c r="X65" s="34">
        <v>41431</v>
      </c>
      <c r="Z65" s="9">
        <v>0</v>
      </c>
      <c r="AA65" t="s">
        <v>4172</v>
      </c>
      <c r="AD65" s="22">
        <v>1.2</v>
      </c>
    </row>
    <row r="66" spans="1:30">
      <c r="A66" s="22">
        <v>10</v>
      </c>
      <c r="B66" s="22" t="str">
        <f t="shared" si="0"/>
        <v>Eminence Beta-10CX</v>
      </c>
      <c r="C66" s="22" t="s">
        <v>1148</v>
      </c>
      <c r="D66" s="22" t="s">
        <v>3801</v>
      </c>
      <c r="E66" s="23" t="s">
        <v>3800</v>
      </c>
      <c r="F66" s="23"/>
      <c r="G66" s="22">
        <v>8</v>
      </c>
      <c r="H66" s="22">
        <v>250</v>
      </c>
      <c r="I66" s="22">
        <v>93.3</v>
      </c>
      <c r="J66" s="22">
        <v>5</v>
      </c>
      <c r="K66" s="22">
        <v>49</v>
      </c>
      <c r="L66" s="28">
        <f t="shared" si="1"/>
        <v>65.128869999999992</v>
      </c>
      <c r="M66" s="22">
        <v>0.39</v>
      </c>
      <c r="N66" s="22"/>
      <c r="O66" s="20"/>
      <c r="P66" s="20"/>
      <c r="Q66" s="20"/>
      <c r="W66" s="1" t="s">
        <v>496</v>
      </c>
      <c r="X66" s="34">
        <v>41431</v>
      </c>
      <c r="Z66" s="9">
        <v>0</v>
      </c>
      <c r="AA66" t="s">
        <v>4172</v>
      </c>
      <c r="AD66" s="22">
        <v>2.2999999999999998</v>
      </c>
    </row>
    <row r="67" spans="1:30">
      <c r="A67" s="22">
        <v>12</v>
      </c>
      <c r="B67" s="22" t="str">
        <f t="shared" ref="B67:B129" si="2">CONCATENATE(C67,CHAR(32),D67)</f>
        <v>Eminence Beta-12CX</v>
      </c>
      <c r="C67" s="22" t="s">
        <v>1148</v>
      </c>
      <c r="D67" s="22" t="s">
        <v>3803</v>
      </c>
      <c r="E67" s="23" t="s">
        <v>3802</v>
      </c>
      <c r="F67" s="23"/>
      <c r="G67" s="22">
        <v>8</v>
      </c>
      <c r="H67" s="22">
        <v>250</v>
      </c>
      <c r="I67" s="22">
        <v>96.7</v>
      </c>
      <c r="J67" s="22">
        <v>3</v>
      </c>
      <c r="K67" s="22">
        <v>43</v>
      </c>
      <c r="L67" s="28">
        <f t="shared" ref="L67:L129" si="3">AD67*28.3169</f>
        <v>161.40633</v>
      </c>
      <c r="M67" s="22">
        <v>0.48</v>
      </c>
      <c r="N67" s="22"/>
      <c r="O67" s="20"/>
      <c r="P67" s="20"/>
      <c r="Q67" s="20"/>
      <c r="W67" s="1" t="s">
        <v>496</v>
      </c>
      <c r="X67" s="34">
        <v>41431</v>
      </c>
      <c r="Z67" s="9">
        <v>0</v>
      </c>
      <c r="AA67" t="s">
        <v>4172</v>
      </c>
      <c r="AD67" s="22">
        <v>5.7</v>
      </c>
    </row>
    <row r="68" spans="1:30">
      <c r="A68" s="22">
        <v>8</v>
      </c>
      <c r="B68" s="22" t="str">
        <f t="shared" si="2"/>
        <v>Eminence Delta Pro-8A</v>
      </c>
      <c r="C68" s="22" t="s">
        <v>1148</v>
      </c>
      <c r="D68" s="22" t="s">
        <v>3805</v>
      </c>
      <c r="E68" s="23" t="s">
        <v>3804</v>
      </c>
      <c r="F68" s="23"/>
      <c r="G68" s="22">
        <v>8</v>
      </c>
      <c r="H68" s="22">
        <v>225</v>
      </c>
      <c r="I68" s="22">
        <v>97.8</v>
      </c>
      <c r="J68" s="22">
        <v>3</v>
      </c>
      <c r="K68" s="22">
        <v>69</v>
      </c>
      <c r="L68" s="28">
        <f t="shared" si="3"/>
        <v>18.405985000000001</v>
      </c>
      <c r="M68" s="22">
        <v>0.22</v>
      </c>
      <c r="N68" s="22"/>
      <c r="O68" s="20"/>
      <c r="P68" s="20"/>
      <c r="Q68" s="20"/>
      <c r="W68" s="1" t="s">
        <v>496</v>
      </c>
      <c r="X68" s="34">
        <v>41431</v>
      </c>
      <c r="Z68" s="9">
        <v>0</v>
      </c>
      <c r="AA68" t="s">
        <v>4172</v>
      </c>
      <c r="AD68" s="22">
        <v>0.65</v>
      </c>
    </row>
    <row r="69" spans="1:30">
      <c r="A69" s="22">
        <v>12</v>
      </c>
      <c r="B69" s="22" t="str">
        <f t="shared" si="2"/>
        <v>Eminence Delta Pro-12A</v>
      </c>
      <c r="C69" s="22" t="s">
        <v>1148</v>
      </c>
      <c r="D69" s="22" t="s">
        <v>3807</v>
      </c>
      <c r="E69" s="23" t="s">
        <v>3806</v>
      </c>
      <c r="F69" s="23"/>
      <c r="G69" s="22">
        <v>8</v>
      </c>
      <c r="H69" s="22">
        <v>400</v>
      </c>
      <c r="I69" s="22">
        <v>99.2</v>
      </c>
      <c r="J69" s="22">
        <v>4.5999999999999996</v>
      </c>
      <c r="K69" s="22">
        <v>51</v>
      </c>
      <c r="L69" s="28">
        <f t="shared" si="3"/>
        <v>82.119010000000003</v>
      </c>
      <c r="M69" s="22">
        <v>0.35</v>
      </c>
      <c r="N69" s="22"/>
      <c r="O69" s="20"/>
      <c r="P69" s="20"/>
      <c r="Q69" s="20"/>
      <c r="W69" s="1" t="s">
        <v>496</v>
      </c>
      <c r="X69" s="34">
        <v>41431</v>
      </c>
      <c r="Z69" s="9">
        <v>0</v>
      </c>
      <c r="AA69" t="s">
        <v>4172</v>
      </c>
      <c r="AD69" s="22">
        <v>2.9</v>
      </c>
    </row>
    <row r="70" spans="1:30">
      <c r="A70" s="22">
        <v>15</v>
      </c>
      <c r="B70" s="22" t="str">
        <f t="shared" si="2"/>
        <v>Eminence Delta Pro-15A</v>
      </c>
      <c r="C70" s="22" t="s">
        <v>1148</v>
      </c>
      <c r="D70" s="22" t="s">
        <v>3809</v>
      </c>
      <c r="E70" s="23" t="s">
        <v>3808</v>
      </c>
      <c r="F70" s="23"/>
      <c r="G70" s="22">
        <v>8</v>
      </c>
      <c r="H70" s="22">
        <v>400</v>
      </c>
      <c r="I70" s="22">
        <v>101.6</v>
      </c>
      <c r="J70" s="22">
        <v>4.3</v>
      </c>
      <c r="K70" s="22">
        <v>42</v>
      </c>
      <c r="L70" s="28">
        <f t="shared" si="3"/>
        <v>243.52534</v>
      </c>
      <c r="M70" s="22">
        <v>0.4</v>
      </c>
      <c r="N70" s="22"/>
      <c r="O70" s="20"/>
      <c r="P70" s="20"/>
      <c r="Q70" s="20"/>
      <c r="W70" s="1" t="s">
        <v>496</v>
      </c>
      <c r="X70" s="34">
        <v>41431</v>
      </c>
      <c r="Z70" s="9">
        <v>0</v>
      </c>
      <c r="AA70" t="s">
        <v>4172</v>
      </c>
      <c r="AD70" s="22">
        <v>8.6</v>
      </c>
    </row>
    <row r="71" spans="1:30">
      <c r="A71" s="22">
        <v>15</v>
      </c>
      <c r="B71" s="22" t="str">
        <f t="shared" si="2"/>
        <v>Eminence Basslite C2515 Neo</v>
      </c>
      <c r="C71" s="22" t="s">
        <v>1148</v>
      </c>
      <c r="D71" s="22" t="s">
        <v>3811</v>
      </c>
      <c r="E71" s="23" t="s">
        <v>3810</v>
      </c>
      <c r="F71" s="23"/>
      <c r="G71" s="22">
        <v>4</v>
      </c>
      <c r="H71" s="22">
        <v>300</v>
      </c>
      <c r="I71" s="22">
        <v>98</v>
      </c>
      <c r="J71" s="22">
        <v>4.5</v>
      </c>
      <c r="K71" s="22">
        <v>38</v>
      </c>
      <c r="L71" s="28">
        <f t="shared" si="3"/>
        <v>260.51547999999997</v>
      </c>
      <c r="M71" s="22">
        <v>0.45</v>
      </c>
      <c r="N71" s="22"/>
      <c r="O71" s="20"/>
      <c r="P71" s="20"/>
      <c r="Q71" s="20"/>
      <c r="W71" s="1" t="s">
        <v>496</v>
      </c>
      <c r="X71" s="34">
        <v>41431</v>
      </c>
      <c r="Z71" s="9">
        <v>0</v>
      </c>
      <c r="AA71" t="s">
        <v>4172</v>
      </c>
      <c r="AD71" s="22">
        <v>9.1999999999999993</v>
      </c>
    </row>
    <row r="72" spans="1:30">
      <c r="A72" s="22">
        <v>10</v>
      </c>
      <c r="B72" s="22" t="str">
        <f t="shared" si="2"/>
        <v>Eminence Basslite S2010 Neo</v>
      </c>
      <c r="C72" s="22" t="s">
        <v>1148</v>
      </c>
      <c r="D72" s="22" t="s">
        <v>3813</v>
      </c>
      <c r="E72" s="23" t="s">
        <v>3812</v>
      </c>
      <c r="F72" s="23"/>
      <c r="G72" s="22">
        <v>8</v>
      </c>
      <c r="H72" s="22">
        <v>150</v>
      </c>
      <c r="I72" s="22">
        <v>96.2</v>
      </c>
      <c r="J72" s="22">
        <v>4</v>
      </c>
      <c r="K72" s="22">
        <v>46</v>
      </c>
      <c r="L72" s="28">
        <f t="shared" si="3"/>
        <v>62.297180000000004</v>
      </c>
      <c r="M72" s="22">
        <v>0.31</v>
      </c>
      <c r="N72" s="22"/>
      <c r="O72" s="20"/>
      <c r="P72" s="20"/>
      <c r="Q72" s="20"/>
      <c r="W72" s="1" t="s">
        <v>496</v>
      </c>
      <c r="X72" s="34">
        <v>41431</v>
      </c>
      <c r="Z72" s="9">
        <v>0</v>
      </c>
      <c r="AA72" t="s">
        <v>4172</v>
      </c>
      <c r="AD72" s="22">
        <v>2.2000000000000002</v>
      </c>
    </row>
    <row r="73" spans="1:30">
      <c r="A73" s="22">
        <v>12</v>
      </c>
      <c r="B73" s="22" t="str">
        <f t="shared" si="2"/>
        <v>Eminence Basslite S2012 Neo</v>
      </c>
      <c r="C73" s="22" t="s">
        <v>1148</v>
      </c>
      <c r="D73" s="22" t="s">
        <v>3815</v>
      </c>
      <c r="E73" s="23" t="s">
        <v>3814</v>
      </c>
      <c r="F73" s="23"/>
      <c r="G73" s="22">
        <v>8</v>
      </c>
      <c r="H73" s="22">
        <v>150</v>
      </c>
      <c r="I73" s="22">
        <v>97</v>
      </c>
      <c r="J73" s="22">
        <v>5.2</v>
      </c>
      <c r="K73" s="22">
        <v>48</v>
      </c>
      <c r="L73" s="28">
        <f t="shared" si="3"/>
        <v>90.614080000000001</v>
      </c>
      <c r="M73" s="22">
        <v>0.48</v>
      </c>
      <c r="N73" s="22"/>
      <c r="O73" s="20"/>
      <c r="P73" s="20"/>
      <c r="Q73" s="20"/>
      <c r="W73" s="1" t="s">
        <v>496</v>
      </c>
      <c r="X73" s="34">
        <v>41431</v>
      </c>
      <c r="Z73" s="9">
        <v>0</v>
      </c>
      <c r="AA73" t="s">
        <v>4172</v>
      </c>
      <c r="AD73" s="22">
        <v>3.2</v>
      </c>
    </row>
    <row r="74" spans="1:30">
      <c r="A74" s="22">
        <v>6.5</v>
      </c>
      <c r="B74" s="22" t="str">
        <f t="shared" si="2"/>
        <v>Eminence LA6-CBMR</v>
      </c>
      <c r="C74" s="22" t="s">
        <v>1148</v>
      </c>
      <c r="D74" s="22" t="s">
        <v>1232</v>
      </c>
      <c r="E74" s="23" t="s">
        <v>3816</v>
      </c>
      <c r="F74" s="23"/>
      <c r="G74" s="22">
        <v>8</v>
      </c>
      <c r="H74" s="22">
        <v>150</v>
      </c>
      <c r="I74" s="22">
        <v>97.8</v>
      </c>
      <c r="J74" s="22">
        <v>0.2</v>
      </c>
      <c r="K74" s="22">
        <v>460</v>
      </c>
      <c r="L74" s="28">
        <f t="shared" si="3"/>
        <v>0.283169</v>
      </c>
      <c r="M74" s="22">
        <v>0.89</v>
      </c>
      <c r="N74" s="22"/>
      <c r="O74" s="20"/>
      <c r="P74" s="20"/>
      <c r="Q74" s="20"/>
      <c r="W74" s="1" t="s">
        <v>496</v>
      </c>
      <c r="X74" s="34">
        <v>41431</v>
      </c>
      <c r="Z74" s="9">
        <v>0</v>
      </c>
      <c r="AA74" t="s">
        <v>4172</v>
      </c>
      <c r="AD74" s="22">
        <v>0.01</v>
      </c>
    </row>
    <row r="75" spans="1:30">
      <c r="A75" s="22">
        <v>12</v>
      </c>
      <c r="B75" s="22" t="str">
        <f t="shared" si="2"/>
        <v>Eminence Lab12 Generator II</v>
      </c>
      <c r="C75" s="22" t="s">
        <v>1148</v>
      </c>
      <c r="D75" s="22" t="s">
        <v>3818</v>
      </c>
      <c r="E75" s="23" t="s">
        <v>3817</v>
      </c>
      <c r="F75" s="23"/>
      <c r="G75" s="22">
        <v>6</v>
      </c>
      <c r="H75" s="22">
        <v>400</v>
      </c>
      <c r="I75" s="22">
        <v>87.4</v>
      </c>
      <c r="J75" s="22">
        <v>13</v>
      </c>
      <c r="K75" s="22">
        <v>22.3</v>
      </c>
      <c r="L75" s="28">
        <f t="shared" si="3"/>
        <v>124.59436000000001</v>
      </c>
      <c r="M75" s="22">
        <v>0.38</v>
      </c>
      <c r="N75" s="22"/>
      <c r="O75" s="20"/>
      <c r="P75" s="20"/>
      <c r="Q75" s="20"/>
      <c r="W75" s="1" t="s">
        <v>496</v>
      </c>
      <c r="X75" s="34">
        <v>41431</v>
      </c>
      <c r="Z75" s="9">
        <v>0</v>
      </c>
      <c r="AA75" t="s">
        <v>4172</v>
      </c>
      <c r="AD75" s="22">
        <v>4.4000000000000004</v>
      </c>
    </row>
    <row r="76" spans="1:30">
      <c r="A76" s="22">
        <v>15</v>
      </c>
      <c r="B76" s="22" t="str">
        <f t="shared" si="2"/>
        <v>Eminence LAB 15</v>
      </c>
      <c r="C76" s="22" t="s">
        <v>1148</v>
      </c>
      <c r="D76" s="22" t="s">
        <v>3820</v>
      </c>
      <c r="E76" s="23" t="s">
        <v>3819</v>
      </c>
      <c r="F76" s="23"/>
      <c r="G76" s="22">
        <v>6</v>
      </c>
      <c r="H76" s="22">
        <v>600</v>
      </c>
      <c r="I76" s="22">
        <v>88.5</v>
      </c>
      <c r="J76" s="22">
        <v>11.8</v>
      </c>
      <c r="K76" s="22">
        <v>27.82</v>
      </c>
      <c r="L76" s="28">
        <f t="shared" si="3"/>
        <v>103.639854</v>
      </c>
      <c r="M76" s="22">
        <v>0.35</v>
      </c>
      <c r="N76" s="22"/>
      <c r="O76" s="20"/>
      <c r="P76" s="20"/>
      <c r="Q76" s="20"/>
      <c r="W76" s="1" t="s">
        <v>496</v>
      </c>
      <c r="X76" s="34">
        <v>41431</v>
      </c>
      <c r="Z76" s="9">
        <v>0</v>
      </c>
      <c r="AA76" t="s">
        <v>4172</v>
      </c>
      <c r="AD76" s="22">
        <v>3.66</v>
      </c>
    </row>
    <row r="77" spans="1:30">
      <c r="A77" s="22">
        <v>12</v>
      </c>
      <c r="B77" s="22" t="str">
        <f t="shared" si="2"/>
        <v>Eminence Definimax 4012HO</v>
      </c>
      <c r="C77" s="22" t="s">
        <v>1148</v>
      </c>
      <c r="D77" s="22" t="s">
        <v>3822</v>
      </c>
      <c r="E77" s="23" t="s">
        <v>3821</v>
      </c>
      <c r="F77" s="23"/>
      <c r="G77" s="22">
        <v>8</v>
      </c>
      <c r="H77" s="22">
        <v>600</v>
      </c>
      <c r="I77" s="22">
        <v>94</v>
      </c>
      <c r="J77" s="22">
        <v>6.2</v>
      </c>
      <c r="K77" s="22">
        <v>46</v>
      </c>
      <c r="L77" s="28">
        <f t="shared" si="3"/>
        <v>59.465490000000003</v>
      </c>
      <c r="M77" s="22">
        <v>0.35</v>
      </c>
      <c r="N77" s="22"/>
      <c r="O77" s="20"/>
      <c r="P77" s="20"/>
      <c r="Q77" s="20"/>
      <c r="W77" s="1" t="s">
        <v>496</v>
      </c>
      <c r="X77" s="34">
        <v>41431</v>
      </c>
      <c r="Z77" s="9">
        <v>0</v>
      </c>
      <c r="AA77" t="s">
        <v>4172</v>
      </c>
      <c r="AD77" s="22">
        <v>2.1</v>
      </c>
    </row>
    <row r="78" spans="1:30">
      <c r="A78" s="22">
        <v>15</v>
      </c>
      <c r="B78" s="22" t="str">
        <f t="shared" si="2"/>
        <v>Eminence Definimax 4015LF</v>
      </c>
      <c r="C78" s="22" t="s">
        <v>1148</v>
      </c>
      <c r="D78" s="22" t="s">
        <v>3824</v>
      </c>
      <c r="E78" s="23" t="s">
        <v>3823</v>
      </c>
      <c r="F78" s="23"/>
      <c r="G78" s="22">
        <v>8</v>
      </c>
      <c r="H78" s="22">
        <v>700</v>
      </c>
      <c r="I78" s="22">
        <v>96</v>
      </c>
      <c r="J78" s="22">
        <v>9</v>
      </c>
      <c r="K78" s="22">
        <v>42</v>
      </c>
      <c r="L78" s="28">
        <f t="shared" si="3"/>
        <v>116.09929</v>
      </c>
      <c r="M78" s="22">
        <v>0.5</v>
      </c>
      <c r="N78" s="22"/>
      <c r="O78" s="20"/>
      <c r="P78" s="20"/>
      <c r="Q78" s="20"/>
      <c r="W78" s="1" t="s">
        <v>496</v>
      </c>
      <c r="X78" s="34">
        <v>41431</v>
      </c>
      <c r="Z78" s="9">
        <v>0</v>
      </c>
      <c r="AA78" t="s">
        <v>4172</v>
      </c>
      <c r="AD78" s="22">
        <v>4.0999999999999996</v>
      </c>
    </row>
    <row r="79" spans="1:30">
      <c r="A79" s="22">
        <v>18</v>
      </c>
      <c r="B79" s="22" t="str">
        <f t="shared" si="2"/>
        <v>Eminence Definimax 4018LF</v>
      </c>
      <c r="C79" s="22" t="s">
        <v>1148</v>
      </c>
      <c r="D79" s="22" t="s">
        <v>3826</v>
      </c>
      <c r="E79" s="23" t="s">
        <v>3825</v>
      </c>
      <c r="F79" s="23"/>
      <c r="G79" s="22">
        <v>8</v>
      </c>
      <c r="H79" s="22">
        <v>800</v>
      </c>
      <c r="I79" s="22">
        <v>95</v>
      </c>
      <c r="J79" s="22">
        <v>7.9</v>
      </c>
      <c r="K79" s="22">
        <v>32</v>
      </c>
      <c r="L79" s="28">
        <f t="shared" si="3"/>
        <v>237.86196000000001</v>
      </c>
      <c r="M79" s="22">
        <v>0.35</v>
      </c>
      <c r="N79" s="22"/>
      <c r="O79" s="20"/>
      <c r="P79" s="20"/>
      <c r="Q79" s="20"/>
      <c r="W79" s="1" t="s">
        <v>496</v>
      </c>
      <c r="X79" s="34">
        <v>41431</v>
      </c>
      <c r="Z79" s="9">
        <v>0</v>
      </c>
      <c r="AA79" t="s">
        <v>4172</v>
      </c>
      <c r="AD79" s="22">
        <v>8.4</v>
      </c>
    </row>
    <row r="80" spans="1:30">
      <c r="A80" s="22">
        <v>12</v>
      </c>
      <c r="B80" s="22" t="str">
        <f t="shared" si="2"/>
        <v>Eminence Kappalite 3012HO Neo</v>
      </c>
      <c r="C80" s="22" t="s">
        <v>1148</v>
      </c>
      <c r="D80" s="22" t="s">
        <v>3828</v>
      </c>
      <c r="E80" s="23" t="s">
        <v>3827</v>
      </c>
      <c r="F80" s="23"/>
      <c r="G80" s="22">
        <v>8</v>
      </c>
      <c r="H80" s="22">
        <v>400</v>
      </c>
      <c r="I80" s="22">
        <v>100.5</v>
      </c>
      <c r="J80" s="22">
        <v>6.2</v>
      </c>
      <c r="K80" s="22">
        <v>51.5</v>
      </c>
      <c r="L80" s="28">
        <f t="shared" si="3"/>
        <v>80.986333999999999</v>
      </c>
      <c r="M80" s="22">
        <v>0.32</v>
      </c>
      <c r="N80" s="22"/>
      <c r="O80" s="20"/>
      <c r="P80" s="20"/>
      <c r="Q80" s="20"/>
      <c r="W80" s="1" t="s">
        <v>496</v>
      </c>
      <c r="X80" s="34">
        <v>41431</v>
      </c>
      <c r="Z80" s="9">
        <v>0</v>
      </c>
      <c r="AA80" t="s">
        <v>4172</v>
      </c>
      <c r="AD80" s="22">
        <v>2.86</v>
      </c>
    </row>
    <row r="81" spans="1:30">
      <c r="A81" s="22">
        <v>12</v>
      </c>
      <c r="B81" s="22" t="str">
        <f t="shared" si="2"/>
        <v>Eminence Kappalite 3012LF Neo</v>
      </c>
      <c r="C81" s="22" t="s">
        <v>1148</v>
      </c>
      <c r="D81" s="22" t="s">
        <v>3830</v>
      </c>
      <c r="E81" s="23" t="s">
        <v>3829</v>
      </c>
      <c r="F81" s="23"/>
      <c r="G81" s="22">
        <v>8</v>
      </c>
      <c r="H81" s="22">
        <v>450</v>
      </c>
      <c r="I81" s="22">
        <v>95.5</v>
      </c>
      <c r="J81" s="22">
        <v>9.1</v>
      </c>
      <c r="K81" s="22">
        <v>37</v>
      </c>
      <c r="L81" s="28">
        <f t="shared" si="3"/>
        <v>105.33886800000001</v>
      </c>
      <c r="M81" s="22">
        <v>0.32</v>
      </c>
      <c r="N81" s="22"/>
      <c r="O81" s="20"/>
      <c r="P81" s="20"/>
      <c r="Q81" s="20"/>
      <c r="W81" s="1" t="s">
        <v>496</v>
      </c>
      <c r="X81" s="34">
        <v>41431</v>
      </c>
      <c r="Z81" s="9">
        <v>0</v>
      </c>
      <c r="AA81" t="s">
        <v>4172</v>
      </c>
      <c r="AD81" s="22">
        <v>3.72</v>
      </c>
    </row>
    <row r="82" spans="1:30">
      <c r="A82" s="22">
        <v>10</v>
      </c>
      <c r="B82" s="22" t="str">
        <f t="shared" si="2"/>
        <v>Eminence Deltalite II 2510 Neo</v>
      </c>
      <c r="C82" s="22" t="s">
        <v>1148</v>
      </c>
      <c r="D82" s="22" t="s">
        <v>3832</v>
      </c>
      <c r="E82" s="23" t="s">
        <v>3831</v>
      </c>
      <c r="F82" s="23"/>
      <c r="G82" s="22">
        <v>8</v>
      </c>
      <c r="H82" s="22">
        <v>250</v>
      </c>
      <c r="I82" s="22">
        <v>97.3</v>
      </c>
      <c r="J82" s="22">
        <v>4.2</v>
      </c>
      <c r="K82" s="22">
        <v>53</v>
      </c>
      <c r="L82" s="28">
        <f t="shared" si="3"/>
        <v>53.802109999999999</v>
      </c>
      <c r="M82" s="22">
        <v>0.42</v>
      </c>
      <c r="N82" s="22"/>
      <c r="O82" s="20"/>
      <c r="P82" s="20"/>
      <c r="Q82" s="20"/>
      <c r="W82" s="1" t="s">
        <v>496</v>
      </c>
      <c r="X82" s="34">
        <v>41431</v>
      </c>
      <c r="Z82" s="9">
        <v>0</v>
      </c>
      <c r="AA82" t="s">
        <v>4172</v>
      </c>
      <c r="AD82" s="22">
        <v>1.9</v>
      </c>
    </row>
    <row r="83" spans="1:30">
      <c r="A83" s="22">
        <v>12</v>
      </c>
      <c r="B83" s="22" t="str">
        <f t="shared" si="2"/>
        <v>Eminence Deltalite II 2512 Neo</v>
      </c>
      <c r="C83" s="22" t="s">
        <v>1148</v>
      </c>
      <c r="D83" s="22" t="s">
        <v>3834</v>
      </c>
      <c r="E83" s="23" t="s">
        <v>3833</v>
      </c>
      <c r="F83" s="23"/>
      <c r="G83" s="22">
        <v>8</v>
      </c>
      <c r="H83" s="22">
        <v>250</v>
      </c>
      <c r="I83" s="22">
        <v>99.9</v>
      </c>
      <c r="J83" s="22">
        <v>4.9000000000000004</v>
      </c>
      <c r="K83" s="22">
        <v>37</v>
      </c>
      <c r="L83" s="28">
        <f t="shared" si="3"/>
        <v>147.24788000000001</v>
      </c>
      <c r="M83" s="22">
        <v>0.39</v>
      </c>
      <c r="N83" s="22"/>
      <c r="O83" s="20"/>
      <c r="P83" s="20"/>
      <c r="Q83" s="20"/>
      <c r="W83" s="1" t="s">
        <v>496</v>
      </c>
      <c r="X83" s="34">
        <v>41431</v>
      </c>
      <c r="Z83" s="9">
        <v>0</v>
      </c>
      <c r="AA83" t="s">
        <v>4172</v>
      </c>
      <c r="AD83" s="22">
        <v>5.2</v>
      </c>
    </row>
    <row r="84" spans="1:30">
      <c r="A84" s="22">
        <v>15</v>
      </c>
      <c r="B84" s="22" t="str">
        <f t="shared" si="2"/>
        <v>Eminence Deltalite II 2515 Neo</v>
      </c>
      <c r="C84" s="22" t="s">
        <v>1148</v>
      </c>
      <c r="D84" s="22" t="s">
        <v>3836</v>
      </c>
      <c r="E84" s="23" t="s">
        <v>3835</v>
      </c>
      <c r="F84" s="23"/>
      <c r="G84" s="22">
        <v>8</v>
      </c>
      <c r="H84" s="22">
        <v>300</v>
      </c>
      <c r="I84" s="22">
        <v>99.2</v>
      </c>
      <c r="J84" s="22">
        <v>4.8</v>
      </c>
      <c r="K84" s="22">
        <v>42</v>
      </c>
      <c r="L84" s="28">
        <f t="shared" si="3"/>
        <v>203.88168000000002</v>
      </c>
      <c r="M84" s="22">
        <v>0.38</v>
      </c>
      <c r="N84" s="22"/>
      <c r="O84" s="20"/>
      <c r="P84" s="20"/>
      <c r="Q84" s="20"/>
      <c r="W84" s="1" t="s">
        <v>496</v>
      </c>
      <c r="X84" s="34">
        <v>41431</v>
      </c>
      <c r="Z84" s="9">
        <v>0</v>
      </c>
      <c r="AA84" t="s">
        <v>4172</v>
      </c>
      <c r="AD84" s="22">
        <v>7.2</v>
      </c>
    </row>
    <row r="85" spans="1:30">
      <c r="A85" s="22">
        <v>15</v>
      </c>
      <c r="B85" s="22" t="str">
        <f t="shared" si="2"/>
        <v>Eminence Kappalite 3015 Neo</v>
      </c>
      <c r="C85" s="22" t="s">
        <v>1148</v>
      </c>
      <c r="D85" s="22" t="s">
        <v>3838</v>
      </c>
      <c r="E85" s="23" t="s">
        <v>3837</v>
      </c>
      <c r="F85" s="23"/>
      <c r="G85" s="22">
        <v>8</v>
      </c>
      <c r="H85" s="22">
        <v>450</v>
      </c>
      <c r="I85" s="22">
        <v>100.8</v>
      </c>
      <c r="J85" s="22">
        <v>5.9</v>
      </c>
      <c r="K85" s="22">
        <v>45</v>
      </c>
      <c r="L85" s="28">
        <f t="shared" si="3"/>
        <v>152.91126</v>
      </c>
      <c r="M85" s="22">
        <v>0.34</v>
      </c>
      <c r="N85" s="22"/>
      <c r="O85" s="20"/>
      <c r="P85" s="20"/>
      <c r="Q85" s="20"/>
      <c r="W85" s="1" t="s">
        <v>496</v>
      </c>
      <c r="X85" s="34">
        <v>41431</v>
      </c>
      <c r="Z85" s="9">
        <v>0</v>
      </c>
      <c r="AA85" t="s">
        <v>4172</v>
      </c>
      <c r="AD85" s="22">
        <v>5.4</v>
      </c>
    </row>
    <row r="86" spans="1:30">
      <c r="A86" s="22">
        <v>15</v>
      </c>
      <c r="B86" s="22" t="str">
        <f t="shared" si="2"/>
        <v>Eminence Kappalite 3015LF Neo</v>
      </c>
      <c r="C86" s="22" t="s">
        <v>1148</v>
      </c>
      <c r="D86" s="22" t="s">
        <v>3840</v>
      </c>
      <c r="E86" s="23" t="s">
        <v>3839</v>
      </c>
      <c r="F86" s="23"/>
      <c r="G86" s="22">
        <v>8</v>
      </c>
      <c r="H86" s="22">
        <v>450</v>
      </c>
      <c r="I86" s="22">
        <v>99.8</v>
      </c>
      <c r="J86" s="22">
        <v>9.6</v>
      </c>
      <c r="K86" s="22">
        <v>42</v>
      </c>
      <c r="L86" s="28">
        <f t="shared" si="3"/>
        <v>158.57463999999999</v>
      </c>
      <c r="M86" s="22">
        <v>0.39</v>
      </c>
      <c r="N86" s="22"/>
      <c r="O86" s="20"/>
      <c r="P86" s="20"/>
      <c r="Q86" s="20"/>
      <c r="W86" s="1" t="s">
        <v>496</v>
      </c>
      <c r="X86" s="34">
        <v>41431</v>
      </c>
      <c r="Z86" s="9">
        <v>0</v>
      </c>
      <c r="AA86" t="s">
        <v>4172</v>
      </c>
      <c r="AD86" s="22">
        <v>5.6</v>
      </c>
    </row>
    <row r="87" spans="1:30">
      <c r="A87" s="22">
        <v>6</v>
      </c>
      <c r="B87" s="22" t="str">
        <f t="shared" si="2"/>
        <v>Eminence Alphalite 6A</v>
      </c>
      <c r="C87" s="22" t="s">
        <v>1148</v>
      </c>
      <c r="D87" s="22" t="s">
        <v>3842</v>
      </c>
      <c r="E87" s="23" t="s">
        <v>3841</v>
      </c>
      <c r="F87" s="23"/>
      <c r="G87" s="22">
        <v>8</v>
      </c>
      <c r="H87" s="22">
        <v>100</v>
      </c>
      <c r="I87" s="22">
        <v>94</v>
      </c>
      <c r="J87" s="22">
        <v>3.5</v>
      </c>
      <c r="K87" s="22">
        <v>125.55</v>
      </c>
      <c r="L87" s="28">
        <f t="shared" si="3"/>
        <v>4.8138730000000001</v>
      </c>
      <c r="M87" s="22">
        <v>0.56000000000000005</v>
      </c>
      <c r="N87" s="22"/>
      <c r="O87" s="20"/>
      <c r="P87" s="20"/>
      <c r="Q87" s="20"/>
      <c r="W87" s="1" t="s">
        <v>496</v>
      </c>
      <c r="X87" s="34">
        <v>41431</v>
      </c>
      <c r="Z87" s="9">
        <v>0</v>
      </c>
      <c r="AA87" t="s">
        <v>4172</v>
      </c>
      <c r="AD87" s="22">
        <v>0.17</v>
      </c>
    </row>
    <row r="88" spans="1:30">
      <c r="A88" s="22">
        <v>6</v>
      </c>
      <c r="B88" s="22" t="str">
        <f t="shared" si="2"/>
        <v>Eminence Alphalite 6A-CBMR</v>
      </c>
      <c r="C88" s="22" t="s">
        <v>1148</v>
      </c>
      <c r="D88" s="22" t="s">
        <v>3844</v>
      </c>
      <c r="E88" s="23" t="s">
        <v>3843</v>
      </c>
      <c r="F88" s="23"/>
      <c r="G88" s="22">
        <v>8</v>
      </c>
      <c r="H88" s="22">
        <v>100</v>
      </c>
      <c r="I88" s="22">
        <v>99.8</v>
      </c>
      <c r="J88" s="22">
        <v>0.1</v>
      </c>
      <c r="K88" s="22">
        <v>500.52</v>
      </c>
      <c r="L88" s="28">
        <f t="shared" si="3"/>
        <v>0.283169</v>
      </c>
      <c r="M88" s="22">
        <v>1.53</v>
      </c>
      <c r="N88" s="22"/>
      <c r="O88" s="20"/>
      <c r="P88" s="20"/>
      <c r="Q88" s="20"/>
      <c r="W88" s="1" t="s">
        <v>496</v>
      </c>
      <c r="X88" s="34">
        <v>41431</v>
      </c>
      <c r="Z88" s="9">
        <v>0</v>
      </c>
      <c r="AA88" t="s">
        <v>4172</v>
      </c>
      <c r="AD88" s="22">
        <v>0.01</v>
      </c>
    </row>
    <row r="89" spans="1:30">
      <c r="A89" s="22">
        <v>6</v>
      </c>
      <c r="B89" s="22" t="str">
        <f t="shared" si="2"/>
        <v>Pyle PPA6</v>
      </c>
      <c r="C89" s="22" t="s">
        <v>340</v>
      </c>
      <c r="D89" s="22" t="s">
        <v>635</v>
      </c>
      <c r="E89" s="23" t="s">
        <v>3845</v>
      </c>
      <c r="F89" s="23"/>
      <c r="G89" s="22">
        <v>8</v>
      </c>
      <c r="H89" s="22">
        <v>150</v>
      </c>
      <c r="I89" s="22">
        <v>88.5</v>
      </c>
      <c r="J89" s="22">
        <v>6.5</v>
      </c>
      <c r="K89" s="22">
        <v>94.3</v>
      </c>
      <c r="L89" s="28">
        <f t="shared" si="3"/>
        <v>4.2475350000000001</v>
      </c>
      <c r="M89" s="22">
        <v>0.89</v>
      </c>
      <c r="N89" s="22"/>
      <c r="O89" s="20"/>
      <c r="P89" s="20"/>
      <c r="Q89" s="20"/>
      <c r="W89" s="1" t="s">
        <v>496</v>
      </c>
      <c r="X89" s="34">
        <v>41431</v>
      </c>
      <c r="Z89" s="9">
        <v>0</v>
      </c>
      <c r="AA89" t="s">
        <v>4172</v>
      </c>
      <c r="AD89" s="22">
        <v>0.15</v>
      </c>
    </row>
    <row r="90" spans="1:30">
      <c r="A90" s="22">
        <v>8</v>
      </c>
      <c r="B90" s="22" t="str">
        <f t="shared" si="2"/>
        <v>Pyle PPA8</v>
      </c>
      <c r="C90" s="22" t="s">
        <v>340</v>
      </c>
      <c r="D90" s="22" t="s">
        <v>637</v>
      </c>
      <c r="E90" s="23" t="s">
        <v>3846</v>
      </c>
      <c r="F90" s="23"/>
      <c r="G90" s="22">
        <v>8</v>
      </c>
      <c r="H90" s="22">
        <v>200</v>
      </c>
      <c r="I90" s="22">
        <v>89.2</v>
      </c>
      <c r="J90" s="22">
        <v>5</v>
      </c>
      <c r="K90" s="22">
        <v>60.7</v>
      </c>
      <c r="L90" s="28">
        <f t="shared" si="3"/>
        <v>19.821829999999999</v>
      </c>
      <c r="M90" s="22">
        <v>0.69</v>
      </c>
      <c r="N90" s="22"/>
      <c r="O90" s="20"/>
      <c r="P90" s="20"/>
      <c r="Q90" s="20"/>
      <c r="W90" s="1" t="s">
        <v>496</v>
      </c>
      <c r="X90" s="34">
        <v>41431</v>
      </c>
      <c r="Z90" s="9">
        <v>0</v>
      </c>
      <c r="AA90" t="s">
        <v>4172</v>
      </c>
      <c r="AD90" s="22">
        <v>0.7</v>
      </c>
    </row>
    <row r="91" spans="1:30">
      <c r="A91" s="22">
        <v>10</v>
      </c>
      <c r="B91" s="22" t="str">
        <f t="shared" si="2"/>
        <v>Pyle PPA10</v>
      </c>
      <c r="C91" s="22" t="s">
        <v>340</v>
      </c>
      <c r="D91" s="22" t="s">
        <v>639</v>
      </c>
      <c r="E91" s="23" t="s">
        <v>3847</v>
      </c>
      <c r="F91" s="23"/>
      <c r="G91" s="22">
        <v>8</v>
      </c>
      <c r="H91" s="22">
        <v>200</v>
      </c>
      <c r="I91" s="22">
        <v>89.3</v>
      </c>
      <c r="J91" s="22">
        <v>5.8</v>
      </c>
      <c r="K91" s="22">
        <v>45</v>
      </c>
      <c r="L91" s="28">
        <f t="shared" si="3"/>
        <v>47.855561000000002</v>
      </c>
      <c r="M91" s="22">
        <v>0.68</v>
      </c>
      <c r="N91" s="22"/>
      <c r="O91" s="20"/>
      <c r="P91" s="20"/>
      <c r="Q91" s="20"/>
      <c r="W91" s="1" t="s">
        <v>496</v>
      </c>
      <c r="X91" s="34">
        <v>41431</v>
      </c>
      <c r="Z91" s="9">
        <v>0</v>
      </c>
      <c r="AA91" t="s">
        <v>4172</v>
      </c>
      <c r="AD91" s="22">
        <v>1.69</v>
      </c>
    </row>
    <row r="92" spans="1:30">
      <c r="A92" s="22">
        <v>12</v>
      </c>
      <c r="B92" s="22" t="str">
        <f t="shared" si="2"/>
        <v>Pyle PPA12</v>
      </c>
      <c r="C92" s="22" t="s">
        <v>340</v>
      </c>
      <c r="D92" s="22" t="s">
        <v>641</v>
      </c>
      <c r="E92" s="23" t="s">
        <v>3848</v>
      </c>
      <c r="F92" s="23"/>
      <c r="G92" s="22">
        <v>8</v>
      </c>
      <c r="H92" s="22">
        <v>200</v>
      </c>
      <c r="I92" s="22">
        <v>90</v>
      </c>
      <c r="J92" s="22">
        <v>6.5</v>
      </c>
      <c r="K92" s="22">
        <v>35.5</v>
      </c>
      <c r="L92" s="28">
        <f t="shared" si="3"/>
        <v>127.99238799999999</v>
      </c>
      <c r="M92" s="22">
        <v>0.66</v>
      </c>
      <c r="N92" s="22"/>
      <c r="O92" s="20"/>
      <c r="P92" s="20"/>
      <c r="Q92" s="20"/>
      <c r="W92" s="1" t="s">
        <v>496</v>
      </c>
      <c r="X92" s="34">
        <v>41431</v>
      </c>
      <c r="Z92" s="9">
        <v>0</v>
      </c>
      <c r="AA92" t="s">
        <v>4172</v>
      </c>
      <c r="AD92" s="22">
        <v>4.5199999999999996</v>
      </c>
    </row>
    <row r="93" spans="1:30">
      <c r="A93" s="22">
        <v>15</v>
      </c>
      <c r="B93" s="22" t="str">
        <f t="shared" si="2"/>
        <v>Pyle PPA15</v>
      </c>
      <c r="C93" s="22" t="s">
        <v>340</v>
      </c>
      <c r="D93" s="22" t="s">
        <v>643</v>
      </c>
      <c r="E93" s="23" t="s">
        <v>3849</v>
      </c>
      <c r="F93" s="23"/>
      <c r="G93" s="22">
        <v>8</v>
      </c>
      <c r="H93" s="22">
        <v>250</v>
      </c>
      <c r="I93" s="22">
        <v>90.2</v>
      </c>
      <c r="J93" s="22">
        <v>6</v>
      </c>
      <c r="K93" s="22">
        <v>26.7</v>
      </c>
      <c r="L93" s="28">
        <f t="shared" si="3"/>
        <v>321.67998399999999</v>
      </c>
      <c r="M93" s="22">
        <v>0.67</v>
      </c>
      <c r="N93" s="22"/>
      <c r="O93" s="20"/>
      <c r="P93" s="20"/>
      <c r="Q93" s="20"/>
      <c r="W93" s="1" t="s">
        <v>496</v>
      </c>
      <c r="X93" s="34">
        <v>41431</v>
      </c>
      <c r="Z93" s="9">
        <v>0</v>
      </c>
      <c r="AA93" t="s">
        <v>4172</v>
      </c>
      <c r="AD93" s="22">
        <v>11.36</v>
      </c>
    </row>
    <row r="94" spans="1:30">
      <c r="A94" s="22">
        <v>18</v>
      </c>
      <c r="B94" s="22" t="str">
        <f t="shared" si="2"/>
        <v>TC Sounds Pro 5100</v>
      </c>
      <c r="C94" s="22" t="s">
        <v>377</v>
      </c>
      <c r="D94" s="22" t="s">
        <v>3851</v>
      </c>
      <c r="E94" s="23" t="s">
        <v>3850</v>
      </c>
      <c r="F94" s="23"/>
      <c r="G94" s="22" t="s">
        <v>384</v>
      </c>
      <c r="H94" s="22">
        <v>1000</v>
      </c>
      <c r="I94" s="22">
        <v>94.5</v>
      </c>
      <c r="J94" s="22">
        <v>31</v>
      </c>
      <c r="K94" s="22">
        <v>26.5</v>
      </c>
      <c r="L94" s="28">
        <f t="shared" si="3"/>
        <v>251.45407200000002</v>
      </c>
      <c r="M94" s="22">
        <v>0.25</v>
      </c>
      <c r="N94" s="22"/>
      <c r="O94" s="20"/>
      <c r="P94" s="20"/>
      <c r="Q94" s="20"/>
      <c r="W94" s="1" t="s">
        <v>496</v>
      </c>
      <c r="X94" s="34">
        <v>41431</v>
      </c>
      <c r="Z94" s="9">
        <v>0</v>
      </c>
      <c r="AA94" t="s">
        <v>4172</v>
      </c>
      <c r="AD94" s="22">
        <v>8.8800000000000008</v>
      </c>
    </row>
    <row r="95" spans="1:30">
      <c r="A95" s="22">
        <v>18</v>
      </c>
      <c r="B95" s="22" t="str">
        <f>CONCATENATE(C95,CHAR(32),D95)</f>
        <v>Peavey Low Rider 18</v>
      </c>
      <c r="C95" s="22" t="s">
        <v>1586</v>
      </c>
      <c r="D95" s="45" t="s">
        <v>3482</v>
      </c>
      <c r="E95" s="23" t="s">
        <v>3852</v>
      </c>
      <c r="F95" s="23"/>
      <c r="G95" s="22">
        <v>8</v>
      </c>
      <c r="H95" s="22">
        <v>800</v>
      </c>
      <c r="I95" s="22">
        <v>97.3</v>
      </c>
      <c r="J95" s="22">
        <v>9.6</v>
      </c>
      <c r="K95" s="22">
        <v>28.9</v>
      </c>
      <c r="L95" s="28">
        <f t="shared" si="3"/>
        <v>403.79899399999999</v>
      </c>
      <c r="M95" s="22">
        <v>0.34</v>
      </c>
      <c r="N95" s="22"/>
      <c r="O95" s="20"/>
      <c r="P95" s="20"/>
      <c r="Q95" s="20"/>
      <c r="W95" s="1" t="s">
        <v>496</v>
      </c>
      <c r="X95" s="34">
        <v>41431</v>
      </c>
      <c r="Z95" s="9">
        <v>0</v>
      </c>
      <c r="AA95" t="s">
        <v>4172</v>
      </c>
      <c r="AD95" s="22">
        <v>14.26</v>
      </c>
    </row>
    <row r="96" spans="1:30">
      <c r="A96" s="22">
        <v>15</v>
      </c>
      <c r="B96" s="22" t="str">
        <f t="shared" si="2"/>
        <v>Peavey Low Rider 15</v>
      </c>
      <c r="C96" s="22" t="s">
        <v>1586</v>
      </c>
      <c r="D96" s="45" t="s">
        <v>3236</v>
      </c>
      <c r="E96" s="23" t="s">
        <v>3853</v>
      </c>
      <c r="F96" s="23"/>
      <c r="G96" s="22">
        <v>8</v>
      </c>
      <c r="H96" s="22">
        <v>800</v>
      </c>
      <c r="I96" s="22">
        <v>93.6</v>
      </c>
      <c r="J96" s="22">
        <v>9.6</v>
      </c>
      <c r="K96" s="22">
        <v>33.92</v>
      </c>
      <c r="L96" s="28">
        <f t="shared" si="3"/>
        <v>155.17661200000001</v>
      </c>
      <c r="M96" s="22">
        <v>0.35</v>
      </c>
      <c r="N96" s="22"/>
      <c r="O96" s="20"/>
      <c r="P96" s="20"/>
      <c r="Q96" s="20"/>
      <c r="W96" s="1" t="s">
        <v>496</v>
      </c>
      <c r="X96" s="34">
        <v>41431</v>
      </c>
      <c r="Z96" s="9">
        <v>0</v>
      </c>
      <c r="AA96" t="s">
        <v>4172</v>
      </c>
      <c r="AD96" s="22">
        <v>5.48</v>
      </c>
    </row>
    <row r="97" spans="1:30">
      <c r="A97" s="22">
        <v>15</v>
      </c>
      <c r="B97" s="22" t="str">
        <f t="shared" si="2"/>
        <v>Peavey 1508-8</v>
      </c>
      <c r="C97" s="22" t="s">
        <v>1586</v>
      </c>
      <c r="D97" s="22" t="s">
        <v>3855</v>
      </c>
      <c r="E97" s="23" t="s">
        <v>3854</v>
      </c>
      <c r="F97" s="23"/>
      <c r="G97" s="22">
        <v>8</v>
      </c>
      <c r="H97" s="22">
        <v>600</v>
      </c>
      <c r="I97" s="22">
        <v>97.8</v>
      </c>
      <c r="J97" s="22">
        <v>4.5999999999999996</v>
      </c>
      <c r="K97" s="22">
        <v>34.799999999999997</v>
      </c>
      <c r="L97" s="28">
        <f t="shared" si="3"/>
        <v>207.846046</v>
      </c>
      <c r="M97" s="22">
        <v>0.23499999999999999</v>
      </c>
      <c r="N97" s="22"/>
      <c r="O97" s="20"/>
      <c r="P97" s="20"/>
      <c r="Q97" s="20"/>
      <c r="W97" s="1" t="s">
        <v>496</v>
      </c>
      <c r="X97" s="34">
        <v>41431</v>
      </c>
      <c r="Z97" s="9">
        <v>0</v>
      </c>
      <c r="AA97" t="s">
        <v>4172</v>
      </c>
      <c r="AD97" s="22">
        <v>7.34</v>
      </c>
    </row>
    <row r="98" spans="1:30">
      <c r="A98" s="22">
        <v>18</v>
      </c>
      <c r="B98" s="22" t="str">
        <f t="shared" si="2"/>
        <v>Peavey 1808-8 CU BWX</v>
      </c>
      <c r="C98" s="22" t="s">
        <v>1586</v>
      </c>
      <c r="D98" s="22" t="s">
        <v>3857</v>
      </c>
      <c r="E98" s="23" t="s">
        <v>3856</v>
      </c>
      <c r="F98" s="23"/>
      <c r="G98" s="22">
        <v>8</v>
      </c>
      <c r="H98" s="22">
        <v>500</v>
      </c>
      <c r="I98" s="22">
        <v>97.7</v>
      </c>
      <c r="J98" s="22">
        <v>4.5999999999999996</v>
      </c>
      <c r="K98" s="22">
        <v>35.1</v>
      </c>
      <c r="L98" s="28">
        <f t="shared" si="3"/>
        <v>312.61857599999996</v>
      </c>
      <c r="M98" s="22">
        <v>0.33800000000000002</v>
      </c>
      <c r="N98" s="22"/>
      <c r="O98" s="20"/>
      <c r="P98" s="20"/>
      <c r="Q98" s="20"/>
      <c r="W98" s="1" t="s">
        <v>496</v>
      </c>
      <c r="X98" s="34">
        <v>41431</v>
      </c>
      <c r="Z98" s="9">
        <v>0</v>
      </c>
      <c r="AA98" t="s">
        <v>4172</v>
      </c>
      <c r="AD98" s="22">
        <v>11.04</v>
      </c>
    </row>
    <row r="99" spans="1:30">
      <c r="A99" s="22">
        <v>15</v>
      </c>
      <c r="B99" s="22" t="str">
        <f t="shared" si="2"/>
        <v>Peavey 1508-8 CU BWX</v>
      </c>
      <c r="C99" s="22" t="s">
        <v>1586</v>
      </c>
      <c r="D99" s="22" t="s">
        <v>3859</v>
      </c>
      <c r="E99" s="23" t="s">
        <v>3858</v>
      </c>
      <c r="F99" s="23"/>
      <c r="G99" s="22">
        <v>8</v>
      </c>
      <c r="H99" s="22">
        <v>500</v>
      </c>
      <c r="I99" s="22">
        <v>97.2</v>
      </c>
      <c r="J99" s="22">
        <v>4.7</v>
      </c>
      <c r="K99" s="22">
        <v>36.700000000000003</v>
      </c>
      <c r="L99" s="28">
        <f t="shared" si="3"/>
        <v>199.63414499999999</v>
      </c>
      <c r="M99" s="22">
        <v>0.28599999999999998</v>
      </c>
      <c r="N99" s="22"/>
      <c r="O99" s="20"/>
      <c r="P99" s="20"/>
      <c r="Q99" s="20"/>
      <c r="W99" s="1" t="s">
        <v>496</v>
      </c>
      <c r="X99" s="34">
        <v>41431</v>
      </c>
      <c r="Z99" s="9">
        <v>0</v>
      </c>
      <c r="AA99" t="s">
        <v>4172</v>
      </c>
      <c r="AD99" s="22">
        <v>7.05</v>
      </c>
    </row>
    <row r="100" spans="1:30">
      <c r="A100" s="22">
        <v>15</v>
      </c>
      <c r="B100" s="22" t="str">
        <f t="shared" si="2"/>
        <v>Peavey 1508-8 HE BWX</v>
      </c>
      <c r="C100" s="22" t="s">
        <v>1586</v>
      </c>
      <c r="D100" s="22" t="s">
        <v>3861</v>
      </c>
      <c r="E100" s="23" t="s">
        <v>3860</v>
      </c>
      <c r="F100" s="23"/>
      <c r="G100" s="22">
        <v>8</v>
      </c>
      <c r="H100" s="22">
        <v>500</v>
      </c>
      <c r="I100" s="22">
        <v>100.3</v>
      </c>
      <c r="J100" s="22">
        <v>1.9</v>
      </c>
      <c r="K100" s="22">
        <v>51.2</v>
      </c>
      <c r="L100" s="28">
        <f t="shared" si="3"/>
        <v>182.36083600000001</v>
      </c>
      <c r="M100" s="22">
        <v>0.34100000000000003</v>
      </c>
      <c r="N100" s="22"/>
      <c r="O100" s="20"/>
      <c r="P100" s="20"/>
      <c r="Q100" s="20"/>
      <c r="W100" s="1" t="s">
        <v>496</v>
      </c>
      <c r="X100" s="34">
        <v>41431</v>
      </c>
      <c r="Z100" s="9">
        <v>0</v>
      </c>
      <c r="AA100" t="s">
        <v>4172</v>
      </c>
      <c r="AD100" s="22">
        <v>6.44</v>
      </c>
    </row>
    <row r="101" spans="1:30">
      <c r="A101" s="22">
        <v>15</v>
      </c>
      <c r="B101" s="22" t="str">
        <f t="shared" si="2"/>
        <v>Peavey Scorpion SP-15825</v>
      </c>
      <c r="C101" s="22" t="s">
        <v>1586</v>
      </c>
      <c r="D101" s="22" t="s">
        <v>3863</v>
      </c>
      <c r="E101" s="23" t="s">
        <v>3862</v>
      </c>
      <c r="F101" s="23"/>
      <c r="G101" s="22">
        <v>8</v>
      </c>
      <c r="H101" s="22">
        <v>200</v>
      </c>
      <c r="I101" s="22">
        <v>98.7</v>
      </c>
      <c r="J101" s="22">
        <v>3.1</v>
      </c>
      <c r="K101" s="22">
        <v>50.1</v>
      </c>
      <c r="L101" s="28">
        <f t="shared" si="3"/>
        <v>132.52309199999999</v>
      </c>
      <c r="M101" s="22">
        <v>0.32600000000000001</v>
      </c>
      <c r="N101" s="22"/>
      <c r="O101" s="20"/>
      <c r="P101" s="20"/>
      <c r="Q101" s="20"/>
      <c r="W101" s="1" t="s">
        <v>496</v>
      </c>
      <c r="X101" s="34">
        <v>41431</v>
      </c>
      <c r="Z101" s="9">
        <v>0</v>
      </c>
      <c r="AA101" t="s">
        <v>4172</v>
      </c>
      <c r="AD101" s="22">
        <v>4.68</v>
      </c>
    </row>
    <row r="102" spans="1:30">
      <c r="A102" s="22">
        <v>12</v>
      </c>
      <c r="B102" s="22" t="str">
        <f t="shared" si="2"/>
        <v>Peavey 1208-8 SPS BWX</v>
      </c>
      <c r="C102" s="22" t="s">
        <v>1586</v>
      </c>
      <c r="D102" s="22" t="s">
        <v>3865</v>
      </c>
      <c r="E102" s="23" t="s">
        <v>3864</v>
      </c>
      <c r="F102" s="23"/>
      <c r="G102" s="22">
        <v>8</v>
      </c>
      <c r="H102" s="22">
        <v>500</v>
      </c>
      <c r="I102" s="22">
        <v>96.9</v>
      </c>
      <c r="J102" s="22">
        <v>4.7</v>
      </c>
      <c r="K102" s="22">
        <v>56.1</v>
      </c>
      <c r="L102" s="28">
        <f t="shared" si="3"/>
        <v>54.651617000000002</v>
      </c>
      <c r="M102" s="22">
        <v>0.42799999999999999</v>
      </c>
      <c r="N102" s="22"/>
      <c r="O102" s="20"/>
      <c r="P102" s="20"/>
      <c r="Q102" s="20"/>
      <c r="W102" s="1" t="s">
        <v>496</v>
      </c>
      <c r="X102" s="34">
        <v>41431</v>
      </c>
      <c r="Z102" s="9">
        <v>0</v>
      </c>
      <c r="AA102" t="s">
        <v>4172</v>
      </c>
      <c r="AD102" s="22">
        <v>1.93</v>
      </c>
    </row>
    <row r="103" spans="1:30">
      <c r="A103" s="22">
        <v>12</v>
      </c>
      <c r="B103" s="22" t="str">
        <f t="shared" si="2"/>
        <v>Peavey 1201-8</v>
      </c>
      <c r="C103" s="22" t="s">
        <v>1586</v>
      </c>
      <c r="D103" s="22" t="s">
        <v>2679</v>
      </c>
      <c r="E103" s="23" t="s">
        <v>3866</v>
      </c>
      <c r="F103" s="23"/>
      <c r="G103" s="22">
        <v>8</v>
      </c>
      <c r="H103" s="22">
        <v>350</v>
      </c>
      <c r="I103" s="22">
        <v>98.5</v>
      </c>
      <c r="J103" s="22">
        <v>2.6</v>
      </c>
      <c r="K103" s="22">
        <v>57.4</v>
      </c>
      <c r="L103" s="28">
        <f t="shared" si="3"/>
        <v>66.261545999999996</v>
      </c>
      <c r="M103" s="22">
        <v>0.26</v>
      </c>
      <c r="N103" s="22"/>
      <c r="O103" s="20"/>
      <c r="P103" s="20"/>
      <c r="Q103" s="20"/>
      <c r="W103" s="1" t="s">
        <v>496</v>
      </c>
      <c r="X103" s="34">
        <v>41431</v>
      </c>
      <c r="Z103" s="9">
        <v>0</v>
      </c>
      <c r="AA103" t="s">
        <v>4172</v>
      </c>
      <c r="AD103" s="22">
        <v>2.34</v>
      </c>
    </row>
    <row r="104" spans="1:30">
      <c r="A104" s="22">
        <v>18</v>
      </c>
      <c r="B104" s="22" t="str">
        <f t="shared" si="2"/>
        <v>JBL 2241H</v>
      </c>
      <c r="C104" s="22" t="s">
        <v>1002</v>
      </c>
      <c r="D104" s="22" t="s">
        <v>3445</v>
      </c>
      <c r="E104" s="23" t="s">
        <v>3867</v>
      </c>
      <c r="F104" s="23"/>
      <c r="G104" s="22">
        <v>8</v>
      </c>
      <c r="H104" s="22">
        <v>600</v>
      </c>
      <c r="I104" s="22">
        <v>98</v>
      </c>
      <c r="J104" s="22">
        <v>7.6</v>
      </c>
      <c r="K104" s="22">
        <v>35</v>
      </c>
      <c r="L104" s="28">
        <f t="shared" si="3"/>
        <v>311.48590000000002</v>
      </c>
      <c r="M104" s="22">
        <v>0.4</v>
      </c>
      <c r="N104" s="22"/>
      <c r="O104" s="20"/>
      <c r="P104" s="20"/>
      <c r="Q104" s="20"/>
      <c r="W104" s="1" t="s">
        <v>496</v>
      </c>
      <c r="X104" s="34">
        <v>41431</v>
      </c>
      <c r="Z104" s="9">
        <v>0</v>
      </c>
      <c r="AA104" t="s">
        <v>4172</v>
      </c>
      <c r="AD104" s="22">
        <v>11</v>
      </c>
    </row>
    <row r="105" spans="1:30">
      <c r="A105" s="22">
        <v>15</v>
      </c>
      <c r="B105" s="22" t="str">
        <f t="shared" si="2"/>
        <v>JBL 2226H</v>
      </c>
      <c r="C105" s="22" t="s">
        <v>1002</v>
      </c>
      <c r="D105" s="22" t="s">
        <v>3146</v>
      </c>
      <c r="E105" s="23" t="s">
        <v>3868</v>
      </c>
      <c r="F105" s="23"/>
      <c r="G105" s="22">
        <v>8</v>
      </c>
      <c r="H105" s="22">
        <v>600</v>
      </c>
      <c r="I105" s="22">
        <v>97</v>
      </c>
      <c r="J105" s="22">
        <v>7.6</v>
      </c>
      <c r="K105" s="22">
        <v>40</v>
      </c>
      <c r="L105" s="28">
        <f t="shared" si="3"/>
        <v>175.56478000000001</v>
      </c>
      <c r="M105" s="22">
        <v>0.31</v>
      </c>
      <c r="N105" s="22"/>
      <c r="O105" s="20"/>
      <c r="P105" s="20"/>
      <c r="Q105" s="20"/>
      <c r="W105" s="1" t="s">
        <v>496</v>
      </c>
      <c r="X105" s="34">
        <v>41431</v>
      </c>
      <c r="Z105" s="9">
        <v>0</v>
      </c>
      <c r="AA105" t="s">
        <v>4172</v>
      </c>
      <c r="AD105" s="22">
        <v>6.2</v>
      </c>
    </row>
    <row r="106" spans="1:30">
      <c r="A106" s="22">
        <v>15</v>
      </c>
      <c r="B106" s="22" t="str">
        <f t="shared" si="2"/>
        <v>JBL 2226J</v>
      </c>
      <c r="C106" s="22" t="s">
        <v>1002</v>
      </c>
      <c r="D106" s="22" t="s">
        <v>3147</v>
      </c>
      <c r="E106" s="23" t="s">
        <v>3869</v>
      </c>
      <c r="F106" s="23"/>
      <c r="G106" s="22">
        <v>16</v>
      </c>
      <c r="H106" s="22">
        <v>600</v>
      </c>
      <c r="I106" s="22">
        <v>97</v>
      </c>
      <c r="J106" s="22">
        <v>7.6</v>
      </c>
      <c r="K106" s="22">
        <v>40</v>
      </c>
      <c r="L106" s="28">
        <f t="shared" si="3"/>
        <v>175.56478000000001</v>
      </c>
      <c r="M106" s="22">
        <v>0.31</v>
      </c>
      <c r="N106" s="22"/>
      <c r="O106" s="20"/>
      <c r="P106" s="20"/>
      <c r="Q106" s="20"/>
      <c r="W106" s="1" t="s">
        <v>496</v>
      </c>
      <c r="X106" s="34">
        <v>41431</v>
      </c>
      <c r="Z106" s="9">
        <v>0</v>
      </c>
      <c r="AA106" t="s">
        <v>4172</v>
      </c>
      <c r="AD106" s="22">
        <v>6.2</v>
      </c>
    </row>
    <row r="107" spans="1:30">
      <c r="A107" s="22">
        <v>12</v>
      </c>
      <c r="B107" s="22" t="str">
        <f t="shared" si="2"/>
        <v>JBL 2206H</v>
      </c>
      <c r="C107" s="22" t="s">
        <v>1002</v>
      </c>
      <c r="D107" s="22" t="s">
        <v>3871</v>
      </c>
      <c r="E107" s="23" t="s">
        <v>3870</v>
      </c>
      <c r="F107" s="23"/>
      <c r="G107" s="22">
        <v>8</v>
      </c>
      <c r="H107" s="22">
        <v>600</v>
      </c>
      <c r="I107" s="22">
        <v>95</v>
      </c>
      <c r="J107" s="22">
        <v>7.5</v>
      </c>
      <c r="K107" s="22">
        <v>52</v>
      </c>
      <c r="L107" s="28">
        <f t="shared" si="3"/>
        <v>62.297180000000004</v>
      </c>
      <c r="M107" s="22">
        <v>0.32</v>
      </c>
      <c r="N107" s="22"/>
      <c r="O107" s="20"/>
      <c r="P107" s="20"/>
      <c r="Q107" s="20"/>
      <c r="W107" s="1" t="s">
        <v>496</v>
      </c>
      <c r="X107" s="34">
        <v>41431</v>
      </c>
      <c r="Z107" s="9">
        <v>0</v>
      </c>
      <c r="AA107" t="s">
        <v>4172</v>
      </c>
      <c r="AD107" s="22">
        <v>2.2000000000000002</v>
      </c>
    </row>
    <row r="108" spans="1:30">
      <c r="A108" s="22">
        <v>12</v>
      </c>
      <c r="B108" s="22" t="str">
        <f t="shared" si="2"/>
        <v>B&amp;C 12NDL76</v>
      </c>
      <c r="C108" s="22" t="s">
        <v>3873</v>
      </c>
      <c r="D108" s="22" t="s">
        <v>3874</v>
      </c>
      <c r="E108" s="23" t="s">
        <v>3872</v>
      </c>
      <c r="F108" s="23"/>
      <c r="G108" s="22">
        <v>8</v>
      </c>
      <c r="H108" s="22">
        <v>400</v>
      </c>
      <c r="I108" s="22">
        <v>100</v>
      </c>
      <c r="J108" s="22">
        <v>6.5</v>
      </c>
      <c r="K108" s="22">
        <v>50</v>
      </c>
      <c r="L108" s="28">
        <f t="shared" si="3"/>
        <v>70.792249999999996</v>
      </c>
      <c r="M108" s="22">
        <v>0.2</v>
      </c>
      <c r="N108" s="22"/>
      <c r="O108" s="20"/>
      <c r="P108" s="20"/>
      <c r="Q108" s="20"/>
      <c r="W108" s="1" t="s">
        <v>496</v>
      </c>
      <c r="X108" s="34">
        <v>41431</v>
      </c>
      <c r="Z108" s="9">
        <v>0</v>
      </c>
      <c r="AA108" t="s">
        <v>4172</v>
      </c>
      <c r="AD108" s="22">
        <v>2.5</v>
      </c>
    </row>
    <row r="109" spans="1:30">
      <c r="A109" s="22">
        <v>15</v>
      </c>
      <c r="B109" s="22" t="str">
        <f t="shared" si="2"/>
        <v>B&amp;C 15NW100</v>
      </c>
      <c r="C109" s="22" t="s">
        <v>3873</v>
      </c>
      <c r="D109" s="22" t="s">
        <v>3876</v>
      </c>
      <c r="E109" s="23" t="s">
        <v>3875</v>
      </c>
      <c r="F109" s="23"/>
      <c r="G109" s="22">
        <v>8</v>
      </c>
      <c r="H109" s="22">
        <v>1000</v>
      </c>
      <c r="I109" s="22">
        <v>97</v>
      </c>
      <c r="J109" s="22">
        <v>9</v>
      </c>
      <c r="K109" s="22">
        <v>33</v>
      </c>
      <c r="L109" s="28">
        <f t="shared" si="3"/>
        <v>138.75281000000001</v>
      </c>
      <c r="M109" s="22">
        <v>0.22</v>
      </c>
      <c r="N109" s="22"/>
      <c r="O109" s="20"/>
      <c r="P109" s="20"/>
      <c r="Q109" s="20"/>
      <c r="W109" s="1" t="s">
        <v>496</v>
      </c>
      <c r="X109" s="34">
        <v>41431</v>
      </c>
      <c r="Z109" s="9">
        <v>0</v>
      </c>
      <c r="AA109" t="s">
        <v>4172</v>
      </c>
      <c r="AD109" s="22">
        <v>4.9000000000000004</v>
      </c>
    </row>
    <row r="110" spans="1:30">
      <c r="A110" s="22">
        <v>18</v>
      </c>
      <c r="B110" s="22" t="str">
        <f t="shared" si="2"/>
        <v>B&amp;C 18NW100</v>
      </c>
      <c r="C110" s="22" t="s">
        <v>3873</v>
      </c>
      <c r="D110" s="22" t="s">
        <v>3878</v>
      </c>
      <c r="E110" s="23" t="s">
        <v>3877</v>
      </c>
      <c r="F110" s="23"/>
      <c r="G110" s="22">
        <v>8</v>
      </c>
      <c r="H110" s="22">
        <v>1200</v>
      </c>
      <c r="I110" s="22">
        <v>98</v>
      </c>
      <c r="J110" s="22">
        <v>9</v>
      </c>
      <c r="K110" s="22">
        <v>31</v>
      </c>
      <c r="L110" s="28">
        <f t="shared" si="3"/>
        <v>118.93098000000001</v>
      </c>
      <c r="M110" s="22">
        <v>0.26</v>
      </c>
      <c r="N110" s="22"/>
      <c r="O110" s="20"/>
      <c r="P110" s="20"/>
      <c r="Q110" s="20"/>
      <c r="W110" s="1" t="s">
        <v>496</v>
      </c>
      <c r="X110" s="34">
        <v>41431</v>
      </c>
      <c r="Z110" s="9">
        <v>0</v>
      </c>
      <c r="AA110" t="s">
        <v>4172</v>
      </c>
      <c r="AD110" s="22">
        <v>4.2</v>
      </c>
    </row>
    <row r="111" spans="1:30">
      <c r="A111" s="22">
        <v>6.5</v>
      </c>
      <c r="B111" s="22" t="str">
        <f t="shared" si="2"/>
        <v>B&amp;C 6MDN44</v>
      </c>
      <c r="C111" s="22" t="s">
        <v>3873</v>
      </c>
      <c r="D111" s="22" t="s">
        <v>3880</v>
      </c>
      <c r="E111" s="23" t="s">
        <v>3879</v>
      </c>
      <c r="F111" s="23"/>
      <c r="G111" s="22">
        <v>8</v>
      </c>
      <c r="H111" s="22">
        <v>150</v>
      </c>
      <c r="I111" s="22">
        <v>96.5</v>
      </c>
      <c r="J111" s="22">
        <v>2.5</v>
      </c>
      <c r="K111" s="22">
        <v>140</v>
      </c>
      <c r="L111" s="28">
        <f t="shared" si="3"/>
        <v>2.548521</v>
      </c>
      <c r="M111" s="22">
        <v>0.4</v>
      </c>
      <c r="N111" s="22"/>
      <c r="O111" s="20"/>
      <c r="P111" s="20"/>
      <c r="Q111" s="20"/>
      <c r="W111" s="1" t="s">
        <v>496</v>
      </c>
      <c r="X111" s="34">
        <v>41431</v>
      </c>
      <c r="Z111" s="9">
        <v>0</v>
      </c>
      <c r="AA111" t="s">
        <v>4172</v>
      </c>
      <c r="AD111" s="22">
        <v>0.09</v>
      </c>
    </row>
    <row r="112" spans="1:30">
      <c r="A112" s="22">
        <v>6.5</v>
      </c>
      <c r="B112" s="22" t="str">
        <f t="shared" si="2"/>
        <v>B&amp;C 6NDL44</v>
      </c>
      <c r="C112" s="22" t="s">
        <v>3873</v>
      </c>
      <c r="D112" s="22" t="s">
        <v>3882</v>
      </c>
      <c r="E112" s="23" t="s">
        <v>3881</v>
      </c>
      <c r="F112" s="23"/>
      <c r="G112" s="22">
        <v>8</v>
      </c>
      <c r="H112" s="22">
        <v>200</v>
      </c>
      <c r="I112" s="22">
        <v>91.5</v>
      </c>
      <c r="J112" s="22">
        <v>6</v>
      </c>
      <c r="K112" s="22">
        <v>68</v>
      </c>
      <c r="L112" s="28">
        <f t="shared" si="3"/>
        <v>7.3623940000000001</v>
      </c>
      <c r="M112" s="22">
        <v>0.34</v>
      </c>
      <c r="N112" s="22"/>
      <c r="O112" s="20"/>
      <c r="P112" s="20"/>
      <c r="Q112" s="20"/>
      <c r="W112" s="1" t="s">
        <v>496</v>
      </c>
      <c r="X112" s="34">
        <v>41431</v>
      </c>
      <c r="Z112" s="9">
        <v>0</v>
      </c>
      <c r="AA112" t="s">
        <v>4172</v>
      </c>
      <c r="AD112" s="22">
        <v>0.26</v>
      </c>
    </row>
    <row r="113" spans="1:30">
      <c r="A113" s="22">
        <v>8</v>
      </c>
      <c r="B113" s="22" t="str">
        <f t="shared" si="2"/>
        <v>B&amp;C 8MDN51</v>
      </c>
      <c r="C113" s="22" t="s">
        <v>3873</v>
      </c>
      <c r="D113" s="22" t="s">
        <v>3884</v>
      </c>
      <c r="E113" s="23" t="s">
        <v>3883</v>
      </c>
      <c r="F113" s="23"/>
      <c r="G113" s="22">
        <v>8</v>
      </c>
      <c r="H113" s="22">
        <v>200</v>
      </c>
      <c r="I113" s="22">
        <v>97</v>
      </c>
      <c r="J113" s="22">
        <v>6</v>
      </c>
      <c r="K113" s="22">
        <v>70</v>
      </c>
      <c r="L113" s="28">
        <f t="shared" si="3"/>
        <v>16.99014</v>
      </c>
      <c r="M113" s="22">
        <v>0.2</v>
      </c>
      <c r="N113" s="22"/>
      <c r="O113" s="20"/>
      <c r="P113" s="20"/>
      <c r="Q113" s="20"/>
      <c r="W113" s="1" t="s">
        <v>496</v>
      </c>
      <c r="X113" s="34">
        <v>41431</v>
      </c>
      <c r="Z113" s="9">
        <v>0</v>
      </c>
      <c r="AA113" t="s">
        <v>4172</v>
      </c>
      <c r="AD113" s="22">
        <v>0.6</v>
      </c>
    </row>
    <row r="114" spans="1:30">
      <c r="A114" s="22">
        <v>8</v>
      </c>
      <c r="B114" s="22" t="str">
        <f t="shared" si="2"/>
        <v>B&amp;C 8NDL51</v>
      </c>
      <c r="C114" s="22" t="s">
        <v>3873</v>
      </c>
      <c r="D114" s="22" t="s">
        <v>3886</v>
      </c>
      <c r="E114" s="23" t="s">
        <v>3885</v>
      </c>
      <c r="F114" s="23"/>
      <c r="G114" s="22">
        <v>8</v>
      </c>
      <c r="H114" s="22">
        <v>200</v>
      </c>
      <c r="I114" s="22">
        <v>94</v>
      </c>
      <c r="J114" s="22">
        <v>7</v>
      </c>
      <c r="K114" s="22">
        <v>66</v>
      </c>
      <c r="L114" s="28">
        <f t="shared" si="3"/>
        <v>13.875280999999999</v>
      </c>
      <c r="M114" s="22">
        <v>0.37</v>
      </c>
      <c r="N114" s="22"/>
      <c r="O114" s="20"/>
      <c r="P114" s="20"/>
      <c r="Q114" s="20"/>
      <c r="W114" s="1" t="s">
        <v>496</v>
      </c>
      <c r="X114" s="34">
        <v>41431</v>
      </c>
      <c r="Z114" s="9">
        <v>0</v>
      </c>
      <c r="AA114" t="s">
        <v>4172</v>
      </c>
      <c r="AD114" s="22">
        <v>0.49</v>
      </c>
    </row>
    <row r="115" spans="1:30">
      <c r="A115" s="22">
        <v>6.5</v>
      </c>
      <c r="B115" s="22" t="str">
        <f t="shared" si="2"/>
        <v>B&amp;C 6PEV13</v>
      </c>
      <c r="C115" s="22" t="s">
        <v>3873</v>
      </c>
      <c r="D115" s="22" t="s">
        <v>3888</v>
      </c>
      <c r="E115" s="23" t="s">
        <v>3887</v>
      </c>
      <c r="F115" s="23"/>
      <c r="G115" s="22">
        <v>8</v>
      </c>
      <c r="H115" s="22">
        <v>120</v>
      </c>
      <c r="I115" s="22">
        <v>99</v>
      </c>
      <c r="J115" s="22">
        <v>0.6</v>
      </c>
      <c r="K115" s="22">
        <v>126</v>
      </c>
      <c r="L115" s="28">
        <f t="shared" si="3"/>
        <v>5.9465490000000001</v>
      </c>
      <c r="M115" s="22">
        <v>0.36</v>
      </c>
      <c r="N115" s="22"/>
      <c r="O115" s="20"/>
      <c r="P115" s="20"/>
      <c r="Q115" s="20"/>
      <c r="W115" s="1" t="s">
        <v>496</v>
      </c>
      <c r="X115" s="34">
        <v>41431</v>
      </c>
      <c r="Z115" s="9">
        <v>0</v>
      </c>
      <c r="AA115" t="s">
        <v>4172</v>
      </c>
      <c r="AD115" s="22">
        <v>0.21</v>
      </c>
    </row>
    <row r="116" spans="1:30">
      <c r="A116" s="22">
        <v>6.5</v>
      </c>
      <c r="B116" s="22" t="str">
        <f t="shared" si="2"/>
        <v>B&amp;C 6MD38</v>
      </c>
      <c r="C116" s="22" t="s">
        <v>3873</v>
      </c>
      <c r="D116" s="22" t="s">
        <v>3890</v>
      </c>
      <c r="E116" s="23" t="s">
        <v>3889</v>
      </c>
      <c r="F116" s="23"/>
      <c r="G116" s="22">
        <v>8</v>
      </c>
      <c r="H116" s="22">
        <v>120</v>
      </c>
      <c r="I116" s="22">
        <v>96</v>
      </c>
      <c r="J116" s="22">
        <v>2</v>
      </c>
      <c r="K116" s="22">
        <v>130</v>
      </c>
      <c r="L116" s="28">
        <f t="shared" si="3"/>
        <v>2.83169</v>
      </c>
      <c r="M116" s="22">
        <v>0.44</v>
      </c>
      <c r="N116" s="22"/>
      <c r="O116" s="20"/>
      <c r="P116" s="20"/>
      <c r="Q116" s="20"/>
      <c r="W116" s="1" t="s">
        <v>496</v>
      </c>
      <c r="X116" s="34">
        <v>41431</v>
      </c>
      <c r="Z116" s="9">
        <v>0</v>
      </c>
      <c r="AA116" t="s">
        <v>4172</v>
      </c>
      <c r="AD116" s="22">
        <v>0.1</v>
      </c>
    </row>
    <row r="117" spans="1:30">
      <c r="A117" s="22">
        <v>8</v>
      </c>
      <c r="B117" s="22" t="str">
        <f t="shared" si="2"/>
        <v>B&amp;C 8PE21</v>
      </c>
      <c r="C117" s="22" t="s">
        <v>3873</v>
      </c>
      <c r="D117" s="22" t="s">
        <v>3892</v>
      </c>
      <c r="E117" s="23" t="s">
        <v>3891</v>
      </c>
      <c r="F117" s="23"/>
      <c r="G117" s="22">
        <v>8</v>
      </c>
      <c r="H117" s="22">
        <v>200</v>
      </c>
      <c r="I117" s="22">
        <v>98</v>
      </c>
      <c r="J117" s="22">
        <v>1</v>
      </c>
      <c r="K117" s="22">
        <v>87.5</v>
      </c>
      <c r="L117" s="28">
        <f t="shared" si="3"/>
        <v>13.025774</v>
      </c>
      <c r="M117" s="22">
        <v>0.19</v>
      </c>
      <c r="N117" s="22"/>
      <c r="O117" s="20"/>
      <c r="P117" s="20"/>
      <c r="Q117" s="20"/>
      <c r="W117" s="1" t="s">
        <v>496</v>
      </c>
      <c r="X117" s="34">
        <v>41431</v>
      </c>
      <c r="Z117" s="9">
        <v>0</v>
      </c>
      <c r="AA117" t="s">
        <v>4172</v>
      </c>
      <c r="AD117" s="22">
        <v>0.46</v>
      </c>
    </row>
    <row r="118" spans="1:30">
      <c r="A118" s="22">
        <v>8</v>
      </c>
      <c r="B118" s="22" t="str">
        <f t="shared" si="2"/>
        <v>B&amp;C 8CXT</v>
      </c>
      <c r="C118" s="22" t="s">
        <v>3873</v>
      </c>
      <c r="D118" s="22" t="s">
        <v>3894</v>
      </c>
      <c r="E118" s="23" t="s">
        <v>3893</v>
      </c>
      <c r="F118" s="23"/>
      <c r="G118" s="22">
        <v>8</v>
      </c>
      <c r="H118" s="22">
        <v>200</v>
      </c>
      <c r="I118" s="22">
        <v>94</v>
      </c>
      <c r="J118" s="22">
        <v>6</v>
      </c>
      <c r="K118" s="22">
        <v>76</v>
      </c>
      <c r="L118" s="28">
        <f t="shared" si="3"/>
        <v>11.32676</v>
      </c>
      <c r="M118" s="22">
        <v>0.34</v>
      </c>
      <c r="N118" s="22"/>
      <c r="O118" s="20"/>
      <c r="P118" s="20"/>
      <c r="Q118" s="20"/>
      <c r="W118" s="1" t="s">
        <v>496</v>
      </c>
      <c r="X118" s="34">
        <v>41431</v>
      </c>
      <c r="Z118" s="9">
        <v>0</v>
      </c>
      <c r="AA118" t="s">
        <v>4172</v>
      </c>
      <c r="AD118" s="22">
        <v>0.4</v>
      </c>
    </row>
    <row r="119" spans="1:30">
      <c r="A119" s="22">
        <v>8</v>
      </c>
      <c r="B119" s="22" t="str">
        <f t="shared" si="2"/>
        <v>B&amp;C 8PS21</v>
      </c>
      <c r="C119" s="22" t="s">
        <v>3873</v>
      </c>
      <c r="D119" s="22" t="s">
        <v>3896</v>
      </c>
      <c r="E119" s="23" t="s">
        <v>3895</v>
      </c>
      <c r="F119" s="23"/>
      <c r="G119" s="22">
        <v>8</v>
      </c>
      <c r="H119" s="22">
        <v>200</v>
      </c>
      <c r="I119" s="22">
        <v>94</v>
      </c>
      <c r="J119" s="22">
        <v>5</v>
      </c>
      <c r="K119" s="22">
        <v>73</v>
      </c>
      <c r="L119" s="28">
        <f t="shared" si="3"/>
        <v>14.15845</v>
      </c>
      <c r="M119" s="22">
        <v>0.33</v>
      </c>
      <c r="N119" s="22"/>
      <c r="O119" s="20"/>
      <c r="P119" s="20"/>
      <c r="Q119" s="20"/>
      <c r="W119" s="1" t="s">
        <v>496</v>
      </c>
      <c r="X119" s="34">
        <v>41431</v>
      </c>
      <c r="Z119" s="9">
        <v>0</v>
      </c>
      <c r="AA119" t="s">
        <v>4172</v>
      </c>
      <c r="AD119" s="22">
        <v>0.5</v>
      </c>
    </row>
    <row r="120" spans="1:30">
      <c r="A120" s="22">
        <v>10</v>
      </c>
      <c r="B120" s="22" t="str">
        <f t="shared" si="2"/>
        <v>B&amp;C 10MD26</v>
      </c>
      <c r="C120" s="22" t="s">
        <v>3873</v>
      </c>
      <c r="D120" s="22" t="s">
        <v>3898</v>
      </c>
      <c r="E120" s="23" t="s">
        <v>3897</v>
      </c>
      <c r="F120" s="23"/>
      <c r="G120" s="22">
        <v>8</v>
      </c>
      <c r="H120" s="22">
        <v>350</v>
      </c>
      <c r="I120" s="22">
        <v>100</v>
      </c>
      <c r="J120" s="22">
        <v>1.5</v>
      </c>
      <c r="K120" s="22">
        <v>76</v>
      </c>
      <c r="L120" s="28">
        <f t="shared" si="3"/>
        <v>20.104998999999999</v>
      </c>
      <c r="M120" s="22">
        <v>0.21</v>
      </c>
      <c r="N120" s="22"/>
      <c r="O120" s="20"/>
      <c r="P120" s="20"/>
      <c r="Q120" s="20"/>
      <c r="W120" s="1" t="s">
        <v>496</v>
      </c>
      <c r="X120" s="34">
        <v>41431</v>
      </c>
      <c r="Z120" s="9">
        <v>0</v>
      </c>
      <c r="AA120" t="s">
        <v>4172</v>
      </c>
      <c r="AD120" s="22">
        <v>0.71</v>
      </c>
    </row>
    <row r="121" spans="1:30">
      <c r="A121" s="22">
        <v>10</v>
      </c>
      <c r="B121" s="22" t="str">
        <f t="shared" si="2"/>
        <v>B&amp;C 10PLB76</v>
      </c>
      <c r="C121" s="22" t="s">
        <v>3873</v>
      </c>
      <c r="D121" s="22" t="s">
        <v>3900</v>
      </c>
      <c r="E121" s="23" t="s">
        <v>3899</v>
      </c>
      <c r="F121" s="23"/>
      <c r="G121" s="22">
        <v>8</v>
      </c>
      <c r="H121" s="22">
        <v>400</v>
      </c>
      <c r="I121" s="22">
        <v>98</v>
      </c>
      <c r="J121" s="22">
        <v>6</v>
      </c>
      <c r="K121" s="22">
        <v>52</v>
      </c>
      <c r="L121" s="28">
        <f t="shared" si="3"/>
        <v>31.148590000000002</v>
      </c>
      <c r="M121" s="22">
        <v>0.19</v>
      </c>
      <c r="N121" s="22"/>
      <c r="O121" s="20"/>
      <c r="P121" s="20"/>
      <c r="Q121" s="20"/>
      <c r="W121" s="1" t="s">
        <v>496</v>
      </c>
      <c r="X121" s="34">
        <v>41431</v>
      </c>
      <c r="Z121" s="9">
        <v>0</v>
      </c>
      <c r="AA121" t="s">
        <v>4172</v>
      </c>
      <c r="AD121" s="22">
        <v>1.1000000000000001</v>
      </c>
    </row>
    <row r="122" spans="1:30">
      <c r="A122" s="22">
        <v>12</v>
      </c>
      <c r="B122" s="22" t="str">
        <f t="shared" si="2"/>
        <v>B&amp;C 12PE32</v>
      </c>
      <c r="C122" s="22" t="s">
        <v>3873</v>
      </c>
      <c r="D122" s="22" t="s">
        <v>3902</v>
      </c>
      <c r="E122" s="23" t="s">
        <v>3901</v>
      </c>
      <c r="F122" s="23"/>
      <c r="G122" s="22">
        <v>8</v>
      </c>
      <c r="H122" s="22">
        <v>250</v>
      </c>
      <c r="I122" s="22">
        <v>101.5</v>
      </c>
      <c r="J122" s="22">
        <v>2.8</v>
      </c>
      <c r="K122" s="22">
        <v>51</v>
      </c>
      <c r="L122" s="28">
        <f t="shared" si="3"/>
        <v>100.808164</v>
      </c>
      <c r="M122" s="22">
        <v>0.18</v>
      </c>
      <c r="N122" s="22"/>
      <c r="O122" s="20"/>
      <c r="P122" s="20"/>
      <c r="Q122" s="20"/>
      <c r="W122" s="1" t="s">
        <v>496</v>
      </c>
      <c r="X122" s="34">
        <v>41431</v>
      </c>
      <c r="Z122" s="9">
        <v>0</v>
      </c>
      <c r="AA122" t="s">
        <v>4172</v>
      </c>
      <c r="AD122" s="22">
        <v>3.56</v>
      </c>
    </row>
    <row r="123" spans="1:30">
      <c r="A123" s="22">
        <v>12</v>
      </c>
      <c r="B123" s="22" t="str">
        <f t="shared" si="2"/>
        <v>B&amp;C 12PLB76</v>
      </c>
      <c r="C123" s="22" t="s">
        <v>3873</v>
      </c>
      <c r="D123" s="22" t="s">
        <v>3904</v>
      </c>
      <c r="E123" s="23" t="s">
        <v>3903</v>
      </c>
      <c r="F123" s="23"/>
      <c r="G123" s="22">
        <v>8</v>
      </c>
      <c r="H123" s="22">
        <v>350</v>
      </c>
      <c r="I123" s="22">
        <v>98.5</v>
      </c>
      <c r="J123" s="22">
        <v>5</v>
      </c>
      <c r="K123" s="22">
        <v>50</v>
      </c>
      <c r="L123" s="28">
        <f t="shared" si="3"/>
        <v>73.623940000000005</v>
      </c>
      <c r="M123" s="22">
        <v>0.23</v>
      </c>
      <c r="N123" s="22"/>
      <c r="O123" s="20"/>
      <c r="P123" s="20"/>
      <c r="Q123" s="20"/>
      <c r="W123" s="1" t="s">
        <v>496</v>
      </c>
      <c r="X123" s="34">
        <v>41431</v>
      </c>
      <c r="Z123" s="9">
        <v>0</v>
      </c>
      <c r="AA123" t="s">
        <v>4172</v>
      </c>
      <c r="AD123" s="22">
        <v>2.6</v>
      </c>
    </row>
    <row r="124" spans="1:30">
      <c r="A124" s="22">
        <v>12</v>
      </c>
      <c r="B124" s="22" t="str">
        <f t="shared" si="2"/>
        <v>B&amp;C 12PS100</v>
      </c>
      <c r="C124" s="22" t="s">
        <v>3873</v>
      </c>
      <c r="D124" s="22" t="s">
        <v>3906</v>
      </c>
      <c r="E124" s="23" t="s">
        <v>3905</v>
      </c>
      <c r="F124" s="23"/>
      <c r="G124" s="22">
        <v>8</v>
      </c>
      <c r="H124" s="22">
        <v>700</v>
      </c>
      <c r="I124" s="22">
        <v>93</v>
      </c>
      <c r="J124" s="22">
        <v>8</v>
      </c>
      <c r="K124" s="22">
        <v>44</v>
      </c>
      <c r="L124" s="28">
        <f t="shared" si="3"/>
        <v>45.307040000000001</v>
      </c>
      <c r="M124" s="22">
        <v>0.27</v>
      </c>
      <c r="N124" s="22"/>
      <c r="O124" s="20"/>
      <c r="P124" s="20"/>
      <c r="Q124" s="20"/>
      <c r="W124" s="1" t="s">
        <v>496</v>
      </c>
      <c r="X124" s="34">
        <v>41431</v>
      </c>
      <c r="Z124" s="9">
        <v>0</v>
      </c>
      <c r="AA124" t="s">
        <v>4172</v>
      </c>
      <c r="AD124" s="22">
        <v>1.6</v>
      </c>
    </row>
    <row r="125" spans="1:30">
      <c r="A125" s="22">
        <v>15</v>
      </c>
      <c r="B125" s="22" t="str">
        <f t="shared" si="2"/>
        <v>B&amp;C 15PS76</v>
      </c>
      <c r="C125" s="22" t="s">
        <v>3873</v>
      </c>
      <c r="D125" s="22" t="s">
        <v>3908</v>
      </c>
      <c r="E125" s="23" t="s">
        <v>3907</v>
      </c>
      <c r="F125" s="23"/>
      <c r="G125" s="22">
        <v>8</v>
      </c>
      <c r="H125" s="22">
        <v>550</v>
      </c>
      <c r="I125" s="22">
        <v>99</v>
      </c>
      <c r="J125" s="22">
        <v>7.5</v>
      </c>
      <c r="K125" s="22">
        <v>38</v>
      </c>
      <c r="L125" s="28">
        <f t="shared" si="3"/>
        <v>161.40633</v>
      </c>
      <c r="M125" s="22">
        <v>0.26</v>
      </c>
      <c r="N125" s="22"/>
      <c r="O125" s="20"/>
      <c r="P125" s="20"/>
      <c r="Q125" s="20"/>
      <c r="W125" s="1" t="s">
        <v>496</v>
      </c>
      <c r="X125" s="34">
        <v>41431</v>
      </c>
      <c r="Z125" s="9">
        <v>0</v>
      </c>
      <c r="AA125" t="s">
        <v>4172</v>
      </c>
      <c r="AD125" s="22">
        <v>5.7</v>
      </c>
    </row>
    <row r="126" spans="1:30">
      <c r="A126" s="22">
        <v>15</v>
      </c>
      <c r="B126" s="22" t="str">
        <f t="shared" si="2"/>
        <v>B&amp;C 15PL100</v>
      </c>
      <c r="C126" s="22" t="s">
        <v>3873</v>
      </c>
      <c r="D126" s="22" t="s">
        <v>3910</v>
      </c>
      <c r="E126" s="23" t="s">
        <v>3909</v>
      </c>
      <c r="F126" s="23"/>
      <c r="G126" s="22">
        <v>8</v>
      </c>
      <c r="H126" s="22">
        <v>700</v>
      </c>
      <c r="I126" s="22">
        <v>97</v>
      </c>
      <c r="J126" s="22">
        <v>7</v>
      </c>
      <c r="K126" s="22">
        <v>37</v>
      </c>
      <c r="L126" s="28">
        <f t="shared" si="3"/>
        <v>152.91126</v>
      </c>
      <c r="M126" s="22">
        <v>0.2</v>
      </c>
      <c r="N126" s="22"/>
      <c r="O126" s="20"/>
      <c r="P126" s="20"/>
      <c r="Q126" s="20"/>
      <c r="W126" s="1" t="s">
        <v>496</v>
      </c>
      <c r="X126" s="34">
        <v>41431</v>
      </c>
      <c r="Z126" s="9">
        <v>0</v>
      </c>
      <c r="AA126" t="s">
        <v>4172</v>
      </c>
      <c r="AD126" s="22">
        <v>5.4</v>
      </c>
    </row>
    <row r="127" spans="1:30">
      <c r="A127" s="22">
        <v>15</v>
      </c>
      <c r="B127" s="22" t="str">
        <f t="shared" si="2"/>
        <v>B&amp;C 15TBX100</v>
      </c>
      <c r="C127" s="22" t="s">
        <v>3873</v>
      </c>
      <c r="D127" s="22" t="s">
        <v>3912</v>
      </c>
      <c r="E127" s="23" t="s">
        <v>3911</v>
      </c>
      <c r="F127" s="23"/>
      <c r="G127" s="22">
        <v>8</v>
      </c>
      <c r="H127" s="22">
        <v>1000</v>
      </c>
      <c r="I127" s="22">
        <v>96</v>
      </c>
      <c r="J127" s="22">
        <v>9</v>
      </c>
      <c r="K127" s="22">
        <v>35</v>
      </c>
      <c r="L127" s="28">
        <f t="shared" si="3"/>
        <v>110.43590999999999</v>
      </c>
      <c r="M127" s="22">
        <v>0.28000000000000003</v>
      </c>
      <c r="N127" s="22"/>
      <c r="O127" s="20"/>
      <c r="P127" s="20"/>
      <c r="Q127" s="20"/>
      <c r="W127" s="1" t="s">
        <v>496</v>
      </c>
      <c r="X127" s="34">
        <v>41431</v>
      </c>
      <c r="Z127" s="9">
        <v>0</v>
      </c>
      <c r="AA127" t="s">
        <v>4172</v>
      </c>
      <c r="AD127" s="22">
        <v>3.9</v>
      </c>
    </row>
    <row r="128" spans="1:30">
      <c r="A128" s="22">
        <v>15</v>
      </c>
      <c r="B128" s="22" t="str">
        <f t="shared" si="2"/>
        <v>B&amp;C 15PZB100</v>
      </c>
      <c r="C128" s="22" t="s">
        <v>3873</v>
      </c>
      <c r="D128" s="22" t="s">
        <v>3914</v>
      </c>
      <c r="E128" s="23" t="s">
        <v>3913</v>
      </c>
      <c r="F128" s="23"/>
      <c r="G128" s="22">
        <v>8</v>
      </c>
      <c r="H128" s="22">
        <v>700</v>
      </c>
      <c r="I128" s="22">
        <v>97</v>
      </c>
      <c r="J128" s="22">
        <v>8</v>
      </c>
      <c r="K128" s="22">
        <v>39</v>
      </c>
      <c r="L128" s="28">
        <f t="shared" si="3"/>
        <v>107.60422</v>
      </c>
      <c r="M128" s="22">
        <v>0.28999999999999998</v>
      </c>
      <c r="N128" s="22"/>
      <c r="O128" s="20"/>
      <c r="P128" s="20"/>
      <c r="Q128" s="20"/>
      <c r="W128" s="1" t="s">
        <v>496</v>
      </c>
      <c r="X128" s="34">
        <v>41431</v>
      </c>
      <c r="Z128" s="9">
        <v>0</v>
      </c>
      <c r="AA128" t="s">
        <v>4172</v>
      </c>
      <c r="AD128" s="22">
        <v>3.8</v>
      </c>
    </row>
    <row r="129" spans="1:30">
      <c r="A129" s="22">
        <v>15</v>
      </c>
      <c r="B129" s="22" t="str">
        <f t="shared" si="2"/>
        <v>B&amp;C 15PS100</v>
      </c>
      <c r="C129" s="22" t="s">
        <v>3873</v>
      </c>
      <c r="D129" s="22" t="s">
        <v>3916</v>
      </c>
      <c r="E129" s="23" t="s">
        <v>3915</v>
      </c>
      <c r="F129" s="23"/>
      <c r="G129" s="22">
        <v>8</v>
      </c>
      <c r="H129" s="22">
        <v>700</v>
      </c>
      <c r="I129" s="22">
        <v>94.5</v>
      </c>
      <c r="J129" s="22">
        <v>8</v>
      </c>
      <c r="K129" s="22">
        <v>33</v>
      </c>
      <c r="L129" s="28">
        <f t="shared" si="3"/>
        <v>150.07956999999999</v>
      </c>
      <c r="M129" s="22">
        <v>0.31</v>
      </c>
      <c r="N129" s="22"/>
      <c r="O129" s="20"/>
      <c r="P129" s="20"/>
      <c r="Q129" s="20"/>
      <c r="W129" s="1" t="s">
        <v>496</v>
      </c>
      <c r="X129" s="34">
        <v>41431</v>
      </c>
      <c r="Z129" s="9">
        <v>0</v>
      </c>
      <c r="AA129" t="s">
        <v>4172</v>
      </c>
      <c r="AD129" s="22">
        <v>5.3</v>
      </c>
    </row>
    <row r="130" spans="1:30">
      <c r="A130" s="22">
        <v>18</v>
      </c>
      <c r="B130" s="22" t="str">
        <f t="shared" ref="B130:B170" si="4">CONCATENATE(C130,CHAR(32),D130)</f>
        <v>B&amp;C 18PS76</v>
      </c>
      <c r="C130" s="22" t="s">
        <v>3873</v>
      </c>
      <c r="D130" s="22" t="s">
        <v>3918</v>
      </c>
      <c r="E130" s="23" t="s">
        <v>3917</v>
      </c>
      <c r="F130" s="23"/>
      <c r="G130" s="22">
        <v>8</v>
      </c>
      <c r="H130" s="22">
        <v>600</v>
      </c>
      <c r="I130" s="22">
        <v>99</v>
      </c>
      <c r="J130" s="22">
        <v>7</v>
      </c>
      <c r="K130" s="22">
        <v>39</v>
      </c>
      <c r="L130" s="28">
        <f t="shared" ref="L130:L170" si="5">AD130*28.3169</f>
        <v>203.88168000000002</v>
      </c>
      <c r="M130" s="22">
        <v>0.27</v>
      </c>
      <c r="N130" s="22"/>
      <c r="O130" s="20"/>
      <c r="P130" s="20"/>
      <c r="Q130" s="20"/>
      <c r="W130" s="1" t="s">
        <v>496</v>
      </c>
      <c r="X130" s="34">
        <v>41431</v>
      </c>
      <c r="Z130" s="9">
        <v>0</v>
      </c>
      <c r="AA130" t="s">
        <v>4172</v>
      </c>
      <c r="AD130" s="22">
        <v>7.2</v>
      </c>
    </row>
    <row r="131" spans="1:30">
      <c r="A131" s="22">
        <v>18</v>
      </c>
      <c r="B131" s="22" t="str">
        <f t="shared" si="4"/>
        <v>B&amp;C 18TBX100</v>
      </c>
      <c r="C131" s="22" t="s">
        <v>3873</v>
      </c>
      <c r="D131" s="22" t="s">
        <v>3920</v>
      </c>
      <c r="E131" s="23" t="s">
        <v>3919</v>
      </c>
      <c r="F131" s="23"/>
      <c r="G131" s="22">
        <v>8</v>
      </c>
      <c r="H131" s="22">
        <v>1000</v>
      </c>
      <c r="I131" s="22">
        <v>97</v>
      </c>
      <c r="J131" s="22">
        <v>10</v>
      </c>
      <c r="K131" s="22">
        <v>34</v>
      </c>
      <c r="L131" s="28">
        <f t="shared" si="5"/>
        <v>212.37675000000002</v>
      </c>
      <c r="M131" s="22">
        <v>0.35</v>
      </c>
      <c r="N131" s="22"/>
      <c r="O131" s="20"/>
      <c r="P131" s="20"/>
      <c r="Q131" s="20"/>
      <c r="W131" s="1" t="s">
        <v>496</v>
      </c>
      <c r="X131" s="34">
        <v>41431</v>
      </c>
      <c r="Z131" s="9">
        <v>0</v>
      </c>
      <c r="AA131" t="s">
        <v>4172</v>
      </c>
      <c r="AD131" s="22">
        <v>7.5</v>
      </c>
    </row>
    <row r="132" spans="1:30">
      <c r="A132" s="22">
        <v>18</v>
      </c>
      <c r="B132" s="22" t="str">
        <f t="shared" si="4"/>
        <v>B&amp;C 18PZB100</v>
      </c>
      <c r="C132" s="22" t="s">
        <v>3873</v>
      </c>
      <c r="D132" s="22" t="s">
        <v>3922</v>
      </c>
      <c r="E132" s="23" t="s">
        <v>3921</v>
      </c>
      <c r="F132" s="23"/>
      <c r="G132" s="22">
        <v>8</v>
      </c>
      <c r="H132" s="22">
        <v>700</v>
      </c>
      <c r="I132" s="22">
        <v>97</v>
      </c>
      <c r="J132" s="22">
        <v>8</v>
      </c>
      <c r="K132" s="22">
        <v>30</v>
      </c>
      <c r="L132" s="28">
        <f t="shared" si="5"/>
        <v>155.74295000000001</v>
      </c>
      <c r="M132" s="22">
        <v>0.24</v>
      </c>
      <c r="N132" s="22"/>
      <c r="O132" s="20"/>
      <c r="P132" s="20"/>
      <c r="Q132" s="20"/>
      <c r="W132" s="1" t="s">
        <v>496</v>
      </c>
      <c r="X132" s="34">
        <v>41431</v>
      </c>
      <c r="Z132" s="9">
        <v>0</v>
      </c>
      <c r="AA132" t="s">
        <v>4172</v>
      </c>
      <c r="AD132" s="22">
        <v>5.5</v>
      </c>
    </row>
    <row r="133" spans="1:30">
      <c r="A133" s="22">
        <v>10</v>
      </c>
      <c r="B133" s="22" t="str">
        <f t="shared" si="4"/>
        <v>B&amp;C 10HPL64</v>
      </c>
      <c r="C133" s="22" t="s">
        <v>3873</v>
      </c>
      <c r="D133" s="22" t="s">
        <v>3924</v>
      </c>
      <c r="E133" s="23" t="s">
        <v>3923</v>
      </c>
      <c r="F133" s="23"/>
      <c r="G133" s="22">
        <v>8</v>
      </c>
      <c r="H133" s="22">
        <v>200</v>
      </c>
      <c r="I133" s="22">
        <v>98.5</v>
      </c>
      <c r="J133" s="22">
        <v>4</v>
      </c>
      <c r="K133" s="22">
        <v>61</v>
      </c>
      <c r="L133" s="28">
        <f t="shared" si="5"/>
        <v>31.148590000000002</v>
      </c>
      <c r="M133" s="22">
        <v>0.31</v>
      </c>
      <c r="N133" s="22"/>
      <c r="O133" s="20"/>
      <c r="P133" s="20"/>
      <c r="Q133" s="20"/>
      <c r="W133" s="1" t="s">
        <v>496</v>
      </c>
      <c r="X133" s="34">
        <v>41431</v>
      </c>
      <c r="Z133" s="9">
        <v>0</v>
      </c>
      <c r="AA133" t="s">
        <v>4172</v>
      </c>
      <c r="AD133" s="22">
        <v>1.1000000000000001</v>
      </c>
    </row>
    <row r="134" spans="1:30">
      <c r="A134" s="22">
        <v>10</v>
      </c>
      <c r="B134" s="22" t="str">
        <f t="shared" si="4"/>
        <v>B&amp;C 10NW64</v>
      </c>
      <c r="C134" s="22" t="s">
        <v>3873</v>
      </c>
      <c r="D134" s="22" t="s">
        <v>3926</v>
      </c>
      <c r="E134" s="23" t="s">
        <v>3925</v>
      </c>
      <c r="F134" s="23"/>
      <c r="G134" s="22">
        <v>8</v>
      </c>
      <c r="H134" s="22">
        <v>300</v>
      </c>
      <c r="I134" s="22">
        <v>96</v>
      </c>
      <c r="J134" s="22">
        <v>8</v>
      </c>
      <c r="K134" s="22">
        <v>50</v>
      </c>
      <c r="L134" s="28">
        <f t="shared" si="5"/>
        <v>26.901054999999999</v>
      </c>
      <c r="M134" s="22">
        <v>0.26</v>
      </c>
      <c r="N134" s="22"/>
      <c r="O134" s="20"/>
      <c r="P134" s="20"/>
      <c r="Q134" s="20"/>
      <c r="W134" s="1" t="s">
        <v>496</v>
      </c>
      <c r="X134" s="34">
        <v>41431</v>
      </c>
      <c r="Z134" s="9">
        <v>0</v>
      </c>
      <c r="AA134" t="s">
        <v>4172</v>
      </c>
      <c r="AD134" s="22">
        <v>0.95</v>
      </c>
    </row>
    <row r="135" spans="1:30">
      <c r="A135" s="22">
        <v>12</v>
      </c>
      <c r="B135" s="22" t="str">
        <f t="shared" si="4"/>
        <v>B&amp;C 12HPL76</v>
      </c>
      <c r="C135" s="22" t="s">
        <v>3873</v>
      </c>
      <c r="D135" s="22" t="s">
        <v>3928</v>
      </c>
      <c r="E135" s="23" t="s">
        <v>3927</v>
      </c>
      <c r="F135" s="23"/>
      <c r="G135" s="22">
        <v>8</v>
      </c>
      <c r="H135" s="22">
        <v>350</v>
      </c>
      <c r="I135" s="22">
        <v>99</v>
      </c>
      <c r="J135" s="22">
        <v>4</v>
      </c>
      <c r="K135" s="22">
        <v>49</v>
      </c>
      <c r="L135" s="28">
        <f t="shared" si="5"/>
        <v>90.614080000000001</v>
      </c>
      <c r="M135" s="22">
        <v>0.25</v>
      </c>
      <c r="N135" s="22"/>
      <c r="O135" s="20"/>
      <c r="P135" s="20"/>
      <c r="Q135" s="20"/>
      <c r="W135" s="1" t="s">
        <v>496</v>
      </c>
      <c r="X135" s="34">
        <v>41431</v>
      </c>
      <c r="Z135" s="9">
        <v>0</v>
      </c>
      <c r="AA135" t="s">
        <v>4172</v>
      </c>
      <c r="AD135" s="22">
        <v>3.2</v>
      </c>
    </row>
    <row r="136" spans="1:30">
      <c r="A136" s="22">
        <v>12</v>
      </c>
      <c r="B136" s="22" t="str">
        <f t="shared" si="4"/>
        <v>B&amp;C 12NW76</v>
      </c>
      <c r="C136" s="22" t="s">
        <v>3873</v>
      </c>
      <c r="D136" s="22" t="s">
        <v>3930</v>
      </c>
      <c r="E136" s="23" t="s">
        <v>3929</v>
      </c>
      <c r="F136" s="23"/>
      <c r="G136" s="22">
        <v>8</v>
      </c>
      <c r="H136" s="22">
        <v>500</v>
      </c>
      <c r="I136" s="22">
        <v>96.5</v>
      </c>
      <c r="J136" s="22">
        <v>8</v>
      </c>
      <c r="K136" s="22">
        <v>40</v>
      </c>
      <c r="L136" s="28">
        <f t="shared" si="5"/>
        <v>76.455629999999999</v>
      </c>
      <c r="M136" s="22">
        <v>0.16</v>
      </c>
      <c r="N136" s="22"/>
      <c r="O136" s="20"/>
      <c r="P136" s="20"/>
      <c r="Q136" s="20"/>
      <c r="W136" s="1" t="s">
        <v>496</v>
      </c>
      <c r="X136" s="34">
        <v>41431</v>
      </c>
      <c r="Z136" s="9">
        <v>0</v>
      </c>
      <c r="AA136" t="s">
        <v>4172</v>
      </c>
      <c r="AD136" s="22">
        <v>2.7</v>
      </c>
    </row>
    <row r="137" spans="1:30">
      <c r="A137" s="22">
        <v>15</v>
      </c>
      <c r="B137" s="22" t="str">
        <f t="shared" si="4"/>
        <v>B&amp;C 15HPL76W</v>
      </c>
      <c r="C137" s="22" t="s">
        <v>3873</v>
      </c>
      <c r="D137" s="22" t="s">
        <v>3932</v>
      </c>
      <c r="E137" s="23" t="s">
        <v>3931</v>
      </c>
      <c r="F137" s="23"/>
      <c r="G137" s="22">
        <v>8</v>
      </c>
      <c r="H137" s="22">
        <v>350</v>
      </c>
      <c r="I137" s="22">
        <v>97</v>
      </c>
      <c r="J137" s="22">
        <v>6</v>
      </c>
      <c r="K137" s="22">
        <v>38</v>
      </c>
      <c r="L137" s="28">
        <f t="shared" si="5"/>
        <v>155.74295000000001</v>
      </c>
      <c r="M137" s="22">
        <v>0.41</v>
      </c>
      <c r="N137" s="22"/>
      <c r="O137" s="20"/>
      <c r="P137" s="20"/>
      <c r="Q137" s="20"/>
      <c r="W137" s="1" t="s">
        <v>496</v>
      </c>
      <c r="X137" s="34">
        <v>41431</v>
      </c>
      <c r="Z137" s="9">
        <v>0</v>
      </c>
      <c r="AA137" t="s">
        <v>4172</v>
      </c>
      <c r="AD137" s="22">
        <v>5.5</v>
      </c>
    </row>
    <row r="138" spans="1:30">
      <c r="A138" s="22">
        <v>15</v>
      </c>
      <c r="B138" s="22" t="str">
        <f t="shared" si="4"/>
        <v>B&amp;C 15NDL76</v>
      </c>
      <c r="C138" s="22" t="s">
        <v>3873</v>
      </c>
      <c r="D138" s="22" t="s">
        <v>3934</v>
      </c>
      <c r="E138" s="23" t="s">
        <v>3933</v>
      </c>
      <c r="F138" s="23"/>
      <c r="G138" s="22">
        <v>8</v>
      </c>
      <c r="H138" s="22">
        <v>500</v>
      </c>
      <c r="I138" s="22">
        <v>99.5</v>
      </c>
      <c r="J138" s="22">
        <v>7</v>
      </c>
      <c r="K138" s="22">
        <v>37</v>
      </c>
      <c r="L138" s="28">
        <f t="shared" si="5"/>
        <v>192.55492000000001</v>
      </c>
      <c r="M138" s="22">
        <v>0.22</v>
      </c>
      <c r="N138" s="22"/>
      <c r="O138" s="20"/>
      <c r="P138" s="20"/>
      <c r="Q138" s="20"/>
      <c r="W138" s="1" t="s">
        <v>496</v>
      </c>
      <c r="X138" s="34">
        <v>41431</v>
      </c>
      <c r="Z138" s="9">
        <v>0</v>
      </c>
      <c r="AA138" t="s">
        <v>4172</v>
      </c>
      <c r="AD138" s="22">
        <v>6.8</v>
      </c>
    </row>
    <row r="139" spans="1:30">
      <c r="A139" s="22">
        <v>10</v>
      </c>
      <c r="B139" s="22" t="str">
        <f t="shared" si="4"/>
        <v>B&amp;C 10NCX Coaxial</v>
      </c>
      <c r="C139" s="22" t="s">
        <v>3873</v>
      </c>
      <c r="D139" s="22" t="s">
        <v>3936</v>
      </c>
      <c r="E139" s="23" t="s">
        <v>3935</v>
      </c>
      <c r="F139" s="23"/>
      <c r="G139" s="22">
        <v>8</v>
      </c>
      <c r="H139" s="22">
        <v>200</v>
      </c>
      <c r="I139" s="22">
        <v>94</v>
      </c>
      <c r="J139" s="22">
        <v>3</v>
      </c>
      <c r="K139" s="22">
        <v>57</v>
      </c>
      <c r="L139" s="28">
        <f t="shared" si="5"/>
        <v>39.643659999999997</v>
      </c>
      <c r="M139" s="22">
        <v>0.32</v>
      </c>
      <c r="N139" s="22"/>
      <c r="O139" s="20"/>
      <c r="P139" s="20"/>
      <c r="Q139" s="20"/>
      <c r="W139" s="1" t="s">
        <v>496</v>
      </c>
      <c r="X139" s="34">
        <v>41431</v>
      </c>
      <c r="Z139" s="9">
        <v>0</v>
      </c>
      <c r="AA139" t="s">
        <v>4172</v>
      </c>
      <c r="AD139" s="22">
        <v>1.4</v>
      </c>
    </row>
    <row r="140" spans="1:30">
      <c r="A140" s="22">
        <v>12</v>
      </c>
      <c r="B140" s="22" t="str">
        <f t="shared" si="4"/>
        <v>B&amp;C 12NCX Coaxial</v>
      </c>
      <c r="C140" s="22" t="s">
        <v>3873</v>
      </c>
      <c r="D140" s="22" t="s">
        <v>3938</v>
      </c>
      <c r="E140" s="23" t="s">
        <v>3937</v>
      </c>
      <c r="F140" s="23"/>
      <c r="G140" s="22">
        <v>8</v>
      </c>
      <c r="H140" s="22">
        <v>200</v>
      </c>
      <c r="I140" s="22">
        <v>96</v>
      </c>
      <c r="J140" s="22">
        <v>3</v>
      </c>
      <c r="K140" s="22">
        <v>59</v>
      </c>
      <c r="L140" s="28">
        <f t="shared" si="5"/>
        <v>65.128869999999992</v>
      </c>
      <c r="M140" s="22">
        <v>0.51</v>
      </c>
      <c r="N140" s="22"/>
      <c r="O140" s="20"/>
      <c r="P140" s="20"/>
      <c r="Q140" s="20"/>
      <c r="W140" s="1" t="s">
        <v>496</v>
      </c>
      <c r="X140" s="34">
        <v>41431</v>
      </c>
      <c r="Z140" s="9">
        <v>0</v>
      </c>
      <c r="AA140" t="s">
        <v>4172</v>
      </c>
      <c r="AD140" s="22">
        <v>2.2999999999999998</v>
      </c>
    </row>
    <row r="141" spans="1:30">
      <c r="A141" s="22">
        <v>21</v>
      </c>
      <c r="B141" s="22" t="str">
        <f t="shared" si="4"/>
        <v>B&amp;C 21SW152-4</v>
      </c>
      <c r="C141" s="22" t="s">
        <v>3873</v>
      </c>
      <c r="D141" s="22" t="s">
        <v>3940</v>
      </c>
      <c r="E141" s="23" t="s">
        <v>3939</v>
      </c>
      <c r="F141" s="23"/>
      <c r="G141" s="22">
        <v>4</v>
      </c>
      <c r="H141" s="22">
        <v>2000</v>
      </c>
      <c r="I141" s="22">
        <v>97</v>
      </c>
      <c r="J141" s="22">
        <v>15</v>
      </c>
      <c r="K141" s="22">
        <v>35</v>
      </c>
      <c r="L141" s="28">
        <f t="shared" si="5"/>
        <v>174.14893500000002</v>
      </c>
      <c r="M141" s="22">
        <v>0.32</v>
      </c>
      <c r="N141" s="22"/>
      <c r="O141" s="20"/>
      <c r="P141" s="20"/>
      <c r="Q141" s="20"/>
      <c r="W141" s="1" t="s">
        <v>496</v>
      </c>
      <c r="X141" s="34">
        <v>41431</v>
      </c>
      <c r="Z141" s="9">
        <v>0</v>
      </c>
      <c r="AA141" t="s">
        <v>4172</v>
      </c>
      <c r="AD141" s="22">
        <v>6.15</v>
      </c>
    </row>
    <row r="142" spans="1:30">
      <c r="A142" s="22">
        <v>12</v>
      </c>
      <c r="B142" s="22" t="str">
        <f t="shared" si="4"/>
        <v>B&amp;C 12CL64</v>
      </c>
      <c r="C142" s="22" t="s">
        <v>3873</v>
      </c>
      <c r="D142" s="22" t="s">
        <v>3942</v>
      </c>
      <c r="E142" s="23" t="s">
        <v>3941</v>
      </c>
      <c r="F142" s="23"/>
      <c r="G142" s="22">
        <v>8</v>
      </c>
      <c r="H142" s="22">
        <v>250</v>
      </c>
      <c r="I142" s="22">
        <v>98</v>
      </c>
      <c r="J142" s="22">
        <v>4.5</v>
      </c>
      <c r="K142" s="22">
        <v>52</v>
      </c>
      <c r="L142" s="28">
        <f t="shared" si="5"/>
        <v>63.713025000000002</v>
      </c>
      <c r="M142" s="22">
        <v>0.3</v>
      </c>
      <c r="N142" s="22"/>
      <c r="O142" s="20"/>
      <c r="P142" s="20"/>
      <c r="Q142" s="20"/>
      <c r="W142" s="1" t="s">
        <v>496</v>
      </c>
      <c r="X142" s="34">
        <v>41431</v>
      </c>
      <c r="Z142" s="9">
        <v>0</v>
      </c>
      <c r="AA142" t="s">
        <v>4172</v>
      </c>
      <c r="AD142" s="22">
        <v>2.25</v>
      </c>
    </row>
    <row r="143" spans="1:30">
      <c r="A143" s="22">
        <v>12</v>
      </c>
      <c r="B143" s="22" t="str">
        <f t="shared" si="4"/>
        <v>B&amp;C 12CL76</v>
      </c>
      <c r="C143" s="22" t="s">
        <v>3873</v>
      </c>
      <c r="D143" s="22" t="s">
        <v>3944</v>
      </c>
      <c r="E143" s="23" t="s">
        <v>3943</v>
      </c>
      <c r="F143" s="23"/>
      <c r="G143" s="22">
        <v>8</v>
      </c>
      <c r="H143" s="22">
        <v>350</v>
      </c>
      <c r="I143" s="22">
        <v>98.5</v>
      </c>
      <c r="J143" s="22">
        <v>6</v>
      </c>
      <c r="K143" s="22">
        <v>48</v>
      </c>
      <c r="L143" s="28">
        <f t="shared" si="5"/>
        <v>59.465490000000003</v>
      </c>
      <c r="M143" s="22">
        <v>0.21</v>
      </c>
      <c r="N143" s="22"/>
      <c r="O143" s="20"/>
      <c r="P143" s="20"/>
      <c r="Q143" s="20"/>
      <c r="W143" s="1" t="s">
        <v>496</v>
      </c>
      <c r="X143" s="34">
        <v>41431</v>
      </c>
      <c r="Z143" s="9">
        <v>0</v>
      </c>
      <c r="AA143" t="s">
        <v>4172</v>
      </c>
      <c r="AD143" s="22">
        <v>2.1</v>
      </c>
    </row>
    <row r="144" spans="1:30">
      <c r="A144" s="22">
        <v>8</v>
      </c>
      <c r="B144" s="22" t="str">
        <f t="shared" si="4"/>
        <v>RCF L8S800</v>
      </c>
      <c r="C144" s="22" t="s">
        <v>2770</v>
      </c>
      <c r="D144" s="22" t="s">
        <v>3946</v>
      </c>
      <c r="E144" s="23" t="s">
        <v>3945</v>
      </c>
      <c r="F144" s="23"/>
      <c r="G144" s="22">
        <v>8</v>
      </c>
      <c r="H144" s="22">
        <v>170</v>
      </c>
      <c r="I144" s="22">
        <v>93</v>
      </c>
      <c r="J144" s="22">
        <v>5.8</v>
      </c>
      <c r="K144" s="22">
        <v>60</v>
      </c>
      <c r="L144" s="28">
        <f t="shared" si="5"/>
        <v>22.087182000000002</v>
      </c>
      <c r="M144" s="22">
        <v>0.41</v>
      </c>
      <c r="N144" s="22"/>
      <c r="O144" s="20"/>
      <c r="P144" s="20"/>
      <c r="Q144" s="20"/>
      <c r="W144" s="1" t="s">
        <v>496</v>
      </c>
      <c r="X144" s="34">
        <v>41431</v>
      </c>
      <c r="Z144" s="9">
        <v>0</v>
      </c>
      <c r="AA144" t="s">
        <v>4172</v>
      </c>
      <c r="AD144" s="22">
        <v>0.78</v>
      </c>
    </row>
    <row r="145" spans="1:30">
      <c r="A145" s="22">
        <v>8</v>
      </c>
      <c r="B145" s="22" t="str">
        <f t="shared" si="4"/>
        <v>RCF MB8G200</v>
      </c>
      <c r="C145" s="22" t="s">
        <v>2770</v>
      </c>
      <c r="D145" s="22" t="s">
        <v>3948</v>
      </c>
      <c r="E145" s="23" t="s">
        <v>3947</v>
      </c>
      <c r="F145" s="23"/>
      <c r="G145" s="22">
        <v>8</v>
      </c>
      <c r="H145" s="22">
        <v>200</v>
      </c>
      <c r="I145" s="22">
        <v>94</v>
      </c>
      <c r="J145" s="22">
        <v>6</v>
      </c>
      <c r="K145" s="22">
        <v>76</v>
      </c>
      <c r="L145" s="28">
        <f t="shared" si="5"/>
        <v>11.043591000000001</v>
      </c>
      <c r="M145" s="22">
        <v>0.33</v>
      </c>
      <c r="N145" s="22"/>
      <c r="O145" s="20"/>
      <c r="P145" s="20"/>
      <c r="Q145" s="20"/>
      <c r="W145" s="1" t="s">
        <v>496</v>
      </c>
      <c r="X145" s="34">
        <v>41431</v>
      </c>
      <c r="Z145" s="9">
        <v>0</v>
      </c>
      <c r="AA145" t="s">
        <v>4172</v>
      </c>
      <c r="AD145" s="22">
        <v>0.39</v>
      </c>
    </row>
    <row r="146" spans="1:30">
      <c r="A146" s="22">
        <v>8</v>
      </c>
      <c r="B146" s="22" t="str">
        <f t="shared" si="4"/>
        <v>RCF MR8N301</v>
      </c>
      <c r="C146" s="22" t="s">
        <v>2770</v>
      </c>
      <c r="D146" s="22" t="s">
        <v>3950</v>
      </c>
      <c r="E146" s="23" t="s">
        <v>3949</v>
      </c>
      <c r="F146" s="23"/>
      <c r="G146" s="22">
        <v>8</v>
      </c>
      <c r="H146" s="22">
        <v>200</v>
      </c>
      <c r="I146" s="22">
        <v>102</v>
      </c>
      <c r="J146" s="22">
        <v>0.6</v>
      </c>
      <c r="K146" s="22">
        <v>250</v>
      </c>
      <c r="L146" s="28">
        <f t="shared" si="5"/>
        <v>1.699014</v>
      </c>
      <c r="M146" s="22">
        <v>0.37</v>
      </c>
      <c r="N146" s="22"/>
      <c r="O146" s="20"/>
      <c r="P146" s="20"/>
      <c r="Q146" s="20"/>
      <c r="W146" s="1" t="s">
        <v>496</v>
      </c>
      <c r="X146" s="34">
        <v>41431</v>
      </c>
      <c r="Z146" s="9">
        <v>0</v>
      </c>
      <c r="AA146" t="s">
        <v>4172</v>
      </c>
      <c r="AD146" s="22">
        <v>0.06</v>
      </c>
    </row>
    <row r="147" spans="1:30">
      <c r="A147" s="22">
        <v>10</v>
      </c>
      <c r="B147" s="22" t="str">
        <f t="shared" si="4"/>
        <v>RCF L10/568H</v>
      </c>
      <c r="C147" s="22" t="s">
        <v>2770</v>
      </c>
      <c r="D147" s="22" t="s">
        <v>3952</v>
      </c>
      <c r="E147" s="23" t="s">
        <v>3951</v>
      </c>
      <c r="F147" s="23"/>
      <c r="G147" s="22">
        <v>8</v>
      </c>
      <c r="H147" s="22">
        <v>200</v>
      </c>
      <c r="I147" s="22">
        <v>97.5</v>
      </c>
      <c r="J147" s="22">
        <v>4.3</v>
      </c>
      <c r="K147" s="22">
        <v>70</v>
      </c>
      <c r="L147" s="28">
        <f t="shared" si="5"/>
        <v>29.449576</v>
      </c>
      <c r="M147" s="22">
        <v>0.38</v>
      </c>
      <c r="N147" s="22"/>
      <c r="O147" s="20"/>
      <c r="P147" s="20"/>
      <c r="Q147" s="20"/>
      <c r="W147" s="1" t="s">
        <v>496</v>
      </c>
      <c r="X147" s="34">
        <v>41431</v>
      </c>
      <c r="Z147" s="9">
        <v>0</v>
      </c>
      <c r="AA147" t="s">
        <v>4172</v>
      </c>
      <c r="AD147" s="22">
        <v>1.04</v>
      </c>
    </row>
    <row r="148" spans="1:30">
      <c r="A148" s="22">
        <v>10</v>
      </c>
      <c r="B148" s="22" t="str">
        <f t="shared" si="4"/>
        <v>RCF L10/750YK</v>
      </c>
      <c r="C148" s="22" t="s">
        <v>2770</v>
      </c>
      <c r="D148" s="22" t="s">
        <v>3954</v>
      </c>
      <c r="E148" s="23" t="s">
        <v>3953</v>
      </c>
      <c r="F148" s="23"/>
      <c r="G148" s="22">
        <v>8</v>
      </c>
      <c r="H148" s="22">
        <v>350</v>
      </c>
      <c r="I148" s="22">
        <v>100</v>
      </c>
      <c r="J148" s="22">
        <v>2.5</v>
      </c>
      <c r="K148" s="22">
        <v>68</v>
      </c>
      <c r="L148" s="28">
        <f t="shared" si="5"/>
        <v>26.051548</v>
      </c>
      <c r="M148" s="22">
        <v>0.24</v>
      </c>
      <c r="N148" s="22"/>
      <c r="O148" s="20"/>
      <c r="P148" s="20"/>
      <c r="Q148" s="20"/>
      <c r="W148" s="1" t="s">
        <v>496</v>
      </c>
      <c r="X148" s="34">
        <v>41431</v>
      </c>
      <c r="Z148" s="9">
        <v>0</v>
      </c>
      <c r="AA148" t="s">
        <v>4172</v>
      </c>
      <c r="AD148" s="22">
        <v>0.92</v>
      </c>
    </row>
    <row r="149" spans="1:30">
      <c r="A149" s="22">
        <v>12</v>
      </c>
      <c r="B149" s="22" t="str">
        <f t="shared" si="4"/>
        <v>RCF L12/854K</v>
      </c>
      <c r="C149" s="22" t="s">
        <v>2770</v>
      </c>
      <c r="D149" s="22" t="s">
        <v>3956</v>
      </c>
      <c r="E149" s="23" t="s">
        <v>3955</v>
      </c>
      <c r="F149" s="23"/>
      <c r="G149" s="22">
        <v>8</v>
      </c>
      <c r="H149" s="22">
        <v>350</v>
      </c>
      <c r="I149" s="22">
        <v>98</v>
      </c>
      <c r="J149" s="22">
        <v>3</v>
      </c>
      <c r="K149" s="22">
        <v>67</v>
      </c>
      <c r="L149" s="28">
        <f t="shared" si="5"/>
        <v>58.049644999999998</v>
      </c>
      <c r="M149" s="22">
        <v>0.38</v>
      </c>
      <c r="N149" s="22"/>
      <c r="O149" s="20"/>
      <c r="P149" s="20"/>
      <c r="Q149" s="20"/>
      <c r="W149" s="1" t="s">
        <v>496</v>
      </c>
      <c r="X149" s="34">
        <v>41431</v>
      </c>
      <c r="Z149" s="9">
        <v>0</v>
      </c>
      <c r="AA149" t="s">
        <v>4172</v>
      </c>
      <c r="AD149" s="22">
        <v>2.0499999999999998</v>
      </c>
    </row>
    <row r="150" spans="1:30">
      <c r="A150" s="22">
        <v>12</v>
      </c>
      <c r="B150" s="22" t="str">
        <f t="shared" si="4"/>
        <v>RCF MB12G301</v>
      </c>
      <c r="C150" s="22" t="s">
        <v>2770</v>
      </c>
      <c r="D150" s="22" t="s">
        <v>3958</v>
      </c>
      <c r="E150" s="23" t="s">
        <v>3957</v>
      </c>
      <c r="F150" s="23"/>
      <c r="G150" s="22">
        <v>8</v>
      </c>
      <c r="H150" s="22">
        <v>400</v>
      </c>
      <c r="I150" s="22">
        <v>98</v>
      </c>
      <c r="J150" s="22">
        <v>5.5</v>
      </c>
      <c r="K150" s="22">
        <v>53</v>
      </c>
      <c r="L150" s="28">
        <f t="shared" si="5"/>
        <v>71.924925999999999</v>
      </c>
      <c r="M150" s="22">
        <v>0.27</v>
      </c>
      <c r="N150" s="22"/>
      <c r="O150" s="20"/>
      <c r="P150" s="20"/>
      <c r="Q150" s="20"/>
      <c r="W150" s="1" t="s">
        <v>496</v>
      </c>
      <c r="X150" s="34">
        <v>41431</v>
      </c>
      <c r="Z150" s="9">
        <v>0</v>
      </c>
      <c r="AA150" t="s">
        <v>4172</v>
      </c>
      <c r="AD150" s="22">
        <v>2.54</v>
      </c>
    </row>
    <row r="151" spans="1:30">
      <c r="A151" s="22">
        <v>12</v>
      </c>
      <c r="B151" s="22" t="str">
        <f t="shared" si="4"/>
        <v>RCF LF12G301</v>
      </c>
      <c r="C151" s="22" t="s">
        <v>2770</v>
      </c>
      <c r="D151" s="22" t="s">
        <v>3960</v>
      </c>
      <c r="E151" s="23" t="s">
        <v>3959</v>
      </c>
      <c r="F151" s="23"/>
      <c r="G151" s="22">
        <v>8</v>
      </c>
      <c r="H151" s="22">
        <v>450</v>
      </c>
      <c r="I151" s="22">
        <v>97</v>
      </c>
      <c r="J151" s="22">
        <v>6.8</v>
      </c>
      <c r="K151" s="22">
        <v>43</v>
      </c>
      <c r="L151" s="28">
        <f t="shared" si="5"/>
        <v>97.126967000000008</v>
      </c>
      <c r="M151" s="22">
        <v>0.22</v>
      </c>
      <c r="N151" s="22"/>
      <c r="O151" s="20"/>
      <c r="P151" s="20"/>
      <c r="Q151" s="20"/>
      <c r="W151" s="1" t="s">
        <v>496</v>
      </c>
      <c r="X151" s="34">
        <v>41431</v>
      </c>
      <c r="Z151" s="9">
        <v>0</v>
      </c>
      <c r="AA151" t="s">
        <v>4172</v>
      </c>
      <c r="AD151" s="22">
        <v>3.43</v>
      </c>
    </row>
    <row r="152" spans="1:30">
      <c r="A152" s="22">
        <v>12</v>
      </c>
      <c r="B152" s="22" t="str">
        <f t="shared" si="4"/>
        <v>RCF MB12N351</v>
      </c>
      <c r="C152" s="22" t="s">
        <v>2770</v>
      </c>
      <c r="D152" s="22" t="s">
        <v>3962</v>
      </c>
      <c r="E152" s="23" t="s">
        <v>3961</v>
      </c>
      <c r="F152" s="23"/>
      <c r="G152" s="22">
        <v>8</v>
      </c>
      <c r="H152" s="22">
        <v>650</v>
      </c>
      <c r="I152" s="22">
        <v>99</v>
      </c>
      <c r="J152" s="22">
        <v>5.5</v>
      </c>
      <c r="K152" s="22">
        <v>55</v>
      </c>
      <c r="L152" s="28">
        <f t="shared" si="5"/>
        <v>60.881335</v>
      </c>
      <c r="M152" s="22">
        <v>0.2</v>
      </c>
      <c r="N152" s="22"/>
      <c r="O152" s="20"/>
      <c r="P152" s="20"/>
      <c r="Q152" s="20"/>
      <c r="W152" s="1" t="s">
        <v>496</v>
      </c>
      <c r="X152" s="34">
        <v>41431</v>
      </c>
      <c r="Z152" s="9">
        <v>0</v>
      </c>
      <c r="AA152" t="s">
        <v>4172</v>
      </c>
      <c r="AD152" s="22">
        <v>2.15</v>
      </c>
    </row>
    <row r="153" spans="1:30">
      <c r="A153" s="22">
        <v>12</v>
      </c>
      <c r="B153" s="22" t="str">
        <f t="shared" si="4"/>
        <v>RCF LF12N401</v>
      </c>
      <c r="C153" s="22" t="s">
        <v>2770</v>
      </c>
      <c r="D153" s="22" t="s">
        <v>3964</v>
      </c>
      <c r="E153" s="23" t="s">
        <v>3963</v>
      </c>
      <c r="F153" s="23"/>
      <c r="G153" s="22">
        <v>8</v>
      </c>
      <c r="H153" s="22">
        <v>800</v>
      </c>
      <c r="I153" s="22">
        <v>96</v>
      </c>
      <c r="J153" s="22">
        <v>7.3</v>
      </c>
      <c r="K153" s="22">
        <v>55</v>
      </c>
      <c r="L153" s="28">
        <f t="shared" si="5"/>
        <v>50.120913000000002</v>
      </c>
      <c r="M153" s="22">
        <v>0.2</v>
      </c>
      <c r="N153" s="22"/>
      <c r="O153" s="20"/>
      <c r="P153" s="20"/>
      <c r="Q153" s="20"/>
      <c r="W153" s="1" t="s">
        <v>496</v>
      </c>
      <c r="X153" s="34">
        <v>41431</v>
      </c>
      <c r="Z153" s="9">
        <v>0</v>
      </c>
      <c r="AA153" t="s">
        <v>4172</v>
      </c>
      <c r="AD153" s="22">
        <v>1.77</v>
      </c>
    </row>
    <row r="154" spans="1:30">
      <c r="A154" s="22">
        <v>15</v>
      </c>
      <c r="B154" s="22" t="str">
        <f t="shared" si="4"/>
        <v>RCF L15P540</v>
      </c>
      <c r="C154" s="22" t="s">
        <v>2770</v>
      </c>
      <c r="D154" s="22" t="s">
        <v>3966</v>
      </c>
      <c r="E154" s="23" t="s">
        <v>3965</v>
      </c>
      <c r="F154" s="23"/>
      <c r="G154" s="22">
        <v>8</v>
      </c>
      <c r="H154" s="22">
        <v>500</v>
      </c>
      <c r="I154" s="22">
        <v>98</v>
      </c>
      <c r="J154" s="22">
        <v>6.5</v>
      </c>
      <c r="K154" s="22">
        <v>50</v>
      </c>
      <c r="L154" s="28">
        <f t="shared" si="5"/>
        <v>99.958657000000002</v>
      </c>
      <c r="M154" s="22">
        <v>0.39</v>
      </c>
      <c r="N154" s="22"/>
      <c r="O154" s="20"/>
      <c r="P154" s="20"/>
      <c r="Q154" s="20"/>
      <c r="W154" s="1" t="s">
        <v>496</v>
      </c>
      <c r="X154" s="34">
        <v>41431</v>
      </c>
      <c r="Z154" s="9">
        <v>0</v>
      </c>
      <c r="AA154" t="s">
        <v>4172</v>
      </c>
      <c r="AD154" s="22">
        <v>3.53</v>
      </c>
    </row>
    <row r="155" spans="1:30">
      <c r="A155" s="22">
        <v>15</v>
      </c>
      <c r="B155" s="22" t="str">
        <f t="shared" si="4"/>
        <v>RCF MB15N351</v>
      </c>
      <c r="C155" s="22" t="s">
        <v>2770</v>
      </c>
      <c r="D155" s="22" t="s">
        <v>3968</v>
      </c>
      <c r="E155" s="23" t="s">
        <v>3967</v>
      </c>
      <c r="F155" s="23"/>
      <c r="G155" s="22">
        <v>8</v>
      </c>
      <c r="H155" s="22">
        <v>650</v>
      </c>
      <c r="I155" s="22">
        <v>100</v>
      </c>
      <c r="J155" s="22">
        <v>5.5</v>
      </c>
      <c r="K155" s="22">
        <v>42</v>
      </c>
      <c r="L155" s="28">
        <f t="shared" si="5"/>
        <v>191.13907499999999</v>
      </c>
      <c r="M155" s="22">
        <v>0.22</v>
      </c>
      <c r="N155" s="22"/>
      <c r="O155" s="20"/>
      <c r="P155" s="20"/>
      <c r="Q155" s="20"/>
      <c r="W155" s="1" t="s">
        <v>496</v>
      </c>
      <c r="X155" s="34">
        <v>41431</v>
      </c>
      <c r="Z155" s="9">
        <v>0</v>
      </c>
      <c r="AA155" t="s">
        <v>4172</v>
      </c>
      <c r="AD155" s="22">
        <v>6.75</v>
      </c>
    </row>
    <row r="156" spans="1:30">
      <c r="A156" s="22">
        <v>15</v>
      </c>
      <c r="B156" s="22" t="str">
        <f t="shared" si="4"/>
        <v>RCF L15S801</v>
      </c>
      <c r="C156" s="22" t="s">
        <v>2770</v>
      </c>
      <c r="D156" s="22" t="s">
        <v>3970</v>
      </c>
      <c r="E156" s="23" t="s">
        <v>3969</v>
      </c>
      <c r="F156" s="23"/>
      <c r="G156" s="22">
        <v>8</v>
      </c>
      <c r="H156" s="22">
        <v>700</v>
      </c>
      <c r="I156" s="22">
        <v>99.5</v>
      </c>
      <c r="J156" s="22">
        <v>5.5</v>
      </c>
      <c r="K156" s="22">
        <v>48</v>
      </c>
      <c r="L156" s="28">
        <f t="shared" si="5"/>
        <v>112.984431</v>
      </c>
      <c r="M156" s="22">
        <v>0.32</v>
      </c>
      <c r="N156" s="22"/>
      <c r="O156" s="20"/>
      <c r="P156" s="20"/>
      <c r="Q156" s="20"/>
      <c r="W156" s="1" t="s">
        <v>496</v>
      </c>
      <c r="X156" s="34">
        <v>41431</v>
      </c>
      <c r="Z156" s="9">
        <v>0</v>
      </c>
      <c r="AA156" t="s">
        <v>4172</v>
      </c>
      <c r="AD156" s="22">
        <v>3.99</v>
      </c>
    </row>
    <row r="157" spans="1:30">
      <c r="A157" s="22">
        <v>15</v>
      </c>
      <c r="B157" s="22" t="str">
        <f t="shared" si="4"/>
        <v>RCF L15/554K</v>
      </c>
      <c r="C157" s="22" t="s">
        <v>2770</v>
      </c>
      <c r="D157" s="22" t="s">
        <v>3972</v>
      </c>
      <c r="E157" s="23" t="s">
        <v>3971</v>
      </c>
      <c r="F157" s="23"/>
      <c r="G157" s="22">
        <v>8</v>
      </c>
      <c r="H157" s="22">
        <v>600</v>
      </c>
      <c r="I157" s="22">
        <v>99</v>
      </c>
      <c r="J157" s="22">
        <v>5.8</v>
      </c>
      <c r="K157" s="22">
        <v>35</v>
      </c>
      <c r="L157" s="28">
        <f t="shared" si="5"/>
        <v>227.10153800000001</v>
      </c>
      <c r="M157" s="22">
        <v>0.24</v>
      </c>
      <c r="N157" s="22"/>
      <c r="O157" s="20"/>
      <c r="P157" s="20"/>
      <c r="Q157" s="20"/>
      <c r="W157" s="1" t="s">
        <v>496</v>
      </c>
      <c r="X157" s="34">
        <v>41431</v>
      </c>
      <c r="Z157" s="9">
        <v>0</v>
      </c>
      <c r="AA157" t="s">
        <v>4172</v>
      </c>
      <c r="AD157" s="22">
        <v>8.02</v>
      </c>
    </row>
    <row r="158" spans="1:30">
      <c r="A158" s="22">
        <v>15</v>
      </c>
      <c r="B158" s="22" t="str">
        <f t="shared" si="4"/>
        <v>RCF L15P200AK</v>
      </c>
      <c r="C158" s="22" t="s">
        <v>2770</v>
      </c>
      <c r="D158" s="22" t="s">
        <v>3974</v>
      </c>
      <c r="E158" s="23" t="s">
        <v>3973</v>
      </c>
      <c r="F158" s="23"/>
      <c r="G158" s="22">
        <v>8</v>
      </c>
      <c r="H158" s="22">
        <v>800</v>
      </c>
      <c r="I158" s="22">
        <v>95</v>
      </c>
      <c r="J158" s="22">
        <v>9.8000000000000007</v>
      </c>
      <c r="K158" s="22">
        <v>38</v>
      </c>
      <c r="L158" s="28">
        <f t="shared" si="5"/>
        <v>139.035979</v>
      </c>
      <c r="M158" s="22">
        <v>0.35</v>
      </c>
      <c r="N158" s="22"/>
      <c r="O158" s="20"/>
      <c r="P158" s="20"/>
      <c r="Q158" s="20"/>
      <c r="W158" s="1" t="s">
        <v>496</v>
      </c>
      <c r="X158" s="34">
        <v>41431</v>
      </c>
      <c r="Z158" s="9">
        <v>0</v>
      </c>
      <c r="AA158" t="s">
        <v>4172</v>
      </c>
      <c r="AD158" s="22">
        <v>4.91</v>
      </c>
    </row>
    <row r="159" spans="1:30">
      <c r="A159" s="22">
        <v>18</v>
      </c>
      <c r="B159" s="22" t="str">
        <f t="shared" si="4"/>
        <v>RCF L18P200-N</v>
      </c>
      <c r="C159" s="22" t="s">
        <v>2770</v>
      </c>
      <c r="D159" s="22" t="s">
        <v>3976</v>
      </c>
      <c r="E159" s="23" t="s">
        <v>3975</v>
      </c>
      <c r="F159" s="23"/>
      <c r="G159" s="22">
        <v>8</v>
      </c>
      <c r="H159" s="22">
        <v>800</v>
      </c>
      <c r="I159" s="22">
        <v>96</v>
      </c>
      <c r="J159" s="22">
        <v>9.8000000000000007</v>
      </c>
      <c r="K159" s="22">
        <v>28</v>
      </c>
      <c r="L159" s="28">
        <f t="shared" si="5"/>
        <v>380.01279799999998</v>
      </c>
      <c r="M159" s="22">
        <v>0.31</v>
      </c>
      <c r="N159" s="22"/>
      <c r="O159" s="20"/>
      <c r="P159" s="20"/>
      <c r="Q159" s="20"/>
      <c r="W159" s="1" t="s">
        <v>496</v>
      </c>
      <c r="X159" s="34">
        <v>41431</v>
      </c>
      <c r="Z159" s="9">
        <v>0</v>
      </c>
      <c r="AA159" t="s">
        <v>4172</v>
      </c>
      <c r="AD159" s="22">
        <v>13.42</v>
      </c>
    </row>
    <row r="160" spans="1:30">
      <c r="A160" s="22">
        <v>18</v>
      </c>
      <c r="B160" s="22" t="str">
        <f t="shared" si="4"/>
        <v>RCF L18P300-ND</v>
      </c>
      <c r="C160" s="22" t="s">
        <v>2770</v>
      </c>
      <c r="D160" s="22" t="s">
        <v>3978</v>
      </c>
      <c r="E160" s="23" t="s">
        <v>3977</v>
      </c>
      <c r="F160" s="23"/>
      <c r="G160" s="22">
        <v>8</v>
      </c>
      <c r="H160" s="22">
        <v>1000</v>
      </c>
      <c r="I160" s="22">
        <v>97</v>
      </c>
      <c r="J160" s="22">
        <v>7.8</v>
      </c>
      <c r="K160" s="22">
        <v>33</v>
      </c>
      <c r="L160" s="28">
        <f t="shared" si="5"/>
        <v>229.93322799999999</v>
      </c>
      <c r="M160" s="22">
        <v>0.32</v>
      </c>
      <c r="N160" s="22"/>
      <c r="O160" s="20"/>
      <c r="P160" s="20"/>
      <c r="Q160" s="20"/>
      <c r="W160" s="1" t="s">
        <v>496</v>
      </c>
      <c r="X160" s="34">
        <v>41431</v>
      </c>
      <c r="Z160" s="9">
        <v>0</v>
      </c>
      <c r="AA160" t="s">
        <v>4172</v>
      </c>
      <c r="AD160" s="22">
        <v>8.1199999999999992</v>
      </c>
    </row>
    <row r="161" spans="1:30">
      <c r="A161" s="22">
        <v>18</v>
      </c>
      <c r="B161" s="22" t="str">
        <f t="shared" si="4"/>
        <v>RCF L18P400</v>
      </c>
      <c r="C161" s="22" t="s">
        <v>2770</v>
      </c>
      <c r="D161" s="22" t="s">
        <v>3980</v>
      </c>
      <c r="E161" s="23" t="s">
        <v>3979</v>
      </c>
      <c r="F161" s="23"/>
      <c r="G161" s="22">
        <v>8</v>
      </c>
      <c r="H161" s="22">
        <v>1000</v>
      </c>
      <c r="I161" s="22">
        <v>97</v>
      </c>
      <c r="J161" s="22">
        <v>7.8</v>
      </c>
      <c r="K161" s="22">
        <v>33</v>
      </c>
      <c r="L161" s="28">
        <f t="shared" si="5"/>
        <v>225.968862</v>
      </c>
      <c r="M161" s="22">
        <v>0.33</v>
      </c>
      <c r="N161" s="22"/>
      <c r="O161" s="20"/>
      <c r="P161" s="20"/>
      <c r="Q161" s="20"/>
      <c r="W161" s="1" t="s">
        <v>496</v>
      </c>
      <c r="X161" s="34">
        <v>41431</v>
      </c>
      <c r="Z161" s="9">
        <v>0</v>
      </c>
      <c r="AA161" t="s">
        <v>4172</v>
      </c>
      <c r="AD161" s="22">
        <v>7.98</v>
      </c>
    </row>
    <row r="162" spans="1:30">
      <c r="A162" s="22">
        <v>18</v>
      </c>
      <c r="B162" s="22" t="str">
        <f t="shared" si="4"/>
        <v>RCF LF18G400</v>
      </c>
      <c r="C162" s="22" t="s">
        <v>2770</v>
      </c>
      <c r="D162" s="22" t="s">
        <v>3491</v>
      </c>
      <c r="E162" s="23" t="s">
        <v>3981</v>
      </c>
      <c r="F162" s="23"/>
      <c r="G162" s="22">
        <v>8</v>
      </c>
      <c r="H162" s="22">
        <v>1000</v>
      </c>
      <c r="I162" s="22">
        <v>97.5</v>
      </c>
      <c r="J162" s="22">
        <v>9</v>
      </c>
      <c r="K162" s="22">
        <v>28</v>
      </c>
      <c r="L162" s="28">
        <f t="shared" si="5"/>
        <v>359.90779900000001</v>
      </c>
      <c r="M162" s="22">
        <v>0.27</v>
      </c>
      <c r="N162" s="22"/>
      <c r="O162" s="20"/>
      <c r="P162" s="20"/>
      <c r="Q162" s="20"/>
      <c r="W162" s="1" t="s">
        <v>496</v>
      </c>
      <c r="X162" s="34">
        <v>41431</v>
      </c>
      <c r="Z162" s="9">
        <v>0</v>
      </c>
      <c r="AA162" t="s">
        <v>4172</v>
      </c>
      <c r="AD162" s="22">
        <v>12.71</v>
      </c>
    </row>
    <row r="163" spans="1:30">
      <c r="A163" s="22">
        <v>21</v>
      </c>
      <c r="B163" s="22" t="str">
        <f t="shared" si="4"/>
        <v>RCF LF21N451</v>
      </c>
      <c r="C163" s="22" t="s">
        <v>2770</v>
      </c>
      <c r="D163" s="22" t="s">
        <v>3983</v>
      </c>
      <c r="E163" s="23" t="s">
        <v>3982</v>
      </c>
      <c r="F163" s="23"/>
      <c r="G163" s="22">
        <v>8</v>
      </c>
      <c r="H163" s="22">
        <v>1500</v>
      </c>
      <c r="I163" s="22">
        <v>98.5</v>
      </c>
      <c r="J163" s="22">
        <v>13.2</v>
      </c>
      <c r="K163" s="22">
        <v>31</v>
      </c>
      <c r="L163" s="28">
        <f t="shared" si="5"/>
        <v>374.91575599999999</v>
      </c>
      <c r="M163" s="22">
        <v>0.26</v>
      </c>
      <c r="N163" s="22"/>
      <c r="O163" s="20"/>
      <c r="P163" s="20"/>
      <c r="Q163" s="20"/>
      <c r="W163" s="1" t="s">
        <v>496</v>
      </c>
      <c r="X163" s="34">
        <v>41431</v>
      </c>
      <c r="Z163" s="9">
        <v>0</v>
      </c>
      <c r="AA163" t="s">
        <v>4172</v>
      </c>
      <c r="AD163" s="22">
        <v>13.24</v>
      </c>
    </row>
    <row r="164" spans="1:30">
      <c r="A164" s="22">
        <v>5</v>
      </c>
      <c r="B164" s="22" t="str">
        <f t="shared" si="4"/>
        <v>Dayton Audio PA130-8</v>
      </c>
      <c r="C164" s="22" t="s">
        <v>301</v>
      </c>
      <c r="D164" s="22" t="s">
        <v>3984</v>
      </c>
      <c r="E164" s="23" t="s">
        <v>1081</v>
      </c>
      <c r="F164" s="23"/>
      <c r="G164" s="22">
        <v>8</v>
      </c>
      <c r="H164" s="22">
        <v>50</v>
      </c>
      <c r="I164" s="22">
        <v>90</v>
      </c>
      <c r="J164" s="22">
        <v>2</v>
      </c>
      <c r="K164" s="22">
        <v>92.2</v>
      </c>
      <c r="L164" s="28">
        <f t="shared" si="5"/>
        <v>4.5307040000000001</v>
      </c>
      <c r="M164" s="22">
        <v>0.49</v>
      </c>
      <c r="N164" s="22"/>
      <c r="O164" s="20"/>
      <c r="P164" s="20"/>
      <c r="Q164" s="20"/>
      <c r="W164" s="1" t="s">
        <v>496</v>
      </c>
      <c r="X164" s="34">
        <v>41431</v>
      </c>
      <c r="Z164" s="9">
        <v>0</v>
      </c>
      <c r="AA164" t="s">
        <v>4172</v>
      </c>
      <c r="AD164" s="22">
        <v>0.16</v>
      </c>
    </row>
    <row r="165" spans="1:30">
      <c r="A165" s="22">
        <v>6</v>
      </c>
      <c r="B165" s="22" t="str">
        <f t="shared" si="4"/>
        <v>Dayton Audio PA165-8</v>
      </c>
      <c r="C165" s="22" t="s">
        <v>301</v>
      </c>
      <c r="D165" s="22" t="s">
        <v>3986</v>
      </c>
      <c r="E165" s="23" t="s">
        <v>3985</v>
      </c>
      <c r="F165" s="23"/>
      <c r="G165" s="22">
        <v>8</v>
      </c>
      <c r="H165" s="22">
        <v>75</v>
      </c>
      <c r="I165" s="22">
        <v>91.9</v>
      </c>
      <c r="J165" s="22">
        <v>0.5</v>
      </c>
      <c r="K165" s="22">
        <v>87.5</v>
      </c>
      <c r="L165" s="28">
        <f t="shared" si="5"/>
        <v>7.928732000000001</v>
      </c>
      <c r="M165" s="22">
        <v>0.54</v>
      </c>
      <c r="N165" s="22"/>
      <c r="O165" s="20"/>
      <c r="P165" s="20"/>
      <c r="Q165" s="20"/>
      <c r="W165" s="1" t="s">
        <v>496</v>
      </c>
      <c r="X165" s="34">
        <v>41431</v>
      </c>
      <c r="Z165" s="9">
        <v>0</v>
      </c>
      <c r="AA165" t="s">
        <v>4172</v>
      </c>
      <c r="AD165" s="22">
        <v>0.28000000000000003</v>
      </c>
    </row>
    <row r="166" spans="1:30">
      <c r="A166" s="22">
        <v>6</v>
      </c>
      <c r="B166" s="22" t="str">
        <f t="shared" si="4"/>
        <v>Dayton Audio PK165-8</v>
      </c>
      <c r="C166" s="22" t="s">
        <v>301</v>
      </c>
      <c r="D166" s="22" t="s">
        <v>3988</v>
      </c>
      <c r="E166" s="23" t="s">
        <v>3987</v>
      </c>
      <c r="F166" s="23"/>
      <c r="G166" s="22">
        <v>8</v>
      </c>
      <c r="H166" s="22">
        <v>100</v>
      </c>
      <c r="I166" s="22">
        <v>92.7</v>
      </c>
      <c r="J166" s="22">
        <v>1.5</v>
      </c>
      <c r="K166" s="22">
        <v>95</v>
      </c>
      <c r="L166" s="28">
        <f t="shared" si="5"/>
        <v>8.7782389999999992</v>
      </c>
      <c r="M166" s="22">
        <v>0.59</v>
      </c>
      <c r="N166" s="22"/>
      <c r="O166" s="20"/>
      <c r="P166" s="20"/>
      <c r="Q166" s="20"/>
      <c r="W166" s="1" t="s">
        <v>496</v>
      </c>
      <c r="X166" s="34">
        <v>41431</v>
      </c>
      <c r="Z166" s="9">
        <v>0</v>
      </c>
      <c r="AA166" t="s">
        <v>4172</v>
      </c>
      <c r="AD166" s="22">
        <v>0.31</v>
      </c>
    </row>
    <row r="167" spans="1:30">
      <c r="A167" s="22">
        <v>10</v>
      </c>
      <c r="B167" s="22" t="str">
        <f t="shared" si="4"/>
        <v>Dayton Audio PA255-8</v>
      </c>
      <c r="C167" s="22" t="s">
        <v>301</v>
      </c>
      <c r="D167" s="22" t="s">
        <v>3990</v>
      </c>
      <c r="E167" s="23" t="s">
        <v>3989</v>
      </c>
      <c r="F167" s="23"/>
      <c r="G167" s="22">
        <v>8</v>
      </c>
      <c r="H167" s="22">
        <v>300</v>
      </c>
      <c r="I167" s="22">
        <v>94.7</v>
      </c>
      <c r="J167" s="22">
        <v>5</v>
      </c>
      <c r="K167" s="22">
        <v>46.4</v>
      </c>
      <c r="L167" s="28">
        <f t="shared" si="5"/>
        <v>58.899152000000001</v>
      </c>
      <c r="M167" s="22">
        <v>0.48</v>
      </c>
      <c r="N167" s="22"/>
      <c r="O167" s="20"/>
      <c r="P167" s="20"/>
      <c r="Q167" s="20"/>
      <c r="W167" s="1" t="s">
        <v>496</v>
      </c>
      <c r="X167" s="34">
        <v>41431</v>
      </c>
      <c r="Z167" s="9">
        <v>0</v>
      </c>
      <c r="AA167" t="s">
        <v>4172</v>
      </c>
      <c r="AD167" s="22">
        <v>2.08</v>
      </c>
    </row>
    <row r="168" spans="1:30">
      <c r="A168" s="22">
        <v>12</v>
      </c>
      <c r="B168" s="22" t="str">
        <f t="shared" si="4"/>
        <v>Dayton Audio PA310-8</v>
      </c>
      <c r="C168" s="22" t="s">
        <v>301</v>
      </c>
      <c r="D168" s="22" t="s">
        <v>3992</v>
      </c>
      <c r="E168" s="23" t="s">
        <v>3991</v>
      </c>
      <c r="F168" s="23"/>
      <c r="G168" s="22">
        <v>8</v>
      </c>
      <c r="H168" s="22">
        <v>450</v>
      </c>
      <c r="I168" s="22">
        <v>97.2</v>
      </c>
      <c r="J168" s="22">
        <v>5</v>
      </c>
      <c r="K168" s="22">
        <v>44.4</v>
      </c>
      <c r="L168" s="28">
        <f t="shared" si="5"/>
        <v>81.835841000000002</v>
      </c>
      <c r="M168" s="22">
        <v>0.32</v>
      </c>
      <c r="N168" s="22"/>
      <c r="O168" s="20"/>
      <c r="P168" s="20"/>
      <c r="Q168" s="20"/>
      <c r="W168" s="1" t="s">
        <v>496</v>
      </c>
      <c r="X168" s="34">
        <v>41431</v>
      </c>
      <c r="Z168" s="9">
        <v>0</v>
      </c>
      <c r="AA168" t="s">
        <v>4172</v>
      </c>
      <c r="AD168" s="22">
        <v>2.89</v>
      </c>
    </row>
    <row r="169" spans="1:30">
      <c r="A169" s="22">
        <v>15</v>
      </c>
      <c r="B169" s="22" t="str">
        <f t="shared" si="4"/>
        <v>Dayton Audio PA380-8</v>
      </c>
      <c r="C169" s="22" t="s">
        <v>301</v>
      </c>
      <c r="D169" s="22" t="s">
        <v>3994</v>
      </c>
      <c r="E169" s="23" t="s">
        <v>3993</v>
      </c>
      <c r="F169" s="23"/>
      <c r="G169" s="22">
        <v>8</v>
      </c>
      <c r="H169" s="22">
        <v>500</v>
      </c>
      <c r="I169" s="22">
        <v>98.5</v>
      </c>
      <c r="J169" s="22">
        <v>5</v>
      </c>
      <c r="K169" s="22">
        <v>28.3</v>
      </c>
      <c r="L169" s="28">
        <f t="shared" si="5"/>
        <v>250.60456499999998</v>
      </c>
      <c r="M169" s="22">
        <v>0.24</v>
      </c>
      <c r="N169" s="22"/>
      <c r="O169" s="20"/>
      <c r="P169" s="20"/>
      <c r="Q169" s="20"/>
      <c r="W169" s="1" t="s">
        <v>496</v>
      </c>
      <c r="X169" s="34">
        <v>41431</v>
      </c>
      <c r="Z169" s="9">
        <v>0</v>
      </c>
      <c r="AA169" t="s">
        <v>4172</v>
      </c>
      <c r="AD169" s="22">
        <v>8.85</v>
      </c>
    </row>
    <row r="170" spans="1:30">
      <c r="A170" s="22">
        <v>18</v>
      </c>
      <c r="B170" s="22" t="str">
        <f t="shared" si="4"/>
        <v>Dayton Audio PA460-8</v>
      </c>
      <c r="C170" s="22" t="s">
        <v>301</v>
      </c>
      <c r="D170" s="22" t="s">
        <v>3996</v>
      </c>
      <c r="E170" s="23" t="s">
        <v>3995</v>
      </c>
      <c r="F170" s="23"/>
      <c r="G170" s="22">
        <v>8</v>
      </c>
      <c r="H170" s="22">
        <v>500</v>
      </c>
      <c r="I170" s="22">
        <v>98.5</v>
      </c>
      <c r="J170" s="22">
        <v>6</v>
      </c>
      <c r="K170" s="22">
        <v>26.2</v>
      </c>
      <c r="L170" s="28">
        <f t="shared" si="5"/>
        <v>473.45856799999996</v>
      </c>
      <c r="M170" s="22">
        <v>0.27</v>
      </c>
      <c r="N170" s="22"/>
      <c r="O170" s="20"/>
      <c r="P170" s="20"/>
      <c r="Q170" s="20"/>
      <c r="W170" s="1" t="s">
        <v>496</v>
      </c>
      <c r="X170" s="34">
        <v>41431</v>
      </c>
      <c r="Z170" s="9">
        <v>0</v>
      </c>
      <c r="AA170" t="s">
        <v>4172</v>
      </c>
      <c r="AD170" s="22">
        <v>16.72</v>
      </c>
    </row>
  </sheetData>
  <hyperlinks>
    <hyperlink ref="E3" r:id="rId1" display="http://www.parts-express.com/pe/showdetl.cfm?&amp;Partnumber=264-334"/>
    <hyperlink ref="E4" r:id="rId2" display="http://www.parts-express.com/pe/showdetl.cfm?&amp;Partnumber=264-338"/>
    <hyperlink ref="E5" r:id="rId3" display="http://www.parts-express.com/pe/showdetl.cfm?&amp;Partnumber=264-370"/>
    <hyperlink ref="E6" r:id="rId4" display="http://www.parts-express.com/pe/showdetl.cfm?&amp;Partnumber=264-387"/>
    <hyperlink ref="E7" r:id="rId5" display="http://www.parts-express.com/pe/showdetl.cfm?&amp;Partnumber=264-388"/>
    <hyperlink ref="E8" r:id="rId6" display="http://www.parts-express.com/pe/showdetl.cfm?&amp;Partnumber=264-391"/>
    <hyperlink ref="E9" r:id="rId7" display="http://www.parts-express.com/pe/showdetl.cfm?&amp;Partnumber=264-393"/>
    <hyperlink ref="E10" r:id="rId8" display="http://www.parts-express.com/pe/showdetl.cfm?&amp;Partnumber=264-394"/>
    <hyperlink ref="E11" r:id="rId9" display="http://www.parts-express.com/pe/showdetl.cfm?&amp;Partnumber=264-395"/>
    <hyperlink ref="E12" r:id="rId10" display="http://www.parts-express.com/pe/showdetl.cfm?&amp;Partnumber=264-396"/>
    <hyperlink ref="E13" r:id="rId11" display="http://www.parts-express.com/pe/showdetl.cfm?&amp;Partnumber=264-422"/>
    <hyperlink ref="E14" r:id="rId12" display="http://www.parts-express.com/pe/showdetl.cfm?&amp;Partnumber=264-424"/>
    <hyperlink ref="E15" r:id="rId13" display="http://www.parts-express.com/pe/showdetl.cfm?&amp;Partnumber=264-440"/>
    <hyperlink ref="E16" r:id="rId14" display="http://www.parts-express.com/pe/showdetl.cfm?&amp;Partnumber=290-290"/>
    <hyperlink ref="E17" r:id="rId15" display="http://www.parts-express.com/pe/showdetl.cfm?&amp;Partnumber=290-292"/>
    <hyperlink ref="E18" r:id="rId16" display="http://www.parts-express.com/pe/showdetl.cfm?&amp;Partnumber=290-294"/>
    <hyperlink ref="E19" r:id="rId17" display="http://www.parts-express.com/pe/showdetl.cfm?&amp;Partnumber=290-296"/>
    <hyperlink ref="E20" r:id="rId18" display="http://www.parts-express.com/pe/showdetl.cfm?&amp;Partnumber=290-379"/>
    <hyperlink ref="E21" r:id="rId19" display="http://www.parts-express.com/pe/showdetl.cfm?&amp;Partnumber=290-380"/>
    <hyperlink ref="E22" r:id="rId20" display="http://www.parts-express.com/pe/showdetl.cfm?&amp;Partnumber=290-382"/>
    <hyperlink ref="E23" r:id="rId21" display="http://www.parts-express.com/pe/showdetl.cfm?&amp;Partnumber=290-384"/>
    <hyperlink ref="E24" r:id="rId22" display="http://www.parts-express.com/pe/showdetl.cfm?&amp;Partnumber=290-386"/>
    <hyperlink ref="E25" r:id="rId23" display="http://www.parts-express.com/pe/showdetl.cfm?&amp;Partnumber=290-390"/>
    <hyperlink ref="E26" r:id="rId24" display="http://www.parts-express.com/pe/showdetl.cfm?&amp;Partnumber=290-392"/>
    <hyperlink ref="E27" r:id="rId25" display="http://www.parts-express.com/pe/showdetl.cfm?&amp;Partnumber=290-394"/>
    <hyperlink ref="E28" r:id="rId26" display="http://www.parts-express.com/pe/showdetl.cfm?&amp;Partnumber=290-395"/>
    <hyperlink ref="E29" r:id="rId27" display="http://www.parts-express.com/pe/showdetl.cfm?&amp;Partnumber=290-397"/>
    <hyperlink ref="E30" r:id="rId28" display="http://www.parts-express.com/pe/showdetl.cfm?&amp;Partnumber=290-398"/>
    <hyperlink ref="E31" r:id="rId29" display="http://www.parts-express.com/pe/showdetl.cfm?&amp;Partnumber=290-401"/>
    <hyperlink ref="E32" r:id="rId30" display="http://www.parts-express.com/pe/showdetl.cfm?&amp;Partnumber=290-403"/>
    <hyperlink ref="E33" r:id="rId31" display="http://www.parts-express.com/pe/showdetl.cfm?&amp;Partnumber=290-404"/>
    <hyperlink ref="E34" r:id="rId32" display="http://www.parts-express.com/pe/showdetl.cfm?&amp;Partnumber=290-405"/>
    <hyperlink ref="E35" r:id="rId33" display="http://www.parts-express.com/pe/showdetl.cfm?&amp;Partnumber=290-406"/>
    <hyperlink ref="E36" r:id="rId34" display="http://www.parts-express.com/pe/showdetl.cfm?&amp;Partnumber=290-407"/>
    <hyperlink ref="E37" r:id="rId35" display="http://www.parts-express.com/pe/showdetl.cfm?&amp;Partnumber=290-408"/>
    <hyperlink ref="E38" r:id="rId36" display="http://www.parts-express.com/pe/showdetl.cfm?&amp;Partnumber=290-409"/>
    <hyperlink ref="E39" r:id="rId37" display="http://www.parts-express.com/pe/showdetl.cfm?&amp;Partnumber=290-410"/>
    <hyperlink ref="E40" r:id="rId38" display="http://www.parts-express.com/pe/showdetl.cfm?&amp;Partnumber=290-412"/>
    <hyperlink ref="E41" r:id="rId39" display="http://www.parts-express.com/pe/showdetl.cfm?&amp;Partnumber=290-413"/>
    <hyperlink ref="E42" r:id="rId40" display="http://www.parts-express.com/pe/showdetl.cfm?&amp;Partnumber=290-414"/>
    <hyperlink ref="E43" r:id="rId41" display="http://www.parts-express.com/pe/showdetl.cfm?&amp;Partnumber=290-415"/>
    <hyperlink ref="E44" r:id="rId42" display="http://www.parts-express.com/pe/showdetl.cfm?&amp;Partnumber=290-417"/>
    <hyperlink ref="E45" r:id="rId43" display="http://www.parts-express.com/pe/showdetl.cfm?&amp;Partnumber=290-418"/>
    <hyperlink ref="E46" r:id="rId44" display="http://www.parts-express.com/pe/showdetl.cfm?&amp;Partnumber=290-419"/>
    <hyperlink ref="E47" r:id="rId45" display="http://www.parts-express.com/pe/showdetl.cfm?&amp;Partnumber=290-420"/>
    <hyperlink ref="E48" r:id="rId46" display="http://www.parts-express.com/pe/showdetl.cfm?&amp;Partnumber=290-422"/>
    <hyperlink ref="E49" r:id="rId47" display="http://www.parts-express.com/pe/showdetl.cfm?&amp;Partnumber=290-424"/>
    <hyperlink ref="E50" r:id="rId48" display="http://www.parts-express.com/pe/showdetl.cfm?&amp;Partnumber=290-426"/>
    <hyperlink ref="E51" r:id="rId49" display="http://www.parts-express.com/pe/showdetl.cfm?&amp;Partnumber=290-427"/>
    <hyperlink ref="E52" r:id="rId50" display="http://www.parts-express.com/pe/showdetl.cfm?&amp;Partnumber=290-428"/>
    <hyperlink ref="E53" r:id="rId51" display="http://www.parts-express.com/pe/showdetl.cfm?&amp;Partnumber=290-429"/>
    <hyperlink ref="E54" r:id="rId52" display="http://www.parts-express.com/pe/showdetl.cfm?&amp;Partnumber=290-430"/>
    <hyperlink ref="E55" r:id="rId53" display="http://www.parts-express.com/pe/showdetl.cfm?&amp;Partnumber=290-434"/>
    <hyperlink ref="E56" r:id="rId54" display="http://www.parts-express.com/pe/showdetl.cfm?&amp;Partnumber=290-436"/>
    <hyperlink ref="E57" r:id="rId55" display="http://www.parts-express.com/pe/showdetl.cfm?&amp;Partnumber=290-454"/>
    <hyperlink ref="E58" r:id="rId56" display="http://www.parts-express.com/pe/showdetl.cfm?&amp;Partnumber=290-456"/>
    <hyperlink ref="E59" r:id="rId57" display="http://www.parts-express.com/pe/showdetl.cfm?&amp;Partnumber=290-458"/>
    <hyperlink ref="E60" r:id="rId58" display="http://www.parts-express.com/pe/showdetl.cfm?&amp;Partnumber=290-459"/>
    <hyperlink ref="E61" r:id="rId59" display="http://www.parts-express.com/pe/showdetl.cfm?&amp;Partnumber=290-460"/>
    <hyperlink ref="E62" r:id="rId60" display="http://www.parts-express.com/pe/showdetl.cfm?&amp;Partnumber=290-464"/>
    <hyperlink ref="E63" r:id="rId61" display="http://www.parts-express.com/pe/showdetl.cfm?&amp;Partnumber=290-466"/>
    <hyperlink ref="E64" r:id="rId62" display="http://www.parts-express.com/pe/showdetl.cfm?&amp;Partnumber=290-468"/>
    <hyperlink ref="E65" r:id="rId63" display="http://www.parts-express.com/pe/showdetl.cfm?&amp;Partnumber=290-500"/>
    <hyperlink ref="E66" r:id="rId64" display="http://www.parts-express.com/pe/showdetl.cfm?&amp;Partnumber=290-502"/>
    <hyperlink ref="E67" r:id="rId65" display="http://www.parts-express.com/pe/showdetl.cfm?&amp;Partnumber=290-504"/>
    <hyperlink ref="E68" r:id="rId66" display="http://www.parts-express.com/pe/showdetl.cfm?&amp;Partnumber=290-507"/>
    <hyperlink ref="E69" r:id="rId67" display="http://www.parts-express.com/pe/showdetl.cfm?&amp;Partnumber=290-510"/>
    <hyperlink ref="E70" r:id="rId68" display="http://www.parts-express.com/pe/showdetl.cfm?&amp;Partnumber=290-512"/>
    <hyperlink ref="E71" r:id="rId69" display="http://www.parts-express.com/pe/showdetl.cfm?&amp;Partnumber=290-514"/>
    <hyperlink ref="E72" r:id="rId70" display="http://www.parts-express.com/pe/showdetl.cfm?&amp;Partnumber=290-517"/>
    <hyperlink ref="E73" r:id="rId71" display="http://www.parts-express.com/pe/showdetl.cfm?&amp;Partnumber=290-518"/>
    <hyperlink ref="E74" r:id="rId72" display="http://www.parts-express.com/pe/showdetl.cfm?&amp;Partnumber=290-542"/>
    <hyperlink ref="E75" r:id="rId73" display="http://www.parts-express.com/pe/showdetl.cfm?&amp;Partnumber=290-570"/>
    <hyperlink ref="E76" r:id="rId74" display="http://www.parts-express.com/pe/showdetl.cfm?&amp;Partnumber=290-575"/>
    <hyperlink ref="E77" r:id="rId75" display="http://www.parts-express.com/pe/showdetl.cfm?&amp;Partnumber=290-577"/>
    <hyperlink ref="E78" r:id="rId76" display="http://www.parts-express.com/pe/showdetl.cfm?&amp;Partnumber=290-578"/>
    <hyperlink ref="E79" r:id="rId77" display="http://www.parts-express.com/pe/showdetl.cfm?&amp;Partnumber=290-579"/>
    <hyperlink ref="E80" r:id="rId78" display="http://www.parts-express.com/pe/showdetl.cfm?&amp;Partnumber=290-589"/>
    <hyperlink ref="E81" r:id="rId79" display="http://www.parts-express.com/pe/showdetl.cfm?&amp;Partnumber=290-590"/>
    <hyperlink ref="E82" r:id="rId80" display="http://www.parts-express.com/pe/showdetl.cfm?&amp;Partnumber=290-591"/>
    <hyperlink ref="E83" r:id="rId81" display="http://www.parts-express.com/pe/showdetl.cfm?&amp;Partnumber=290-593"/>
    <hyperlink ref="E84" r:id="rId82" display="http://www.parts-express.com/pe/showdetl.cfm?&amp;Partnumber=290-595"/>
    <hyperlink ref="E85" r:id="rId83" display="http://www.parts-express.com/pe/showdetl.cfm?&amp;Partnumber=290-597"/>
    <hyperlink ref="E86" r:id="rId84" display="http://www.parts-express.com/pe/showdetl.cfm?&amp;Partnumber=290-598"/>
    <hyperlink ref="E87" r:id="rId85" display="http://www.parts-express.com/pe/showdetl.cfm?&amp;Partnumber=290-680"/>
    <hyperlink ref="E88" r:id="rId86" display="http://www.parts-express.com/pe/showdetl.cfm?&amp;Partnumber=290-682"/>
    <hyperlink ref="E89" r:id="rId87" display="http://www.parts-express.com/pe/showdetl.cfm?&amp;Partnumber=292-210"/>
    <hyperlink ref="E90" r:id="rId88" display="http://www.parts-express.com/pe/showdetl.cfm?&amp;Partnumber=292-212"/>
    <hyperlink ref="E91" r:id="rId89" display="http://www.parts-express.com/pe/showdetl.cfm?&amp;Partnumber=292-214"/>
    <hyperlink ref="E92" r:id="rId90" display="http://www.parts-express.com/pe/showdetl.cfm?&amp;Partnumber=292-216"/>
    <hyperlink ref="E93" r:id="rId91" display="http://www.parts-express.com/pe/showdetl.cfm?&amp;Partnumber=292-218"/>
    <hyperlink ref="E94" r:id="rId92" display="http://www.parts-express.com/pe/showdetl.cfm?&amp;Partnumber=293-674"/>
    <hyperlink ref="E95" r:id="rId93" display="http://www.parts-express.com/pe/showdetl.cfm?&amp;Partnumber=294-301"/>
    <hyperlink ref="E96" r:id="rId94" display="http://www.parts-express.com/pe/showdetl.cfm?&amp;Partnumber=294-303"/>
    <hyperlink ref="E97" r:id="rId95" display="http://www.parts-express.com/pe/showdetl.cfm?&amp;Partnumber=294-305"/>
    <hyperlink ref="E98" r:id="rId96" display="http://www.parts-express.com/pe/showdetl.cfm?&amp;Partnumber=294-307"/>
    <hyperlink ref="E99" r:id="rId97" display="http://www.parts-express.com/pe/showdetl.cfm?&amp;Partnumber=294-309"/>
    <hyperlink ref="E100" r:id="rId98" display="http://www.parts-express.com/pe/showdetl.cfm?&amp;Partnumber=294-311"/>
    <hyperlink ref="E101" r:id="rId99" display="http://www.parts-express.com/pe/showdetl.cfm?&amp;Partnumber=294-313"/>
    <hyperlink ref="E102" r:id="rId100" display="http://www.parts-express.com/pe/showdetl.cfm?&amp;Partnumber=294-315"/>
    <hyperlink ref="E103" r:id="rId101" display="http://www.parts-express.com/pe/showdetl.cfm?&amp;Partnumber=294-317"/>
    <hyperlink ref="E104" r:id="rId102" display="http://www.parts-express.com/pe/showdetl.cfm?&amp;Partnumber=294-460"/>
    <hyperlink ref="E105" r:id="rId103" display="http://www.parts-express.com/pe/showdetl.cfm?&amp;Partnumber=294-470"/>
    <hyperlink ref="E106" r:id="rId104" display="http://www.parts-express.com/pe/showdetl.cfm?&amp;Partnumber=294-472"/>
    <hyperlink ref="E107" r:id="rId105" display="http://www.parts-express.com/pe/showdetl.cfm?&amp;Partnumber=294-480"/>
    <hyperlink ref="E108" r:id="rId106" display="http://www.parts-express.com/pe/showdetl.cfm?&amp;Partnumber=294-570"/>
    <hyperlink ref="E109" r:id="rId107" display="http://www.parts-express.com/pe/showdetl.cfm?&amp;Partnumber=294-572"/>
    <hyperlink ref="E110" r:id="rId108" display="http://www.parts-express.com/pe/showdetl.cfm?&amp;Partnumber=294-574"/>
    <hyperlink ref="E111" r:id="rId109" display="http://www.parts-express.com/pe/showdetl.cfm?&amp;Partnumber=294-645"/>
    <hyperlink ref="E112" r:id="rId110" display="http://www.parts-express.com/pe/showdetl.cfm?&amp;Partnumber=294-647"/>
    <hyperlink ref="E113" r:id="rId111" display="http://www.parts-express.com/pe/showdetl.cfm?&amp;Partnumber=294-648"/>
    <hyperlink ref="E114" r:id="rId112" display="http://www.parts-express.com/pe/showdetl.cfm?&amp;Partnumber=294-649"/>
    <hyperlink ref="E115" r:id="rId113" display="http://www.parts-express.com/pe/showdetl.cfm?&amp;Partnumber=294-650"/>
    <hyperlink ref="E116" r:id="rId114" display="http://www.parts-express.com/pe/showdetl.cfm?&amp;Partnumber=294-651"/>
    <hyperlink ref="E117" r:id="rId115" display="http://www.parts-express.com/pe/showdetl.cfm?&amp;Partnumber=294-652"/>
    <hyperlink ref="E118" r:id="rId116" display="http://www.parts-express.com/pe/showdetl.cfm?&amp;Partnumber=294-653"/>
    <hyperlink ref="E119" r:id="rId117" display="http://www.parts-express.com/pe/showdetl.cfm?&amp;Partnumber=294-654"/>
    <hyperlink ref="E120" r:id="rId118" display="http://www.parts-express.com/pe/showdetl.cfm?&amp;Partnumber=294-658"/>
    <hyperlink ref="E121" r:id="rId119" display="http://www.parts-express.com/pe/showdetl.cfm?&amp;Partnumber=294-659"/>
    <hyperlink ref="E122" r:id="rId120" display="http://www.parts-express.com/pe/showdetl.cfm?&amp;Partnumber=294-660"/>
    <hyperlink ref="E123" r:id="rId121" display="http://www.parts-express.com/pe/showdetl.cfm?&amp;Partnumber=294-663"/>
    <hyperlink ref="E124" r:id="rId122" display="http://www.parts-express.com/pe/showdetl.cfm?&amp;Partnumber=294-665"/>
    <hyperlink ref="E125" r:id="rId123" display="http://www.parts-express.com/pe/showdetl.cfm?&amp;Partnumber=294-667"/>
    <hyperlink ref="E126" r:id="rId124" display="http://www.parts-express.com/pe/showdetl.cfm?&amp;Partnumber=294-669"/>
    <hyperlink ref="E127" r:id="rId125" display="http://www.parts-express.com/pe/showdetl.cfm?&amp;Partnumber=294-670"/>
    <hyperlink ref="E128" r:id="rId126" display="http://www.parts-express.com/pe/showdetl.cfm?&amp;Partnumber=294-671"/>
    <hyperlink ref="E129" r:id="rId127" display="http://www.parts-express.com/pe/showdetl.cfm?&amp;Partnumber=294-673"/>
    <hyperlink ref="E130" r:id="rId128" display="http://www.parts-express.com/pe/showdetl.cfm?&amp;Partnumber=294-675"/>
    <hyperlink ref="E131" r:id="rId129" display="http://www.parts-express.com/pe/showdetl.cfm?&amp;Partnumber=294-676"/>
    <hyperlink ref="E132" r:id="rId130" display="http://www.parts-express.com/pe/showdetl.cfm?&amp;Partnumber=294-677"/>
    <hyperlink ref="E133" r:id="rId131" display="http://www.parts-express.com/pe/showdetl.cfm?&amp;Partnumber=294-678"/>
    <hyperlink ref="E134" r:id="rId132" display="http://www.parts-express.com/pe/showdetl.cfm?&amp;Partnumber=294-679"/>
    <hyperlink ref="E135" r:id="rId133" display="http://www.parts-express.com/pe/showdetl.cfm?&amp;Partnumber=294-680"/>
    <hyperlink ref="E136" r:id="rId134" display="http://www.parts-express.com/pe/showdetl.cfm?&amp;Partnumber=294-681"/>
    <hyperlink ref="E137" r:id="rId135" display="http://www.parts-express.com/pe/showdetl.cfm?&amp;Partnumber=294-682"/>
    <hyperlink ref="E138" r:id="rId136" display="http://www.parts-express.com/pe/showdetl.cfm?&amp;Partnumber=294-683"/>
    <hyperlink ref="E139" r:id="rId137" display="http://www.parts-express.com/pe/showdetl.cfm?&amp;Partnumber=294-685"/>
    <hyperlink ref="E140" r:id="rId138" display="http://www.parts-express.com/pe/showdetl.cfm?&amp;Partnumber=294-686"/>
    <hyperlink ref="E141" r:id="rId139" display="http://www.parts-express.com/pe/showdetl.cfm?&amp;Partnumber=294-689"/>
    <hyperlink ref="E142" r:id="rId140" display="http://www.parts-express.com/pe/showdetl.cfm?&amp;Partnumber=294-694"/>
    <hyperlink ref="E143" r:id="rId141" display="http://www.parts-express.com/pe/showdetl.cfm?&amp;Partnumber=294-695"/>
    <hyperlink ref="E144" r:id="rId142" display="http://www.parts-express.com/pe/showdetl.cfm?&amp;Partnumber=294-828"/>
    <hyperlink ref="E145" r:id="rId143" display="http://www.parts-express.com/pe/showdetl.cfm?&amp;Partnumber=294-830"/>
    <hyperlink ref="E146" r:id="rId144" display="http://www.parts-express.com/pe/showdetl.cfm?&amp;Partnumber=294-832"/>
    <hyperlink ref="E147" r:id="rId145" display="http://www.parts-express.com/pe/showdetl.cfm?&amp;Partnumber=294-834"/>
    <hyperlink ref="E148" r:id="rId146" display="http://www.parts-express.com/pe/showdetl.cfm?&amp;Partnumber=294-836"/>
    <hyperlink ref="E149" r:id="rId147" display="http://www.parts-express.com/pe/showdetl.cfm?&amp;Partnumber=294-840"/>
    <hyperlink ref="E150" r:id="rId148" display="http://www.parts-express.com/pe/showdetl.cfm?&amp;Partnumber=294-842"/>
    <hyperlink ref="E151" r:id="rId149" display="http://www.parts-express.com/pe/showdetl.cfm?&amp;Partnumber=294-844"/>
    <hyperlink ref="E152" r:id="rId150" display="http://www.parts-express.com/pe/showdetl.cfm?&amp;Partnumber=294-848"/>
    <hyperlink ref="E153" r:id="rId151" display="http://www.parts-express.com/pe/showdetl.cfm?&amp;Partnumber=294-854"/>
    <hyperlink ref="E154" r:id="rId152" display="http://www.parts-express.com/pe/showdetl.cfm?&amp;Partnumber=294-860"/>
    <hyperlink ref="E155" r:id="rId153" display="http://www.parts-express.com/pe/showdetl.cfm?&amp;Partnumber=294-862"/>
    <hyperlink ref="E156" r:id="rId154" display="http://www.parts-express.com/pe/showdetl.cfm?&amp;Partnumber=294-864"/>
    <hyperlink ref="E157" r:id="rId155" display="http://www.parts-express.com/pe/showdetl.cfm?&amp;Partnumber=294-866"/>
    <hyperlink ref="E158" r:id="rId156" display="http://www.parts-express.com/pe/showdetl.cfm?&amp;Partnumber=294-868"/>
    <hyperlink ref="E159" r:id="rId157" display="http://www.parts-express.com/pe/showdetl.cfm?&amp;Partnumber=294-880"/>
    <hyperlink ref="E160" r:id="rId158" display="http://www.parts-express.com/pe/showdetl.cfm?&amp;Partnumber=294-884"/>
    <hyperlink ref="E161" r:id="rId159" display="http://www.parts-express.com/pe/showdetl.cfm?&amp;Partnumber=294-886"/>
    <hyperlink ref="E162" r:id="rId160" display="http://www.parts-express.com/pe/showdetl.cfm?&amp;Partnumber=294-890"/>
    <hyperlink ref="E163" r:id="rId161" display="http://www.parts-express.com/pe/showdetl.cfm?&amp;Partnumber=294-895"/>
    <hyperlink ref="E164" r:id="rId162" display="http://www.parts-express.com/pe/showdetl.cfm?&amp;Partnumber=295-010"/>
    <hyperlink ref="E165" r:id="rId163" display="http://www.parts-express.com/pe/showdetl.cfm?&amp;Partnumber=295-015"/>
    <hyperlink ref="E166" r:id="rId164" display="http://www.parts-express.com/pe/showdetl.cfm?&amp;Partnumber=295-020"/>
    <hyperlink ref="E167" r:id="rId165" display="http://www.parts-express.com/pe/showdetl.cfm?&amp;Partnumber=295-030"/>
    <hyperlink ref="E168" r:id="rId166" display="http://www.parts-express.com/pe/showdetl.cfm?&amp;Partnumber=295-032"/>
    <hyperlink ref="E169" r:id="rId167" display="http://www.parts-express.com/pe/showdetl.cfm?&amp;Partnumber=295-034"/>
    <hyperlink ref="E170" r:id="rId168" display="http://www.parts-express.com/pe/showdetl.cfm?&amp;Partnumber=295-036"/>
    <hyperlink ref="E2" r:id="rId169" display="http://www.parts-express.com/pe/showdetl.cfm?&amp;Partnumber=264-330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10"/>
  <sheetViews>
    <sheetView topLeftCell="C1" workbookViewId="0">
      <selection activeCell="C11" sqref="A11:XFD11"/>
    </sheetView>
  </sheetViews>
  <sheetFormatPr defaultRowHeight="15"/>
  <cols>
    <col min="1" max="1" width="9.140625" style="21"/>
    <col min="2" max="2" width="26.85546875" style="21" customWidth="1"/>
    <col min="3" max="3" width="15.42578125" style="21" customWidth="1"/>
    <col min="4" max="4" width="16.28515625" style="21" customWidth="1"/>
    <col min="5" max="11" width="9.140625" style="21"/>
    <col min="12" max="12" width="9.140625" style="29"/>
    <col min="13" max="13" width="9.140625" style="21"/>
    <col min="14" max="22" width="4.85546875" style="21" customWidth="1"/>
    <col min="23" max="25" width="9.140625" style="21"/>
    <col min="26" max="26" width="9.140625" style="9"/>
    <col min="27" max="28" width="12.5703125" style="21" bestFit="1" customWidth="1"/>
    <col min="29" max="29" width="11.5703125" style="21" bestFit="1" customWidth="1"/>
    <col min="30" max="30" width="10.5703125" style="21" bestFit="1" customWidth="1"/>
    <col min="31" max="16384" width="9.140625" style="21"/>
  </cols>
  <sheetData>
    <row r="1" spans="1:30" s="8" customFormat="1">
      <c r="A1" s="9" t="s">
        <v>237</v>
      </c>
      <c r="B1" s="10" t="s">
        <v>238</v>
      </c>
      <c r="C1" s="11" t="s">
        <v>239</v>
      </c>
      <c r="D1" s="11" t="s">
        <v>240</v>
      </c>
      <c r="E1" s="9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27" t="s">
        <v>246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492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6" t="s">
        <v>4170</v>
      </c>
    </row>
    <row r="2" spans="1:30">
      <c r="A2" s="22">
        <v>12</v>
      </c>
      <c r="B2" s="22" t="str">
        <f t="shared" ref="B2:B10" si="0">CONCATENATE(C2,CHAR(32),D2)</f>
        <v>Peerless 830500</v>
      </c>
      <c r="C2" s="22" t="s">
        <v>236</v>
      </c>
      <c r="D2" s="22">
        <v>830500</v>
      </c>
      <c r="E2" s="23" t="s">
        <v>3997</v>
      </c>
      <c r="F2" s="23"/>
      <c r="G2" s="22">
        <v>4</v>
      </c>
      <c r="H2" s="22">
        <v>150</v>
      </c>
      <c r="I2" s="22">
        <v>90.6</v>
      </c>
      <c r="J2" s="22">
        <v>12.5</v>
      </c>
      <c r="K2" s="22">
        <v>18.100000000000001</v>
      </c>
      <c r="L2" s="28">
        <f t="shared" ref="L2:L10" si="1">AD2*28.3169</f>
        <v>139.035979</v>
      </c>
      <c r="M2" s="22">
        <v>0.2</v>
      </c>
      <c r="N2" s="22"/>
      <c r="O2" s="22"/>
      <c r="P2" s="22"/>
      <c r="Q2" s="22"/>
      <c r="R2" s="22"/>
      <c r="W2" s="1" t="s">
        <v>496</v>
      </c>
      <c r="X2" s="34">
        <v>41431</v>
      </c>
      <c r="Z2" s="9">
        <v>0</v>
      </c>
      <c r="AA2" t="s">
        <v>4171</v>
      </c>
      <c r="AD2" s="22">
        <v>4.91</v>
      </c>
    </row>
    <row r="3" spans="1:30">
      <c r="A3" s="22">
        <v>8</v>
      </c>
      <c r="B3" s="22" t="str">
        <f t="shared" si="0"/>
        <v>Tang Band W8-1747</v>
      </c>
      <c r="C3" s="22" t="s">
        <v>14</v>
      </c>
      <c r="D3" s="22" t="s">
        <v>3999</v>
      </c>
      <c r="E3" s="23" t="s">
        <v>3998</v>
      </c>
      <c r="F3" s="23"/>
      <c r="G3" s="22">
        <v>4</v>
      </c>
      <c r="H3" s="22">
        <v>350</v>
      </c>
      <c r="I3" s="22">
        <v>84</v>
      </c>
      <c r="J3" s="22">
        <v>8</v>
      </c>
      <c r="K3" s="22">
        <v>30</v>
      </c>
      <c r="L3" s="28">
        <f t="shared" si="1"/>
        <v>25.202041000000001</v>
      </c>
      <c r="M3" s="22">
        <v>0.43</v>
      </c>
      <c r="N3" s="22"/>
      <c r="O3" s="22"/>
      <c r="P3" s="22"/>
      <c r="Q3" s="22"/>
      <c r="R3" s="22"/>
      <c r="W3" s="1" t="s">
        <v>496</v>
      </c>
      <c r="X3" s="34">
        <v>41431</v>
      </c>
      <c r="Z3" s="9">
        <v>0</v>
      </c>
      <c r="AA3" t="s">
        <v>4171</v>
      </c>
      <c r="AD3" s="22">
        <v>0.89</v>
      </c>
    </row>
    <row r="4" spans="1:30">
      <c r="A4" s="22">
        <v>8</v>
      </c>
      <c r="B4" s="22" t="str">
        <f t="shared" si="0"/>
        <v>Tang Band W8-1747A</v>
      </c>
      <c r="C4" s="22" t="s">
        <v>14</v>
      </c>
      <c r="D4" s="22" t="s">
        <v>290</v>
      </c>
      <c r="E4" s="23" t="s">
        <v>289</v>
      </c>
      <c r="F4" s="23"/>
      <c r="G4" s="22">
        <v>4</v>
      </c>
      <c r="H4" s="22">
        <v>350</v>
      </c>
      <c r="I4" s="22">
        <v>84</v>
      </c>
      <c r="J4" s="22">
        <v>8</v>
      </c>
      <c r="K4" s="22">
        <v>30</v>
      </c>
      <c r="L4" s="28">
        <f t="shared" si="1"/>
        <v>23.219857999999999</v>
      </c>
      <c r="M4" s="22">
        <v>0.41</v>
      </c>
      <c r="N4" s="22"/>
      <c r="O4" s="22"/>
      <c r="P4" s="22"/>
      <c r="Q4" s="22"/>
      <c r="R4" s="22"/>
      <c r="W4" s="1" t="s">
        <v>496</v>
      </c>
      <c r="X4" s="34">
        <v>41431</v>
      </c>
      <c r="Z4" s="9">
        <v>0</v>
      </c>
      <c r="AA4" t="s">
        <v>4171</v>
      </c>
      <c r="AD4" s="22">
        <v>0.82</v>
      </c>
    </row>
    <row r="5" spans="1:30">
      <c r="A5" s="22">
        <v>12</v>
      </c>
      <c r="B5" s="22" t="str">
        <f t="shared" si="0"/>
        <v>Tang Band WQ-1814S</v>
      </c>
      <c r="C5" s="22" t="s">
        <v>14</v>
      </c>
      <c r="D5" s="22" t="s">
        <v>4001</v>
      </c>
      <c r="E5" s="23" t="s">
        <v>4000</v>
      </c>
      <c r="F5" s="23"/>
      <c r="G5" s="22">
        <v>4</v>
      </c>
      <c r="H5" s="22">
        <v>300</v>
      </c>
      <c r="I5" s="22">
        <v>88</v>
      </c>
      <c r="J5" s="22">
        <v>4</v>
      </c>
      <c r="K5" s="22">
        <v>35</v>
      </c>
      <c r="L5" s="28">
        <f t="shared" si="1"/>
        <v>61.164504000000008</v>
      </c>
      <c r="M5" s="22">
        <v>0.43</v>
      </c>
      <c r="N5" s="22"/>
      <c r="O5" s="22"/>
      <c r="P5" s="22"/>
      <c r="Q5" s="22"/>
      <c r="R5" s="22"/>
      <c r="W5" s="1" t="s">
        <v>496</v>
      </c>
      <c r="X5" s="34">
        <v>41431</v>
      </c>
      <c r="Z5" s="9">
        <v>0</v>
      </c>
      <c r="AA5" t="s">
        <v>4171</v>
      </c>
      <c r="AD5" s="22">
        <v>2.16</v>
      </c>
    </row>
    <row r="6" spans="1:30">
      <c r="A6" s="22">
        <v>10</v>
      </c>
      <c r="B6" s="22" t="str">
        <f t="shared" si="0"/>
        <v>Coustic US-CX10-04</v>
      </c>
      <c r="C6" s="22" t="s">
        <v>4003</v>
      </c>
      <c r="D6" s="22" t="s">
        <v>4004</v>
      </c>
      <c r="E6" s="23" t="s">
        <v>4002</v>
      </c>
      <c r="F6" s="23"/>
      <c r="G6" s="22">
        <v>4</v>
      </c>
      <c r="H6" s="22">
        <v>225</v>
      </c>
      <c r="I6" s="22">
        <v>87.7</v>
      </c>
      <c r="J6" s="22">
        <v>9.5</v>
      </c>
      <c r="K6" s="22">
        <v>37</v>
      </c>
      <c r="L6" s="28">
        <f t="shared" si="1"/>
        <v>40.209997999999999</v>
      </c>
      <c r="M6" s="22">
        <v>0.64</v>
      </c>
      <c r="N6" s="22"/>
      <c r="O6" s="22"/>
      <c r="P6" s="22"/>
      <c r="Q6" s="22"/>
      <c r="R6" s="22"/>
      <c r="W6" s="1" t="s">
        <v>496</v>
      </c>
      <c r="X6" s="34">
        <v>41431</v>
      </c>
      <c r="Z6" s="9">
        <v>0</v>
      </c>
      <c r="AA6" t="s">
        <v>4171</v>
      </c>
      <c r="AD6" s="22">
        <v>1.42</v>
      </c>
    </row>
    <row r="7" spans="1:30">
      <c r="A7" s="22">
        <v>12</v>
      </c>
      <c r="B7" s="22" t="str">
        <f t="shared" si="0"/>
        <v>Lanzar OPTI1222D</v>
      </c>
      <c r="C7" s="22" t="s">
        <v>368</v>
      </c>
      <c r="D7" s="22" t="s">
        <v>4006</v>
      </c>
      <c r="E7" s="23" t="s">
        <v>4005</v>
      </c>
      <c r="F7" s="23"/>
      <c r="G7" s="22" t="s">
        <v>384</v>
      </c>
      <c r="H7" s="22">
        <v>900</v>
      </c>
      <c r="I7" s="22">
        <v>86</v>
      </c>
      <c r="J7" s="22">
        <v>14</v>
      </c>
      <c r="K7" s="22">
        <v>32.299999999999997</v>
      </c>
      <c r="L7" s="28">
        <f t="shared" si="1"/>
        <v>41.909011999999997</v>
      </c>
      <c r="M7" s="22">
        <v>0.56999999999999995</v>
      </c>
      <c r="N7" s="22"/>
      <c r="O7" s="22"/>
      <c r="P7" s="22"/>
      <c r="Q7" s="22"/>
      <c r="R7" s="22"/>
      <c r="W7" s="1" t="s">
        <v>496</v>
      </c>
      <c r="X7" s="34">
        <v>41431</v>
      </c>
      <c r="Z7" s="9">
        <v>0</v>
      </c>
      <c r="AA7" t="s">
        <v>4171</v>
      </c>
      <c r="AD7" s="22">
        <v>1.48</v>
      </c>
    </row>
    <row r="8" spans="1:30">
      <c r="A8" s="22">
        <v>12</v>
      </c>
      <c r="B8" s="22" t="str">
        <f t="shared" si="0"/>
        <v>Dayton Audio TI320C-4</v>
      </c>
      <c r="C8" s="22" t="s">
        <v>301</v>
      </c>
      <c r="D8" s="22" t="s">
        <v>4009</v>
      </c>
      <c r="E8" s="23" t="s">
        <v>197</v>
      </c>
      <c r="F8" s="23"/>
      <c r="G8" s="22">
        <v>4</v>
      </c>
      <c r="H8" s="22">
        <v>500</v>
      </c>
      <c r="I8" s="22">
        <v>86</v>
      </c>
      <c r="J8" s="22">
        <v>18.7</v>
      </c>
      <c r="K8" s="22">
        <v>24.9</v>
      </c>
      <c r="L8" s="28">
        <f t="shared" si="1"/>
        <v>64.279363000000004</v>
      </c>
      <c r="M8" s="22">
        <v>0.45</v>
      </c>
      <c r="N8" s="22"/>
      <c r="O8" s="22"/>
      <c r="P8" s="22"/>
      <c r="Q8" s="22"/>
      <c r="R8" s="22"/>
      <c r="W8" s="1" t="s">
        <v>496</v>
      </c>
      <c r="X8" s="34">
        <v>41431</v>
      </c>
      <c r="Z8" s="9">
        <v>0</v>
      </c>
      <c r="AA8" t="s">
        <v>4171</v>
      </c>
      <c r="AD8" s="22">
        <v>2.27</v>
      </c>
    </row>
    <row r="9" spans="1:30">
      <c r="A9" s="22">
        <v>10</v>
      </c>
      <c r="B9" s="22" t="str">
        <f t="shared" si="0"/>
        <v>Dayton Audio TI280C-4</v>
      </c>
      <c r="C9" s="22" t="s">
        <v>301</v>
      </c>
      <c r="D9" s="22" t="s">
        <v>4010</v>
      </c>
      <c r="E9" s="23" t="s">
        <v>165</v>
      </c>
      <c r="F9" s="23"/>
      <c r="G9" s="22">
        <v>4</v>
      </c>
      <c r="H9" s="22">
        <v>400</v>
      </c>
      <c r="I9" s="22">
        <v>85</v>
      </c>
      <c r="J9" s="22">
        <v>18.7</v>
      </c>
      <c r="K9" s="22">
        <v>29.6</v>
      </c>
      <c r="L9" s="28">
        <f t="shared" si="1"/>
        <v>28.3169</v>
      </c>
      <c r="M9" s="22">
        <v>0.44</v>
      </c>
      <c r="N9" s="22"/>
      <c r="O9" s="22"/>
      <c r="P9" s="22"/>
      <c r="Q9" s="22"/>
      <c r="R9" s="22"/>
      <c r="W9" s="1" t="s">
        <v>496</v>
      </c>
      <c r="X9" s="34">
        <v>41431</v>
      </c>
      <c r="Z9" s="9">
        <v>0</v>
      </c>
      <c r="AA9" t="s">
        <v>4171</v>
      </c>
      <c r="AD9" s="22">
        <v>1</v>
      </c>
    </row>
    <row r="10" spans="1:30">
      <c r="A10" s="22">
        <v>15</v>
      </c>
      <c r="B10" s="22" t="str">
        <f t="shared" si="0"/>
        <v>Dayton Audio TI400C-4</v>
      </c>
      <c r="C10" s="22" t="s">
        <v>301</v>
      </c>
      <c r="D10" s="22" t="s">
        <v>4011</v>
      </c>
      <c r="E10" s="23" t="s">
        <v>225</v>
      </c>
      <c r="F10" s="23"/>
      <c r="G10" s="22">
        <v>4</v>
      </c>
      <c r="H10" s="22">
        <v>800</v>
      </c>
      <c r="I10" s="22">
        <v>88.7</v>
      </c>
      <c r="J10" s="22">
        <v>20.5</v>
      </c>
      <c r="K10" s="22">
        <v>24.2</v>
      </c>
      <c r="L10" s="28">
        <f t="shared" si="1"/>
        <v>154.610274</v>
      </c>
      <c r="M10" s="22">
        <v>0.49</v>
      </c>
      <c r="N10" s="22"/>
      <c r="O10" s="22"/>
      <c r="P10" s="22"/>
      <c r="Q10" s="22"/>
      <c r="R10" s="22"/>
      <c r="W10" s="1" t="s">
        <v>496</v>
      </c>
      <c r="X10" s="34">
        <v>41431</v>
      </c>
      <c r="Z10" s="9">
        <v>0</v>
      </c>
      <c r="AA10" t="s">
        <v>4171</v>
      </c>
      <c r="AD10" s="22">
        <v>5.46</v>
      </c>
    </row>
  </sheetData>
  <hyperlinks>
    <hyperlink ref="E2" r:id="rId1" display="http://www.parts-express.com/pe/showdetl.cfm?&amp;Partnumber=264-1116"/>
    <hyperlink ref="E3" r:id="rId2" display="http://www.parts-express.com/pe/showdetl.cfm?&amp;Partnumber=264-855"/>
    <hyperlink ref="E4" r:id="rId3" display="http://www.parts-express.com/pe/showdetl.cfm?&amp;Partnumber=264-892"/>
    <hyperlink ref="E5" r:id="rId4" display="http://www.parts-express.com/pe/showdetl.cfm?&amp;Partnumber=264-896"/>
    <hyperlink ref="E6" r:id="rId5" display="http://www.parts-express.com/pe/showdetl.cfm?&amp;Partnumber=264-907"/>
    <hyperlink ref="E7" r:id="rId6" display="http://www.parts-express.com/pe/showdetl.cfm?&amp;Partnumber=293-480"/>
    <hyperlink ref="E8" r:id="rId7" display="http://www.parts-express.com/pe/showdetl.cfm?&amp;Partnumber=295-404"/>
    <hyperlink ref="E9" r:id="rId8" display="http://www.parts-express.com/pe/showdetl.cfm?&amp;Partnumber=295-414"/>
    <hyperlink ref="E10" r:id="rId9" display="http://www.parts-express.com/pe/showdetl.cfm?&amp;Partnumber=295-420"/>
  </hyperlinks>
  <pageMargins left="0.7" right="0.7" top="0.75" bottom="0.75" header="0.3" footer="0.3"/>
  <pageSetup orientation="portrait" verticalDpi="0" r:id="rId1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146"/>
  <sheetViews>
    <sheetView zoomScaleNormal="100" workbookViewId="0">
      <selection activeCell="A15" sqref="A15:XFD15"/>
    </sheetView>
  </sheetViews>
  <sheetFormatPr defaultRowHeight="15"/>
  <cols>
    <col min="1" max="1" width="5" style="16" bestFit="1" customWidth="1"/>
    <col min="2" max="2" width="26.5703125" style="16" bestFit="1" customWidth="1"/>
    <col min="3" max="3" width="18.140625" style="16" bestFit="1" customWidth="1"/>
    <col min="4" max="4" width="15.28515625" style="16" bestFit="1" customWidth="1"/>
    <col min="5" max="5" width="7.7109375" style="16" bestFit="1" customWidth="1"/>
    <col min="6" max="6" width="8.140625" style="16" bestFit="1" customWidth="1"/>
    <col min="7" max="7" width="5.42578125" style="16" bestFit="1" customWidth="1"/>
    <col min="8" max="8" width="7.7109375" style="16" bestFit="1" customWidth="1"/>
    <col min="9" max="9" width="10.85546875" style="16" bestFit="1" customWidth="1"/>
    <col min="10" max="10" width="5.85546875" style="16" bestFit="1" customWidth="1"/>
    <col min="11" max="11" width="4.42578125" style="16" bestFit="1" customWidth="1"/>
    <col min="12" max="12" width="7.28515625" style="16" bestFit="1" customWidth="1"/>
    <col min="13" max="14" width="5" style="16" bestFit="1" customWidth="1"/>
    <col min="15" max="15" width="6.140625" style="16" bestFit="1" customWidth="1"/>
    <col min="16" max="16" width="6.42578125" style="16" customWidth="1"/>
    <col min="17" max="17" width="3.28515625" style="16" bestFit="1" customWidth="1"/>
    <col min="18" max="18" width="6.7109375" style="16" customWidth="1"/>
    <col min="19" max="19" width="5.28515625" style="16" bestFit="1" customWidth="1"/>
    <col min="20" max="21" width="4.7109375" style="16" bestFit="1" customWidth="1"/>
    <col min="22" max="22" width="3" style="16" bestFit="1" customWidth="1"/>
    <col min="23" max="23" width="7.140625" style="16" bestFit="1" customWidth="1"/>
    <col min="24" max="24" width="12.5703125" style="16" bestFit="1" customWidth="1"/>
    <col min="25" max="25" width="11" style="16" bestFit="1" customWidth="1"/>
    <col min="26" max="26" width="8.85546875" style="16" bestFit="1" customWidth="1"/>
    <col min="27" max="27" width="22.42578125" style="16" customWidth="1"/>
    <col min="28" max="28" width="24.28515625" style="16" customWidth="1"/>
    <col min="29" max="29" width="11.5703125" style="16" bestFit="1" customWidth="1"/>
    <col min="30" max="16384" width="9.140625" style="16"/>
  </cols>
  <sheetData>
    <row r="1" spans="1:29">
      <c r="A1" s="16" t="s">
        <v>237</v>
      </c>
      <c r="B1" s="16" t="s">
        <v>238</v>
      </c>
      <c r="C1" s="17" t="s">
        <v>239</v>
      </c>
      <c r="D1" s="17" t="s">
        <v>240</v>
      </c>
      <c r="E1" s="16" t="s">
        <v>241</v>
      </c>
      <c r="F1" s="16" t="s">
        <v>242</v>
      </c>
      <c r="G1" s="16" t="s">
        <v>497</v>
      </c>
      <c r="H1" s="16" t="s">
        <v>491</v>
      </c>
      <c r="I1" s="16" t="s">
        <v>243</v>
      </c>
      <c r="J1" s="16" t="s">
        <v>244</v>
      </c>
      <c r="K1" s="16" t="s">
        <v>245</v>
      </c>
      <c r="L1" s="16" t="s">
        <v>246</v>
      </c>
      <c r="M1" s="16" t="s">
        <v>247</v>
      </c>
      <c r="N1" s="16" t="s">
        <v>248</v>
      </c>
      <c r="O1" s="16" t="s">
        <v>249</v>
      </c>
      <c r="P1" s="16" t="s">
        <v>250</v>
      </c>
      <c r="Q1" s="16" t="s">
        <v>251</v>
      </c>
      <c r="R1" s="16" t="s">
        <v>252</v>
      </c>
      <c r="S1" s="16" t="s">
        <v>487</v>
      </c>
      <c r="T1" s="16" t="s">
        <v>488</v>
      </c>
      <c r="U1" s="16" t="s">
        <v>489</v>
      </c>
      <c r="V1" s="16" t="s">
        <v>490</v>
      </c>
      <c r="W1" s="16" t="s">
        <v>492</v>
      </c>
      <c r="X1" s="16" t="s">
        <v>493</v>
      </c>
      <c r="Y1" s="16" t="s">
        <v>495</v>
      </c>
      <c r="Z1" s="16" t="s">
        <v>494</v>
      </c>
      <c r="AA1" s="16" t="s">
        <v>3670</v>
      </c>
      <c r="AB1" s="16" t="s">
        <v>3671</v>
      </c>
      <c r="AC1" s="16" t="s">
        <v>4077</v>
      </c>
    </row>
    <row r="2" spans="1:29">
      <c r="A2" s="30">
        <v>6.5</v>
      </c>
      <c r="B2" s="31" t="str">
        <f>CONCATENATE(C2,CHAR(32),D2)</f>
        <v>Fane 6-100</v>
      </c>
      <c r="C2" s="31" t="s">
        <v>974</v>
      </c>
      <c r="D2" s="31" t="s">
        <v>3630</v>
      </c>
      <c r="E2" s="32" t="s">
        <v>3631</v>
      </c>
      <c r="F2" s="30"/>
      <c r="G2" s="31">
        <v>8</v>
      </c>
      <c r="H2" s="16">
        <v>100</v>
      </c>
      <c r="I2" s="31">
        <v>93</v>
      </c>
      <c r="J2" s="30"/>
      <c r="K2" s="31">
        <v>115</v>
      </c>
      <c r="L2" s="31">
        <v>2.2000000000000002</v>
      </c>
      <c r="M2" s="31">
        <v>0.64</v>
      </c>
      <c r="N2" s="31">
        <v>0.67</v>
      </c>
      <c r="O2" s="31">
        <v>12.8</v>
      </c>
      <c r="P2" s="30"/>
      <c r="W2" s="16" t="s">
        <v>1562</v>
      </c>
      <c r="X2" s="36">
        <v>41431</v>
      </c>
      <c r="Y2" s="30"/>
      <c r="Z2" s="16">
        <v>0</v>
      </c>
      <c r="AA2" s="30" t="s">
        <v>3629</v>
      </c>
      <c r="AB2" s="30" t="s">
        <v>3632</v>
      </c>
    </row>
    <row r="3" spans="1:29">
      <c r="A3" s="31">
        <v>8</v>
      </c>
      <c r="B3" s="31" t="str">
        <f>CONCATENATE(C3,CHAR(32),D3)</f>
        <v>Fane 8-125</v>
      </c>
      <c r="C3" s="31" t="s">
        <v>974</v>
      </c>
      <c r="D3" s="31" t="s">
        <v>498</v>
      </c>
      <c r="E3" s="33" t="s">
        <v>499</v>
      </c>
      <c r="F3" s="31"/>
      <c r="G3" s="31">
        <v>8</v>
      </c>
      <c r="H3" s="31">
        <v>125</v>
      </c>
      <c r="I3" s="31">
        <v>93</v>
      </c>
      <c r="J3" s="31"/>
      <c r="K3" s="31">
        <v>65</v>
      </c>
      <c r="L3" s="31">
        <v>19.5</v>
      </c>
      <c r="M3" s="31">
        <v>0.68</v>
      </c>
      <c r="N3" s="31">
        <v>0.75</v>
      </c>
      <c r="O3" s="31">
        <v>6.6</v>
      </c>
      <c r="P3" s="31"/>
      <c r="W3" s="16" t="s">
        <v>1562</v>
      </c>
      <c r="X3" s="35">
        <v>41431</v>
      </c>
      <c r="Z3" s="16">
        <v>0</v>
      </c>
      <c r="AA3" s="30" t="s">
        <v>3629</v>
      </c>
      <c r="AB3" s="30" t="s">
        <v>3632</v>
      </c>
    </row>
    <row r="4" spans="1:29">
      <c r="A4" s="31">
        <v>8</v>
      </c>
      <c r="B4" s="31" t="str">
        <f t="shared" ref="B4:B66" si="0">CONCATENATE(C4,CHAR(32),D4)</f>
        <v>Fane 8-225</v>
      </c>
      <c r="C4" s="31" t="s">
        <v>974</v>
      </c>
      <c r="D4" s="31" t="s">
        <v>500</v>
      </c>
      <c r="E4" s="33" t="s">
        <v>501</v>
      </c>
      <c r="F4" s="31"/>
      <c r="G4" s="31">
        <v>8</v>
      </c>
      <c r="H4" s="31">
        <v>225</v>
      </c>
      <c r="I4" s="31">
        <v>95</v>
      </c>
      <c r="J4" s="31"/>
      <c r="K4" s="31">
        <v>60</v>
      </c>
      <c r="L4" s="31">
        <v>22</v>
      </c>
      <c r="M4" s="31">
        <v>0.38</v>
      </c>
      <c r="N4" s="31">
        <v>0.42</v>
      </c>
      <c r="O4" s="31">
        <v>4.3</v>
      </c>
      <c r="P4" s="31"/>
      <c r="W4" s="16" t="s">
        <v>1562</v>
      </c>
      <c r="X4" s="36">
        <v>41431</v>
      </c>
      <c r="Z4" s="16">
        <v>0</v>
      </c>
      <c r="AA4" s="30" t="s">
        <v>3629</v>
      </c>
      <c r="AB4" s="30" t="s">
        <v>3632</v>
      </c>
    </row>
    <row r="5" spans="1:29">
      <c r="A5" s="31">
        <v>10</v>
      </c>
      <c r="B5" s="31" t="str">
        <f t="shared" si="0"/>
        <v>Fane 10-125</v>
      </c>
      <c r="C5" s="31" t="s">
        <v>974</v>
      </c>
      <c r="D5" s="31" t="s">
        <v>502</v>
      </c>
      <c r="E5" s="33" t="s">
        <v>503</v>
      </c>
      <c r="F5" s="31"/>
      <c r="G5" s="31">
        <v>8</v>
      </c>
      <c r="H5" s="31">
        <v>125</v>
      </c>
      <c r="I5" s="31">
        <v>96</v>
      </c>
      <c r="J5" s="31"/>
      <c r="K5" s="31">
        <v>55</v>
      </c>
      <c r="L5" s="31">
        <v>50.56</v>
      </c>
      <c r="M5" s="31">
        <v>0.65</v>
      </c>
      <c r="N5" s="31">
        <v>0.71</v>
      </c>
      <c r="O5" s="31">
        <v>6.29</v>
      </c>
      <c r="P5" s="31"/>
      <c r="W5" s="16" t="s">
        <v>1562</v>
      </c>
      <c r="X5" s="35">
        <v>41431</v>
      </c>
      <c r="Z5" s="16">
        <v>0</v>
      </c>
      <c r="AA5" s="30" t="s">
        <v>3629</v>
      </c>
      <c r="AB5" s="30" t="s">
        <v>3632</v>
      </c>
    </row>
    <row r="6" spans="1:29">
      <c r="A6" s="31">
        <v>12</v>
      </c>
      <c r="B6" s="31" t="str">
        <f t="shared" si="0"/>
        <v>Fane 12-200</v>
      </c>
      <c r="C6" s="31" t="s">
        <v>974</v>
      </c>
      <c r="D6" s="31" t="s">
        <v>504</v>
      </c>
      <c r="E6" s="33" t="s">
        <v>505</v>
      </c>
      <c r="F6" s="31"/>
      <c r="G6" s="31">
        <v>8</v>
      </c>
      <c r="H6" s="31">
        <v>200</v>
      </c>
      <c r="I6" s="31">
        <v>98</v>
      </c>
      <c r="J6" s="31"/>
      <c r="K6" s="31">
        <v>45</v>
      </c>
      <c r="L6" s="31">
        <v>104.8</v>
      </c>
      <c r="M6" s="31">
        <v>0.44</v>
      </c>
      <c r="N6" s="31">
        <v>0.47</v>
      </c>
      <c r="O6" s="31">
        <v>7.1</v>
      </c>
      <c r="P6" s="31"/>
      <c r="W6" s="16" t="s">
        <v>1562</v>
      </c>
      <c r="X6" s="36">
        <v>41431</v>
      </c>
      <c r="Z6" s="16">
        <v>0</v>
      </c>
      <c r="AA6" s="30" t="s">
        <v>3629</v>
      </c>
      <c r="AB6" s="30" t="s">
        <v>3632</v>
      </c>
    </row>
    <row r="7" spans="1:29">
      <c r="A7" s="31">
        <v>12</v>
      </c>
      <c r="B7" s="31" t="str">
        <f t="shared" si="0"/>
        <v>Fane 12-200LT</v>
      </c>
      <c r="C7" s="31" t="s">
        <v>974</v>
      </c>
      <c r="D7" s="31" t="s">
        <v>506</v>
      </c>
      <c r="E7" s="33" t="s">
        <v>507</v>
      </c>
      <c r="F7" s="31"/>
      <c r="G7" s="31">
        <v>8</v>
      </c>
      <c r="H7" s="31">
        <v>200</v>
      </c>
      <c r="I7" s="31">
        <v>98</v>
      </c>
      <c r="J7" s="31"/>
      <c r="K7" s="31">
        <v>50</v>
      </c>
      <c r="L7" s="31">
        <v>78.06</v>
      </c>
      <c r="M7" s="31">
        <v>0.64</v>
      </c>
      <c r="N7" s="31">
        <v>0.72</v>
      </c>
      <c r="O7" s="31">
        <v>7.2</v>
      </c>
      <c r="P7" s="31"/>
      <c r="W7" s="16" t="s">
        <v>1562</v>
      </c>
      <c r="X7" s="35">
        <v>41431</v>
      </c>
      <c r="Z7" s="16">
        <v>0</v>
      </c>
      <c r="AA7" s="30" t="s">
        <v>3629</v>
      </c>
      <c r="AB7" s="30" t="s">
        <v>3632</v>
      </c>
    </row>
    <row r="8" spans="1:29">
      <c r="A8" s="31">
        <v>12</v>
      </c>
      <c r="B8" s="31" t="str">
        <f t="shared" si="0"/>
        <v>Fane 12-500LF</v>
      </c>
      <c r="C8" s="31" t="s">
        <v>974</v>
      </c>
      <c r="D8" s="31" t="s">
        <v>508</v>
      </c>
      <c r="E8" s="33" t="s">
        <v>509</v>
      </c>
      <c r="F8" s="31"/>
      <c r="G8" s="31">
        <v>8</v>
      </c>
      <c r="H8" s="31">
        <v>500</v>
      </c>
      <c r="I8" s="31">
        <v>96</v>
      </c>
      <c r="J8" s="31"/>
      <c r="K8" s="31">
        <v>50</v>
      </c>
      <c r="L8" s="31">
        <v>66</v>
      </c>
      <c r="M8" s="31">
        <v>0.51</v>
      </c>
      <c r="N8" s="31">
        <v>0.53</v>
      </c>
      <c r="O8" s="31">
        <v>7.5</v>
      </c>
      <c r="P8" s="31"/>
      <c r="W8" s="16" t="s">
        <v>1562</v>
      </c>
      <c r="X8" s="36">
        <v>41431</v>
      </c>
      <c r="Z8" s="16">
        <v>0</v>
      </c>
      <c r="AA8" s="30" t="s">
        <v>3629</v>
      </c>
      <c r="AB8" s="30" t="s">
        <v>3632</v>
      </c>
    </row>
    <row r="9" spans="1:29">
      <c r="A9" s="31">
        <v>15</v>
      </c>
      <c r="B9" s="31" t="str">
        <f t="shared" si="0"/>
        <v>Fane 15-250</v>
      </c>
      <c r="C9" s="31" t="s">
        <v>974</v>
      </c>
      <c r="D9" s="31" t="s">
        <v>510</v>
      </c>
      <c r="E9" s="33" t="s">
        <v>511</v>
      </c>
      <c r="F9" s="31"/>
      <c r="G9" s="31">
        <v>8</v>
      </c>
      <c r="H9" s="31">
        <v>250</v>
      </c>
      <c r="I9" s="31">
        <v>97</v>
      </c>
      <c r="J9" s="31"/>
      <c r="K9" s="31">
        <v>43</v>
      </c>
      <c r="L9" s="31">
        <v>144</v>
      </c>
      <c r="M9" s="31">
        <v>0.73</v>
      </c>
      <c r="N9" s="31">
        <v>0.81</v>
      </c>
      <c r="O9" s="31">
        <v>7.18</v>
      </c>
      <c r="P9" s="31"/>
      <c r="W9" s="16" t="s">
        <v>1562</v>
      </c>
      <c r="X9" s="35">
        <v>41431</v>
      </c>
      <c r="Z9" s="16">
        <v>0</v>
      </c>
      <c r="AA9" s="30" t="s">
        <v>3629</v>
      </c>
      <c r="AB9" s="30" t="s">
        <v>3632</v>
      </c>
    </row>
    <row r="10" spans="1:29">
      <c r="A10" s="31">
        <v>15</v>
      </c>
      <c r="B10" s="31" t="str">
        <f t="shared" si="0"/>
        <v>Fane 15-400</v>
      </c>
      <c r="C10" s="31" t="s">
        <v>974</v>
      </c>
      <c r="D10" s="31" t="s">
        <v>512</v>
      </c>
      <c r="E10" s="33" t="s">
        <v>513</v>
      </c>
      <c r="F10" s="31"/>
      <c r="G10" s="31">
        <v>8</v>
      </c>
      <c r="H10" s="31">
        <v>400</v>
      </c>
      <c r="I10" s="31">
        <v>99</v>
      </c>
      <c r="J10" s="31"/>
      <c r="K10" s="31">
        <v>37</v>
      </c>
      <c r="L10" s="31">
        <v>210</v>
      </c>
      <c r="M10" s="31">
        <v>0.31</v>
      </c>
      <c r="N10" s="31">
        <v>0.32</v>
      </c>
      <c r="O10" s="31">
        <v>6.5</v>
      </c>
      <c r="P10" s="31"/>
      <c r="W10" s="16" t="s">
        <v>1562</v>
      </c>
      <c r="X10" s="36">
        <v>41431</v>
      </c>
      <c r="Z10" s="16">
        <v>0</v>
      </c>
      <c r="AA10" s="30" t="s">
        <v>3629</v>
      </c>
      <c r="AB10" s="30" t="s">
        <v>3632</v>
      </c>
    </row>
    <row r="11" spans="1:29">
      <c r="A11" s="31">
        <v>15</v>
      </c>
      <c r="B11" s="31" t="str">
        <f t="shared" si="0"/>
        <v>Fane 15-400LF</v>
      </c>
      <c r="C11" s="31" t="s">
        <v>974</v>
      </c>
      <c r="D11" s="31" t="s">
        <v>514</v>
      </c>
      <c r="E11" s="33" t="s">
        <v>515</v>
      </c>
      <c r="F11" s="31"/>
      <c r="G11" s="31">
        <v>8</v>
      </c>
      <c r="H11" s="31">
        <v>400</v>
      </c>
      <c r="I11" s="31">
        <v>96</v>
      </c>
      <c r="J11" s="31"/>
      <c r="K11" s="31">
        <v>39</v>
      </c>
      <c r="L11" s="31">
        <v>210</v>
      </c>
      <c r="M11" s="31">
        <v>0.56999999999999995</v>
      </c>
      <c r="N11" s="31">
        <v>0.62</v>
      </c>
      <c r="O11" s="31">
        <v>8.3000000000000007</v>
      </c>
      <c r="P11" s="31"/>
      <c r="W11" s="16" t="s">
        <v>1562</v>
      </c>
      <c r="X11" s="35">
        <v>41431</v>
      </c>
      <c r="Z11" s="16">
        <v>0</v>
      </c>
      <c r="AA11" s="30" t="s">
        <v>3629</v>
      </c>
      <c r="AB11" s="30" t="s">
        <v>3632</v>
      </c>
    </row>
    <row r="12" spans="1:29">
      <c r="A12" s="31">
        <v>15</v>
      </c>
      <c r="B12" s="31" t="str">
        <f t="shared" si="0"/>
        <v>Fane 15-500</v>
      </c>
      <c r="C12" s="31" t="s">
        <v>974</v>
      </c>
      <c r="D12" s="31" t="s">
        <v>516</v>
      </c>
      <c r="E12" s="33" t="s">
        <v>517</v>
      </c>
      <c r="F12" s="31"/>
      <c r="G12" s="31">
        <v>8</v>
      </c>
      <c r="H12" s="31">
        <v>500</v>
      </c>
      <c r="I12" s="31">
        <v>99</v>
      </c>
      <c r="J12" s="31"/>
      <c r="K12" s="31">
        <v>35</v>
      </c>
      <c r="L12" s="31">
        <v>220</v>
      </c>
      <c r="M12" s="31">
        <v>0.34</v>
      </c>
      <c r="N12" s="31">
        <v>0.35</v>
      </c>
      <c r="O12" s="31">
        <v>7.7</v>
      </c>
      <c r="P12" s="31"/>
      <c r="W12" s="16" t="s">
        <v>1562</v>
      </c>
      <c r="X12" s="36">
        <v>41431</v>
      </c>
      <c r="Z12" s="16">
        <v>0</v>
      </c>
      <c r="AA12" s="30" t="s">
        <v>3629</v>
      </c>
      <c r="AB12" s="30" t="s">
        <v>3632</v>
      </c>
    </row>
    <row r="13" spans="1:29">
      <c r="A13" s="31">
        <v>15</v>
      </c>
      <c r="B13" s="31" t="str">
        <f t="shared" si="0"/>
        <v>Fane 15-600LF</v>
      </c>
      <c r="C13" s="31" t="s">
        <v>974</v>
      </c>
      <c r="D13" s="31" t="s">
        <v>518</v>
      </c>
      <c r="E13" s="33" t="s">
        <v>519</v>
      </c>
      <c r="F13" s="31"/>
      <c r="G13" s="31">
        <v>8</v>
      </c>
      <c r="H13" s="31">
        <v>600</v>
      </c>
      <c r="I13" s="31">
        <v>98</v>
      </c>
      <c r="J13" s="31"/>
      <c r="K13" s="31">
        <v>37</v>
      </c>
      <c r="L13" s="31">
        <v>205</v>
      </c>
      <c r="M13" s="31">
        <v>0.38</v>
      </c>
      <c r="N13" s="31">
        <v>0.4</v>
      </c>
      <c r="O13" s="31">
        <v>8.4</v>
      </c>
      <c r="P13" s="31"/>
      <c r="W13" s="16" t="s">
        <v>1562</v>
      </c>
      <c r="X13" s="35">
        <v>41431</v>
      </c>
      <c r="Z13" s="16">
        <v>0</v>
      </c>
      <c r="AA13" s="30" t="s">
        <v>3629</v>
      </c>
      <c r="AB13" s="30" t="s">
        <v>3632</v>
      </c>
    </row>
    <row r="14" spans="1:29">
      <c r="A14" s="31">
        <v>18</v>
      </c>
      <c r="B14" s="31" t="str">
        <f t="shared" si="0"/>
        <v>Fane 18-500</v>
      </c>
      <c r="C14" s="31" t="s">
        <v>974</v>
      </c>
      <c r="D14" s="31" t="s">
        <v>520</v>
      </c>
      <c r="E14" s="33" t="s">
        <v>521</v>
      </c>
      <c r="F14" s="31"/>
      <c r="G14" s="31">
        <v>8</v>
      </c>
      <c r="H14" s="31">
        <v>500</v>
      </c>
      <c r="I14" s="31">
        <v>96</v>
      </c>
      <c r="J14" s="31"/>
      <c r="K14" s="31">
        <v>33</v>
      </c>
      <c r="L14" s="31">
        <v>346</v>
      </c>
      <c r="M14" s="31">
        <v>0.56000000000000005</v>
      </c>
      <c r="N14" s="31">
        <v>0.6</v>
      </c>
      <c r="O14" s="31">
        <v>9.1999999999999993</v>
      </c>
      <c r="P14" s="31"/>
      <c r="W14" s="16" t="s">
        <v>1562</v>
      </c>
      <c r="X14" s="36">
        <v>41431</v>
      </c>
      <c r="Z14" s="16">
        <v>0</v>
      </c>
      <c r="AA14" s="30" t="s">
        <v>3629</v>
      </c>
      <c r="AB14" s="30" t="s">
        <v>3632</v>
      </c>
    </row>
    <row r="15" spans="1:29">
      <c r="A15" s="31">
        <v>10</v>
      </c>
      <c r="B15" s="31" t="str">
        <f t="shared" si="0"/>
        <v>Fane 10-300</v>
      </c>
      <c r="C15" s="31" t="s">
        <v>974</v>
      </c>
      <c r="D15" s="31" t="s">
        <v>523</v>
      </c>
      <c r="E15" s="33" t="s">
        <v>524</v>
      </c>
      <c r="F15" s="31"/>
      <c r="G15" s="31">
        <v>8</v>
      </c>
      <c r="H15" s="31">
        <v>300</v>
      </c>
      <c r="I15" s="31">
        <v>98</v>
      </c>
      <c r="J15" s="31"/>
      <c r="K15" s="31">
        <v>58</v>
      </c>
      <c r="L15" s="31">
        <v>43</v>
      </c>
      <c r="M15" s="31">
        <v>0.31</v>
      </c>
      <c r="N15" s="31">
        <v>0.33</v>
      </c>
      <c r="O15" s="31">
        <v>6.08</v>
      </c>
      <c r="P15" s="31"/>
      <c r="W15" s="16" t="s">
        <v>1562</v>
      </c>
      <c r="X15" s="36">
        <v>41431</v>
      </c>
      <c r="Z15" s="16">
        <v>0</v>
      </c>
      <c r="AA15" s="30" t="s">
        <v>3629</v>
      </c>
      <c r="AB15" s="30" t="s">
        <v>3632</v>
      </c>
    </row>
    <row r="16" spans="1:29">
      <c r="A16" s="31">
        <v>12</v>
      </c>
      <c r="B16" s="31" t="str">
        <f t="shared" si="0"/>
        <v>Fane 12-300</v>
      </c>
      <c r="C16" s="31" t="s">
        <v>974</v>
      </c>
      <c r="D16" s="31" t="s">
        <v>525</v>
      </c>
      <c r="E16" s="33" t="s">
        <v>526</v>
      </c>
      <c r="F16" s="31"/>
      <c r="G16" s="31">
        <v>8</v>
      </c>
      <c r="H16" s="31">
        <v>300</v>
      </c>
      <c r="I16" s="31">
        <v>98</v>
      </c>
      <c r="J16" s="31"/>
      <c r="K16" s="31">
        <v>46</v>
      </c>
      <c r="L16" s="31">
        <v>114</v>
      </c>
      <c r="M16" s="31">
        <v>0.35</v>
      </c>
      <c r="N16" s="31">
        <v>0.38</v>
      </c>
      <c r="O16" s="31">
        <v>5.2</v>
      </c>
      <c r="P16" s="31"/>
      <c r="W16" s="16" t="s">
        <v>1562</v>
      </c>
      <c r="X16" s="35">
        <v>41431</v>
      </c>
      <c r="Z16" s="16">
        <v>0</v>
      </c>
      <c r="AA16" s="30" t="s">
        <v>3629</v>
      </c>
      <c r="AB16" s="30" t="s">
        <v>3632</v>
      </c>
    </row>
    <row r="17" spans="1:28">
      <c r="A17" s="31">
        <v>5</v>
      </c>
      <c r="B17" s="31" t="str">
        <f t="shared" si="0"/>
        <v>Fane 5FRK</v>
      </c>
      <c r="C17" s="31" t="s">
        <v>974</v>
      </c>
      <c r="D17" s="31" t="s">
        <v>527</v>
      </c>
      <c r="E17" s="33" t="s">
        <v>528</v>
      </c>
      <c r="F17" s="31"/>
      <c r="G17" s="31">
        <v>8</v>
      </c>
      <c r="H17" s="31">
        <v>50</v>
      </c>
      <c r="I17" s="31">
        <v>91</v>
      </c>
      <c r="J17" s="31"/>
      <c r="K17" s="31">
        <v>58</v>
      </c>
      <c r="L17" s="31">
        <v>10.9</v>
      </c>
      <c r="M17" s="31">
        <v>0.36</v>
      </c>
      <c r="N17" s="31">
        <v>0.38</v>
      </c>
      <c r="O17" s="31">
        <v>7.5</v>
      </c>
      <c r="P17" s="31"/>
      <c r="W17" s="16" t="s">
        <v>1562</v>
      </c>
      <c r="X17" s="36">
        <v>41431</v>
      </c>
      <c r="Z17" s="16">
        <v>0</v>
      </c>
      <c r="AA17" s="30" t="s">
        <v>3633</v>
      </c>
      <c r="AB17" s="30" t="s">
        <v>3632</v>
      </c>
    </row>
    <row r="18" spans="1:28">
      <c r="A18" s="31">
        <v>12</v>
      </c>
      <c r="B18" s="31" t="str">
        <f t="shared" si="0"/>
        <v>Fane 12MBN</v>
      </c>
      <c r="C18" s="31" t="s">
        <v>974</v>
      </c>
      <c r="D18" s="31" t="s">
        <v>529</v>
      </c>
      <c r="E18" s="33" t="s">
        <v>530</v>
      </c>
      <c r="F18" s="31"/>
      <c r="G18" s="31">
        <v>8</v>
      </c>
      <c r="H18" s="31">
        <v>500</v>
      </c>
      <c r="I18" s="31">
        <v>98</v>
      </c>
      <c r="J18" s="31"/>
      <c r="K18" s="31">
        <v>55</v>
      </c>
      <c r="L18" s="31">
        <v>56</v>
      </c>
      <c r="M18" s="31">
        <v>0.28999999999999998</v>
      </c>
      <c r="N18" s="31">
        <v>0.33</v>
      </c>
      <c r="O18" s="31">
        <v>2.0499999999999998</v>
      </c>
      <c r="P18" s="31"/>
      <c r="W18" s="16" t="s">
        <v>1562</v>
      </c>
      <c r="X18" s="35">
        <v>41431</v>
      </c>
      <c r="Z18" s="16">
        <v>0</v>
      </c>
      <c r="AA18" s="30" t="s">
        <v>3634</v>
      </c>
      <c r="AB18" s="30" t="s">
        <v>3632</v>
      </c>
    </row>
    <row r="19" spans="1:28">
      <c r="A19" s="31">
        <v>15</v>
      </c>
      <c r="B19" s="31" t="str">
        <f t="shared" si="0"/>
        <v>Fane 15XB</v>
      </c>
      <c r="C19" s="31" t="s">
        <v>974</v>
      </c>
      <c r="D19" s="31" t="s">
        <v>531</v>
      </c>
      <c r="E19" s="33" t="s">
        <v>532</v>
      </c>
      <c r="F19" s="31"/>
      <c r="G19" s="31">
        <v>8</v>
      </c>
      <c r="H19" s="31">
        <v>800</v>
      </c>
      <c r="I19" s="31">
        <v>99</v>
      </c>
      <c r="J19" s="31"/>
      <c r="K19" s="31">
        <v>38</v>
      </c>
      <c r="L19" s="31">
        <v>168</v>
      </c>
      <c r="M19" s="31">
        <v>0.32</v>
      </c>
      <c r="N19" s="31">
        <v>0.34</v>
      </c>
      <c r="O19" s="31">
        <v>0.75</v>
      </c>
      <c r="P19" s="31"/>
      <c r="W19" s="16" t="s">
        <v>1562</v>
      </c>
      <c r="X19" s="36">
        <v>41431</v>
      </c>
      <c r="Z19" s="16">
        <v>0</v>
      </c>
      <c r="AA19" s="30" t="s">
        <v>3634</v>
      </c>
      <c r="AB19" s="30" t="s">
        <v>3632</v>
      </c>
    </row>
    <row r="20" spans="1:28">
      <c r="A20" s="31">
        <v>18</v>
      </c>
      <c r="B20" s="31" t="str">
        <f t="shared" si="0"/>
        <v>Fane 18XB</v>
      </c>
      <c r="C20" s="31" t="s">
        <v>974</v>
      </c>
      <c r="D20" s="31" t="s">
        <v>533</v>
      </c>
      <c r="E20" s="33" t="s">
        <v>534</v>
      </c>
      <c r="F20" s="31"/>
      <c r="G20" s="31">
        <v>8</v>
      </c>
      <c r="H20" s="31">
        <v>1000</v>
      </c>
      <c r="I20" s="31">
        <v>99</v>
      </c>
      <c r="J20" s="31"/>
      <c r="K20" s="31">
        <v>33</v>
      </c>
      <c r="L20" s="31">
        <v>236</v>
      </c>
      <c r="M20" s="31">
        <v>0.34</v>
      </c>
      <c r="N20" s="31">
        <v>0.36</v>
      </c>
      <c r="O20" s="31">
        <v>5.77</v>
      </c>
      <c r="P20" s="31"/>
      <c r="W20" s="16" t="s">
        <v>1562</v>
      </c>
      <c r="X20" s="35">
        <v>41431</v>
      </c>
      <c r="Z20" s="16">
        <v>0</v>
      </c>
      <c r="AA20" s="30" t="s">
        <v>3634</v>
      </c>
      <c r="AB20" s="30" t="s">
        <v>3632</v>
      </c>
    </row>
    <row r="21" spans="1:28">
      <c r="A21" s="31">
        <v>18</v>
      </c>
      <c r="B21" s="31" t="str">
        <f t="shared" si="0"/>
        <v>Fane PRIME 1</v>
      </c>
      <c r="C21" s="31" t="s">
        <v>974</v>
      </c>
      <c r="D21" s="31" t="s">
        <v>535</v>
      </c>
      <c r="E21" s="33" t="s">
        <v>536</v>
      </c>
      <c r="F21" s="31"/>
      <c r="G21" s="31">
        <v>8</v>
      </c>
      <c r="H21" s="31">
        <v>1200</v>
      </c>
      <c r="I21" s="31">
        <v>100</v>
      </c>
      <c r="J21" s="31"/>
      <c r="K21" s="31">
        <v>33</v>
      </c>
      <c r="L21" s="31">
        <v>257</v>
      </c>
      <c r="M21" s="31">
        <v>0.39</v>
      </c>
      <c r="N21" s="31">
        <v>0.4</v>
      </c>
      <c r="O21" s="31">
        <v>8.1999999999999993</v>
      </c>
      <c r="P21" s="31"/>
      <c r="W21" s="16" t="s">
        <v>1562</v>
      </c>
      <c r="X21" s="36">
        <v>41431</v>
      </c>
      <c r="Z21" s="16">
        <v>0</v>
      </c>
      <c r="AA21" s="30" t="s">
        <v>3634</v>
      </c>
      <c r="AB21" s="30" t="s">
        <v>3632</v>
      </c>
    </row>
    <row r="22" spans="1:28">
      <c r="A22" s="31">
        <v>18</v>
      </c>
      <c r="B22" s="31" t="str">
        <f t="shared" si="0"/>
        <v>Fane 18SB</v>
      </c>
      <c r="C22" s="31" t="s">
        <v>974</v>
      </c>
      <c r="D22" s="31" t="s">
        <v>537</v>
      </c>
      <c r="E22" s="33" t="s">
        <v>538</v>
      </c>
      <c r="F22" s="31"/>
      <c r="G22" s="31">
        <v>8</v>
      </c>
      <c r="H22" s="31">
        <v>1000</v>
      </c>
      <c r="I22" s="31">
        <v>100</v>
      </c>
      <c r="J22" s="31"/>
      <c r="K22" s="31">
        <v>36</v>
      </c>
      <c r="L22" s="31">
        <v>199</v>
      </c>
      <c r="M22" s="31">
        <v>0.35</v>
      </c>
      <c r="N22" s="31">
        <v>0.37</v>
      </c>
      <c r="O22" s="31">
        <v>6.58</v>
      </c>
      <c r="P22" s="31"/>
      <c r="W22" s="16" t="s">
        <v>1562</v>
      </c>
      <c r="X22" s="35">
        <v>41431</v>
      </c>
      <c r="Z22" s="16">
        <v>0</v>
      </c>
      <c r="AA22" s="30" t="s">
        <v>3634</v>
      </c>
      <c r="AB22" s="30" t="s">
        <v>3632</v>
      </c>
    </row>
    <row r="23" spans="1:28">
      <c r="A23" s="31">
        <v>12</v>
      </c>
      <c r="B23" s="31" t="str">
        <f t="shared" si="0"/>
        <v>Fane 12-500</v>
      </c>
      <c r="C23" s="31" t="s">
        <v>974</v>
      </c>
      <c r="D23" s="31" t="s">
        <v>539</v>
      </c>
      <c r="E23" s="33" t="s">
        <v>540</v>
      </c>
      <c r="F23" s="31"/>
      <c r="G23" s="31">
        <v>8</v>
      </c>
      <c r="H23" s="31">
        <v>500</v>
      </c>
      <c r="I23" s="31">
        <v>98</v>
      </c>
      <c r="J23" s="31"/>
      <c r="K23" s="31">
        <v>43</v>
      </c>
      <c r="L23" s="31">
        <v>107</v>
      </c>
      <c r="M23" s="31">
        <v>0.34</v>
      </c>
      <c r="N23" s="31">
        <v>0.35</v>
      </c>
      <c r="O23" s="31">
        <v>3.04</v>
      </c>
      <c r="P23" s="31"/>
      <c r="W23" s="16" t="s">
        <v>1562</v>
      </c>
      <c r="X23" s="36">
        <v>41431</v>
      </c>
      <c r="Z23" s="16">
        <v>0</v>
      </c>
      <c r="AA23" s="30" t="s">
        <v>3629</v>
      </c>
      <c r="AB23" s="30" t="s">
        <v>3632</v>
      </c>
    </row>
    <row r="24" spans="1:28">
      <c r="A24" s="31">
        <v>15</v>
      </c>
      <c r="B24" s="31" t="str">
        <f t="shared" si="0"/>
        <v>Fane 15-600</v>
      </c>
      <c r="C24" s="31" t="s">
        <v>974</v>
      </c>
      <c r="D24" s="31" t="s">
        <v>541</v>
      </c>
      <c r="E24" s="33" t="s">
        <v>542</v>
      </c>
      <c r="F24" s="31"/>
      <c r="G24" s="31">
        <v>8</v>
      </c>
      <c r="H24" s="31">
        <v>600</v>
      </c>
      <c r="I24" s="31">
        <v>98</v>
      </c>
      <c r="J24" s="31"/>
      <c r="K24" s="31">
        <v>37</v>
      </c>
      <c r="L24" s="31">
        <v>240</v>
      </c>
      <c r="M24" s="31">
        <v>0.39</v>
      </c>
      <c r="N24" s="31">
        <v>0.41</v>
      </c>
      <c r="O24" s="31">
        <v>0.63</v>
      </c>
      <c r="P24" s="31"/>
      <c r="W24" s="16" t="s">
        <v>1562</v>
      </c>
      <c r="X24" s="35">
        <v>41431</v>
      </c>
      <c r="Z24" s="16">
        <v>0</v>
      </c>
      <c r="AA24" s="30" t="s">
        <v>3629</v>
      </c>
      <c r="AB24" s="30" t="s">
        <v>3632</v>
      </c>
    </row>
    <row r="25" spans="1:28">
      <c r="A25" s="31">
        <v>18</v>
      </c>
      <c r="B25" s="31" t="str">
        <f t="shared" si="0"/>
        <v>Fane 18-800</v>
      </c>
      <c r="C25" s="31" t="s">
        <v>974</v>
      </c>
      <c r="D25" s="31" t="s">
        <v>543</v>
      </c>
      <c r="E25" s="33" t="s">
        <v>544</v>
      </c>
      <c r="F25" s="31"/>
      <c r="G25" s="31">
        <v>8</v>
      </c>
      <c r="H25" s="31">
        <v>800</v>
      </c>
      <c r="I25" s="31">
        <v>98</v>
      </c>
      <c r="J25" s="31"/>
      <c r="K25" s="31">
        <v>35</v>
      </c>
      <c r="L25" s="31">
        <v>264</v>
      </c>
      <c r="M25" s="31">
        <v>0.34</v>
      </c>
      <c r="N25" s="31">
        <v>0.36</v>
      </c>
      <c r="O25" s="31">
        <v>4.83</v>
      </c>
      <c r="P25" s="31"/>
      <c r="W25" s="16" t="s">
        <v>1562</v>
      </c>
      <c r="X25" s="36">
        <v>41431</v>
      </c>
      <c r="Z25" s="16">
        <v>0</v>
      </c>
      <c r="AA25" s="30" t="s">
        <v>3629</v>
      </c>
      <c r="AB25" s="30" t="s">
        <v>3632</v>
      </c>
    </row>
    <row r="26" spans="1:28">
      <c r="A26" s="31">
        <v>10</v>
      </c>
      <c r="B26" s="31" t="str">
        <f t="shared" si="0"/>
        <v>Fane 10-75-8</v>
      </c>
      <c r="C26" s="31" t="s">
        <v>974</v>
      </c>
      <c r="D26" s="31" t="s">
        <v>545</v>
      </c>
      <c r="E26" s="33" t="s">
        <v>546</v>
      </c>
      <c r="F26" s="31"/>
      <c r="G26" s="31">
        <v>8</v>
      </c>
      <c r="H26" s="31">
        <v>75</v>
      </c>
      <c r="I26" s="31">
        <v>98</v>
      </c>
      <c r="J26" s="31"/>
      <c r="K26" s="31">
        <v>90</v>
      </c>
      <c r="L26" s="31"/>
      <c r="M26" s="31"/>
      <c r="N26" s="31"/>
      <c r="O26" s="31"/>
      <c r="P26" s="31"/>
      <c r="W26" s="16" t="s">
        <v>1562</v>
      </c>
      <c r="X26" s="35">
        <v>41431</v>
      </c>
      <c r="Z26" s="16">
        <v>0</v>
      </c>
      <c r="AA26" s="30" t="s">
        <v>3635</v>
      </c>
      <c r="AB26" s="30" t="s">
        <v>3632</v>
      </c>
    </row>
    <row r="27" spans="1:28">
      <c r="A27" s="31">
        <v>12</v>
      </c>
      <c r="B27" s="31" t="str">
        <f t="shared" si="0"/>
        <v>Fane 12-100-8</v>
      </c>
      <c r="C27" s="31" t="s">
        <v>974</v>
      </c>
      <c r="D27" s="31" t="s">
        <v>547</v>
      </c>
      <c r="E27" s="33" t="s">
        <v>548</v>
      </c>
      <c r="F27" s="31"/>
      <c r="G27" s="31">
        <v>8</v>
      </c>
      <c r="H27" s="31">
        <v>100</v>
      </c>
      <c r="I27" s="31">
        <v>102</v>
      </c>
      <c r="J27" s="31"/>
      <c r="K27" s="31">
        <v>64</v>
      </c>
      <c r="L27" s="31"/>
      <c r="M27" s="31"/>
      <c r="N27" s="31"/>
      <c r="O27" s="31"/>
      <c r="P27" s="31"/>
      <c r="W27" s="16" t="s">
        <v>1562</v>
      </c>
      <c r="X27" s="36">
        <v>41431</v>
      </c>
      <c r="Z27" s="16">
        <v>0</v>
      </c>
      <c r="AA27" s="30" t="s">
        <v>3635</v>
      </c>
      <c r="AB27" s="30" t="s">
        <v>3632</v>
      </c>
    </row>
    <row r="28" spans="1:28">
      <c r="A28" s="31">
        <v>12</v>
      </c>
      <c r="B28" s="31" t="str">
        <f t="shared" si="0"/>
        <v>Fane 12-150-8</v>
      </c>
      <c r="C28" s="31" t="s">
        <v>974</v>
      </c>
      <c r="D28" s="31" t="s">
        <v>549</v>
      </c>
      <c r="E28" s="33" t="s">
        <v>550</v>
      </c>
      <c r="F28" s="31"/>
      <c r="G28" s="31">
        <v>8</v>
      </c>
      <c r="H28" s="31">
        <v>150</v>
      </c>
      <c r="I28" s="31">
        <v>103</v>
      </c>
      <c r="J28" s="31"/>
      <c r="K28" s="31">
        <v>84</v>
      </c>
      <c r="L28" s="31"/>
      <c r="M28" s="31"/>
      <c r="N28" s="31"/>
      <c r="O28" s="31"/>
      <c r="P28" s="31"/>
      <c r="W28" s="16" t="s">
        <v>1562</v>
      </c>
      <c r="X28" s="35">
        <v>41431</v>
      </c>
      <c r="Z28" s="16">
        <v>0</v>
      </c>
      <c r="AA28" s="30" t="s">
        <v>3635</v>
      </c>
      <c r="AB28" s="30" t="s">
        <v>3632</v>
      </c>
    </row>
    <row r="29" spans="1:28">
      <c r="A29" s="31">
        <v>12</v>
      </c>
      <c r="B29" s="31" t="str">
        <f t="shared" si="0"/>
        <v>Fane 12-150C-8</v>
      </c>
      <c r="C29" s="31" t="s">
        <v>974</v>
      </c>
      <c r="D29" s="31" t="s">
        <v>551</v>
      </c>
      <c r="E29" s="33" t="s">
        <v>552</v>
      </c>
      <c r="F29" s="31"/>
      <c r="G29" s="31">
        <v>8</v>
      </c>
      <c r="H29" s="31">
        <v>150</v>
      </c>
      <c r="I29" s="31">
        <v>103</v>
      </c>
      <c r="J29" s="31"/>
      <c r="K29" s="31">
        <v>84</v>
      </c>
      <c r="L29" s="31"/>
      <c r="M29" s="31"/>
      <c r="N29" s="31"/>
      <c r="O29" s="31"/>
      <c r="P29" s="31"/>
      <c r="W29" s="16" t="s">
        <v>1562</v>
      </c>
      <c r="X29" s="36">
        <v>41431</v>
      </c>
      <c r="Z29" s="16">
        <v>0</v>
      </c>
      <c r="AA29" s="30" t="s">
        <v>3635</v>
      </c>
      <c r="AB29" s="30" t="s">
        <v>3632</v>
      </c>
    </row>
    <row r="30" spans="1:28">
      <c r="A30" s="31">
        <v>10</v>
      </c>
      <c r="B30" s="31" t="str">
        <f t="shared" si="0"/>
        <v>Fane AXA 10-8</v>
      </c>
      <c r="C30" s="31" t="s">
        <v>974</v>
      </c>
      <c r="D30" s="31" t="s">
        <v>553</v>
      </c>
      <c r="E30" s="33" t="s">
        <v>554</v>
      </c>
      <c r="F30" s="31"/>
      <c r="G30" s="31">
        <v>8</v>
      </c>
      <c r="H30" s="31">
        <v>100</v>
      </c>
      <c r="I30" s="31">
        <v>100</v>
      </c>
      <c r="J30" s="31"/>
      <c r="K30" s="31">
        <v>90</v>
      </c>
      <c r="L30" s="31"/>
      <c r="M30" s="31"/>
      <c r="N30" s="31"/>
      <c r="O30" s="31"/>
      <c r="P30" s="31"/>
      <c r="W30" s="16" t="s">
        <v>1562</v>
      </c>
      <c r="X30" s="35">
        <v>41431</v>
      </c>
      <c r="Z30" s="16">
        <v>0</v>
      </c>
      <c r="AA30" s="30" t="s">
        <v>3636</v>
      </c>
      <c r="AB30" s="30" t="s">
        <v>3632</v>
      </c>
    </row>
    <row r="31" spans="1:28">
      <c r="A31" s="31">
        <v>12</v>
      </c>
      <c r="B31" s="31" t="str">
        <f t="shared" si="0"/>
        <v>Fane AXA 12-8</v>
      </c>
      <c r="C31" s="31" t="s">
        <v>974</v>
      </c>
      <c r="D31" s="31" t="s">
        <v>555</v>
      </c>
      <c r="E31" s="33" t="s">
        <v>556</v>
      </c>
      <c r="F31" s="31"/>
      <c r="G31" s="31">
        <v>8</v>
      </c>
      <c r="H31" s="31">
        <v>100</v>
      </c>
      <c r="I31" s="31">
        <v>101</v>
      </c>
      <c r="J31" s="31"/>
      <c r="K31" s="31">
        <v>85</v>
      </c>
      <c r="L31" s="31"/>
      <c r="M31" s="31"/>
      <c r="N31" s="31"/>
      <c r="O31" s="31"/>
      <c r="P31" s="31"/>
      <c r="W31" s="16" t="s">
        <v>1562</v>
      </c>
      <c r="X31" s="36">
        <v>41431</v>
      </c>
      <c r="Z31" s="16">
        <v>0</v>
      </c>
      <c r="AA31" s="30" t="s">
        <v>3636</v>
      </c>
      <c r="AB31" s="30" t="s">
        <v>3632</v>
      </c>
    </row>
    <row r="32" spans="1:28">
      <c r="A32" s="31">
        <v>15</v>
      </c>
      <c r="B32" s="31" t="str">
        <f t="shared" si="0"/>
        <v>Fane AXA 15-300B-8</v>
      </c>
      <c r="C32" s="31" t="s">
        <v>974</v>
      </c>
      <c r="D32" s="31" t="s">
        <v>557</v>
      </c>
      <c r="E32" s="33" t="s">
        <v>558</v>
      </c>
      <c r="F32" s="31"/>
      <c r="G32" s="31">
        <v>8</v>
      </c>
      <c r="H32" s="31">
        <v>300</v>
      </c>
      <c r="I32" s="31">
        <v>100</v>
      </c>
      <c r="J32" s="31"/>
      <c r="K32" s="31">
        <v>49</v>
      </c>
      <c r="L32" s="31"/>
      <c r="M32" s="31"/>
      <c r="N32" s="31"/>
      <c r="O32" s="31"/>
      <c r="P32" s="31"/>
      <c r="W32" s="16" t="s">
        <v>1562</v>
      </c>
      <c r="X32" s="35">
        <v>41431</v>
      </c>
      <c r="Z32" s="16">
        <v>0</v>
      </c>
      <c r="AA32" s="30" t="s">
        <v>3636</v>
      </c>
      <c r="AB32" s="30" t="s">
        <v>3632</v>
      </c>
    </row>
    <row r="33" spans="1:28">
      <c r="A33" s="31">
        <v>12</v>
      </c>
      <c r="B33" s="31" t="str">
        <f t="shared" si="0"/>
        <v>Fane 12L-8</v>
      </c>
      <c r="C33" s="31" t="s">
        <v>974</v>
      </c>
      <c r="D33" s="31" t="s">
        <v>559</v>
      </c>
      <c r="E33" s="33" t="s">
        <v>560</v>
      </c>
      <c r="F33" s="31"/>
      <c r="G33" s="31">
        <v>8</v>
      </c>
      <c r="H33" s="31">
        <v>200</v>
      </c>
      <c r="I33" s="31">
        <v>200</v>
      </c>
      <c r="J33" s="31"/>
      <c r="K33" s="31">
        <v>49</v>
      </c>
      <c r="L33" s="31"/>
      <c r="M33" s="31"/>
      <c r="N33" s="31"/>
      <c r="O33" s="31"/>
      <c r="P33" s="31"/>
      <c r="W33" s="16" t="s">
        <v>1562</v>
      </c>
      <c r="X33" s="36">
        <v>41431</v>
      </c>
      <c r="Z33" s="16">
        <v>0</v>
      </c>
      <c r="AA33" s="30" t="s">
        <v>3633</v>
      </c>
      <c r="AB33" s="30" t="s">
        <v>3632</v>
      </c>
    </row>
    <row r="34" spans="1:28">
      <c r="A34" s="31">
        <v>5</v>
      </c>
      <c r="B34" s="31" t="str">
        <f t="shared" si="0"/>
        <v>Galaxy Audio S5N-8</v>
      </c>
      <c r="C34" s="31" t="s">
        <v>561</v>
      </c>
      <c r="D34" s="31" t="s">
        <v>562</v>
      </c>
      <c r="E34" s="33" t="s">
        <v>563</v>
      </c>
      <c r="F34" s="31"/>
      <c r="G34" s="31">
        <v>8</v>
      </c>
      <c r="H34" s="31">
        <v>100</v>
      </c>
      <c r="I34" s="31">
        <v>91</v>
      </c>
      <c r="J34" s="31"/>
      <c r="K34" s="31">
        <v>128</v>
      </c>
      <c r="L34" s="31">
        <v>1.89</v>
      </c>
      <c r="M34" s="31">
        <v>0.42</v>
      </c>
      <c r="N34" s="31">
        <v>0.66</v>
      </c>
      <c r="O34" s="31">
        <v>1.1399999999999999</v>
      </c>
      <c r="P34" s="31"/>
      <c r="W34" s="16" t="s">
        <v>1562</v>
      </c>
      <c r="X34" s="35">
        <v>41431</v>
      </c>
      <c r="Z34" s="16">
        <v>0</v>
      </c>
      <c r="AA34" s="30" t="s">
        <v>3637</v>
      </c>
      <c r="AB34" s="30" t="s">
        <v>3632</v>
      </c>
    </row>
    <row r="35" spans="1:28">
      <c r="A35" s="31">
        <v>5</v>
      </c>
      <c r="B35" s="31" t="str">
        <f t="shared" si="0"/>
        <v>Galaxy Audio S5N-16</v>
      </c>
      <c r="C35" s="31" t="s">
        <v>561</v>
      </c>
      <c r="D35" s="31" t="s">
        <v>564</v>
      </c>
      <c r="E35" s="33" t="s">
        <v>565</v>
      </c>
      <c r="F35" s="31"/>
      <c r="G35" s="31">
        <v>16</v>
      </c>
      <c r="H35" s="31">
        <v>100</v>
      </c>
      <c r="I35" s="31">
        <v>95</v>
      </c>
      <c r="J35" s="31"/>
      <c r="K35" s="31">
        <v>140</v>
      </c>
      <c r="L35" s="31">
        <v>2.25</v>
      </c>
      <c r="M35" s="31">
        <v>0.39</v>
      </c>
      <c r="N35" s="31">
        <v>0.72</v>
      </c>
      <c r="O35" s="31">
        <v>0.83</v>
      </c>
      <c r="P35" s="31"/>
      <c r="W35" s="16" t="s">
        <v>1562</v>
      </c>
      <c r="X35" s="36">
        <v>41431</v>
      </c>
      <c r="Z35" s="16">
        <v>0</v>
      </c>
      <c r="AA35" s="30" t="s">
        <v>3637</v>
      </c>
      <c r="AB35" s="30" t="s">
        <v>3632</v>
      </c>
    </row>
    <row r="36" spans="1:28">
      <c r="A36" s="31">
        <v>6.5</v>
      </c>
      <c r="B36" s="31" t="str">
        <f t="shared" si="0"/>
        <v>Galaxy Audio SW6.5</v>
      </c>
      <c r="C36" s="31" t="s">
        <v>561</v>
      </c>
      <c r="D36" s="31" t="s">
        <v>566</v>
      </c>
      <c r="E36" s="33" t="s">
        <v>567</v>
      </c>
      <c r="F36" s="31"/>
      <c r="G36" s="31">
        <v>4</v>
      </c>
      <c r="H36" s="31">
        <v>155</v>
      </c>
      <c r="I36" s="31">
        <v>88</v>
      </c>
      <c r="J36" s="31"/>
      <c r="K36" s="31">
        <v>46</v>
      </c>
      <c r="L36" s="31">
        <v>20.399999999999999</v>
      </c>
      <c r="M36" s="31">
        <v>0.27</v>
      </c>
      <c r="N36" s="31">
        <v>0.28999999999999998</v>
      </c>
      <c r="O36" s="31">
        <v>3.05</v>
      </c>
      <c r="P36" s="31"/>
      <c r="W36" s="16" t="s">
        <v>1562</v>
      </c>
      <c r="X36" s="35">
        <v>41431</v>
      </c>
      <c r="Z36" s="16">
        <v>0</v>
      </c>
      <c r="AA36" s="30" t="s">
        <v>3638</v>
      </c>
      <c r="AB36" s="30" t="s">
        <v>3639</v>
      </c>
    </row>
    <row r="37" spans="1:28">
      <c r="A37" s="31">
        <v>6.5</v>
      </c>
      <c r="B37" s="31" t="str">
        <f t="shared" si="0"/>
        <v>MCM Audio Select 55-1170</v>
      </c>
      <c r="C37" s="31" t="s">
        <v>568</v>
      </c>
      <c r="D37" s="31" t="s">
        <v>569</v>
      </c>
      <c r="E37" s="33" t="s">
        <v>569</v>
      </c>
      <c r="F37" s="31"/>
      <c r="G37" s="31">
        <v>8</v>
      </c>
      <c r="H37" s="31">
        <v>45</v>
      </c>
      <c r="I37" s="31">
        <v>90</v>
      </c>
      <c r="J37" s="31"/>
      <c r="K37" s="31">
        <v>40</v>
      </c>
      <c r="L37" s="31">
        <v>30.48</v>
      </c>
      <c r="M37" s="31">
        <v>0.5</v>
      </c>
      <c r="N37" s="31">
        <v>0.67</v>
      </c>
      <c r="O37" s="31">
        <v>2</v>
      </c>
      <c r="P37" s="31"/>
      <c r="W37" s="16" t="s">
        <v>1562</v>
      </c>
      <c r="X37" s="36">
        <v>41431</v>
      </c>
      <c r="Z37" s="16">
        <v>0</v>
      </c>
      <c r="AA37" s="30"/>
      <c r="AB37" s="30" t="s">
        <v>3640</v>
      </c>
    </row>
    <row r="38" spans="1:28">
      <c r="A38" s="31">
        <v>6.5</v>
      </c>
      <c r="B38" s="31" t="str">
        <f t="shared" si="0"/>
        <v>MCM Audio Select 55-1185</v>
      </c>
      <c r="C38" s="31" t="s">
        <v>568</v>
      </c>
      <c r="D38" s="31" t="s">
        <v>570</v>
      </c>
      <c r="E38" s="33" t="s">
        <v>570</v>
      </c>
      <c r="F38" s="31"/>
      <c r="G38" s="31">
        <v>8</v>
      </c>
      <c r="H38" s="31">
        <v>45</v>
      </c>
      <c r="I38" s="31">
        <v>87</v>
      </c>
      <c r="J38" s="31"/>
      <c r="K38" s="31">
        <v>40</v>
      </c>
      <c r="L38" s="31">
        <v>29.65</v>
      </c>
      <c r="M38" s="31">
        <v>0.5</v>
      </c>
      <c r="N38" s="31">
        <v>0.66</v>
      </c>
      <c r="O38" s="31">
        <v>2.0699999999999998</v>
      </c>
      <c r="P38" s="31"/>
      <c r="W38" s="16" t="s">
        <v>1562</v>
      </c>
      <c r="X38" s="35">
        <v>41431</v>
      </c>
      <c r="Z38" s="16">
        <v>0</v>
      </c>
      <c r="AA38" s="30" t="s">
        <v>3641</v>
      </c>
      <c r="AB38" s="30" t="s">
        <v>3640</v>
      </c>
    </row>
    <row r="39" spans="1:28">
      <c r="A39" s="31">
        <v>8</v>
      </c>
      <c r="B39" s="31" t="str">
        <f t="shared" si="0"/>
        <v>MCM Audio Select 55-1190</v>
      </c>
      <c r="C39" s="31" t="s">
        <v>568</v>
      </c>
      <c r="D39" s="31" t="s">
        <v>571</v>
      </c>
      <c r="E39" s="33" t="s">
        <v>571</v>
      </c>
      <c r="F39" s="31"/>
      <c r="G39" s="31">
        <v>8</v>
      </c>
      <c r="H39" s="31">
        <v>70</v>
      </c>
      <c r="I39" s="31">
        <v>87</v>
      </c>
      <c r="J39" s="31"/>
      <c r="K39" s="31">
        <v>31</v>
      </c>
      <c r="L39" s="31">
        <v>65.760000000000005</v>
      </c>
      <c r="M39" s="31">
        <v>0.55000000000000004</v>
      </c>
      <c r="N39" s="31">
        <v>0.77</v>
      </c>
      <c r="O39" s="31">
        <v>1.89</v>
      </c>
      <c r="P39" s="31"/>
      <c r="W39" s="16" t="s">
        <v>1562</v>
      </c>
      <c r="X39" s="36">
        <v>41431</v>
      </c>
      <c r="Z39" s="16">
        <v>0</v>
      </c>
      <c r="AA39" s="30" t="s">
        <v>3641</v>
      </c>
      <c r="AB39" s="30" t="s">
        <v>3640</v>
      </c>
    </row>
    <row r="40" spans="1:28">
      <c r="A40" s="31">
        <v>8</v>
      </c>
      <c r="B40" s="31" t="str">
        <f t="shared" si="0"/>
        <v>MCM Audio Select 55-1195</v>
      </c>
      <c r="C40" s="31" t="s">
        <v>568</v>
      </c>
      <c r="D40" s="31" t="s">
        <v>572</v>
      </c>
      <c r="E40" s="33" t="s">
        <v>572</v>
      </c>
      <c r="F40" s="31"/>
      <c r="G40" s="31">
        <v>8</v>
      </c>
      <c r="H40" s="31">
        <v>70</v>
      </c>
      <c r="I40" s="31">
        <v>89</v>
      </c>
      <c r="J40" s="31"/>
      <c r="K40" s="31">
        <v>40</v>
      </c>
      <c r="L40" s="31">
        <v>52.9</v>
      </c>
      <c r="M40" s="31">
        <v>0.59</v>
      </c>
      <c r="N40" s="31">
        <v>0.82</v>
      </c>
      <c r="O40" s="31">
        <v>1.99</v>
      </c>
      <c r="P40" s="31"/>
      <c r="W40" s="16" t="s">
        <v>1562</v>
      </c>
      <c r="X40" s="35">
        <v>41431</v>
      </c>
      <c r="Z40" s="16">
        <v>0</v>
      </c>
      <c r="AA40" s="30" t="s">
        <v>3641</v>
      </c>
      <c r="AB40" s="30" t="s">
        <v>3640</v>
      </c>
    </row>
    <row r="41" spans="1:28">
      <c r="A41" s="31">
        <v>5.25</v>
      </c>
      <c r="B41" s="31" t="str">
        <f t="shared" si="0"/>
        <v>MCM Audio Select 55-1205</v>
      </c>
      <c r="C41" s="31" t="s">
        <v>568</v>
      </c>
      <c r="D41" s="31" t="s">
        <v>573</v>
      </c>
      <c r="E41" s="33" t="s">
        <v>573</v>
      </c>
      <c r="F41" s="31"/>
      <c r="G41" s="31">
        <v>8</v>
      </c>
      <c r="H41" s="31">
        <v>60</v>
      </c>
      <c r="I41" s="31">
        <v>91</v>
      </c>
      <c r="J41" s="31"/>
      <c r="K41" s="31">
        <v>65</v>
      </c>
      <c r="L41" s="31">
        <v>11</v>
      </c>
      <c r="M41" s="31">
        <v>0.77</v>
      </c>
      <c r="N41" s="31">
        <v>0.97</v>
      </c>
      <c r="O41" s="31">
        <v>3.71</v>
      </c>
      <c r="P41" s="31"/>
      <c r="W41" s="16" t="s">
        <v>1562</v>
      </c>
      <c r="X41" s="36">
        <v>41431</v>
      </c>
      <c r="Z41" s="16">
        <v>0</v>
      </c>
      <c r="AA41" s="30" t="s">
        <v>3642</v>
      </c>
      <c r="AB41" s="30" t="s">
        <v>3643</v>
      </c>
    </row>
    <row r="42" spans="1:28">
      <c r="A42" s="31">
        <v>10</v>
      </c>
      <c r="B42" s="31" t="str">
        <f t="shared" si="0"/>
        <v>MCM Audio Select 55-1215</v>
      </c>
      <c r="C42" s="31" t="s">
        <v>568</v>
      </c>
      <c r="D42" s="31" t="s">
        <v>574</v>
      </c>
      <c r="E42" s="33" t="s">
        <v>574</v>
      </c>
      <c r="F42" s="31"/>
      <c r="G42" s="31">
        <v>8</v>
      </c>
      <c r="H42" s="31">
        <v>85</v>
      </c>
      <c r="I42" s="31">
        <v>94</v>
      </c>
      <c r="J42" s="31"/>
      <c r="K42" s="31">
        <v>30</v>
      </c>
      <c r="L42" s="31">
        <v>90.05</v>
      </c>
      <c r="M42" s="31">
        <v>0.53</v>
      </c>
      <c r="N42" s="31">
        <v>0.7</v>
      </c>
      <c r="O42" s="31">
        <v>2.17</v>
      </c>
      <c r="P42" s="31"/>
      <c r="W42" s="16" t="s">
        <v>1562</v>
      </c>
      <c r="X42" s="35">
        <v>41431</v>
      </c>
      <c r="Z42" s="16">
        <v>0</v>
      </c>
      <c r="AA42" s="30" t="s">
        <v>3642</v>
      </c>
      <c r="AB42" s="30" t="s">
        <v>3640</v>
      </c>
    </row>
    <row r="43" spans="1:28">
      <c r="A43" s="31">
        <v>12</v>
      </c>
      <c r="B43" s="31" t="str">
        <f t="shared" si="0"/>
        <v>MCM Audio Select 55-1220</v>
      </c>
      <c r="C43" s="31" t="s">
        <v>568</v>
      </c>
      <c r="D43" s="31" t="s">
        <v>575</v>
      </c>
      <c r="E43" s="33" t="s">
        <v>575</v>
      </c>
      <c r="F43" s="31"/>
      <c r="G43" s="31">
        <v>8</v>
      </c>
      <c r="H43" s="31">
        <v>100</v>
      </c>
      <c r="I43" s="31">
        <v>98</v>
      </c>
      <c r="J43" s="31"/>
      <c r="K43" s="31">
        <v>26</v>
      </c>
      <c r="L43" s="31">
        <v>175.88</v>
      </c>
      <c r="M43" s="31">
        <v>0.3</v>
      </c>
      <c r="N43" s="31">
        <v>0.34</v>
      </c>
      <c r="O43" s="31">
        <v>2.33</v>
      </c>
      <c r="P43" s="31"/>
      <c r="W43" s="16" t="s">
        <v>1562</v>
      </c>
      <c r="X43" s="36">
        <v>41431</v>
      </c>
      <c r="Z43" s="16">
        <v>0</v>
      </c>
      <c r="AA43" s="30" t="s">
        <v>3642</v>
      </c>
      <c r="AB43" s="30" t="s">
        <v>3640</v>
      </c>
    </row>
    <row r="44" spans="1:28">
      <c r="A44" s="31">
        <v>8</v>
      </c>
      <c r="B44" s="31" t="str">
        <f t="shared" si="0"/>
        <v>MCM Audio Select 55-1240</v>
      </c>
      <c r="C44" s="31" t="s">
        <v>568</v>
      </c>
      <c r="D44" s="31" t="s">
        <v>576</v>
      </c>
      <c r="E44" s="33" t="s">
        <v>576</v>
      </c>
      <c r="F44" s="31"/>
      <c r="G44" s="31">
        <v>8</v>
      </c>
      <c r="H44" s="31">
        <v>40</v>
      </c>
      <c r="I44" s="31">
        <v>91</v>
      </c>
      <c r="J44" s="31"/>
      <c r="K44" s="31">
        <v>40</v>
      </c>
      <c r="L44" s="31">
        <v>61.05</v>
      </c>
      <c r="M44" s="31">
        <v>0.74</v>
      </c>
      <c r="N44" s="31">
        <v>0.96</v>
      </c>
      <c r="O44" s="31">
        <v>3.22</v>
      </c>
      <c r="P44" s="31"/>
      <c r="W44" s="16" t="s">
        <v>1562</v>
      </c>
      <c r="X44" s="35">
        <v>41431</v>
      </c>
      <c r="Z44" s="16">
        <v>0</v>
      </c>
      <c r="AA44" s="30" t="s">
        <v>3644</v>
      </c>
      <c r="AB44" s="30" t="s">
        <v>3640</v>
      </c>
    </row>
    <row r="45" spans="1:28">
      <c r="A45" s="31">
        <v>10</v>
      </c>
      <c r="B45" s="31" t="str">
        <f t="shared" si="0"/>
        <v>MCM Audio Select 55-1250</v>
      </c>
      <c r="C45" s="31" t="s">
        <v>568</v>
      </c>
      <c r="D45" s="31" t="s">
        <v>577</v>
      </c>
      <c r="E45" s="33" t="s">
        <v>577</v>
      </c>
      <c r="F45" s="31"/>
      <c r="G45" s="31">
        <v>8</v>
      </c>
      <c r="H45" s="31">
        <v>70</v>
      </c>
      <c r="I45" s="31">
        <v>94</v>
      </c>
      <c r="J45" s="31"/>
      <c r="K45" s="31">
        <v>35</v>
      </c>
      <c r="L45" s="31">
        <v>105.84</v>
      </c>
      <c r="M45" s="31">
        <v>0.57999999999999996</v>
      </c>
      <c r="N45" s="31">
        <v>0.87</v>
      </c>
      <c r="O45" s="31">
        <v>1.76</v>
      </c>
      <c r="P45" s="31"/>
      <c r="W45" s="16" t="s">
        <v>1562</v>
      </c>
      <c r="X45" s="36">
        <v>41431</v>
      </c>
      <c r="Z45" s="16">
        <v>0</v>
      </c>
      <c r="AA45" s="30" t="s">
        <v>3644</v>
      </c>
      <c r="AB45" s="30" t="s">
        <v>3640</v>
      </c>
    </row>
    <row r="46" spans="1:28">
      <c r="A46" s="31">
        <v>12</v>
      </c>
      <c r="B46" s="31" t="str">
        <f t="shared" si="0"/>
        <v>MCM Audio Select 55-1255</v>
      </c>
      <c r="C46" s="31" t="s">
        <v>568</v>
      </c>
      <c r="D46" s="31" t="s">
        <v>578</v>
      </c>
      <c r="E46" s="33" t="s">
        <v>578</v>
      </c>
      <c r="F46" s="31"/>
      <c r="G46" s="31">
        <v>8</v>
      </c>
      <c r="H46" s="31">
        <v>70</v>
      </c>
      <c r="I46" s="31">
        <v>97</v>
      </c>
      <c r="J46" s="31"/>
      <c r="K46" s="31">
        <v>35</v>
      </c>
      <c r="L46" s="31">
        <v>197.62</v>
      </c>
      <c r="M46" s="31">
        <v>0.55000000000000004</v>
      </c>
      <c r="N46" s="31">
        <v>0.76</v>
      </c>
      <c r="O46" s="31">
        <v>2.0499999999999998</v>
      </c>
      <c r="P46" s="31"/>
      <c r="W46" s="16" t="s">
        <v>1562</v>
      </c>
      <c r="X46" s="35">
        <v>41431</v>
      </c>
      <c r="Z46" s="16">
        <v>0</v>
      </c>
      <c r="AA46" s="30" t="s">
        <v>3644</v>
      </c>
      <c r="AB46" s="30" t="s">
        <v>3640</v>
      </c>
    </row>
    <row r="47" spans="1:28">
      <c r="A47" s="31">
        <v>8</v>
      </c>
      <c r="B47" s="31" t="str">
        <f t="shared" si="0"/>
        <v>MCM Audio Select 55-1295</v>
      </c>
      <c r="C47" s="31" t="s">
        <v>568</v>
      </c>
      <c r="D47" s="31" t="s">
        <v>579</v>
      </c>
      <c r="E47" s="33" t="s">
        <v>579</v>
      </c>
      <c r="F47" s="31"/>
      <c r="G47" s="31">
        <v>8</v>
      </c>
      <c r="H47" s="31">
        <v>60</v>
      </c>
      <c r="I47" s="31">
        <v>89</v>
      </c>
      <c r="J47" s="31"/>
      <c r="K47" s="31">
        <v>60</v>
      </c>
      <c r="L47" s="31">
        <v>22.41</v>
      </c>
      <c r="M47" s="31">
        <v>0.91</v>
      </c>
      <c r="N47" s="31">
        <v>1.1200000000000001</v>
      </c>
      <c r="O47" s="31">
        <v>4.7300000000000004</v>
      </c>
      <c r="P47" s="31"/>
      <c r="W47" s="16" t="s">
        <v>1562</v>
      </c>
      <c r="X47" s="36">
        <v>41431</v>
      </c>
      <c r="Z47" s="16">
        <v>0</v>
      </c>
      <c r="AA47" s="30" t="s">
        <v>3645</v>
      </c>
      <c r="AB47" s="30" t="s">
        <v>3646</v>
      </c>
    </row>
    <row r="48" spans="1:28">
      <c r="A48" s="31">
        <v>10</v>
      </c>
      <c r="B48" s="31" t="str">
        <f t="shared" si="0"/>
        <v>MCM Audio Select 55-1300</v>
      </c>
      <c r="C48" s="31" t="s">
        <v>568</v>
      </c>
      <c r="D48" s="31" t="s">
        <v>580</v>
      </c>
      <c r="E48" s="33" t="s">
        <v>580</v>
      </c>
      <c r="F48" s="31"/>
      <c r="G48" s="31">
        <v>8</v>
      </c>
      <c r="H48" s="31">
        <v>70</v>
      </c>
      <c r="I48" s="31">
        <v>90</v>
      </c>
      <c r="J48" s="31"/>
      <c r="K48" s="31">
        <v>45</v>
      </c>
      <c r="L48" s="31">
        <v>71.34</v>
      </c>
      <c r="M48" s="31">
        <v>0.87</v>
      </c>
      <c r="N48" s="31">
        <v>1.07</v>
      </c>
      <c r="O48" s="31">
        <v>4.7300000000000004</v>
      </c>
      <c r="P48" s="31"/>
      <c r="W48" s="16" t="s">
        <v>1562</v>
      </c>
      <c r="X48" s="35">
        <v>41431</v>
      </c>
      <c r="Z48" s="16">
        <v>0</v>
      </c>
      <c r="AA48" s="30" t="s">
        <v>3645</v>
      </c>
      <c r="AB48" s="30" t="s">
        <v>3646</v>
      </c>
    </row>
    <row r="49" spans="1:28">
      <c r="A49" s="31">
        <v>12</v>
      </c>
      <c r="B49" s="31" t="str">
        <f t="shared" si="0"/>
        <v>MCM Audio Select 55-1305</v>
      </c>
      <c r="C49" s="31" t="s">
        <v>568</v>
      </c>
      <c r="D49" s="31" t="s">
        <v>581</v>
      </c>
      <c r="E49" s="33" t="s">
        <v>581</v>
      </c>
      <c r="F49" s="31"/>
      <c r="G49" s="31">
        <v>8</v>
      </c>
      <c r="H49" s="31">
        <v>70</v>
      </c>
      <c r="I49" s="31">
        <v>90</v>
      </c>
      <c r="J49" s="31"/>
      <c r="K49" s="31">
        <v>40</v>
      </c>
      <c r="L49" s="31">
        <v>134.04</v>
      </c>
      <c r="M49" s="31">
        <v>0.99</v>
      </c>
      <c r="N49" s="31">
        <v>1.4</v>
      </c>
      <c r="O49" s="31">
        <v>3.37</v>
      </c>
      <c r="P49" s="31"/>
      <c r="W49" s="16" t="s">
        <v>1562</v>
      </c>
      <c r="X49" s="36">
        <v>41431</v>
      </c>
      <c r="Z49" s="16">
        <v>0</v>
      </c>
      <c r="AA49" s="30" t="s">
        <v>3645</v>
      </c>
      <c r="AB49" s="30" t="s">
        <v>3646</v>
      </c>
    </row>
    <row r="50" spans="1:28">
      <c r="A50" s="31">
        <v>8</v>
      </c>
      <c r="B50" s="31" t="str">
        <f t="shared" si="0"/>
        <v>MCM Audio Select 55-1455</v>
      </c>
      <c r="C50" s="31" t="s">
        <v>568</v>
      </c>
      <c r="D50" s="31" t="s">
        <v>582</v>
      </c>
      <c r="E50" s="33" t="s">
        <v>582</v>
      </c>
      <c r="F50" s="31"/>
      <c r="G50" s="31" t="s">
        <v>583</v>
      </c>
      <c r="H50" s="31" t="s">
        <v>584</v>
      </c>
      <c r="I50" s="31">
        <v>89</v>
      </c>
      <c r="J50" s="31"/>
      <c r="K50" s="31">
        <v>30</v>
      </c>
      <c r="L50" s="31">
        <v>56.8</v>
      </c>
      <c r="M50" s="31">
        <v>0.35</v>
      </c>
      <c r="N50" s="31">
        <v>0.4</v>
      </c>
      <c r="O50" s="31">
        <v>3.21</v>
      </c>
      <c r="P50" s="31"/>
      <c r="W50" s="16" t="s">
        <v>1562</v>
      </c>
      <c r="X50" s="35">
        <v>41431</v>
      </c>
      <c r="Z50" s="16">
        <v>0</v>
      </c>
      <c r="AA50" s="30" t="s">
        <v>3647</v>
      </c>
      <c r="AB50" s="30" t="s">
        <v>3643</v>
      </c>
    </row>
    <row r="51" spans="1:28">
      <c r="A51" s="31">
        <v>12</v>
      </c>
      <c r="B51" s="31" t="str">
        <f t="shared" si="0"/>
        <v>MCM Audio Select 55-1465</v>
      </c>
      <c r="C51" s="31" t="s">
        <v>568</v>
      </c>
      <c r="D51" s="31" t="s">
        <v>585</v>
      </c>
      <c r="E51" s="33" t="s">
        <v>585</v>
      </c>
      <c r="F51" s="31"/>
      <c r="G51" s="31" t="s">
        <v>583</v>
      </c>
      <c r="H51" s="31" t="s">
        <v>586</v>
      </c>
      <c r="I51" s="31">
        <v>93</v>
      </c>
      <c r="J51" s="31"/>
      <c r="K51" s="31">
        <v>25</v>
      </c>
      <c r="L51" s="31">
        <v>203.81</v>
      </c>
      <c r="M51" s="31">
        <v>0.3</v>
      </c>
      <c r="N51" s="31">
        <v>0.32</v>
      </c>
      <c r="O51" s="31">
        <v>3.13</v>
      </c>
      <c r="P51" s="31"/>
      <c r="W51" s="16" t="s">
        <v>1562</v>
      </c>
      <c r="X51" s="36">
        <v>41431</v>
      </c>
      <c r="Z51" s="16">
        <v>0</v>
      </c>
      <c r="AA51" s="30" t="s">
        <v>3647</v>
      </c>
      <c r="AB51" s="30" t="s">
        <v>3643</v>
      </c>
    </row>
    <row r="52" spans="1:28">
      <c r="A52" s="31">
        <v>6.5</v>
      </c>
      <c r="B52" s="31" t="str">
        <f t="shared" si="0"/>
        <v>MCM Audio Select 55-1515</v>
      </c>
      <c r="C52" s="31" t="s">
        <v>568</v>
      </c>
      <c r="D52" s="31" t="s">
        <v>587</v>
      </c>
      <c r="E52" s="33" t="s">
        <v>587</v>
      </c>
      <c r="F52" s="31"/>
      <c r="G52" s="31">
        <v>4</v>
      </c>
      <c r="H52" s="31">
        <v>40</v>
      </c>
      <c r="I52" s="31">
        <v>90</v>
      </c>
      <c r="J52" s="31"/>
      <c r="K52" s="31">
        <v>40</v>
      </c>
      <c r="L52" s="31">
        <v>32.07</v>
      </c>
      <c r="M52" s="31">
        <v>0.26</v>
      </c>
      <c r="N52" s="31">
        <v>0.28000000000000003</v>
      </c>
      <c r="O52" s="31">
        <v>3.11</v>
      </c>
      <c r="P52" s="31"/>
      <c r="W52" s="16" t="s">
        <v>1562</v>
      </c>
      <c r="X52" s="35">
        <v>41431</v>
      </c>
      <c r="Z52" s="16">
        <v>0</v>
      </c>
      <c r="AA52" s="30" t="s">
        <v>3648</v>
      </c>
      <c r="AB52" s="30" t="s">
        <v>3643</v>
      </c>
    </row>
    <row r="53" spans="1:28">
      <c r="A53" s="31">
        <v>8</v>
      </c>
      <c r="B53" s="31" t="str">
        <f t="shared" si="0"/>
        <v>MCM Audio Select 55-1520</v>
      </c>
      <c r="C53" s="31" t="s">
        <v>568</v>
      </c>
      <c r="D53" s="31" t="s">
        <v>588</v>
      </c>
      <c r="E53" s="33" t="s">
        <v>588</v>
      </c>
      <c r="F53" s="31"/>
      <c r="G53" s="31">
        <v>4</v>
      </c>
      <c r="H53" s="31">
        <v>50</v>
      </c>
      <c r="I53" s="31">
        <v>91</v>
      </c>
      <c r="J53" s="31"/>
      <c r="K53" s="31">
        <v>35</v>
      </c>
      <c r="L53" s="31">
        <v>70.34</v>
      </c>
      <c r="M53" s="31">
        <v>0.31</v>
      </c>
      <c r="N53" s="31">
        <v>0.34</v>
      </c>
      <c r="O53" s="31">
        <v>3.11</v>
      </c>
      <c r="P53" s="31"/>
      <c r="W53" s="16" t="s">
        <v>1562</v>
      </c>
      <c r="X53" s="36">
        <v>41431</v>
      </c>
      <c r="Z53" s="16">
        <v>0</v>
      </c>
      <c r="AA53" s="30" t="s">
        <v>3648</v>
      </c>
      <c r="AB53" s="30" t="s">
        <v>3643</v>
      </c>
    </row>
    <row r="54" spans="1:28">
      <c r="A54" s="31">
        <v>10</v>
      </c>
      <c r="B54" s="31" t="str">
        <f t="shared" si="0"/>
        <v>MCM Audio Select 55-1525</v>
      </c>
      <c r="C54" s="31" t="s">
        <v>568</v>
      </c>
      <c r="D54" s="31" t="s">
        <v>589</v>
      </c>
      <c r="E54" s="33" t="s">
        <v>589</v>
      </c>
      <c r="F54" s="31"/>
      <c r="G54" s="31">
        <v>4</v>
      </c>
      <c r="H54" s="31">
        <v>50</v>
      </c>
      <c r="I54" s="31">
        <v>91</v>
      </c>
      <c r="J54" s="31"/>
      <c r="K54" s="31">
        <v>28</v>
      </c>
      <c r="L54" s="31">
        <v>123.6</v>
      </c>
      <c r="M54" s="31">
        <v>0.25</v>
      </c>
      <c r="N54" s="31">
        <v>0.27</v>
      </c>
      <c r="O54" s="31">
        <v>3.8</v>
      </c>
      <c r="P54" s="31"/>
      <c r="W54" s="16" t="s">
        <v>1562</v>
      </c>
      <c r="X54" s="35">
        <v>41431</v>
      </c>
      <c r="Z54" s="16">
        <v>0</v>
      </c>
      <c r="AA54" s="30" t="s">
        <v>3648</v>
      </c>
      <c r="AB54" s="30" t="s">
        <v>3643</v>
      </c>
    </row>
    <row r="55" spans="1:28">
      <c r="A55" s="31">
        <v>6.5</v>
      </c>
      <c r="B55" s="31" t="str">
        <f t="shared" si="0"/>
        <v>MCM Audio Select 55-1545</v>
      </c>
      <c r="C55" s="31" t="s">
        <v>568</v>
      </c>
      <c r="D55" s="31" t="s">
        <v>590</v>
      </c>
      <c r="E55" s="33" t="s">
        <v>590</v>
      </c>
      <c r="F55" s="31"/>
      <c r="G55" s="31">
        <v>8</v>
      </c>
      <c r="H55" s="31">
        <v>50</v>
      </c>
      <c r="I55" s="31">
        <v>86</v>
      </c>
      <c r="J55" s="31"/>
      <c r="K55" s="31">
        <v>35</v>
      </c>
      <c r="L55" s="31">
        <v>32.270000000000003</v>
      </c>
      <c r="M55" s="31">
        <v>0.39</v>
      </c>
      <c r="N55" s="31">
        <v>0.42</v>
      </c>
      <c r="O55" s="31">
        <v>32.270000000000003</v>
      </c>
      <c r="P55" s="31"/>
      <c r="W55" s="16" t="s">
        <v>1562</v>
      </c>
      <c r="X55" s="36">
        <v>41431</v>
      </c>
      <c r="Z55" s="16">
        <v>0</v>
      </c>
      <c r="AA55" s="30" t="s">
        <v>3649</v>
      </c>
      <c r="AB55" s="30" t="s">
        <v>3639</v>
      </c>
    </row>
    <row r="56" spans="1:28">
      <c r="A56" s="31">
        <v>8</v>
      </c>
      <c r="B56" s="31" t="str">
        <f t="shared" si="0"/>
        <v>MCM Audio Select 55-1550</v>
      </c>
      <c r="C56" s="31" t="s">
        <v>568</v>
      </c>
      <c r="D56" s="31" t="s">
        <v>591</v>
      </c>
      <c r="E56" s="33" t="s">
        <v>591</v>
      </c>
      <c r="F56" s="31"/>
      <c r="G56" s="31">
        <v>8</v>
      </c>
      <c r="H56" s="31">
        <v>75</v>
      </c>
      <c r="I56" s="31">
        <v>90</v>
      </c>
      <c r="J56" s="31"/>
      <c r="K56" s="31">
        <v>30</v>
      </c>
      <c r="L56" s="31">
        <v>59.01</v>
      </c>
      <c r="M56" s="31">
        <v>0.35</v>
      </c>
      <c r="N56" s="31">
        <v>0.37</v>
      </c>
      <c r="O56" s="31">
        <v>4.7300000000000004</v>
      </c>
      <c r="P56" s="31"/>
      <c r="W56" s="16" t="s">
        <v>1562</v>
      </c>
      <c r="X56" s="35">
        <v>41431</v>
      </c>
      <c r="Z56" s="16">
        <v>0</v>
      </c>
      <c r="AA56" s="30" t="s">
        <v>3649</v>
      </c>
      <c r="AB56" s="30" t="s">
        <v>3639</v>
      </c>
    </row>
    <row r="57" spans="1:28">
      <c r="A57" s="31">
        <v>10</v>
      </c>
      <c r="B57" s="31" t="str">
        <f t="shared" si="0"/>
        <v>MCM Audio Select 55-1555</v>
      </c>
      <c r="C57" s="31" t="s">
        <v>568</v>
      </c>
      <c r="D57" s="31" t="s">
        <v>592</v>
      </c>
      <c r="E57" s="33" t="s">
        <v>592</v>
      </c>
      <c r="F57" s="31"/>
      <c r="G57" s="31">
        <v>8</v>
      </c>
      <c r="H57" s="31">
        <v>100</v>
      </c>
      <c r="I57" s="31">
        <v>91</v>
      </c>
      <c r="J57" s="31"/>
      <c r="K57" s="31">
        <v>38</v>
      </c>
      <c r="L57" s="31">
        <v>44.9</v>
      </c>
      <c r="M57" s="31">
        <v>0.39</v>
      </c>
      <c r="N57" s="31">
        <v>0.42</v>
      </c>
      <c r="O57" s="31">
        <v>6.13</v>
      </c>
      <c r="P57" s="31"/>
      <c r="W57" s="16" t="s">
        <v>1562</v>
      </c>
      <c r="X57" s="36">
        <v>41431</v>
      </c>
      <c r="Z57" s="16">
        <v>0</v>
      </c>
      <c r="AA57" s="30" t="s">
        <v>3649</v>
      </c>
      <c r="AB57" s="30" t="s">
        <v>3639</v>
      </c>
    </row>
    <row r="58" spans="1:28">
      <c r="A58" s="31">
        <v>5</v>
      </c>
      <c r="B58" s="31" t="str">
        <f t="shared" si="0"/>
        <v>MCM Audio Select 55-1595</v>
      </c>
      <c r="C58" s="31" t="s">
        <v>568</v>
      </c>
      <c r="D58" s="31" t="s">
        <v>593</v>
      </c>
      <c r="E58" s="33" t="s">
        <v>593</v>
      </c>
      <c r="F58" s="31"/>
      <c r="G58" s="31">
        <v>8</v>
      </c>
      <c r="H58" s="31">
        <v>50</v>
      </c>
      <c r="I58" s="31">
        <v>91</v>
      </c>
      <c r="J58" s="31"/>
      <c r="K58" s="31">
        <v>100</v>
      </c>
      <c r="L58" s="31">
        <v>3.86</v>
      </c>
      <c r="M58" s="31">
        <v>0.65</v>
      </c>
      <c r="N58" s="31">
        <v>0.88</v>
      </c>
      <c r="O58" s="31">
        <v>2.44</v>
      </c>
      <c r="P58" s="31"/>
      <c r="W58" s="16" t="s">
        <v>1562</v>
      </c>
      <c r="X58" s="35">
        <v>41431</v>
      </c>
      <c r="Z58" s="16">
        <v>0</v>
      </c>
      <c r="AA58" s="30"/>
      <c r="AB58" s="30" t="s">
        <v>3632</v>
      </c>
    </row>
    <row r="59" spans="1:28">
      <c r="A59" s="31">
        <v>6.5</v>
      </c>
      <c r="B59" s="31" t="str">
        <f t="shared" si="0"/>
        <v>MCM Audio Select 55-1600</v>
      </c>
      <c r="C59" s="31" t="s">
        <v>568</v>
      </c>
      <c r="D59" s="31" t="s">
        <v>594</v>
      </c>
      <c r="E59" s="33" t="s">
        <v>594</v>
      </c>
      <c r="F59" s="31"/>
      <c r="G59" s="31">
        <v>4</v>
      </c>
      <c r="H59" s="31">
        <v>45</v>
      </c>
      <c r="I59" s="31">
        <v>89</v>
      </c>
      <c r="J59" s="31"/>
      <c r="K59" s="31">
        <v>45</v>
      </c>
      <c r="L59" s="31">
        <v>26.7</v>
      </c>
      <c r="M59" s="31">
        <v>0.41</v>
      </c>
      <c r="N59" s="31">
        <v>0.5</v>
      </c>
      <c r="O59" s="31">
        <v>2.15</v>
      </c>
      <c r="P59" s="31"/>
      <c r="W59" s="16" t="s">
        <v>1562</v>
      </c>
      <c r="X59" s="36">
        <v>41431</v>
      </c>
      <c r="Z59" s="16">
        <v>0</v>
      </c>
      <c r="AA59" s="30" t="s">
        <v>3650</v>
      </c>
      <c r="AB59" s="30" t="s">
        <v>3640</v>
      </c>
    </row>
    <row r="60" spans="1:28">
      <c r="A60" s="31">
        <v>8</v>
      </c>
      <c r="B60" s="31" t="str">
        <f t="shared" si="0"/>
        <v>MCM Audio Select 55-1605</v>
      </c>
      <c r="C60" s="31" t="s">
        <v>568</v>
      </c>
      <c r="D60" s="31" t="s">
        <v>595</v>
      </c>
      <c r="E60" s="33" t="s">
        <v>595</v>
      </c>
      <c r="F60" s="31"/>
      <c r="G60" s="31">
        <v>4</v>
      </c>
      <c r="H60" s="31">
        <v>70</v>
      </c>
      <c r="I60" s="31">
        <v>88</v>
      </c>
      <c r="J60" s="31"/>
      <c r="K60" s="31">
        <v>40</v>
      </c>
      <c r="L60" s="31">
        <v>39.15</v>
      </c>
      <c r="M60" s="31">
        <v>0.63</v>
      </c>
      <c r="N60" s="31">
        <v>0.86</v>
      </c>
      <c r="O60" s="31">
        <v>2.3199999999999998</v>
      </c>
      <c r="P60" s="31"/>
      <c r="W60" s="16" t="s">
        <v>1562</v>
      </c>
      <c r="X60" s="35">
        <v>41431</v>
      </c>
      <c r="Z60" s="16">
        <v>0</v>
      </c>
      <c r="AA60" s="30" t="s">
        <v>3650</v>
      </c>
      <c r="AB60" s="30" t="s">
        <v>3640</v>
      </c>
    </row>
    <row r="61" spans="1:28">
      <c r="A61" s="31">
        <v>6.5</v>
      </c>
      <c r="B61" s="31" t="str">
        <f t="shared" si="0"/>
        <v>MCM Audio Select 55-1732</v>
      </c>
      <c r="C61" s="31" t="s">
        <v>568</v>
      </c>
      <c r="D61" s="31" t="s">
        <v>596</v>
      </c>
      <c r="E61" s="33" t="s">
        <v>596</v>
      </c>
      <c r="F61" s="31"/>
      <c r="G61" s="31">
        <v>8</v>
      </c>
      <c r="H61" s="31">
        <v>75</v>
      </c>
      <c r="I61" s="31">
        <v>94</v>
      </c>
      <c r="J61" s="31"/>
      <c r="K61" s="31">
        <v>69</v>
      </c>
      <c r="L61" s="31">
        <v>11.9</v>
      </c>
      <c r="M61" s="31">
        <v>0.2</v>
      </c>
      <c r="N61" s="31">
        <v>0.22</v>
      </c>
      <c r="O61" s="31">
        <v>2.25</v>
      </c>
      <c r="P61" s="31"/>
      <c r="W61" s="16" t="s">
        <v>1562</v>
      </c>
      <c r="X61" s="36">
        <v>41431</v>
      </c>
      <c r="Z61" s="16">
        <v>0</v>
      </c>
      <c r="AA61" s="30"/>
      <c r="AB61" s="30" t="s">
        <v>3632</v>
      </c>
    </row>
    <row r="62" spans="1:28">
      <c r="A62" s="31">
        <v>4</v>
      </c>
      <c r="B62" s="31" t="str">
        <f t="shared" si="0"/>
        <v>MCM Audio Select 55-1853</v>
      </c>
      <c r="C62" s="31" t="s">
        <v>568</v>
      </c>
      <c r="D62" s="31" t="s">
        <v>597</v>
      </c>
      <c r="E62" s="33" t="s">
        <v>597</v>
      </c>
      <c r="F62" s="31"/>
      <c r="G62" s="31">
        <v>8</v>
      </c>
      <c r="H62" s="31">
        <v>20</v>
      </c>
      <c r="I62" s="31">
        <v>86</v>
      </c>
      <c r="J62" s="31"/>
      <c r="K62" s="31">
        <v>60</v>
      </c>
      <c r="L62" s="31">
        <v>5</v>
      </c>
      <c r="M62" s="31">
        <v>0.38</v>
      </c>
      <c r="N62" s="31">
        <v>0.46</v>
      </c>
      <c r="O62" s="31">
        <v>2.41</v>
      </c>
      <c r="P62" s="31"/>
      <c r="W62" s="16" t="s">
        <v>1562</v>
      </c>
      <c r="X62" s="35">
        <v>41431</v>
      </c>
      <c r="Z62" s="16">
        <v>0</v>
      </c>
      <c r="AA62" s="30" t="s">
        <v>3651</v>
      </c>
      <c r="AB62" s="30" t="s">
        <v>3646</v>
      </c>
    </row>
    <row r="63" spans="1:28">
      <c r="A63" s="31">
        <v>5</v>
      </c>
      <c r="B63" s="31" t="str">
        <f t="shared" si="0"/>
        <v>MCM Audio Select 55-1855</v>
      </c>
      <c r="C63" s="31" t="s">
        <v>568</v>
      </c>
      <c r="D63" s="31" t="s">
        <v>598</v>
      </c>
      <c r="E63" s="33" t="s">
        <v>598</v>
      </c>
      <c r="F63" s="31"/>
      <c r="G63" s="31">
        <v>8</v>
      </c>
      <c r="H63" s="31">
        <v>50</v>
      </c>
      <c r="I63" s="31">
        <v>87</v>
      </c>
      <c r="J63" s="31"/>
      <c r="K63" s="31">
        <v>45</v>
      </c>
      <c r="L63" s="31">
        <v>12.07</v>
      </c>
      <c r="M63" s="31">
        <v>0.33</v>
      </c>
      <c r="N63" s="31">
        <v>0.37</v>
      </c>
      <c r="O63" s="31">
        <v>3.24</v>
      </c>
      <c r="P63" s="31"/>
      <c r="W63" s="16" t="s">
        <v>1562</v>
      </c>
      <c r="X63" s="36">
        <v>41431</v>
      </c>
      <c r="Z63" s="16">
        <v>0</v>
      </c>
      <c r="AA63" s="30" t="s">
        <v>3652</v>
      </c>
      <c r="AB63" s="30" t="s">
        <v>3646</v>
      </c>
    </row>
    <row r="64" spans="1:28">
      <c r="A64" s="31">
        <v>4</v>
      </c>
      <c r="B64" s="31" t="str">
        <f t="shared" si="0"/>
        <v>MCM Audio Select 55-1856</v>
      </c>
      <c r="C64" s="31" t="s">
        <v>568</v>
      </c>
      <c r="D64" s="31" t="s">
        <v>599</v>
      </c>
      <c r="E64" s="33" t="s">
        <v>599</v>
      </c>
      <c r="F64" s="31"/>
      <c r="G64" s="31">
        <v>8</v>
      </c>
      <c r="H64" s="31">
        <v>50</v>
      </c>
      <c r="I64" s="31">
        <v>86</v>
      </c>
      <c r="J64" s="31"/>
      <c r="K64" s="31">
        <v>65</v>
      </c>
      <c r="L64" s="31">
        <v>3.15</v>
      </c>
      <c r="M64" s="31">
        <v>0.37</v>
      </c>
      <c r="N64" s="31">
        <v>0.44</v>
      </c>
      <c r="O64" s="31">
        <v>2.25</v>
      </c>
      <c r="P64" s="31"/>
      <c r="W64" s="16" t="s">
        <v>1562</v>
      </c>
      <c r="X64" s="35">
        <v>41431</v>
      </c>
      <c r="Z64" s="16">
        <v>0</v>
      </c>
      <c r="AA64" s="30" t="s">
        <v>3652</v>
      </c>
      <c r="AB64" s="30" t="s">
        <v>3646</v>
      </c>
    </row>
    <row r="65" spans="1:28">
      <c r="A65" s="31">
        <v>6.5</v>
      </c>
      <c r="B65" s="31" t="str">
        <f t="shared" si="0"/>
        <v>MCM Audio Select 55-1860</v>
      </c>
      <c r="C65" s="31" t="s">
        <v>568</v>
      </c>
      <c r="D65" s="31" t="s">
        <v>600</v>
      </c>
      <c r="E65" s="33" t="s">
        <v>600</v>
      </c>
      <c r="F65" s="31"/>
      <c r="G65" s="31">
        <v>8</v>
      </c>
      <c r="H65" s="31">
        <v>75</v>
      </c>
      <c r="I65" s="31">
        <v>88</v>
      </c>
      <c r="J65" s="31"/>
      <c r="K65" s="31">
        <v>40</v>
      </c>
      <c r="L65" s="31">
        <v>17.399999999999999</v>
      </c>
      <c r="M65" s="31">
        <v>0.27</v>
      </c>
      <c r="N65" s="31">
        <v>0.3</v>
      </c>
      <c r="O65" s="31">
        <v>2.75</v>
      </c>
      <c r="P65" s="31"/>
      <c r="W65" s="16" t="s">
        <v>1562</v>
      </c>
      <c r="X65" s="36">
        <v>41431</v>
      </c>
      <c r="Z65" s="16">
        <v>0</v>
      </c>
      <c r="AA65" s="30" t="s">
        <v>3653</v>
      </c>
      <c r="AB65" s="30" t="s">
        <v>3646</v>
      </c>
    </row>
    <row r="66" spans="1:28">
      <c r="A66" s="31">
        <v>6.5</v>
      </c>
      <c r="B66" s="31" t="str">
        <f t="shared" si="0"/>
        <v>MCM Audio Select 55-1862</v>
      </c>
      <c r="C66" s="31" t="s">
        <v>568</v>
      </c>
      <c r="D66" s="31" t="s">
        <v>601</v>
      </c>
      <c r="E66" s="33" t="s">
        <v>601</v>
      </c>
      <c r="F66" s="31"/>
      <c r="G66" s="31">
        <v>8</v>
      </c>
      <c r="H66" s="31">
        <v>75</v>
      </c>
      <c r="I66" s="31">
        <v>88</v>
      </c>
      <c r="J66" s="31"/>
      <c r="K66" s="31">
        <v>47</v>
      </c>
      <c r="L66" s="31">
        <v>12.89</v>
      </c>
      <c r="M66" s="31">
        <v>0.35</v>
      </c>
      <c r="N66" s="31">
        <v>0.39</v>
      </c>
      <c r="O66" s="31">
        <v>3.49</v>
      </c>
      <c r="P66" s="31"/>
      <c r="W66" s="16" t="s">
        <v>1562</v>
      </c>
      <c r="X66" s="35">
        <v>41431</v>
      </c>
      <c r="Z66" s="16">
        <v>0</v>
      </c>
      <c r="AA66" s="30" t="s">
        <v>3653</v>
      </c>
      <c r="AB66" s="30" t="s">
        <v>3646</v>
      </c>
    </row>
    <row r="67" spans="1:28">
      <c r="A67" s="31">
        <v>5</v>
      </c>
      <c r="B67" s="31" t="str">
        <f t="shared" ref="B67:B130" si="1">CONCATENATE(C67,CHAR(32),D67)</f>
        <v>MCM Audio Select 55-1870</v>
      </c>
      <c r="C67" s="31" t="s">
        <v>568</v>
      </c>
      <c r="D67" s="31" t="s">
        <v>602</v>
      </c>
      <c r="E67" s="33" t="s">
        <v>602</v>
      </c>
      <c r="F67" s="31"/>
      <c r="G67" s="31">
        <v>8</v>
      </c>
      <c r="H67" s="31">
        <v>50</v>
      </c>
      <c r="I67" s="31">
        <v>87</v>
      </c>
      <c r="J67" s="31"/>
      <c r="K67" s="31">
        <v>55</v>
      </c>
      <c r="L67" s="31">
        <v>10.039999999999999</v>
      </c>
      <c r="M67" s="31">
        <v>0.4</v>
      </c>
      <c r="N67" s="31">
        <v>0.51</v>
      </c>
      <c r="O67" s="31">
        <v>1.87</v>
      </c>
      <c r="P67" s="31"/>
      <c r="W67" s="16" t="s">
        <v>1562</v>
      </c>
      <c r="X67" s="36">
        <v>41431</v>
      </c>
      <c r="Z67" s="16">
        <v>0</v>
      </c>
      <c r="AA67" s="30" t="s">
        <v>3650</v>
      </c>
      <c r="AB67" s="30" t="s">
        <v>3646</v>
      </c>
    </row>
    <row r="68" spans="1:28">
      <c r="A68" s="31">
        <v>18</v>
      </c>
      <c r="B68" s="31" t="str">
        <f t="shared" si="1"/>
        <v>MCM Audio Select 55-1875</v>
      </c>
      <c r="C68" s="31" t="s">
        <v>568</v>
      </c>
      <c r="D68" s="31" t="s">
        <v>603</v>
      </c>
      <c r="E68" s="33" t="s">
        <v>603</v>
      </c>
      <c r="F68" s="31"/>
      <c r="G68" s="31">
        <v>8</v>
      </c>
      <c r="H68" s="31">
        <v>250</v>
      </c>
      <c r="I68" s="31">
        <v>96</v>
      </c>
      <c r="J68" s="31"/>
      <c r="K68" s="31">
        <v>31</v>
      </c>
      <c r="L68" s="31">
        <v>404.8</v>
      </c>
      <c r="M68" s="31">
        <v>0.38</v>
      </c>
      <c r="N68" s="31">
        <v>0.47</v>
      </c>
      <c r="O68" s="31">
        <v>2.19</v>
      </c>
      <c r="P68" s="31"/>
      <c r="W68" s="16" t="s">
        <v>1562</v>
      </c>
      <c r="X68" s="35">
        <v>41431</v>
      </c>
      <c r="Z68" s="16">
        <v>0</v>
      </c>
      <c r="AA68" s="30" t="s">
        <v>3650</v>
      </c>
      <c r="AB68" s="30" t="s">
        <v>3632</v>
      </c>
    </row>
    <row r="69" spans="1:28">
      <c r="A69" s="31">
        <v>15</v>
      </c>
      <c r="B69" s="31" t="str">
        <f t="shared" si="1"/>
        <v>MCM Audio Select 55-1880</v>
      </c>
      <c r="C69" s="31" t="s">
        <v>568</v>
      </c>
      <c r="D69" s="31" t="s">
        <v>604</v>
      </c>
      <c r="E69" s="33" t="s">
        <v>604</v>
      </c>
      <c r="F69" s="31"/>
      <c r="G69" s="31">
        <v>8</v>
      </c>
      <c r="H69" s="31">
        <v>400</v>
      </c>
      <c r="I69" s="31">
        <v>98</v>
      </c>
      <c r="J69" s="31"/>
      <c r="K69" s="31">
        <v>28</v>
      </c>
      <c r="L69" s="31">
        <v>463</v>
      </c>
      <c r="M69" s="31">
        <v>0.23</v>
      </c>
      <c r="N69" s="31">
        <v>0.27</v>
      </c>
      <c r="O69" s="31">
        <v>1.46</v>
      </c>
      <c r="P69" s="31"/>
      <c r="W69" s="16" t="s">
        <v>1562</v>
      </c>
      <c r="X69" s="36">
        <v>41431</v>
      </c>
      <c r="Z69" s="16">
        <v>0</v>
      </c>
      <c r="AA69" s="30" t="s">
        <v>3650</v>
      </c>
      <c r="AB69" s="30" t="s">
        <v>3632</v>
      </c>
    </row>
    <row r="70" spans="1:28">
      <c r="A70" s="31">
        <v>12</v>
      </c>
      <c r="B70" s="31" t="str">
        <f t="shared" si="1"/>
        <v>MCM Audio Select 55-1950</v>
      </c>
      <c r="C70" s="31" t="s">
        <v>568</v>
      </c>
      <c r="D70" s="31" t="s">
        <v>605</v>
      </c>
      <c r="E70" s="33" t="s">
        <v>605</v>
      </c>
      <c r="F70" s="31"/>
      <c r="G70" s="31">
        <v>8</v>
      </c>
      <c r="H70" s="31">
        <v>80</v>
      </c>
      <c r="I70" s="31">
        <v>90</v>
      </c>
      <c r="J70" s="31"/>
      <c r="K70" s="31">
        <v>30</v>
      </c>
      <c r="L70" s="31">
        <v>130</v>
      </c>
      <c r="M70" s="31">
        <v>0.6</v>
      </c>
      <c r="N70" s="31">
        <v>0.65</v>
      </c>
      <c r="O70" s="31">
        <v>6.2</v>
      </c>
      <c r="P70" s="31"/>
      <c r="W70" s="16" t="s">
        <v>1562</v>
      </c>
      <c r="X70" s="35">
        <v>41431</v>
      </c>
      <c r="Z70" s="16">
        <v>0</v>
      </c>
      <c r="AA70" s="30"/>
      <c r="AB70" s="30" t="s">
        <v>3643</v>
      </c>
    </row>
    <row r="71" spans="1:28">
      <c r="A71" s="31">
        <v>8</v>
      </c>
      <c r="B71" s="31" t="str">
        <f t="shared" si="1"/>
        <v>MCM Audio Select 55-2421</v>
      </c>
      <c r="C71" s="31" t="s">
        <v>568</v>
      </c>
      <c r="D71" s="31" t="s">
        <v>606</v>
      </c>
      <c r="E71" s="33" t="s">
        <v>606</v>
      </c>
      <c r="F71" s="31"/>
      <c r="G71" s="31">
        <v>4</v>
      </c>
      <c r="H71" s="31">
        <v>120</v>
      </c>
      <c r="I71" s="31">
        <v>87</v>
      </c>
      <c r="J71" s="31"/>
      <c r="K71" s="31">
        <v>26</v>
      </c>
      <c r="L71" s="31">
        <v>30.43</v>
      </c>
      <c r="M71" s="31">
        <v>0.22</v>
      </c>
      <c r="N71" s="31">
        <v>0.22</v>
      </c>
      <c r="O71" s="31">
        <v>14</v>
      </c>
      <c r="P71" s="31"/>
      <c r="W71" s="16" t="s">
        <v>1562</v>
      </c>
      <c r="X71" s="36">
        <v>41431</v>
      </c>
      <c r="Z71" s="16">
        <v>0</v>
      </c>
      <c r="AA71" s="30"/>
      <c r="AB71" s="30" t="s">
        <v>3632</v>
      </c>
    </row>
    <row r="72" spans="1:28">
      <c r="A72" s="31">
        <v>5.25</v>
      </c>
      <c r="B72" s="31" t="str">
        <f t="shared" si="1"/>
        <v>MCM Audio Select 55-2669</v>
      </c>
      <c r="C72" s="31" t="s">
        <v>568</v>
      </c>
      <c r="D72" s="31" t="s">
        <v>607</v>
      </c>
      <c r="E72" s="33" t="s">
        <v>607</v>
      </c>
      <c r="F72" s="31"/>
      <c r="G72" s="31">
        <v>8</v>
      </c>
      <c r="H72" s="31">
        <v>30</v>
      </c>
      <c r="I72" s="31">
        <v>88</v>
      </c>
      <c r="J72" s="31"/>
      <c r="K72" s="31">
        <v>45</v>
      </c>
      <c r="L72" s="31">
        <v>18.440000000000001</v>
      </c>
      <c r="M72" s="31">
        <v>0.3</v>
      </c>
      <c r="N72" s="31">
        <v>0.36</v>
      </c>
      <c r="O72" s="31">
        <v>1.95</v>
      </c>
      <c r="P72" s="31"/>
      <c r="W72" s="16" t="s">
        <v>1562</v>
      </c>
      <c r="X72" s="35">
        <v>41431</v>
      </c>
      <c r="Z72" s="16">
        <v>0</v>
      </c>
      <c r="AA72" s="30"/>
      <c r="AB72" s="30" t="s">
        <v>3646</v>
      </c>
    </row>
    <row r="73" spans="1:28">
      <c r="A73" s="31">
        <v>8</v>
      </c>
      <c r="B73" s="31" t="str">
        <f t="shared" si="1"/>
        <v>MCM Audio Select 55-2950</v>
      </c>
      <c r="C73" s="31" t="s">
        <v>568</v>
      </c>
      <c r="D73" s="31" t="s">
        <v>608</v>
      </c>
      <c r="E73" s="33" t="s">
        <v>608</v>
      </c>
      <c r="F73" s="31"/>
      <c r="G73" s="31">
        <v>8</v>
      </c>
      <c r="H73" s="31">
        <v>100</v>
      </c>
      <c r="I73" s="31">
        <v>94</v>
      </c>
      <c r="J73" s="31"/>
      <c r="K73" s="31">
        <v>65</v>
      </c>
      <c r="L73" s="31">
        <v>46.4</v>
      </c>
      <c r="M73" s="31">
        <v>0.27</v>
      </c>
      <c r="N73" s="31">
        <v>0.3</v>
      </c>
      <c r="O73" s="31">
        <v>2.5</v>
      </c>
      <c r="P73" s="31"/>
      <c r="W73" s="16" t="s">
        <v>1562</v>
      </c>
      <c r="X73" s="36">
        <v>41431</v>
      </c>
      <c r="Z73" s="16">
        <v>0</v>
      </c>
      <c r="AA73" s="30" t="s">
        <v>3654</v>
      </c>
      <c r="AB73" s="30" t="s">
        <v>3643</v>
      </c>
    </row>
    <row r="74" spans="1:28">
      <c r="A74" s="31">
        <v>10</v>
      </c>
      <c r="B74" s="31" t="str">
        <f t="shared" si="1"/>
        <v>MCM Audio Select 55-2951</v>
      </c>
      <c r="C74" s="31" t="s">
        <v>568</v>
      </c>
      <c r="D74" s="31" t="s">
        <v>609</v>
      </c>
      <c r="E74" s="33" t="s">
        <v>609</v>
      </c>
      <c r="F74" s="31"/>
      <c r="G74" s="31">
        <v>8</v>
      </c>
      <c r="H74" s="31">
        <v>125</v>
      </c>
      <c r="I74" s="31">
        <v>95</v>
      </c>
      <c r="J74" s="31"/>
      <c r="K74" s="31">
        <v>38</v>
      </c>
      <c r="L74" s="31">
        <v>62</v>
      </c>
      <c r="M74" s="31">
        <v>0.32</v>
      </c>
      <c r="N74" s="31">
        <v>0.37</v>
      </c>
      <c r="O74" s="31">
        <v>2.7</v>
      </c>
      <c r="P74" s="31"/>
      <c r="W74" s="16" t="s">
        <v>1562</v>
      </c>
      <c r="X74" s="35">
        <v>41431</v>
      </c>
      <c r="Z74" s="16">
        <v>0</v>
      </c>
      <c r="AA74" s="30" t="s">
        <v>3654</v>
      </c>
      <c r="AB74" s="30" t="s">
        <v>3643</v>
      </c>
    </row>
    <row r="75" spans="1:28">
      <c r="A75" s="31">
        <v>12</v>
      </c>
      <c r="B75" s="31" t="str">
        <f t="shared" si="1"/>
        <v>MCM Audio Select 55-2952</v>
      </c>
      <c r="C75" s="31" t="s">
        <v>568</v>
      </c>
      <c r="D75" s="31" t="s">
        <v>610</v>
      </c>
      <c r="E75" s="33" t="s">
        <v>610</v>
      </c>
      <c r="F75" s="31"/>
      <c r="G75" s="31">
        <v>8</v>
      </c>
      <c r="H75" s="31">
        <v>175</v>
      </c>
      <c r="I75" s="31">
        <v>97</v>
      </c>
      <c r="J75" s="31"/>
      <c r="K75" s="31">
        <v>38</v>
      </c>
      <c r="L75" s="31">
        <v>108</v>
      </c>
      <c r="M75" s="31">
        <v>0.34</v>
      </c>
      <c r="N75" s="31">
        <v>0.39</v>
      </c>
      <c r="O75" s="31">
        <v>2.8</v>
      </c>
      <c r="P75" s="31"/>
      <c r="W75" s="16" t="s">
        <v>1562</v>
      </c>
      <c r="X75" s="36">
        <v>41431</v>
      </c>
      <c r="Z75" s="16">
        <v>0</v>
      </c>
      <c r="AA75" s="30" t="s">
        <v>3654</v>
      </c>
      <c r="AB75" s="30" t="s">
        <v>3643</v>
      </c>
    </row>
    <row r="76" spans="1:28">
      <c r="A76" s="31">
        <v>15</v>
      </c>
      <c r="B76" s="31" t="str">
        <f t="shared" si="1"/>
        <v>MCM Audio Select 55-2953</v>
      </c>
      <c r="C76" s="31" t="s">
        <v>568</v>
      </c>
      <c r="D76" s="31" t="s">
        <v>611</v>
      </c>
      <c r="E76" s="33" t="s">
        <v>611</v>
      </c>
      <c r="F76" s="31"/>
      <c r="G76" s="31">
        <v>8</v>
      </c>
      <c r="H76" s="31">
        <v>200</v>
      </c>
      <c r="I76" s="31">
        <v>98</v>
      </c>
      <c r="J76" s="31"/>
      <c r="K76" s="31">
        <v>32</v>
      </c>
      <c r="L76" s="31">
        <v>232</v>
      </c>
      <c r="M76" s="31">
        <v>0.41</v>
      </c>
      <c r="N76" s="31">
        <v>0.48</v>
      </c>
      <c r="O76" s="31">
        <v>2.9</v>
      </c>
      <c r="P76" s="31"/>
      <c r="W76" s="16" t="s">
        <v>1562</v>
      </c>
      <c r="X76" s="35">
        <v>41431</v>
      </c>
      <c r="Z76" s="16">
        <v>0</v>
      </c>
      <c r="AA76" s="30" t="s">
        <v>3654</v>
      </c>
      <c r="AB76" s="30" t="s">
        <v>3643</v>
      </c>
    </row>
    <row r="77" spans="1:28">
      <c r="A77" s="31">
        <v>18</v>
      </c>
      <c r="B77" s="31" t="str">
        <f t="shared" si="1"/>
        <v>MCM Audio Select 55-2954</v>
      </c>
      <c r="C77" s="31" t="s">
        <v>568</v>
      </c>
      <c r="D77" s="31" t="s">
        <v>612</v>
      </c>
      <c r="E77" s="33" t="s">
        <v>612</v>
      </c>
      <c r="F77" s="31"/>
      <c r="G77" s="31">
        <v>8</v>
      </c>
      <c r="H77" s="31">
        <v>300</v>
      </c>
      <c r="I77" s="31">
        <v>100</v>
      </c>
      <c r="J77" s="31"/>
      <c r="K77" s="31">
        <v>27</v>
      </c>
      <c r="L77" s="31">
        <v>224</v>
      </c>
      <c r="M77" s="31">
        <v>0.28999999999999998</v>
      </c>
      <c r="N77" s="31">
        <v>0.32</v>
      </c>
      <c r="O77" s="31">
        <v>2.5</v>
      </c>
      <c r="P77" s="31"/>
      <c r="W77" s="16" t="s">
        <v>1562</v>
      </c>
      <c r="X77" s="36">
        <v>41431</v>
      </c>
      <c r="Z77" s="16">
        <v>0</v>
      </c>
      <c r="AA77" s="30" t="s">
        <v>3654</v>
      </c>
      <c r="AB77" s="30" t="s">
        <v>3643</v>
      </c>
    </row>
    <row r="78" spans="1:28">
      <c r="A78" s="31">
        <v>8</v>
      </c>
      <c r="B78" s="31" t="str">
        <f t="shared" si="1"/>
        <v>MCM Audio Select 55-2960</v>
      </c>
      <c r="C78" s="31" t="s">
        <v>568</v>
      </c>
      <c r="D78" s="31" t="s">
        <v>613</v>
      </c>
      <c r="E78" s="33" t="s">
        <v>613</v>
      </c>
      <c r="F78" s="31"/>
      <c r="G78" s="31">
        <v>8</v>
      </c>
      <c r="H78" s="31">
        <v>80</v>
      </c>
      <c r="I78" s="31">
        <v>92</v>
      </c>
      <c r="J78" s="31"/>
      <c r="K78" s="31">
        <v>68</v>
      </c>
      <c r="L78" s="31">
        <v>10.86</v>
      </c>
      <c r="M78" s="31">
        <v>0.56000000000000005</v>
      </c>
      <c r="N78" s="31">
        <v>0.69</v>
      </c>
      <c r="O78" s="31">
        <v>3.3</v>
      </c>
      <c r="P78" s="31"/>
      <c r="W78" s="16" t="s">
        <v>1562</v>
      </c>
      <c r="X78" s="35">
        <v>41431</v>
      </c>
      <c r="Z78" s="16">
        <v>0</v>
      </c>
      <c r="AA78" s="30" t="s">
        <v>3655</v>
      </c>
      <c r="AB78" s="30" t="s">
        <v>3643</v>
      </c>
    </row>
    <row r="79" spans="1:28">
      <c r="A79" s="31">
        <v>10</v>
      </c>
      <c r="B79" s="31" t="str">
        <f t="shared" si="1"/>
        <v>MCM Audio Select 55-2961</v>
      </c>
      <c r="C79" s="31" t="s">
        <v>568</v>
      </c>
      <c r="D79" s="31" t="s">
        <v>614</v>
      </c>
      <c r="E79" s="33" t="s">
        <v>614</v>
      </c>
      <c r="F79" s="31"/>
      <c r="G79" s="31">
        <v>8</v>
      </c>
      <c r="H79" s="31">
        <v>100</v>
      </c>
      <c r="I79" s="31">
        <v>96</v>
      </c>
      <c r="J79" s="31"/>
      <c r="K79" s="31">
        <v>52</v>
      </c>
      <c r="L79" s="31">
        <v>55.8</v>
      </c>
      <c r="M79" s="31">
        <v>0.28999999999999998</v>
      </c>
      <c r="N79" s="31">
        <v>0.32</v>
      </c>
      <c r="O79" s="31">
        <v>2.6</v>
      </c>
      <c r="P79" s="31"/>
      <c r="W79" s="16" t="s">
        <v>1562</v>
      </c>
      <c r="X79" s="36">
        <v>41431</v>
      </c>
      <c r="Z79" s="16">
        <v>0</v>
      </c>
      <c r="AA79" s="30" t="s">
        <v>3655</v>
      </c>
      <c r="AB79" s="30" t="s">
        <v>3643</v>
      </c>
    </row>
    <row r="80" spans="1:28">
      <c r="A80" s="31">
        <v>12</v>
      </c>
      <c r="B80" s="31" t="str">
        <f t="shared" si="1"/>
        <v>MCM Audio Select 55-2962</v>
      </c>
      <c r="C80" s="31" t="s">
        <v>568</v>
      </c>
      <c r="D80" s="31" t="s">
        <v>615</v>
      </c>
      <c r="E80" s="33" t="s">
        <v>615</v>
      </c>
      <c r="F80" s="31"/>
      <c r="G80" s="31">
        <v>8</v>
      </c>
      <c r="H80" s="31">
        <v>175</v>
      </c>
      <c r="I80" s="31">
        <v>96</v>
      </c>
      <c r="J80" s="31"/>
      <c r="K80" s="31">
        <v>48</v>
      </c>
      <c r="L80" s="31">
        <v>94.5</v>
      </c>
      <c r="M80" s="31">
        <v>0.39</v>
      </c>
      <c r="N80" s="31">
        <v>0.43</v>
      </c>
      <c r="O80" s="31">
        <v>4.5</v>
      </c>
      <c r="P80" s="31"/>
      <c r="W80" s="16" t="s">
        <v>1562</v>
      </c>
      <c r="X80" s="35">
        <v>41431</v>
      </c>
      <c r="Z80" s="16">
        <v>0</v>
      </c>
      <c r="AA80" s="30" t="s">
        <v>3655</v>
      </c>
      <c r="AB80" s="30" t="s">
        <v>3643</v>
      </c>
    </row>
    <row r="81" spans="1:28">
      <c r="A81" s="31">
        <v>15</v>
      </c>
      <c r="B81" s="31" t="str">
        <f t="shared" si="1"/>
        <v>MCM Audio Select 55-2963</v>
      </c>
      <c r="C81" s="31" t="s">
        <v>568</v>
      </c>
      <c r="D81" s="31" t="s">
        <v>616</v>
      </c>
      <c r="E81" s="33" t="s">
        <v>616</v>
      </c>
      <c r="F81" s="31"/>
      <c r="G81" s="31">
        <v>8</v>
      </c>
      <c r="H81" s="31">
        <v>200</v>
      </c>
      <c r="I81" s="31">
        <v>97</v>
      </c>
      <c r="J81" s="31"/>
      <c r="K81" s="31">
        <v>32</v>
      </c>
      <c r="L81" s="31">
        <v>286</v>
      </c>
      <c r="M81" s="31">
        <v>0.39</v>
      </c>
      <c r="N81" s="31">
        <v>0.44</v>
      </c>
      <c r="O81" s="31">
        <v>3.3</v>
      </c>
      <c r="P81" s="31"/>
      <c r="W81" s="16" t="s">
        <v>1562</v>
      </c>
      <c r="X81" s="36">
        <v>41431</v>
      </c>
      <c r="Z81" s="16">
        <v>0</v>
      </c>
      <c r="AA81" s="30" t="s">
        <v>3655</v>
      </c>
      <c r="AB81" s="30" t="s">
        <v>3643</v>
      </c>
    </row>
    <row r="82" spans="1:28">
      <c r="A82" s="31">
        <v>18</v>
      </c>
      <c r="B82" s="31" t="str">
        <f t="shared" si="1"/>
        <v>MCM Audio Select 55-2964</v>
      </c>
      <c r="C82" s="31" t="s">
        <v>568</v>
      </c>
      <c r="D82" s="31" t="s">
        <v>617</v>
      </c>
      <c r="E82" s="33" t="s">
        <v>617</v>
      </c>
      <c r="F82" s="31"/>
      <c r="G82" s="31">
        <v>8</v>
      </c>
      <c r="H82" s="31">
        <v>300</v>
      </c>
      <c r="I82" s="31">
        <v>97</v>
      </c>
      <c r="J82" s="31"/>
      <c r="K82" s="31">
        <v>27</v>
      </c>
      <c r="L82" s="31">
        <v>630.29999999999995</v>
      </c>
      <c r="M82" s="31">
        <v>0.31</v>
      </c>
      <c r="N82" s="31">
        <v>0.35</v>
      </c>
      <c r="O82" s="31">
        <v>2.63</v>
      </c>
      <c r="P82" s="31"/>
      <c r="W82" s="16" t="s">
        <v>1562</v>
      </c>
      <c r="X82" s="35">
        <v>41431</v>
      </c>
      <c r="Z82" s="16">
        <v>0</v>
      </c>
      <c r="AA82" s="30" t="s">
        <v>3655</v>
      </c>
      <c r="AB82" s="30" t="s">
        <v>3643</v>
      </c>
    </row>
    <row r="83" spans="1:28">
      <c r="A83" s="31">
        <v>6.5</v>
      </c>
      <c r="B83" s="31" t="str">
        <f t="shared" si="1"/>
        <v>MCM Audio Select 55-2970</v>
      </c>
      <c r="C83" s="31" t="s">
        <v>568</v>
      </c>
      <c r="D83" s="31" t="s">
        <v>618</v>
      </c>
      <c r="E83" s="33" t="s">
        <v>618</v>
      </c>
      <c r="F83" s="31"/>
      <c r="G83" s="31">
        <v>8</v>
      </c>
      <c r="H83" s="31">
        <v>50</v>
      </c>
      <c r="I83" s="31">
        <v>88</v>
      </c>
      <c r="J83" s="31"/>
      <c r="K83" s="31">
        <v>40</v>
      </c>
      <c r="L83" s="31">
        <v>26.93</v>
      </c>
      <c r="M83" s="31">
        <v>0.42</v>
      </c>
      <c r="N83" s="31">
        <v>0.48</v>
      </c>
      <c r="O83" s="31">
        <v>3.66</v>
      </c>
      <c r="P83" s="31"/>
      <c r="W83" s="16" t="s">
        <v>1562</v>
      </c>
      <c r="X83" s="36">
        <v>41431</v>
      </c>
      <c r="Z83" s="16">
        <v>0</v>
      </c>
      <c r="AA83" s="30" t="s">
        <v>3656</v>
      </c>
      <c r="AB83" s="30" t="s">
        <v>3643</v>
      </c>
    </row>
    <row r="84" spans="1:28">
      <c r="A84" s="31">
        <v>8</v>
      </c>
      <c r="B84" s="31" t="str">
        <f t="shared" si="1"/>
        <v>MCM Audio Select 55-2971</v>
      </c>
      <c r="C84" s="31" t="s">
        <v>568</v>
      </c>
      <c r="D84" s="31" t="s">
        <v>619</v>
      </c>
      <c r="E84" s="33" t="s">
        <v>619</v>
      </c>
      <c r="F84" s="31"/>
      <c r="G84" s="31">
        <v>8</v>
      </c>
      <c r="H84" s="31">
        <v>70</v>
      </c>
      <c r="I84" s="31">
        <v>89</v>
      </c>
      <c r="J84" s="31"/>
      <c r="K84" s="31">
        <v>29</v>
      </c>
      <c r="L84" s="31">
        <v>98.26</v>
      </c>
      <c r="M84" s="31">
        <v>0.45</v>
      </c>
      <c r="N84" s="31">
        <v>0.52</v>
      </c>
      <c r="O84" s="31">
        <v>3.4</v>
      </c>
      <c r="P84" s="31"/>
      <c r="W84" s="16" t="s">
        <v>1562</v>
      </c>
      <c r="X84" s="35">
        <v>41431</v>
      </c>
      <c r="Z84" s="16">
        <v>0</v>
      </c>
      <c r="AA84" s="30" t="s">
        <v>3656</v>
      </c>
      <c r="AB84" s="30" t="s">
        <v>3643</v>
      </c>
    </row>
    <row r="85" spans="1:28">
      <c r="A85" s="31">
        <v>10</v>
      </c>
      <c r="B85" s="31" t="str">
        <f t="shared" si="1"/>
        <v>MCM Audio Select 55-2972</v>
      </c>
      <c r="C85" s="31" t="s">
        <v>568</v>
      </c>
      <c r="D85" s="31" t="s">
        <v>620</v>
      </c>
      <c r="E85" s="33" t="s">
        <v>620</v>
      </c>
      <c r="F85" s="31"/>
      <c r="G85" s="31">
        <v>8</v>
      </c>
      <c r="H85" s="31">
        <v>100</v>
      </c>
      <c r="I85" s="31">
        <v>90</v>
      </c>
      <c r="J85" s="31"/>
      <c r="K85" s="31">
        <v>40</v>
      </c>
      <c r="L85" s="31">
        <v>82.27</v>
      </c>
      <c r="M85" s="31">
        <v>0.45</v>
      </c>
      <c r="N85" s="31">
        <v>0.55000000000000004</v>
      </c>
      <c r="O85" s="31">
        <v>2.4900000000000002</v>
      </c>
      <c r="P85" s="31"/>
      <c r="W85" s="16" t="s">
        <v>1562</v>
      </c>
      <c r="X85" s="36">
        <v>41431</v>
      </c>
      <c r="Z85" s="16">
        <v>0</v>
      </c>
      <c r="AA85" s="30" t="s">
        <v>3656</v>
      </c>
      <c r="AB85" s="30" t="s">
        <v>3643</v>
      </c>
    </row>
    <row r="86" spans="1:28">
      <c r="A86" s="31">
        <v>12</v>
      </c>
      <c r="B86" s="31" t="str">
        <f t="shared" si="1"/>
        <v>MCM Audio Select 55-2973</v>
      </c>
      <c r="C86" s="31" t="s">
        <v>568</v>
      </c>
      <c r="D86" s="31" t="s">
        <v>621</v>
      </c>
      <c r="E86" s="33" t="s">
        <v>621</v>
      </c>
      <c r="F86" s="31"/>
      <c r="G86" s="31">
        <v>8</v>
      </c>
      <c r="H86" s="31">
        <v>120</v>
      </c>
      <c r="I86" s="31">
        <v>91</v>
      </c>
      <c r="J86" s="31"/>
      <c r="K86" s="31">
        <v>42</v>
      </c>
      <c r="L86" s="31">
        <v>122.6</v>
      </c>
      <c r="M86" s="31">
        <v>0.47</v>
      </c>
      <c r="N86" s="31">
        <v>0.56999999999999995</v>
      </c>
      <c r="O86" s="31">
        <v>3.24</v>
      </c>
      <c r="P86" s="31"/>
      <c r="W86" s="16" t="s">
        <v>1562</v>
      </c>
      <c r="X86" s="35">
        <v>41431</v>
      </c>
      <c r="Z86" s="16">
        <v>0</v>
      </c>
      <c r="AA86" s="30" t="s">
        <v>3656</v>
      </c>
      <c r="AB86" s="30" t="s">
        <v>3643</v>
      </c>
    </row>
    <row r="87" spans="1:28">
      <c r="A87" s="31">
        <v>15</v>
      </c>
      <c r="B87" s="31" t="str">
        <f t="shared" si="1"/>
        <v>MCM Audio Select 55-2974</v>
      </c>
      <c r="C87" s="31" t="s">
        <v>568</v>
      </c>
      <c r="D87" s="31" t="s">
        <v>622</v>
      </c>
      <c r="E87" s="33" t="s">
        <v>622</v>
      </c>
      <c r="F87" s="31"/>
      <c r="G87" s="31">
        <v>8</v>
      </c>
      <c r="H87" s="31">
        <v>200</v>
      </c>
      <c r="I87" s="31">
        <v>92</v>
      </c>
      <c r="J87" s="31"/>
      <c r="K87" s="31">
        <v>33</v>
      </c>
      <c r="L87" s="31">
        <v>322.23</v>
      </c>
      <c r="M87" s="31">
        <v>0.47</v>
      </c>
      <c r="N87" s="31">
        <v>0.56000000000000005</v>
      </c>
      <c r="O87" s="31">
        <v>3.08</v>
      </c>
      <c r="P87" s="31"/>
      <c r="W87" s="16" t="s">
        <v>1562</v>
      </c>
      <c r="X87" s="36">
        <v>41431</v>
      </c>
      <c r="Z87" s="16">
        <v>0</v>
      </c>
      <c r="AA87" s="30" t="s">
        <v>3656</v>
      </c>
      <c r="AB87" s="30" t="s">
        <v>3643</v>
      </c>
    </row>
    <row r="88" spans="1:28">
      <c r="A88" s="31">
        <v>10</v>
      </c>
      <c r="B88" s="31" t="str">
        <f t="shared" si="1"/>
        <v>MCM Audio Select 55-2981</v>
      </c>
      <c r="C88" s="31" t="s">
        <v>568</v>
      </c>
      <c r="D88" s="31" t="s">
        <v>623</v>
      </c>
      <c r="E88" s="33" t="s">
        <v>623</v>
      </c>
      <c r="F88" s="31"/>
      <c r="G88" s="31">
        <v>8</v>
      </c>
      <c r="H88" s="31">
        <v>200</v>
      </c>
      <c r="I88" s="31">
        <v>93</v>
      </c>
      <c r="J88" s="31"/>
      <c r="K88" s="31">
        <v>42</v>
      </c>
      <c r="L88" s="31">
        <v>58.08</v>
      </c>
      <c r="M88" s="31">
        <v>0.54</v>
      </c>
      <c r="N88" s="31">
        <v>0.66</v>
      </c>
      <c r="O88" s="31">
        <v>3.08</v>
      </c>
      <c r="P88" s="31"/>
      <c r="W88" s="16" t="s">
        <v>1562</v>
      </c>
      <c r="X88" s="35">
        <v>41431</v>
      </c>
      <c r="Z88" s="16">
        <v>0</v>
      </c>
      <c r="AA88" s="30" t="s">
        <v>3657</v>
      </c>
      <c r="AB88" s="30" t="s">
        <v>3643</v>
      </c>
    </row>
    <row r="89" spans="1:28">
      <c r="A89" s="31">
        <v>12</v>
      </c>
      <c r="B89" s="31" t="str">
        <f t="shared" si="1"/>
        <v>MCM Audio Select 55-2982</v>
      </c>
      <c r="C89" s="31" t="s">
        <v>568</v>
      </c>
      <c r="D89" s="31" t="s">
        <v>624</v>
      </c>
      <c r="E89" s="33" t="s">
        <v>624</v>
      </c>
      <c r="F89" s="31"/>
      <c r="G89" s="31">
        <v>8</v>
      </c>
      <c r="H89" s="31">
        <v>350</v>
      </c>
      <c r="I89" s="31">
        <v>96</v>
      </c>
      <c r="J89" s="31"/>
      <c r="K89" s="31">
        <v>36</v>
      </c>
      <c r="L89" s="31">
        <v>121.67</v>
      </c>
      <c r="M89" s="31">
        <v>0.41</v>
      </c>
      <c r="N89" s="31">
        <v>0.48</v>
      </c>
      <c r="O89" s="31">
        <v>2.82</v>
      </c>
      <c r="P89" s="31"/>
      <c r="W89" s="16" t="s">
        <v>1562</v>
      </c>
      <c r="X89" s="36">
        <v>41431</v>
      </c>
      <c r="Z89" s="16">
        <v>0</v>
      </c>
      <c r="AA89" s="30" t="s">
        <v>3657</v>
      </c>
      <c r="AB89" s="30" t="s">
        <v>3643</v>
      </c>
    </row>
    <row r="90" spans="1:28">
      <c r="A90" s="31">
        <v>15</v>
      </c>
      <c r="B90" s="31" t="str">
        <f t="shared" si="1"/>
        <v>MCM Audio Select 55-2983</v>
      </c>
      <c r="C90" s="31" t="s">
        <v>568</v>
      </c>
      <c r="D90" s="31" t="s">
        <v>625</v>
      </c>
      <c r="E90" s="33" t="s">
        <v>625</v>
      </c>
      <c r="F90" s="31"/>
      <c r="G90" s="31">
        <v>8</v>
      </c>
      <c r="H90" s="31">
        <v>500</v>
      </c>
      <c r="I90" s="31">
        <v>98</v>
      </c>
      <c r="J90" s="31"/>
      <c r="K90" s="31">
        <v>44</v>
      </c>
      <c r="L90" s="31">
        <v>127.52</v>
      </c>
      <c r="M90" s="31">
        <v>0.46</v>
      </c>
      <c r="N90" s="31">
        <v>0.55000000000000004</v>
      </c>
      <c r="O90" s="31">
        <v>2.89</v>
      </c>
      <c r="P90" s="31"/>
      <c r="W90" s="16" t="s">
        <v>1562</v>
      </c>
      <c r="X90" s="35">
        <v>41431</v>
      </c>
      <c r="Z90" s="16">
        <v>0</v>
      </c>
      <c r="AA90" s="30" t="s">
        <v>3657</v>
      </c>
      <c r="AB90" s="30" t="s">
        <v>3643</v>
      </c>
    </row>
    <row r="91" spans="1:28">
      <c r="A91" s="31">
        <v>18</v>
      </c>
      <c r="B91" s="31" t="str">
        <f t="shared" si="1"/>
        <v>MCM Audio Select 55-2984</v>
      </c>
      <c r="C91" s="31" t="s">
        <v>568</v>
      </c>
      <c r="D91" s="31" t="s">
        <v>626</v>
      </c>
      <c r="E91" s="33" t="s">
        <v>626</v>
      </c>
      <c r="F91" s="31"/>
      <c r="G91" s="31">
        <v>8</v>
      </c>
      <c r="H91" s="31">
        <v>700</v>
      </c>
      <c r="I91" s="31">
        <v>99</v>
      </c>
      <c r="J91" s="31"/>
      <c r="K91" s="31">
        <v>27</v>
      </c>
      <c r="L91" s="31">
        <v>473.84</v>
      </c>
      <c r="M91" s="31">
        <v>0.4</v>
      </c>
      <c r="N91" s="31">
        <v>0.47</v>
      </c>
      <c r="O91" s="31">
        <v>2.76</v>
      </c>
      <c r="P91" s="31"/>
      <c r="W91" s="16" t="s">
        <v>1562</v>
      </c>
      <c r="X91" s="36">
        <v>41431</v>
      </c>
      <c r="Z91" s="16">
        <v>0</v>
      </c>
      <c r="AA91" s="30" t="s">
        <v>3657</v>
      </c>
      <c r="AB91" s="30" t="s">
        <v>3643</v>
      </c>
    </row>
    <row r="92" spans="1:28">
      <c r="A92" s="31">
        <v>21</v>
      </c>
      <c r="B92" s="31" t="str">
        <f t="shared" si="1"/>
        <v>MCM Audio Select 55-2985</v>
      </c>
      <c r="C92" s="31" t="s">
        <v>568</v>
      </c>
      <c r="D92" s="31" t="s">
        <v>627</v>
      </c>
      <c r="E92" s="33" t="s">
        <v>627</v>
      </c>
      <c r="F92" s="31"/>
      <c r="G92" s="31">
        <v>8</v>
      </c>
      <c r="H92" s="31">
        <v>800</v>
      </c>
      <c r="I92" s="31">
        <v>99</v>
      </c>
      <c r="J92" s="31"/>
      <c r="K92" s="31">
        <v>26</v>
      </c>
      <c r="L92" s="31">
        <v>705</v>
      </c>
      <c r="M92" s="31">
        <v>0.38</v>
      </c>
      <c r="N92" s="31">
        <v>0.43</v>
      </c>
      <c r="O92" s="31">
        <v>3.51</v>
      </c>
      <c r="P92" s="31"/>
      <c r="W92" s="16" t="s">
        <v>1562</v>
      </c>
      <c r="X92" s="35">
        <v>41431</v>
      </c>
      <c r="Z92" s="16">
        <v>0</v>
      </c>
      <c r="AA92" s="30" t="s">
        <v>3657</v>
      </c>
      <c r="AB92" s="30" t="s">
        <v>3643</v>
      </c>
    </row>
    <row r="93" spans="1:28">
      <c r="A93" s="31">
        <v>6.5</v>
      </c>
      <c r="B93" s="31" t="str">
        <f t="shared" si="1"/>
        <v>MCM Audio Select 55-3185</v>
      </c>
      <c r="C93" s="31" t="s">
        <v>568</v>
      </c>
      <c r="D93" s="31" t="s">
        <v>628</v>
      </c>
      <c r="E93" s="33" t="s">
        <v>628</v>
      </c>
      <c r="F93" s="31"/>
      <c r="G93" s="31">
        <v>8</v>
      </c>
      <c r="H93" s="31">
        <v>45</v>
      </c>
      <c r="I93" s="31">
        <v>88</v>
      </c>
      <c r="J93" s="31"/>
      <c r="K93" s="31">
        <v>45</v>
      </c>
      <c r="L93" s="31">
        <v>21.74</v>
      </c>
      <c r="M93" s="31">
        <v>0.45</v>
      </c>
      <c r="N93" s="31">
        <v>0.61</v>
      </c>
      <c r="O93" s="31">
        <v>1.7</v>
      </c>
      <c r="P93" s="31"/>
      <c r="W93" s="16" t="s">
        <v>1562</v>
      </c>
      <c r="X93" s="36">
        <v>41431</v>
      </c>
      <c r="Z93" s="16">
        <v>0</v>
      </c>
      <c r="AA93" s="30" t="s">
        <v>3658</v>
      </c>
      <c r="AB93" s="30" t="s">
        <v>3640</v>
      </c>
    </row>
    <row r="94" spans="1:28">
      <c r="A94" s="31">
        <v>8</v>
      </c>
      <c r="B94" s="31" t="str">
        <f t="shared" si="1"/>
        <v>MCM Audio Select 55-3190</v>
      </c>
      <c r="C94" s="31" t="s">
        <v>568</v>
      </c>
      <c r="D94" s="31" t="s">
        <v>629</v>
      </c>
      <c r="E94" s="33" t="s">
        <v>629</v>
      </c>
      <c r="F94" s="31"/>
      <c r="G94" s="31">
        <v>8</v>
      </c>
      <c r="H94" s="31">
        <v>70</v>
      </c>
      <c r="I94" s="31">
        <v>89</v>
      </c>
      <c r="J94" s="31"/>
      <c r="K94" s="31">
        <v>35</v>
      </c>
      <c r="L94" s="31">
        <v>57.09</v>
      </c>
      <c r="M94" s="31">
        <v>0.36</v>
      </c>
      <c r="N94" s="31">
        <v>0.44</v>
      </c>
      <c r="O94" s="31">
        <v>1.92</v>
      </c>
      <c r="P94" s="31"/>
      <c r="W94" s="16" t="s">
        <v>1562</v>
      </c>
      <c r="X94" s="35">
        <v>41431</v>
      </c>
      <c r="Z94" s="16">
        <v>0</v>
      </c>
      <c r="AA94" s="30" t="s">
        <v>3658</v>
      </c>
      <c r="AB94" s="30" t="s">
        <v>3640</v>
      </c>
    </row>
    <row r="95" spans="1:28">
      <c r="A95" s="31">
        <v>8</v>
      </c>
      <c r="B95" s="31" t="str">
        <f t="shared" si="1"/>
        <v>MCM Audio Select 55-3550</v>
      </c>
      <c r="C95" s="31" t="s">
        <v>568</v>
      </c>
      <c r="D95" s="31" t="s">
        <v>630</v>
      </c>
      <c r="E95" s="33" t="s">
        <v>630</v>
      </c>
      <c r="F95" s="31"/>
      <c r="G95" s="31">
        <v>8</v>
      </c>
      <c r="H95" s="31">
        <v>75</v>
      </c>
      <c r="I95" s="31">
        <v>92</v>
      </c>
      <c r="J95" s="31"/>
      <c r="K95" s="31">
        <v>29</v>
      </c>
      <c r="L95" s="31">
        <v>80.459999999999994</v>
      </c>
      <c r="M95" s="31">
        <v>0.17</v>
      </c>
      <c r="N95" s="31">
        <v>0.17</v>
      </c>
      <c r="O95" s="31">
        <v>8.73</v>
      </c>
      <c r="P95" s="31"/>
      <c r="W95" s="16" t="s">
        <v>1562</v>
      </c>
      <c r="X95" s="36">
        <v>41431</v>
      </c>
      <c r="Z95" s="16">
        <v>0</v>
      </c>
      <c r="AA95" s="30" t="s">
        <v>3659</v>
      </c>
      <c r="AB95" s="30" t="s">
        <v>3639</v>
      </c>
    </row>
    <row r="96" spans="1:28">
      <c r="A96" s="31">
        <v>4</v>
      </c>
      <c r="B96" s="31" t="str">
        <f t="shared" si="1"/>
        <v>MCM Audio Select 55-3840</v>
      </c>
      <c r="C96" s="31" t="s">
        <v>568</v>
      </c>
      <c r="D96" s="31" t="s">
        <v>631</v>
      </c>
      <c r="E96" s="33" t="s">
        <v>631</v>
      </c>
      <c r="F96" s="31"/>
      <c r="G96" s="31">
        <v>8</v>
      </c>
      <c r="H96" s="31">
        <v>40</v>
      </c>
      <c r="I96" s="31">
        <v>85</v>
      </c>
      <c r="J96" s="31"/>
      <c r="K96" s="31">
        <v>110</v>
      </c>
      <c r="L96" s="31">
        <v>1.63</v>
      </c>
      <c r="M96" s="31">
        <v>0.69</v>
      </c>
      <c r="N96" s="31">
        <v>0.95</v>
      </c>
      <c r="O96" s="31">
        <v>2.4500000000000002</v>
      </c>
      <c r="P96" s="31"/>
      <c r="W96" s="16" t="s">
        <v>1562</v>
      </c>
      <c r="X96" s="35">
        <v>41431</v>
      </c>
      <c r="Z96" s="16">
        <v>0</v>
      </c>
      <c r="AA96" s="30" t="s">
        <v>3659</v>
      </c>
      <c r="AB96" s="30" t="s">
        <v>3639</v>
      </c>
    </row>
    <row r="97" spans="1:28">
      <c r="A97" s="31">
        <v>4</v>
      </c>
      <c r="B97" s="31" t="str">
        <f t="shared" si="1"/>
        <v>MCM Audio Select 55-3853</v>
      </c>
      <c r="C97" s="31" t="s">
        <v>568</v>
      </c>
      <c r="D97" s="31" t="s">
        <v>632</v>
      </c>
      <c r="E97" s="33" t="s">
        <v>632</v>
      </c>
      <c r="F97" s="31"/>
      <c r="G97" s="31">
        <v>8</v>
      </c>
      <c r="H97" s="31">
        <v>20</v>
      </c>
      <c r="I97" s="31">
        <v>86</v>
      </c>
      <c r="J97" s="31"/>
      <c r="K97" s="31">
        <v>60</v>
      </c>
      <c r="L97" s="31">
        <v>4.1399999999999997</v>
      </c>
      <c r="M97" s="31">
        <v>0.43</v>
      </c>
      <c r="N97" s="31">
        <v>0.55000000000000004</v>
      </c>
      <c r="O97" s="31">
        <v>1.93</v>
      </c>
      <c r="P97" s="31"/>
      <c r="W97" s="16" t="s">
        <v>1562</v>
      </c>
      <c r="X97" s="36">
        <v>41431</v>
      </c>
      <c r="Z97" s="16">
        <v>0</v>
      </c>
      <c r="AA97" s="30" t="s">
        <v>3651</v>
      </c>
      <c r="AB97" s="30" t="s">
        <v>3646</v>
      </c>
    </row>
    <row r="98" spans="1:28">
      <c r="A98" s="31">
        <v>6.5</v>
      </c>
      <c r="B98" s="31" t="str">
        <f t="shared" si="1"/>
        <v>MCM Audio Select 55-3862</v>
      </c>
      <c r="C98" s="31" t="s">
        <v>568</v>
      </c>
      <c r="D98" s="31" t="s">
        <v>633</v>
      </c>
      <c r="E98" s="33" t="s">
        <v>633</v>
      </c>
      <c r="F98" s="31"/>
      <c r="G98" s="31">
        <v>8</v>
      </c>
      <c r="H98" s="31">
        <v>75</v>
      </c>
      <c r="I98" s="31">
        <v>88</v>
      </c>
      <c r="J98" s="31"/>
      <c r="K98" s="31">
        <v>35</v>
      </c>
      <c r="L98" s="31">
        <v>20.05</v>
      </c>
      <c r="M98" s="31">
        <v>0.27</v>
      </c>
      <c r="N98" s="31">
        <v>0.3</v>
      </c>
      <c r="O98" s="31">
        <v>2.62</v>
      </c>
      <c r="P98" s="31"/>
      <c r="W98" s="16" t="s">
        <v>1562</v>
      </c>
      <c r="X98" s="35">
        <v>41431</v>
      </c>
      <c r="Z98" s="16">
        <v>0</v>
      </c>
      <c r="AA98" s="30" t="s">
        <v>3651</v>
      </c>
      <c r="AB98" s="30" t="s">
        <v>3646</v>
      </c>
    </row>
    <row r="99" spans="1:28">
      <c r="A99" s="31">
        <v>5</v>
      </c>
      <c r="B99" s="31" t="str">
        <f t="shared" si="1"/>
        <v>MCM Audio Select 55-3870</v>
      </c>
      <c r="C99" s="31" t="s">
        <v>568</v>
      </c>
      <c r="D99" s="31" t="s">
        <v>634</v>
      </c>
      <c r="E99" s="33" t="s">
        <v>634</v>
      </c>
      <c r="F99" s="31"/>
      <c r="G99" s="31">
        <v>8</v>
      </c>
      <c r="H99" s="31">
        <v>50</v>
      </c>
      <c r="I99" s="31">
        <v>87</v>
      </c>
      <c r="J99" s="31"/>
      <c r="K99" s="31">
        <v>65</v>
      </c>
      <c r="L99" s="31">
        <v>5.73</v>
      </c>
      <c r="M99" s="31">
        <v>0.5</v>
      </c>
      <c r="N99" s="31">
        <v>0.65</v>
      </c>
      <c r="O99" s="31">
        <v>2.25</v>
      </c>
      <c r="P99" s="31"/>
      <c r="W99" s="16" t="s">
        <v>1562</v>
      </c>
      <c r="X99" s="36">
        <v>41431</v>
      </c>
      <c r="Z99" s="16">
        <v>0</v>
      </c>
      <c r="AA99" s="30" t="s">
        <v>3651</v>
      </c>
      <c r="AB99" s="30" t="s">
        <v>3646</v>
      </c>
    </row>
    <row r="100" spans="1:28">
      <c r="A100" s="31">
        <v>6</v>
      </c>
      <c r="B100" s="31" t="str">
        <f t="shared" si="1"/>
        <v>Pyle PPA6</v>
      </c>
      <c r="C100" s="31" t="s">
        <v>340</v>
      </c>
      <c r="D100" s="31" t="s">
        <v>635</v>
      </c>
      <c r="E100" s="33" t="s">
        <v>636</v>
      </c>
      <c r="F100" s="31"/>
      <c r="G100" s="31">
        <v>8</v>
      </c>
      <c r="H100" s="31">
        <v>150</v>
      </c>
      <c r="I100" s="31">
        <v>89</v>
      </c>
      <c r="J100" s="31"/>
      <c r="K100" s="31">
        <v>94</v>
      </c>
      <c r="L100" s="31">
        <v>4.1900000000000004</v>
      </c>
      <c r="M100" s="31">
        <v>0.89</v>
      </c>
      <c r="N100" s="31">
        <v>1.27</v>
      </c>
      <c r="O100" s="31">
        <v>2.97</v>
      </c>
      <c r="P100" s="31"/>
      <c r="W100" s="16" t="s">
        <v>1562</v>
      </c>
      <c r="X100" s="35">
        <v>41431</v>
      </c>
      <c r="Z100" s="16">
        <v>0</v>
      </c>
      <c r="AA100" s="30" t="s">
        <v>3660</v>
      </c>
      <c r="AB100" s="30" t="s">
        <v>3643</v>
      </c>
    </row>
    <row r="101" spans="1:28">
      <c r="A101" s="31">
        <v>8</v>
      </c>
      <c r="B101" s="31" t="str">
        <f t="shared" si="1"/>
        <v>Pyle PPA8</v>
      </c>
      <c r="C101" s="31" t="s">
        <v>340</v>
      </c>
      <c r="D101" s="31" t="s">
        <v>637</v>
      </c>
      <c r="E101" s="33" t="s">
        <v>638</v>
      </c>
      <c r="F101" s="31"/>
      <c r="G101" s="31">
        <v>8</v>
      </c>
      <c r="H101" s="31">
        <v>200</v>
      </c>
      <c r="I101" s="31">
        <v>89</v>
      </c>
      <c r="J101" s="31"/>
      <c r="K101" s="31">
        <v>61</v>
      </c>
      <c r="L101" s="31">
        <v>19.71</v>
      </c>
      <c r="M101" s="31">
        <v>0.69</v>
      </c>
      <c r="N101" s="31">
        <v>0.99</v>
      </c>
      <c r="O101" s="31">
        <v>2.99</v>
      </c>
      <c r="P101" s="31"/>
      <c r="W101" s="16" t="s">
        <v>1562</v>
      </c>
      <c r="X101" s="36">
        <v>41431</v>
      </c>
      <c r="Z101" s="16">
        <v>0</v>
      </c>
      <c r="AA101" s="30" t="s">
        <v>3660</v>
      </c>
      <c r="AB101" s="30" t="s">
        <v>3643</v>
      </c>
    </row>
    <row r="102" spans="1:28">
      <c r="A102" s="31">
        <v>10</v>
      </c>
      <c r="B102" s="31" t="str">
        <f t="shared" si="1"/>
        <v>Pyle PPA10</v>
      </c>
      <c r="C102" s="31" t="s">
        <v>340</v>
      </c>
      <c r="D102" s="31" t="s">
        <v>639</v>
      </c>
      <c r="E102" s="33" t="s">
        <v>640</v>
      </c>
      <c r="F102" s="31"/>
      <c r="G102" s="31">
        <v>8</v>
      </c>
      <c r="H102" s="31">
        <v>200</v>
      </c>
      <c r="I102" s="31">
        <v>89</v>
      </c>
      <c r="J102" s="31"/>
      <c r="K102" s="31">
        <v>45</v>
      </c>
      <c r="L102" s="31">
        <v>47.86</v>
      </c>
      <c r="M102" s="31">
        <v>0.68</v>
      </c>
      <c r="N102" s="31">
        <v>0.91</v>
      </c>
      <c r="O102" s="31">
        <v>2.67</v>
      </c>
      <c r="P102" s="31"/>
      <c r="W102" s="16" t="s">
        <v>1562</v>
      </c>
      <c r="X102" s="35">
        <v>41431</v>
      </c>
      <c r="Z102" s="16">
        <v>0</v>
      </c>
      <c r="AA102" s="30" t="s">
        <v>3660</v>
      </c>
      <c r="AB102" s="30" t="s">
        <v>3643</v>
      </c>
    </row>
    <row r="103" spans="1:28">
      <c r="A103" s="31">
        <v>12</v>
      </c>
      <c r="B103" s="31" t="str">
        <f t="shared" si="1"/>
        <v>Pyle PPA12</v>
      </c>
      <c r="C103" s="31" t="s">
        <v>340</v>
      </c>
      <c r="D103" s="31" t="s">
        <v>641</v>
      </c>
      <c r="E103" s="33" t="s">
        <v>642</v>
      </c>
      <c r="F103" s="31"/>
      <c r="G103" s="31">
        <v>8</v>
      </c>
      <c r="H103" s="31">
        <v>200</v>
      </c>
      <c r="I103" s="31">
        <v>90</v>
      </c>
      <c r="J103" s="31"/>
      <c r="K103" s="31">
        <v>36</v>
      </c>
      <c r="L103" s="31">
        <v>127.91</v>
      </c>
      <c r="M103" s="31">
        <v>0.66</v>
      </c>
      <c r="N103" s="31">
        <v>0.88</v>
      </c>
      <c r="O103" s="31">
        <v>2.62</v>
      </c>
      <c r="P103" s="31"/>
      <c r="W103" s="16" t="s">
        <v>1562</v>
      </c>
      <c r="X103" s="36">
        <v>41431</v>
      </c>
      <c r="Z103" s="16">
        <v>0</v>
      </c>
      <c r="AA103" s="30" t="s">
        <v>3660</v>
      </c>
      <c r="AB103" s="30" t="s">
        <v>3643</v>
      </c>
    </row>
    <row r="104" spans="1:28">
      <c r="A104" s="31">
        <v>15</v>
      </c>
      <c r="B104" s="31" t="str">
        <f t="shared" si="1"/>
        <v>Pyle PPA15</v>
      </c>
      <c r="C104" s="31" t="s">
        <v>340</v>
      </c>
      <c r="D104" s="31" t="s">
        <v>643</v>
      </c>
      <c r="E104" s="33" t="s">
        <v>644</v>
      </c>
      <c r="F104" s="31"/>
      <c r="G104" s="31">
        <v>8</v>
      </c>
      <c r="H104" s="31">
        <v>250</v>
      </c>
      <c r="I104" s="31">
        <v>90</v>
      </c>
      <c r="J104" s="31"/>
      <c r="K104" s="31">
        <v>27</v>
      </c>
      <c r="L104" s="31">
        <v>321.58999999999997</v>
      </c>
      <c r="M104" s="31">
        <v>0.67</v>
      </c>
      <c r="N104" s="31">
        <v>0.89</v>
      </c>
      <c r="O104" s="31">
        <v>2.69</v>
      </c>
      <c r="P104" s="31"/>
      <c r="W104" s="16" t="s">
        <v>1562</v>
      </c>
      <c r="X104" s="35">
        <v>41431</v>
      </c>
      <c r="Z104" s="16">
        <v>0</v>
      </c>
      <c r="AA104" s="30" t="s">
        <v>3660</v>
      </c>
      <c r="AB104" s="30" t="s">
        <v>3643</v>
      </c>
    </row>
    <row r="105" spans="1:28">
      <c r="A105" s="31">
        <v>18</v>
      </c>
      <c r="B105" s="31" t="str">
        <f t="shared" si="1"/>
        <v>Pyle PPA18</v>
      </c>
      <c r="C105" s="31" t="s">
        <v>340</v>
      </c>
      <c r="D105" s="31" t="s">
        <v>645</v>
      </c>
      <c r="E105" s="33" t="s">
        <v>646</v>
      </c>
      <c r="F105" s="31"/>
      <c r="G105" s="31">
        <v>8</v>
      </c>
      <c r="H105" s="31">
        <v>300</v>
      </c>
      <c r="I105" s="31">
        <v>94</v>
      </c>
      <c r="J105" s="31"/>
      <c r="K105" s="31">
        <v>24</v>
      </c>
      <c r="L105" s="31">
        <v>503.19</v>
      </c>
      <c r="M105" s="31">
        <v>0.39</v>
      </c>
      <c r="N105" s="31">
        <v>0.55000000000000004</v>
      </c>
      <c r="O105" s="31">
        <v>1.34</v>
      </c>
      <c r="P105" s="31"/>
      <c r="W105" s="16" t="s">
        <v>1562</v>
      </c>
      <c r="X105" s="36">
        <v>41431</v>
      </c>
      <c r="Z105" s="16">
        <v>0</v>
      </c>
      <c r="AA105" s="30" t="s">
        <v>3660</v>
      </c>
      <c r="AB105" s="30" t="s">
        <v>3643</v>
      </c>
    </row>
    <row r="106" spans="1:28">
      <c r="A106" s="31">
        <v>5.25</v>
      </c>
      <c r="B106" s="31" t="str">
        <f t="shared" si="1"/>
        <v>Pyle PDMW5</v>
      </c>
      <c r="C106" s="31" t="s">
        <v>340</v>
      </c>
      <c r="D106" s="31" t="s">
        <v>341</v>
      </c>
      <c r="E106" s="33" t="s">
        <v>647</v>
      </c>
      <c r="F106" s="31"/>
      <c r="G106" s="31">
        <v>8</v>
      </c>
      <c r="H106" s="31">
        <v>100</v>
      </c>
      <c r="I106" s="31">
        <v>90</v>
      </c>
      <c r="J106" s="31"/>
      <c r="K106" s="31"/>
      <c r="L106" s="31"/>
      <c r="M106" s="31"/>
      <c r="N106" s="31"/>
      <c r="O106" s="31"/>
      <c r="P106" s="31"/>
      <c r="W106" s="16" t="s">
        <v>1562</v>
      </c>
      <c r="X106" s="35">
        <v>41431</v>
      </c>
      <c r="Z106" s="16">
        <v>0</v>
      </c>
      <c r="AA106" s="30" t="s">
        <v>3661</v>
      </c>
      <c r="AB106" s="30" t="s">
        <v>3643</v>
      </c>
    </row>
    <row r="107" spans="1:28">
      <c r="A107" s="31">
        <v>6.5</v>
      </c>
      <c r="B107" s="31" t="str">
        <f t="shared" si="1"/>
        <v>Pyle PDMW6</v>
      </c>
      <c r="C107" s="31" t="s">
        <v>340</v>
      </c>
      <c r="D107" s="31" t="s">
        <v>343</v>
      </c>
      <c r="E107" s="33" t="s">
        <v>648</v>
      </c>
      <c r="F107" s="31"/>
      <c r="G107" s="31">
        <v>8</v>
      </c>
      <c r="H107" s="31">
        <v>125</v>
      </c>
      <c r="I107" s="31">
        <v>92</v>
      </c>
      <c r="J107" s="31"/>
      <c r="K107" s="31"/>
      <c r="L107" s="31"/>
      <c r="M107" s="31"/>
      <c r="N107" s="31"/>
      <c r="O107" s="31"/>
      <c r="P107" s="31"/>
      <c r="W107" s="16" t="s">
        <v>1562</v>
      </c>
      <c r="X107" s="36">
        <v>41431</v>
      </c>
      <c r="Z107" s="16">
        <v>0</v>
      </c>
      <c r="AA107" s="30" t="s">
        <v>3661</v>
      </c>
      <c r="AB107" s="30" t="s">
        <v>3643</v>
      </c>
    </row>
    <row r="108" spans="1:28">
      <c r="A108" s="31">
        <v>6.5</v>
      </c>
      <c r="B108" s="31" t="str">
        <f t="shared" si="1"/>
        <v>Pyle PMW6A</v>
      </c>
      <c r="C108" s="31" t="s">
        <v>340</v>
      </c>
      <c r="D108" s="31" t="s">
        <v>649</v>
      </c>
      <c r="E108" s="33" t="s">
        <v>650</v>
      </c>
      <c r="F108" s="31"/>
      <c r="G108" s="31">
        <v>8</v>
      </c>
      <c r="H108" s="31">
        <v>200</v>
      </c>
      <c r="I108" s="31">
        <v>97</v>
      </c>
      <c r="J108" s="31"/>
      <c r="K108" s="31">
        <v>97</v>
      </c>
      <c r="L108" s="31"/>
      <c r="M108" s="31"/>
      <c r="N108" s="31"/>
      <c r="O108" s="31"/>
      <c r="P108" s="31"/>
      <c r="W108" s="16" t="s">
        <v>1562</v>
      </c>
      <c r="X108" s="35">
        <v>41431</v>
      </c>
      <c r="Z108" s="16">
        <v>0</v>
      </c>
      <c r="AA108" s="30" t="s">
        <v>3661</v>
      </c>
      <c r="AB108" s="30" t="s">
        <v>3643</v>
      </c>
    </row>
    <row r="109" spans="1:28">
      <c r="A109" s="31">
        <v>15</v>
      </c>
      <c r="B109" s="31" t="str">
        <f t="shared" si="1"/>
        <v>Pyle PDW15125</v>
      </c>
      <c r="C109" s="31" t="s">
        <v>340</v>
      </c>
      <c r="D109" s="31" t="s">
        <v>651</v>
      </c>
      <c r="E109" s="33" t="s">
        <v>652</v>
      </c>
      <c r="F109" s="31"/>
      <c r="G109" s="31">
        <v>8</v>
      </c>
      <c r="H109" s="31">
        <v>500</v>
      </c>
      <c r="I109" s="31">
        <v>103</v>
      </c>
      <c r="J109" s="31"/>
      <c r="K109" s="31">
        <v>36</v>
      </c>
      <c r="L109" s="31">
        <v>201.07</v>
      </c>
      <c r="M109" s="31">
        <v>0.4</v>
      </c>
      <c r="N109" s="31">
        <v>0.46</v>
      </c>
      <c r="O109" s="31">
        <v>2.82</v>
      </c>
      <c r="P109" s="31"/>
      <c r="W109" s="16" t="s">
        <v>1562</v>
      </c>
      <c r="X109" s="36">
        <v>41431</v>
      </c>
      <c r="Z109" s="16">
        <v>0</v>
      </c>
      <c r="AA109" s="30" t="s">
        <v>3660</v>
      </c>
      <c r="AB109" s="30" t="s">
        <v>3643</v>
      </c>
    </row>
    <row r="110" spans="1:28">
      <c r="A110" s="31">
        <v>18</v>
      </c>
      <c r="B110" s="31" t="str">
        <f t="shared" si="1"/>
        <v>Pyle PDW18125</v>
      </c>
      <c r="C110" s="31" t="s">
        <v>340</v>
      </c>
      <c r="D110" s="31" t="s">
        <v>653</v>
      </c>
      <c r="E110" s="33" t="s">
        <v>654</v>
      </c>
      <c r="F110" s="31"/>
      <c r="G110" s="31">
        <v>8</v>
      </c>
      <c r="H110" s="31">
        <v>800</v>
      </c>
      <c r="I110" s="31">
        <v>99</v>
      </c>
      <c r="J110" s="31"/>
      <c r="K110" s="31">
        <v>27</v>
      </c>
      <c r="L110" s="31">
        <v>473.84</v>
      </c>
      <c r="M110" s="31">
        <v>0.4</v>
      </c>
      <c r="N110" s="31">
        <v>0.47</v>
      </c>
      <c r="O110" s="31">
        <v>2.76</v>
      </c>
      <c r="P110" s="31"/>
      <c r="W110" s="16" t="s">
        <v>1562</v>
      </c>
      <c r="X110" s="35">
        <v>41431</v>
      </c>
      <c r="Z110" s="16">
        <v>0</v>
      </c>
      <c r="AA110" s="30" t="s">
        <v>3660</v>
      </c>
      <c r="AB110" s="30" t="s">
        <v>3643</v>
      </c>
    </row>
    <row r="111" spans="1:28">
      <c r="A111" s="31">
        <v>21</v>
      </c>
      <c r="B111" s="31" t="str">
        <f t="shared" si="1"/>
        <v>Pyle PDW21250</v>
      </c>
      <c r="C111" s="31" t="s">
        <v>340</v>
      </c>
      <c r="D111" s="31" t="s">
        <v>655</v>
      </c>
      <c r="E111" s="33" t="s">
        <v>656</v>
      </c>
      <c r="F111" s="31"/>
      <c r="G111" s="31">
        <v>8</v>
      </c>
      <c r="H111" s="31">
        <v>1000</v>
      </c>
      <c r="I111" s="31">
        <v>107</v>
      </c>
      <c r="J111" s="31"/>
      <c r="K111" s="31">
        <v>22</v>
      </c>
      <c r="L111" s="31">
        <v>703.8</v>
      </c>
      <c r="M111" s="31">
        <v>0.33</v>
      </c>
      <c r="N111" s="31">
        <v>0.38</v>
      </c>
      <c r="O111" s="31">
        <v>2.59</v>
      </c>
      <c r="P111" s="31"/>
      <c r="W111" s="16" t="s">
        <v>1562</v>
      </c>
      <c r="X111" s="36">
        <v>41431</v>
      </c>
      <c r="Z111" s="16">
        <v>0</v>
      </c>
      <c r="AA111" s="30" t="s">
        <v>3660</v>
      </c>
      <c r="AB111" s="30" t="s">
        <v>3643</v>
      </c>
    </row>
    <row r="112" spans="1:28">
      <c r="A112" s="31">
        <v>10</v>
      </c>
      <c r="B112" s="31" t="str">
        <f t="shared" si="1"/>
        <v>Pyle PLW10RD</v>
      </c>
      <c r="C112" s="31" t="s">
        <v>340</v>
      </c>
      <c r="D112" s="31" t="s">
        <v>657</v>
      </c>
      <c r="E112" s="33" t="s">
        <v>658</v>
      </c>
      <c r="F112" s="31"/>
      <c r="G112" s="31">
        <v>4</v>
      </c>
      <c r="H112" s="31">
        <v>300</v>
      </c>
      <c r="I112" s="31">
        <v>87</v>
      </c>
      <c r="J112" s="31"/>
      <c r="K112" s="31">
        <v>36</v>
      </c>
      <c r="L112" s="31">
        <v>54.71</v>
      </c>
      <c r="M112" s="31">
        <v>0.73</v>
      </c>
      <c r="N112" s="31">
        <v>0.83</v>
      </c>
      <c r="O112" s="31">
        <v>5.72</v>
      </c>
      <c r="P112" s="31"/>
      <c r="W112" s="16" t="s">
        <v>1562</v>
      </c>
      <c r="X112" s="35">
        <v>41431</v>
      </c>
      <c r="Z112" s="16">
        <v>0</v>
      </c>
      <c r="AA112" s="30" t="s">
        <v>3662</v>
      </c>
      <c r="AB112" s="30" t="s">
        <v>3646</v>
      </c>
    </row>
    <row r="113" spans="1:28">
      <c r="A113" s="31">
        <v>12</v>
      </c>
      <c r="B113" s="31" t="str">
        <f t="shared" si="1"/>
        <v>Pyle PLW12RD</v>
      </c>
      <c r="C113" s="31" t="s">
        <v>340</v>
      </c>
      <c r="D113" s="31" t="s">
        <v>659</v>
      </c>
      <c r="E113" s="33" t="s">
        <v>660</v>
      </c>
      <c r="F113" s="31"/>
      <c r="G113" s="31">
        <v>4</v>
      </c>
      <c r="H113" s="31">
        <v>400</v>
      </c>
      <c r="I113" s="31">
        <v>86</v>
      </c>
      <c r="J113" s="31"/>
      <c r="K113" s="31">
        <v>26</v>
      </c>
      <c r="L113" s="31">
        <v>117.4</v>
      </c>
      <c r="M113" s="31">
        <v>0.78</v>
      </c>
      <c r="N113" s="31">
        <v>0.9</v>
      </c>
      <c r="O113" s="31">
        <v>5.81</v>
      </c>
      <c r="P113" s="31"/>
      <c r="W113" s="16" t="s">
        <v>1562</v>
      </c>
      <c r="X113" s="36">
        <v>41431</v>
      </c>
      <c r="Z113" s="16">
        <v>0</v>
      </c>
      <c r="AA113" s="30" t="s">
        <v>3662</v>
      </c>
      <c r="AB113" s="30" t="s">
        <v>3646</v>
      </c>
    </row>
    <row r="114" spans="1:28">
      <c r="A114" s="31">
        <v>10</v>
      </c>
      <c r="B114" s="31" t="str">
        <f t="shared" si="1"/>
        <v>Pyle PLW10BL</v>
      </c>
      <c r="C114" s="31" t="s">
        <v>340</v>
      </c>
      <c r="D114" s="31" t="s">
        <v>661</v>
      </c>
      <c r="E114" s="33" t="s">
        <v>662</v>
      </c>
      <c r="F114" s="31"/>
      <c r="G114" s="31">
        <v>4</v>
      </c>
      <c r="H114" s="31">
        <v>300</v>
      </c>
      <c r="I114" s="31">
        <v>87</v>
      </c>
      <c r="J114" s="31"/>
      <c r="K114" s="31">
        <v>36</v>
      </c>
      <c r="L114" s="31">
        <v>54.71</v>
      </c>
      <c r="M114" s="31">
        <v>0.73</v>
      </c>
      <c r="N114" s="31">
        <v>0.83</v>
      </c>
      <c r="O114" s="31">
        <v>5.72</v>
      </c>
      <c r="P114" s="31"/>
      <c r="W114" s="16" t="s">
        <v>1562</v>
      </c>
      <c r="X114" s="35">
        <v>41431</v>
      </c>
      <c r="Z114" s="16">
        <v>0</v>
      </c>
      <c r="AA114" s="30" t="s">
        <v>3663</v>
      </c>
      <c r="AB114" s="30" t="s">
        <v>3646</v>
      </c>
    </row>
    <row r="115" spans="1:28">
      <c r="A115" s="31">
        <v>12</v>
      </c>
      <c r="B115" s="31" t="str">
        <f t="shared" si="1"/>
        <v>Pyle PLW12BL</v>
      </c>
      <c r="C115" s="31" t="s">
        <v>340</v>
      </c>
      <c r="D115" s="31" t="s">
        <v>663</v>
      </c>
      <c r="E115" s="33" t="s">
        <v>664</v>
      </c>
      <c r="F115" s="31"/>
      <c r="G115" s="31">
        <v>4</v>
      </c>
      <c r="H115" s="31">
        <v>400</v>
      </c>
      <c r="I115" s="31">
        <v>86</v>
      </c>
      <c r="J115" s="31"/>
      <c r="K115" s="31">
        <v>26</v>
      </c>
      <c r="L115" s="31">
        <v>117.4</v>
      </c>
      <c r="M115" s="31">
        <v>0.78</v>
      </c>
      <c r="N115" s="31">
        <v>0.9</v>
      </c>
      <c r="O115" s="31">
        <v>5.81</v>
      </c>
      <c r="P115" s="31"/>
      <c r="W115" s="16" t="s">
        <v>1562</v>
      </c>
      <c r="X115" s="36">
        <v>41431</v>
      </c>
      <c r="Z115" s="16">
        <v>0</v>
      </c>
      <c r="AA115" s="30" t="s">
        <v>3663</v>
      </c>
      <c r="AB115" s="30" t="s">
        <v>3646</v>
      </c>
    </row>
    <row r="116" spans="1:28">
      <c r="A116" s="31">
        <v>8</v>
      </c>
      <c r="B116" s="31" t="str">
        <f t="shared" si="1"/>
        <v>Pyle PMW8A</v>
      </c>
      <c r="C116" s="31" t="s">
        <v>340</v>
      </c>
      <c r="D116" s="31" t="s">
        <v>665</v>
      </c>
      <c r="E116" s="33" t="s">
        <v>666</v>
      </c>
      <c r="F116" s="31"/>
      <c r="G116" s="31">
        <v>8</v>
      </c>
      <c r="H116" s="31">
        <v>220</v>
      </c>
      <c r="I116" s="31">
        <v>98</v>
      </c>
      <c r="J116" s="31"/>
      <c r="K116" s="31">
        <v>58</v>
      </c>
      <c r="L116" s="31">
        <v>27.81</v>
      </c>
      <c r="M116" s="31">
        <v>0.41</v>
      </c>
      <c r="N116" s="31">
        <v>0.43</v>
      </c>
      <c r="O116" s="31">
        <v>8.89</v>
      </c>
      <c r="P116" s="31"/>
      <c r="W116" s="16" t="s">
        <v>1562</v>
      </c>
      <c r="X116" s="35">
        <v>41431</v>
      </c>
      <c r="Z116" s="16">
        <v>0</v>
      </c>
      <c r="AA116" s="30" t="s">
        <v>3661</v>
      </c>
      <c r="AB116" s="30" t="s">
        <v>3632</v>
      </c>
    </row>
    <row r="117" spans="1:28">
      <c r="A117" s="31">
        <v>10</v>
      </c>
      <c r="B117" s="31" t="str">
        <f t="shared" si="1"/>
        <v>Pyle PMW10A</v>
      </c>
      <c r="C117" s="31" t="s">
        <v>340</v>
      </c>
      <c r="D117" s="31" t="s">
        <v>667</v>
      </c>
      <c r="E117" s="33" t="s">
        <v>668</v>
      </c>
      <c r="F117" s="31"/>
      <c r="G117" s="31">
        <v>8</v>
      </c>
      <c r="H117" s="31">
        <v>400</v>
      </c>
      <c r="I117" s="31">
        <v>98</v>
      </c>
      <c r="J117" s="31"/>
      <c r="K117" s="31">
        <v>42</v>
      </c>
      <c r="L117" s="31">
        <v>76.989999999999995</v>
      </c>
      <c r="M117" s="31">
        <v>0.32</v>
      </c>
      <c r="N117" s="31">
        <v>0.34</v>
      </c>
      <c r="O117" s="31">
        <v>5.08</v>
      </c>
      <c r="P117" s="31"/>
      <c r="W117" s="16" t="s">
        <v>1562</v>
      </c>
      <c r="X117" s="36">
        <v>41431</v>
      </c>
      <c r="Z117" s="16">
        <v>0</v>
      </c>
      <c r="AA117" s="30" t="s">
        <v>3661</v>
      </c>
      <c r="AB117" s="30" t="s">
        <v>3632</v>
      </c>
    </row>
    <row r="118" spans="1:28">
      <c r="A118" s="31">
        <v>12</v>
      </c>
      <c r="B118" s="31" t="str">
        <f t="shared" si="1"/>
        <v>Pyle PMW12A</v>
      </c>
      <c r="C118" s="31" t="s">
        <v>340</v>
      </c>
      <c r="D118" s="31" t="s">
        <v>669</v>
      </c>
      <c r="E118" s="33" t="s">
        <v>670</v>
      </c>
      <c r="F118" s="31"/>
      <c r="G118" s="31">
        <v>8</v>
      </c>
      <c r="H118" s="31">
        <v>500</v>
      </c>
      <c r="I118" s="31">
        <v>100</v>
      </c>
      <c r="J118" s="31"/>
      <c r="K118" s="31">
        <v>32</v>
      </c>
      <c r="L118" s="31">
        <v>207.7</v>
      </c>
      <c r="M118" s="31">
        <v>0.23</v>
      </c>
      <c r="N118" s="31">
        <v>0.24</v>
      </c>
      <c r="O118" s="31">
        <v>3.76</v>
      </c>
      <c r="P118" s="31"/>
      <c r="W118" s="16" t="s">
        <v>1562</v>
      </c>
      <c r="X118" s="35">
        <v>41431</v>
      </c>
      <c r="Z118" s="16">
        <v>0</v>
      </c>
      <c r="AA118" s="30" t="s">
        <v>3661</v>
      </c>
      <c r="AB118" s="30" t="s">
        <v>3632</v>
      </c>
    </row>
    <row r="119" spans="1:28">
      <c r="A119" s="31">
        <v>12</v>
      </c>
      <c r="B119" s="31" t="str">
        <f t="shared" si="1"/>
        <v>Pyle PDW128</v>
      </c>
      <c r="C119" s="31" t="s">
        <v>340</v>
      </c>
      <c r="D119" s="31" t="s">
        <v>671</v>
      </c>
      <c r="E119" s="33" t="s">
        <v>672</v>
      </c>
      <c r="F119" s="31"/>
      <c r="G119" s="31">
        <v>8</v>
      </c>
      <c r="H119" s="31">
        <v>450</v>
      </c>
      <c r="I119" s="31"/>
      <c r="J119" s="31"/>
      <c r="K119" s="31"/>
      <c r="L119" s="31"/>
      <c r="M119" s="31"/>
      <c r="N119" s="31"/>
      <c r="O119" s="31"/>
      <c r="P119" s="31"/>
      <c r="W119" s="16" t="s">
        <v>1562</v>
      </c>
      <c r="X119" s="36">
        <v>41431</v>
      </c>
      <c r="Z119" s="16">
        <v>0</v>
      </c>
      <c r="AA119" s="30" t="s">
        <v>3664</v>
      </c>
      <c r="AB119" s="30" t="s">
        <v>3632</v>
      </c>
    </row>
    <row r="120" spans="1:28">
      <c r="A120" s="31">
        <v>15</v>
      </c>
      <c r="B120" s="31" t="str">
        <f t="shared" si="1"/>
        <v>Pyle PDW158</v>
      </c>
      <c r="C120" s="31" t="s">
        <v>340</v>
      </c>
      <c r="D120" s="31" t="s">
        <v>673</v>
      </c>
      <c r="E120" s="33" t="s">
        <v>674</v>
      </c>
      <c r="F120" s="31"/>
      <c r="G120" s="31">
        <v>8</v>
      </c>
      <c r="H120" s="31">
        <v>800</v>
      </c>
      <c r="I120" s="31"/>
      <c r="J120" s="31"/>
      <c r="K120" s="31"/>
      <c r="L120" s="31"/>
      <c r="M120" s="31"/>
      <c r="N120" s="31"/>
      <c r="O120" s="31"/>
      <c r="P120" s="31"/>
      <c r="W120" s="16" t="s">
        <v>1562</v>
      </c>
      <c r="X120" s="35">
        <v>41431</v>
      </c>
      <c r="Z120" s="16">
        <v>0</v>
      </c>
      <c r="AA120" s="30" t="s">
        <v>3664</v>
      </c>
      <c r="AB120" s="30" t="s">
        <v>3632</v>
      </c>
    </row>
    <row r="121" spans="1:28">
      <c r="A121" s="31">
        <v>18</v>
      </c>
      <c r="B121" s="31" t="str">
        <f t="shared" si="1"/>
        <v>Pyle PDW188</v>
      </c>
      <c r="C121" s="31" t="s">
        <v>340</v>
      </c>
      <c r="D121" s="31" t="s">
        <v>675</v>
      </c>
      <c r="E121" s="33" t="s">
        <v>676</v>
      </c>
      <c r="F121" s="31"/>
      <c r="G121" s="31">
        <v>8</v>
      </c>
      <c r="H121" s="31">
        <v>1000</v>
      </c>
      <c r="I121" s="31"/>
      <c r="J121" s="31"/>
      <c r="K121" s="31"/>
      <c r="L121" s="31"/>
      <c r="M121" s="31"/>
      <c r="N121" s="31"/>
      <c r="O121" s="31"/>
      <c r="P121" s="31"/>
      <c r="W121" s="16" t="s">
        <v>1562</v>
      </c>
      <c r="X121" s="36">
        <v>41431</v>
      </c>
      <c r="Z121" s="16">
        <v>0</v>
      </c>
      <c r="AA121" s="30" t="s">
        <v>3664</v>
      </c>
      <c r="AB121" s="30" t="s">
        <v>3632</v>
      </c>
    </row>
    <row r="122" spans="1:28">
      <c r="A122" s="31">
        <v>6.5</v>
      </c>
      <c r="B122" s="31" t="str">
        <f t="shared" si="1"/>
        <v>Pyle PM6DC</v>
      </c>
      <c r="C122" s="31" t="s">
        <v>340</v>
      </c>
      <c r="D122" s="31" t="s">
        <v>677</v>
      </c>
      <c r="E122" s="33" t="s">
        <v>678</v>
      </c>
      <c r="F122" s="31"/>
      <c r="G122" s="31">
        <v>4</v>
      </c>
      <c r="H122" s="31">
        <v>200</v>
      </c>
      <c r="I122" s="31"/>
      <c r="J122" s="31"/>
      <c r="K122" s="31"/>
      <c r="L122" s="31"/>
      <c r="M122" s="31"/>
      <c r="N122" s="31"/>
      <c r="O122" s="31"/>
      <c r="P122" s="31"/>
      <c r="W122" s="16" t="s">
        <v>1562</v>
      </c>
      <c r="X122" s="35">
        <v>41431</v>
      </c>
      <c r="Z122" s="16">
        <v>0</v>
      </c>
      <c r="AA122" s="30" t="s">
        <v>3661</v>
      </c>
      <c r="AB122" s="30" t="s">
        <v>3632</v>
      </c>
    </row>
    <row r="123" spans="1:28">
      <c r="A123" s="31">
        <v>8</v>
      </c>
      <c r="B123" s="31" t="str">
        <f t="shared" si="1"/>
        <v>Pyle PM8DC</v>
      </c>
      <c r="C123" s="31" t="s">
        <v>340</v>
      </c>
      <c r="D123" s="31" t="s">
        <v>679</v>
      </c>
      <c r="E123" s="33" t="s">
        <v>680</v>
      </c>
      <c r="F123" s="31"/>
      <c r="G123" s="31">
        <v>4</v>
      </c>
      <c r="H123" s="31">
        <v>400</v>
      </c>
      <c r="I123" s="31"/>
      <c r="J123" s="31"/>
      <c r="K123" s="31"/>
      <c r="L123" s="31"/>
      <c r="M123" s="31"/>
      <c r="N123" s="31"/>
      <c r="O123" s="31"/>
      <c r="P123" s="31"/>
      <c r="W123" s="16" t="s">
        <v>1562</v>
      </c>
      <c r="X123" s="36">
        <v>41431</v>
      </c>
      <c r="Z123" s="16">
        <v>0</v>
      </c>
      <c r="AA123" s="30" t="s">
        <v>3661</v>
      </c>
      <c r="AB123" s="30" t="s">
        <v>3632</v>
      </c>
    </row>
    <row r="124" spans="1:28">
      <c r="A124" s="31">
        <v>6.5</v>
      </c>
      <c r="B124" s="31" t="str">
        <f t="shared" si="1"/>
        <v>Pyle PMN65FP</v>
      </c>
      <c r="C124" s="31" t="s">
        <v>340</v>
      </c>
      <c r="D124" s="31" t="s">
        <v>681</v>
      </c>
      <c r="E124" s="33" t="s">
        <v>682</v>
      </c>
      <c r="F124" s="31"/>
      <c r="G124" s="31">
        <v>4</v>
      </c>
      <c r="H124" s="31">
        <v>300</v>
      </c>
      <c r="I124" s="31"/>
      <c r="J124" s="31"/>
      <c r="K124" s="31"/>
      <c r="L124" s="31"/>
      <c r="M124" s="31"/>
      <c r="N124" s="31"/>
      <c r="O124" s="31"/>
      <c r="P124" s="31"/>
      <c r="W124" s="16" t="s">
        <v>1562</v>
      </c>
      <c r="X124" s="35">
        <v>41431</v>
      </c>
      <c r="Z124" s="16">
        <v>0</v>
      </c>
      <c r="AA124" s="30" t="s">
        <v>3661</v>
      </c>
      <c r="AB124" s="30" t="s">
        <v>3632</v>
      </c>
    </row>
    <row r="125" spans="1:28">
      <c r="A125" s="31">
        <v>6.5</v>
      </c>
      <c r="B125" s="31" t="str">
        <f t="shared" si="1"/>
        <v>Pyle PBW6S</v>
      </c>
      <c r="C125" s="31" t="s">
        <v>340</v>
      </c>
      <c r="D125" s="31" t="s">
        <v>683</v>
      </c>
      <c r="E125" s="33" t="s">
        <v>684</v>
      </c>
      <c r="F125" s="31"/>
      <c r="G125" s="31">
        <v>3</v>
      </c>
      <c r="H125" s="31">
        <v>230</v>
      </c>
      <c r="I125" s="31">
        <v>94</v>
      </c>
      <c r="J125" s="31"/>
      <c r="K125" s="31">
        <v>135</v>
      </c>
      <c r="L125" s="31">
        <v>3.91</v>
      </c>
      <c r="M125" s="31">
        <v>0.81</v>
      </c>
      <c r="N125" s="31">
        <v>1</v>
      </c>
      <c r="O125" s="31">
        <v>4.0599999999999996</v>
      </c>
      <c r="P125" s="31"/>
      <c r="W125" s="16" t="s">
        <v>1562</v>
      </c>
      <c r="X125" s="36">
        <v>41431</v>
      </c>
      <c r="Z125" s="16">
        <v>0</v>
      </c>
      <c r="AA125" s="30" t="s">
        <v>3661</v>
      </c>
      <c r="AB125" s="30" t="s">
        <v>3632</v>
      </c>
    </row>
    <row r="126" spans="1:28">
      <c r="A126" s="31">
        <v>8</v>
      </c>
      <c r="B126" s="31" t="str">
        <f t="shared" si="1"/>
        <v>Pyle PBW8S</v>
      </c>
      <c r="C126" s="31" t="s">
        <v>340</v>
      </c>
      <c r="D126" s="31" t="s">
        <v>685</v>
      </c>
      <c r="E126" s="33" t="s">
        <v>686</v>
      </c>
      <c r="F126" s="31"/>
      <c r="G126" s="31">
        <v>3</v>
      </c>
      <c r="H126" s="31">
        <v>280</v>
      </c>
      <c r="I126" s="31">
        <v>96</v>
      </c>
      <c r="J126" s="31"/>
      <c r="K126" s="31">
        <v>101</v>
      </c>
      <c r="L126" s="31">
        <v>9.66</v>
      </c>
      <c r="M126" s="31">
        <v>0.61</v>
      </c>
      <c r="N126" s="31">
        <v>0.72</v>
      </c>
      <c r="O126" s="31">
        <v>3.97</v>
      </c>
      <c r="P126" s="31"/>
      <c r="W126" s="16" t="s">
        <v>1562</v>
      </c>
      <c r="X126" s="35">
        <v>41431</v>
      </c>
      <c r="Z126" s="16">
        <v>0</v>
      </c>
      <c r="AA126" s="30" t="s">
        <v>3661</v>
      </c>
      <c r="AB126" s="30" t="s">
        <v>3632</v>
      </c>
    </row>
    <row r="127" spans="1:28">
      <c r="A127" s="31">
        <v>10</v>
      </c>
      <c r="B127" s="31" t="str">
        <f t="shared" si="1"/>
        <v>Pyle PBW10S</v>
      </c>
      <c r="C127" s="31" t="s">
        <v>340</v>
      </c>
      <c r="D127" s="31" t="s">
        <v>687</v>
      </c>
      <c r="E127" s="33" t="s">
        <v>688</v>
      </c>
      <c r="F127" s="31"/>
      <c r="G127" s="31">
        <v>3</v>
      </c>
      <c r="H127" s="31">
        <v>500</v>
      </c>
      <c r="I127" s="31">
        <v>100</v>
      </c>
      <c r="J127" s="31"/>
      <c r="K127" s="31">
        <v>65</v>
      </c>
      <c r="L127" s="31">
        <v>35.479999999999997</v>
      </c>
      <c r="M127" s="31">
        <v>0.49</v>
      </c>
      <c r="N127" s="31">
        <v>0.53</v>
      </c>
      <c r="O127" s="31">
        <v>6.73</v>
      </c>
      <c r="P127" s="31"/>
      <c r="W127" s="16" t="s">
        <v>1562</v>
      </c>
      <c r="X127" s="36">
        <v>41431</v>
      </c>
      <c r="Z127" s="16">
        <v>0</v>
      </c>
      <c r="AA127" s="30" t="s">
        <v>3661</v>
      </c>
      <c r="AB127" s="30" t="s">
        <v>3632</v>
      </c>
    </row>
    <row r="128" spans="1:28">
      <c r="A128" s="31">
        <v>6.5</v>
      </c>
      <c r="B128" s="31" t="str">
        <f t="shared" si="1"/>
        <v>Pyramid WX65X</v>
      </c>
      <c r="C128" s="31" t="s">
        <v>316</v>
      </c>
      <c r="D128" s="31" t="s">
        <v>317</v>
      </c>
      <c r="E128" s="33" t="s">
        <v>689</v>
      </c>
      <c r="F128" s="31"/>
      <c r="G128" s="31">
        <v>4</v>
      </c>
      <c r="H128" s="31">
        <v>100</v>
      </c>
      <c r="I128" s="31">
        <v>87</v>
      </c>
      <c r="J128" s="31"/>
      <c r="K128" s="31">
        <v>70</v>
      </c>
      <c r="L128" s="31">
        <v>8.41</v>
      </c>
      <c r="M128" s="31">
        <v>0.57999999999999996</v>
      </c>
      <c r="N128" s="31">
        <v>0.82</v>
      </c>
      <c r="O128" s="31">
        <v>2.0299999999999998</v>
      </c>
      <c r="P128" s="31"/>
      <c r="W128" s="16" t="s">
        <v>1562</v>
      </c>
      <c r="X128" s="35">
        <v>41431</v>
      </c>
      <c r="Z128" s="16">
        <v>0</v>
      </c>
      <c r="AA128" s="30" t="s">
        <v>3665</v>
      </c>
      <c r="AB128" s="30" t="s">
        <v>3640</v>
      </c>
    </row>
    <row r="129" spans="1:28">
      <c r="A129" s="31">
        <v>8</v>
      </c>
      <c r="B129" s="31" t="str">
        <f t="shared" si="1"/>
        <v>Pyramid WX85X</v>
      </c>
      <c r="C129" s="31" t="s">
        <v>316</v>
      </c>
      <c r="D129" s="31" t="s">
        <v>319</v>
      </c>
      <c r="E129" s="33" t="s">
        <v>690</v>
      </c>
      <c r="F129" s="31"/>
      <c r="G129" s="31">
        <v>4</v>
      </c>
      <c r="H129" s="31">
        <v>100</v>
      </c>
      <c r="I129" s="31">
        <v>88</v>
      </c>
      <c r="J129" s="31"/>
      <c r="K129" s="31">
        <v>54</v>
      </c>
      <c r="L129" s="31">
        <v>17.39</v>
      </c>
      <c r="M129" s="31">
        <v>0.56999999999999995</v>
      </c>
      <c r="N129" s="31">
        <v>0.71</v>
      </c>
      <c r="O129" s="31">
        <v>2.85</v>
      </c>
      <c r="P129" s="31"/>
      <c r="W129" s="16" t="s">
        <v>1562</v>
      </c>
      <c r="X129" s="36">
        <v>41431</v>
      </c>
      <c r="Z129" s="16">
        <v>0</v>
      </c>
      <c r="AA129" s="30" t="s">
        <v>3665</v>
      </c>
      <c r="AB129" s="30" t="s">
        <v>3640</v>
      </c>
    </row>
    <row r="130" spans="1:28">
      <c r="A130" s="31">
        <v>10</v>
      </c>
      <c r="B130" s="31" t="str">
        <f t="shared" si="1"/>
        <v>Pyramid WX102X</v>
      </c>
      <c r="C130" s="31" t="s">
        <v>316</v>
      </c>
      <c r="D130" s="31" t="s">
        <v>321</v>
      </c>
      <c r="E130" s="33" t="s">
        <v>691</v>
      </c>
      <c r="F130" s="31"/>
      <c r="G130" s="31">
        <v>4</v>
      </c>
      <c r="H130" s="31">
        <v>125</v>
      </c>
      <c r="I130" s="31">
        <v>88</v>
      </c>
      <c r="J130" s="31"/>
      <c r="K130" s="31">
        <v>40</v>
      </c>
      <c r="L130" s="31">
        <v>49.5</v>
      </c>
      <c r="M130" s="31">
        <v>0.56000000000000005</v>
      </c>
      <c r="N130" s="31">
        <v>0.74</v>
      </c>
      <c r="O130" s="31">
        <v>2.35</v>
      </c>
      <c r="P130" s="31"/>
      <c r="W130" s="16" t="s">
        <v>1562</v>
      </c>
      <c r="X130" s="35">
        <v>41431</v>
      </c>
      <c r="Z130" s="16">
        <v>0</v>
      </c>
      <c r="AA130" s="30" t="s">
        <v>3665</v>
      </c>
      <c r="AB130" s="30" t="s">
        <v>3640</v>
      </c>
    </row>
    <row r="131" spans="1:28">
      <c r="A131" s="31">
        <v>12</v>
      </c>
      <c r="B131" s="31" t="str">
        <f t="shared" ref="B131:B146" si="2">CONCATENATE(C131,CHAR(32),D131)</f>
        <v>Pyramid WX120X</v>
      </c>
      <c r="C131" s="31" t="s">
        <v>316</v>
      </c>
      <c r="D131" s="31" t="s">
        <v>323</v>
      </c>
      <c r="E131" s="33" t="s">
        <v>692</v>
      </c>
      <c r="F131" s="31"/>
      <c r="G131" s="31">
        <v>4</v>
      </c>
      <c r="H131" s="31">
        <v>150</v>
      </c>
      <c r="I131" s="31">
        <v>88</v>
      </c>
      <c r="J131" s="31"/>
      <c r="K131" s="31">
        <v>38</v>
      </c>
      <c r="L131" s="31">
        <v>51.31</v>
      </c>
      <c r="M131" s="31">
        <v>0.55000000000000004</v>
      </c>
      <c r="N131" s="31">
        <v>0.88</v>
      </c>
      <c r="O131" s="31">
        <v>1.45</v>
      </c>
      <c r="P131" s="31"/>
      <c r="W131" s="16" t="s">
        <v>1562</v>
      </c>
      <c r="X131" s="36">
        <v>41431</v>
      </c>
      <c r="Z131" s="16">
        <v>0</v>
      </c>
      <c r="AA131" s="30" t="s">
        <v>3665</v>
      </c>
      <c r="AB131" s="30" t="s">
        <v>3640</v>
      </c>
    </row>
    <row r="132" spans="1:28">
      <c r="A132" s="31">
        <v>8</v>
      </c>
      <c r="B132" s="31" t="str">
        <f t="shared" si="2"/>
        <v>Pyramid WH8</v>
      </c>
      <c r="C132" s="31" t="s">
        <v>316</v>
      </c>
      <c r="D132" s="31" t="s">
        <v>693</v>
      </c>
      <c r="E132" s="33" t="s">
        <v>694</v>
      </c>
      <c r="F132" s="31"/>
      <c r="G132" s="31">
        <v>8</v>
      </c>
      <c r="H132" s="31">
        <v>100</v>
      </c>
      <c r="I132" s="31"/>
      <c r="J132" s="31"/>
      <c r="K132" s="31"/>
      <c r="L132" s="31"/>
      <c r="M132" s="31"/>
      <c r="N132" s="31"/>
      <c r="O132" s="31"/>
      <c r="P132" s="31"/>
      <c r="W132" s="16" t="s">
        <v>1562</v>
      </c>
      <c r="X132" s="35">
        <v>41431</v>
      </c>
      <c r="Z132" s="16">
        <v>0</v>
      </c>
      <c r="AA132" s="30" t="s">
        <v>3666</v>
      </c>
      <c r="AB132" s="30" t="s">
        <v>3632</v>
      </c>
    </row>
    <row r="133" spans="1:28">
      <c r="A133" s="31">
        <v>10</v>
      </c>
      <c r="B133" s="31" t="str">
        <f t="shared" si="2"/>
        <v>Pyramid WH10</v>
      </c>
      <c r="C133" s="31" t="s">
        <v>316</v>
      </c>
      <c r="D133" s="31" t="s">
        <v>695</v>
      </c>
      <c r="E133" s="33" t="s">
        <v>696</v>
      </c>
      <c r="F133" s="31"/>
      <c r="G133" s="31">
        <v>8</v>
      </c>
      <c r="H133" s="31">
        <v>125</v>
      </c>
      <c r="I133" s="31"/>
      <c r="J133" s="31"/>
      <c r="K133" s="31"/>
      <c r="L133" s="31"/>
      <c r="M133" s="31"/>
      <c r="N133" s="31"/>
      <c r="O133" s="31"/>
      <c r="P133" s="31"/>
      <c r="W133" s="16" t="s">
        <v>1562</v>
      </c>
      <c r="X133" s="36">
        <v>41431</v>
      </c>
      <c r="Z133" s="16">
        <v>0</v>
      </c>
      <c r="AA133" s="30" t="s">
        <v>3666</v>
      </c>
      <c r="AB133" s="30" t="s">
        <v>3632</v>
      </c>
    </row>
    <row r="134" spans="1:28">
      <c r="A134" s="31">
        <v>12</v>
      </c>
      <c r="B134" s="31" t="str">
        <f t="shared" si="2"/>
        <v>Pyramid WH12</v>
      </c>
      <c r="C134" s="31" t="s">
        <v>316</v>
      </c>
      <c r="D134" s="31" t="s">
        <v>697</v>
      </c>
      <c r="E134" s="33" t="s">
        <v>698</v>
      </c>
      <c r="F134" s="31"/>
      <c r="G134" s="31">
        <v>8</v>
      </c>
      <c r="H134" s="31">
        <v>150</v>
      </c>
      <c r="I134" s="31"/>
      <c r="J134" s="31"/>
      <c r="K134" s="31"/>
      <c r="L134" s="31"/>
      <c r="M134" s="31"/>
      <c r="N134" s="31"/>
      <c r="O134" s="31"/>
      <c r="P134" s="31"/>
      <c r="W134" s="16" t="s">
        <v>1562</v>
      </c>
      <c r="X134" s="35">
        <v>41431</v>
      </c>
      <c r="Z134" s="16">
        <v>0</v>
      </c>
      <c r="AA134" s="30" t="s">
        <v>3666</v>
      </c>
      <c r="AB134" s="30" t="s">
        <v>3632</v>
      </c>
    </row>
    <row r="135" spans="1:28">
      <c r="A135" s="31">
        <v>10</v>
      </c>
      <c r="B135" s="31" t="str">
        <f t="shared" si="2"/>
        <v>Pyramid PW1086X</v>
      </c>
      <c r="C135" s="31" t="s">
        <v>316</v>
      </c>
      <c r="D135" s="31" t="s">
        <v>699</v>
      </c>
      <c r="E135" s="33" t="s">
        <v>700</v>
      </c>
      <c r="F135" s="31"/>
      <c r="G135" s="31">
        <v>4</v>
      </c>
      <c r="H135" s="31">
        <v>350</v>
      </c>
      <c r="I135" s="31">
        <v>86</v>
      </c>
      <c r="J135" s="31"/>
      <c r="K135" s="31">
        <v>40</v>
      </c>
      <c r="L135" s="31">
        <v>37.15</v>
      </c>
      <c r="M135" s="31"/>
      <c r="N135" s="31"/>
      <c r="O135" s="31"/>
      <c r="P135" s="31"/>
      <c r="W135" s="16" t="s">
        <v>1562</v>
      </c>
      <c r="X135" s="36">
        <v>41431</v>
      </c>
      <c r="Z135" s="16">
        <v>0</v>
      </c>
      <c r="AA135" s="30" t="s">
        <v>3667</v>
      </c>
      <c r="AB135" s="30" t="s">
        <v>3643</v>
      </c>
    </row>
    <row r="136" spans="1:28">
      <c r="A136" s="31">
        <v>12</v>
      </c>
      <c r="B136" s="31" t="str">
        <f t="shared" si="2"/>
        <v>Pyramid PW1286X</v>
      </c>
      <c r="C136" s="31" t="s">
        <v>316</v>
      </c>
      <c r="D136" s="31" t="s">
        <v>701</v>
      </c>
      <c r="E136" s="33" t="s">
        <v>702</v>
      </c>
      <c r="F136" s="31"/>
      <c r="G136" s="31">
        <v>4</v>
      </c>
      <c r="H136" s="31">
        <v>500</v>
      </c>
      <c r="I136" s="31">
        <v>86</v>
      </c>
      <c r="J136" s="31"/>
      <c r="K136" s="31">
        <v>25</v>
      </c>
      <c r="L136" s="31"/>
      <c r="M136" s="31"/>
      <c r="N136" s="31"/>
      <c r="O136" s="31"/>
      <c r="P136" s="31"/>
      <c r="W136" s="16" t="s">
        <v>1562</v>
      </c>
      <c r="X136" s="35">
        <v>41431</v>
      </c>
      <c r="Z136" s="16">
        <v>0</v>
      </c>
      <c r="AA136" s="30" t="s">
        <v>3667</v>
      </c>
      <c r="AB136" s="30" t="s">
        <v>3643</v>
      </c>
    </row>
    <row r="137" spans="1:28">
      <c r="A137" s="31">
        <v>15</v>
      </c>
      <c r="B137" s="31" t="str">
        <f t="shared" si="2"/>
        <v>Pyramid PW1586X</v>
      </c>
      <c r="C137" s="31" t="s">
        <v>316</v>
      </c>
      <c r="D137" s="31" t="s">
        <v>703</v>
      </c>
      <c r="E137" s="33" t="s">
        <v>704</v>
      </c>
      <c r="F137" s="31"/>
      <c r="G137" s="31">
        <v>4</v>
      </c>
      <c r="H137" s="31">
        <v>600</v>
      </c>
      <c r="I137" s="31">
        <v>90</v>
      </c>
      <c r="J137" s="31"/>
      <c r="K137" s="31">
        <v>32</v>
      </c>
      <c r="L137" s="31"/>
      <c r="M137" s="31"/>
      <c r="N137" s="31"/>
      <c r="O137" s="31"/>
      <c r="P137" s="31"/>
      <c r="W137" s="16" t="s">
        <v>1562</v>
      </c>
      <c r="X137" s="36">
        <v>41431</v>
      </c>
      <c r="Z137" s="16">
        <v>0</v>
      </c>
      <c r="AA137" s="30" t="s">
        <v>3667</v>
      </c>
      <c r="AB137" s="30" t="s">
        <v>3643</v>
      </c>
    </row>
    <row r="138" spans="1:28">
      <c r="A138" s="31">
        <v>8</v>
      </c>
      <c r="B138" s="31" t="str">
        <f t="shared" si="2"/>
        <v>Pyramid PW855USX</v>
      </c>
      <c r="C138" s="31" t="s">
        <v>316</v>
      </c>
      <c r="D138" s="31" t="s">
        <v>705</v>
      </c>
      <c r="E138" s="33" t="s">
        <v>706</v>
      </c>
      <c r="F138" s="31"/>
      <c r="G138" s="31">
        <v>4</v>
      </c>
      <c r="H138" s="31">
        <v>175</v>
      </c>
      <c r="I138" s="31">
        <v>88</v>
      </c>
      <c r="J138" s="31"/>
      <c r="K138" s="31">
        <v>46</v>
      </c>
      <c r="L138" s="31">
        <v>26.7</v>
      </c>
      <c r="M138" s="31">
        <v>0.56000000000000005</v>
      </c>
      <c r="N138" s="31">
        <v>0.6</v>
      </c>
      <c r="O138" s="31">
        <v>8.6300000000000008</v>
      </c>
      <c r="P138" s="31"/>
      <c r="W138" s="16" t="s">
        <v>1562</v>
      </c>
      <c r="X138" s="35">
        <v>41431</v>
      </c>
      <c r="Z138" s="16">
        <v>0</v>
      </c>
      <c r="AA138" s="30" t="s">
        <v>3668</v>
      </c>
      <c r="AB138" s="30" t="s">
        <v>3669</v>
      </c>
    </row>
    <row r="139" spans="1:28">
      <c r="A139" s="31">
        <v>10</v>
      </c>
      <c r="B139" s="31" t="str">
        <f t="shared" si="2"/>
        <v>Pyramid PW1055USX</v>
      </c>
      <c r="C139" s="31" t="s">
        <v>316</v>
      </c>
      <c r="D139" s="31" t="s">
        <v>707</v>
      </c>
      <c r="E139" s="33" t="s">
        <v>708</v>
      </c>
      <c r="F139" s="31"/>
      <c r="G139" s="31">
        <v>4</v>
      </c>
      <c r="H139" s="31">
        <v>250</v>
      </c>
      <c r="I139" s="31">
        <v>86</v>
      </c>
      <c r="J139" s="31"/>
      <c r="K139" s="31">
        <v>29</v>
      </c>
      <c r="L139" s="31">
        <v>58.39</v>
      </c>
      <c r="M139" s="31">
        <v>0.47</v>
      </c>
      <c r="N139" s="31">
        <v>0.53</v>
      </c>
      <c r="O139" s="31">
        <v>4.82</v>
      </c>
      <c r="P139" s="31"/>
      <c r="W139" s="16" t="s">
        <v>1562</v>
      </c>
      <c r="X139" s="36">
        <v>41431</v>
      </c>
      <c r="Z139" s="16">
        <v>0</v>
      </c>
      <c r="AA139" s="30" t="s">
        <v>3668</v>
      </c>
      <c r="AB139" s="30" t="s">
        <v>3669</v>
      </c>
    </row>
    <row r="140" spans="1:28">
      <c r="A140" s="31">
        <v>18</v>
      </c>
      <c r="B140" s="31" t="str">
        <f t="shared" si="2"/>
        <v>Pyramid PW18110US</v>
      </c>
      <c r="C140" s="31" t="s">
        <v>316</v>
      </c>
      <c r="D140" s="31" t="s">
        <v>709</v>
      </c>
      <c r="E140" s="33" t="s">
        <v>710</v>
      </c>
      <c r="F140" s="31"/>
      <c r="G140" s="31">
        <v>4</v>
      </c>
      <c r="H140" s="31">
        <v>1000</v>
      </c>
      <c r="I140" s="31">
        <v>89</v>
      </c>
      <c r="J140" s="31"/>
      <c r="K140" s="31"/>
      <c r="L140" s="31"/>
      <c r="M140" s="31"/>
      <c r="N140" s="31"/>
      <c r="O140" s="31"/>
      <c r="P140" s="31"/>
      <c r="W140" s="16" t="s">
        <v>1562</v>
      </c>
      <c r="X140" s="35">
        <v>41431</v>
      </c>
      <c r="Z140" s="16">
        <v>0</v>
      </c>
      <c r="AA140" s="30" t="s">
        <v>3668</v>
      </c>
      <c r="AB140" s="30" t="s">
        <v>3669</v>
      </c>
    </row>
    <row r="141" spans="1:28">
      <c r="A141" s="31">
        <v>8</v>
      </c>
      <c r="B141" s="31" t="str">
        <f t="shared" si="2"/>
        <v>Pyramid PW848USX</v>
      </c>
      <c r="C141" s="31" t="s">
        <v>316</v>
      </c>
      <c r="D141" s="31" t="s">
        <v>711</v>
      </c>
      <c r="E141" s="33" t="s">
        <v>712</v>
      </c>
      <c r="F141" s="31"/>
      <c r="G141" s="31">
        <v>8</v>
      </c>
      <c r="H141" s="31">
        <v>175</v>
      </c>
      <c r="I141" s="31">
        <v>88</v>
      </c>
      <c r="J141" s="31"/>
      <c r="K141" s="31">
        <v>48</v>
      </c>
      <c r="L141" s="31">
        <v>28.4</v>
      </c>
      <c r="M141" s="31">
        <v>0.57999999999999996</v>
      </c>
      <c r="N141" s="31">
        <v>0.79</v>
      </c>
      <c r="O141" s="31">
        <v>2.15</v>
      </c>
      <c r="P141" s="31"/>
      <c r="W141" s="16" t="s">
        <v>1562</v>
      </c>
      <c r="X141" s="36">
        <v>41431</v>
      </c>
      <c r="Z141" s="16">
        <v>0</v>
      </c>
      <c r="AA141" s="30" t="s">
        <v>3668</v>
      </c>
      <c r="AB141" s="30" t="s">
        <v>3669</v>
      </c>
    </row>
    <row r="142" spans="1:28">
      <c r="A142" s="31">
        <v>18</v>
      </c>
      <c r="B142" s="31" t="str">
        <f t="shared" si="2"/>
        <v>Pyramid PW18118US</v>
      </c>
      <c r="C142" s="31" t="s">
        <v>316</v>
      </c>
      <c r="D142" s="31" t="s">
        <v>713</v>
      </c>
      <c r="E142" s="33" t="s">
        <v>714</v>
      </c>
      <c r="F142" s="31"/>
      <c r="G142" s="31">
        <v>8</v>
      </c>
      <c r="H142" s="31">
        <v>1000</v>
      </c>
      <c r="I142" s="31">
        <v>89</v>
      </c>
      <c r="J142" s="31"/>
      <c r="K142" s="31"/>
      <c r="L142" s="31"/>
      <c r="M142" s="31"/>
      <c r="N142" s="31"/>
      <c r="O142" s="31"/>
      <c r="P142" s="31"/>
      <c r="W142" s="16" t="s">
        <v>1562</v>
      </c>
      <c r="X142" s="35">
        <v>41431</v>
      </c>
      <c r="Z142" s="16">
        <v>0</v>
      </c>
      <c r="AA142" s="30" t="s">
        <v>3668</v>
      </c>
      <c r="AB142" s="30" t="s">
        <v>3669</v>
      </c>
    </row>
    <row r="143" spans="1:28">
      <c r="A143" s="31">
        <v>6</v>
      </c>
      <c r="B143" s="31" t="str">
        <f t="shared" si="2"/>
        <v>Pyramid WH68</v>
      </c>
      <c r="C143" s="31" t="s">
        <v>316</v>
      </c>
      <c r="D143" s="31" t="s">
        <v>715</v>
      </c>
      <c r="E143" s="33" t="s">
        <v>716</v>
      </c>
      <c r="F143" s="31"/>
      <c r="G143" s="31">
        <v>8</v>
      </c>
      <c r="H143" s="31">
        <v>100</v>
      </c>
      <c r="I143" s="31">
        <v>96</v>
      </c>
      <c r="J143" s="31"/>
      <c r="K143" s="31">
        <v>80</v>
      </c>
      <c r="L143" s="31">
        <v>3.11</v>
      </c>
      <c r="M143" s="31">
        <v>0.75</v>
      </c>
      <c r="N143" s="31">
        <v>0.9</v>
      </c>
      <c r="O143" s="31">
        <v>4.46</v>
      </c>
      <c r="P143" s="31"/>
      <c r="W143" s="16" t="s">
        <v>1562</v>
      </c>
      <c r="X143" s="36">
        <v>41431</v>
      </c>
      <c r="Z143" s="16">
        <v>0</v>
      </c>
      <c r="AA143" s="30" t="s">
        <v>3665</v>
      </c>
      <c r="AB143" s="30" t="s">
        <v>3632</v>
      </c>
    </row>
    <row r="144" spans="1:28">
      <c r="A144" s="31">
        <v>8</v>
      </c>
      <c r="B144" s="31" t="str">
        <f t="shared" si="2"/>
        <v>Pyramid WH88</v>
      </c>
      <c r="C144" s="31" t="s">
        <v>316</v>
      </c>
      <c r="D144" s="31" t="s">
        <v>717</v>
      </c>
      <c r="E144" s="33" t="s">
        <v>718</v>
      </c>
      <c r="F144" s="31"/>
      <c r="G144" s="31">
        <v>8</v>
      </c>
      <c r="H144" s="31">
        <v>125</v>
      </c>
      <c r="I144" s="31">
        <v>96</v>
      </c>
      <c r="J144" s="31"/>
      <c r="K144" s="31"/>
      <c r="L144" s="31"/>
      <c r="M144" s="31"/>
      <c r="N144" s="31"/>
      <c r="O144" s="31"/>
      <c r="P144" s="31"/>
      <c r="W144" s="16" t="s">
        <v>1562</v>
      </c>
      <c r="X144" s="35">
        <v>41431</v>
      </c>
      <c r="Z144" s="16">
        <v>0</v>
      </c>
      <c r="AA144" s="30" t="s">
        <v>3665</v>
      </c>
      <c r="AB144" s="30" t="s">
        <v>3632</v>
      </c>
    </row>
    <row r="145" spans="1:28">
      <c r="A145" s="31">
        <v>10</v>
      </c>
      <c r="B145" s="31" t="str">
        <f t="shared" si="2"/>
        <v>Pyramid WH1038</v>
      </c>
      <c r="C145" s="31" t="s">
        <v>316</v>
      </c>
      <c r="D145" s="31" t="s">
        <v>719</v>
      </c>
      <c r="E145" s="33" t="s">
        <v>720</v>
      </c>
      <c r="F145" s="31"/>
      <c r="G145" s="31">
        <v>8</v>
      </c>
      <c r="H145" s="31">
        <v>150</v>
      </c>
      <c r="I145" s="31">
        <v>98</v>
      </c>
      <c r="J145" s="31"/>
      <c r="K145" s="31"/>
      <c r="L145" s="31"/>
      <c r="M145" s="31"/>
      <c r="N145" s="31"/>
      <c r="O145" s="31"/>
      <c r="P145" s="31"/>
      <c r="W145" s="16" t="s">
        <v>1562</v>
      </c>
      <c r="X145" s="36">
        <v>41431</v>
      </c>
      <c r="Z145" s="16">
        <v>0</v>
      </c>
      <c r="AA145" s="30" t="s">
        <v>3665</v>
      </c>
      <c r="AB145" s="30" t="s">
        <v>3632</v>
      </c>
    </row>
    <row r="146" spans="1:28">
      <c r="A146" s="31">
        <v>12</v>
      </c>
      <c r="B146" s="31" t="str">
        <f t="shared" si="2"/>
        <v>Pyramid WH1238</v>
      </c>
      <c r="C146" s="31" t="s">
        <v>316</v>
      </c>
      <c r="D146" s="31" t="s">
        <v>721</v>
      </c>
      <c r="E146" s="33" t="s">
        <v>722</v>
      </c>
      <c r="F146" s="31"/>
      <c r="G146" s="31">
        <v>8</v>
      </c>
      <c r="H146" s="31">
        <v>150</v>
      </c>
      <c r="I146" s="31">
        <v>98</v>
      </c>
      <c r="J146" s="31"/>
      <c r="K146" s="31">
        <v>40</v>
      </c>
      <c r="L146" s="31">
        <v>12.74</v>
      </c>
      <c r="M146" s="31">
        <v>0.7</v>
      </c>
      <c r="N146" s="31">
        <v>0.78</v>
      </c>
      <c r="O146" s="31">
        <v>4</v>
      </c>
      <c r="P146" s="31"/>
      <c r="W146" s="16" t="s">
        <v>1562</v>
      </c>
      <c r="X146" s="35">
        <v>41431</v>
      </c>
      <c r="Z146" s="16">
        <v>0</v>
      </c>
      <c r="AA146" s="30" t="s">
        <v>3665</v>
      </c>
      <c r="AB146" s="30" t="s">
        <v>3632</v>
      </c>
    </row>
  </sheetData>
  <hyperlinks>
    <hyperlink ref="E3" r:id="rId1" display="http://www.mcmelectronics.com/product/55-2805"/>
    <hyperlink ref="E4" r:id="rId2" display="http://www.mcmelectronics.com/product/55-2810"/>
    <hyperlink ref="E5" r:id="rId3" display="http://www.mcmelectronics.com/product/55-2820"/>
    <hyperlink ref="E6" r:id="rId4" display="http://www.mcmelectronics.com/product/55-2830"/>
    <hyperlink ref="E7" r:id="rId5" display="http://www.mcmelectronics.com/product/55-2835"/>
    <hyperlink ref="E8" r:id="rId6" display="http://www.mcmelectronics.com/product/55-2845"/>
    <hyperlink ref="E9" r:id="rId7" display="http://www.mcmelectronics.com/product/55-2850"/>
    <hyperlink ref="E10" r:id="rId8" display="http://www.mcmelectronics.com/product/55-2855"/>
    <hyperlink ref="E11" r:id="rId9" display="http://www.mcmelectronics.com/product/55-2860"/>
    <hyperlink ref="E12" r:id="rId10" display="http://www.mcmelectronics.com/product/55-2865"/>
    <hyperlink ref="E13" r:id="rId11" display="http://www.mcmelectronics.com/product/55-2870"/>
    <hyperlink ref="E14" r:id="rId12" display="http://www.mcmelectronics.com/product/55-2875"/>
    <hyperlink ref="E15" r:id="rId13" display="http://www.mcmelectronics.com/product/55-3100"/>
    <hyperlink ref="E16" r:id="rId14" display="http://www.mcmelectronics.com/product/55-3105"/>
    <hyperlink ref="E17" r:id="rId15" display="http://www.mcmelectronics.com/product/55-3110"/>
    <hyperlink ref="E18" r:id="rId16" display="http://www.mcmelectronics.com/product/55-3120"/>
    <hyperlink ref="E19" r:id="rId17" display="http://www.mcmelectronics.com/product/55-3125"/>
    <hyperlink ref="E20" r:id="rId18" display="http://www.mcmelectronics.com/product/55-3130"/>
    <hyperlink ref="E21" r:id="rId19" display="http://www.mcmelectronics.com/product/55-3135"/>
    <hyperlink ref="E22" r:id="rId20" display="http://www.mcmelectronics.com/product/55-3140"/>
    <hyperlink ref="E23" r:id="rId21" display="http://www.mcmelectronics.com/product/55-3165"/>
    <hyperlink ref="E24" r:id="rId22" display="http://www.mcmelectronics.com/product/55-3170"/>
    <hyperlink ref="E25" r:id="rId23" display="http://www.mcmelectronics.com/product/55-3175"/>
    <hyperlink ref="E26" r:id="rId24" display="http://www.mcmelectronics.com/product/55-3180"/>
    <hyperlink ref="E27" r:id="rId25" display="http://www.mcmelectronics.com/product/55-3250"/>
    <hyperlink ref="E28" r:id="rId26" display="http://www.mcmelectronics.com/product/55-3255"/>
    <hyperlink ref="E29" r:id="rId27" display="http://www.mcmelectronics.com/product/55-3260"/>
    <hyperlink ref="E30" r:id="rId28" display="http://www.mcmelectronics.com/product/55-3265"/>
    <hyperlink ref="E31" r:id="rId29" display="http://www.mcmelectronics.com/product/55-3270"/>
    <hyperlink ref="E32" r:id="rId30" display="http://www.mcmelectronics.com/product/55-3275"/>
    <hyperlink ref="E33" r:id="rId31" display="http://www.mcmelectronics.com/product/55-3280"/>
    <hyperlink ref="E34" r:id="rId32" display="http://www.mcmelectronics.com/product/55-1906"/>
    <hyperlink ref="E35" r:id="rId33" display="http://www.mcmelectronics.com/product/55-1907"/>
    <hyperlink ref="E36" r:id="rId34" display="http://www.mcmelectronics.com/product/55-1908"/>
    <hyperlink ref="E37" r:id="rId35" display="http://www.mcmelectronics.com/product/55-1170"/>
    <hyperlink ref="E38" r:id="rId36" display="http://www.mcmelectronics.com/product/55-1185"/>
    <hyperlink ref="E39" r:id="rId37" display="http://www.mcmelectronics.com/product/55-1190"/>
    <hyperlink ref="E40" r:id="rId38" display="http://www.mcmelectronics.com/product/55-1195"/>
    <hyperlink ref="E41" r:id="rId39" display="http://www.mcmelectronics.com/product/55-1205"/>
    <hyperlink ref="E42" r:id="rId40" display="http://www.mcmelectronics.com/product/55-1215"/>
    <hyperlink ref="E43" r:id="rId41" display="http://www.mcmelectronics.com/product/55-1220"/>
    <hyperlink ref="E44" r:id="rId42" display="http://www.mcmelectronics.com/product/55-1240"/>
    <hyperlink ref="E45" r:id="rId43" display="http://www.mcmelectronics.com/product/55-1250"/>
    <hyperlink ref="E46" r:id="rId44" display="http://www.mcmelectronics.com/product/55-1255"/>
    <hyperlink ref="E47" r:id="rId45" display="http://www.mcmelectronics.com/product/55-1295"/>
    <hyperlink ref="E48" r:id="rId46" display="http://www.mcmelectronics.com/product/55-1300"/>
    <hyperlink ref="E49" r:id="rId47" display="http://www.mcmelectronics.com/product/55-1305"/>
    <hyperlink ref="E50" r:id="rId48" display="http://www.mcmelectronics.com/product/55-1455"/>
    <hyperlink ref="E51" r:id="rId49" display="http://www.mcmelectronics.com/product/55-1465"/>
    <hyperlink ref="E52" r:id="rId50" display="http://www.mcmelectronics.com/product/55-1515"/>
    <hyperlink ref="E53" r:id="rId51" display="http://www.mcmelectronics.com/product/55-1520"/>
    <hyperlink ref="E54" r:id="rId52" display="http://www.mcmelectronics.com/product/55-1525"/>
    <hyperlink ref="E55" r:id="rId53" display="http://www.mcmelectronics.com/product/55-1545"/>
    <hyperlink ref="E56" r:id="rId54" display="http://www.mcmelectronics.com/product/55-1550"/>
    <hyperlink ref="E57" r:id="rId55" display="http://www.mcmelectronics.com/product/55-1555"/>
    <hyperlink ref="E58" r:id="rId56" display="http://www.mcmelectronics.com/product/55-1595"/>
    <hyperlink ref="E59" r:id="rId57" display="http://www.mcmelectronics.com/product/55-1600"/>
    <hyperlink ref="E60" r:id="rId58" display="http://www.mcmelectronics.com/product/55-1605"/>
    <hyperlink ref="E61" r:id="rId59" display="http://www.mcmelectronics.com/product/55-1732"/>
    <hyperlink ref="E62" r:id="rId60" display="http://www.mcmelectronics.com/product/55-1853"/>
    <hyperlink ref="E63" r:id="rId61" display="http://www.mcmelectronics.com/product/55-1855"/>
    <hyperlink ref="E64" r:id="rId62" display="http://www.mcmelectronics.com/product/55-1856"/>
    <hyperlink ref="E65" r:id="rId63" display="http://www.mcmelectronics.com/product/55-1860"/>
    <hyperlink ref="E66" r:id="rId64" display="http://www.mcmelectronics.com/product/55-1862"/>
    <hyperlink ref="E67" r:id="rId65" display="http://www.mcmelectronics.com/product/55-1870"/>
    <hyperlink ref="E68" r:id="rId66" display="http://www.mcmelectronics.com/product/55-1875"/>
    <hyperlink ref="E69" r:id="rId67" display="http://www.mcmelectronics.com/product/55-1880"/>
    <hyperlink ref="E70" r:id="rId68" display="http://www.mcmelectronics.com/product/55-1950"/>
    <hyperlink ref="E71" r:id="rId69" display="http://www.mcmelectronics.com/product/55-2421"/>
    <hyperlink ref="E72" r:id="rId70" display="http://www.mcmelectronics.com/product/55-2669"/>
    <hyperlink ref="E73" r:id="rId71" display="http://www.mcmelectronics.com/product/55-2950"/>
    <hyperlink ref="E74" r:id="rId72" display="http://www.mcmelectronics.com/product/55-2951"/>
    <hyperlink ref="E75" r:id="rId73" display="http://www.mcmelectronics.com/product/55-2952"/>
    <hyperlink ref="E76" r:id="rId74" display="http://www.mcmelectronics.com/product/55-2953"/>
    <hyperlink ref="E77" r:id="rId75" display="http://www.mcmelectronics.com/product/55-2954"/>
    <hyperlink ref="E78" r:id="rId76" display="http://www.mcmelectronics.com/product/55-2960"/>
    <hyperlink ref="E79" r:id="rId77" display="http://www.mcmelectronics.com/product/55-2961"/>
    <hyperlink ref="E80" r:id="rId78" display="http://www.mcmelectronics.com/product/55-2962"/>
    <hyperlink ref="E81" r:id="rId79" display="http://www.mcmelectronics.com/product/55-2963"/>
    <hyperlink ref="E82" r:id="rId80" display="http://www.mcmelectronics.com/product/55-2964"/>
    <hyperlink ref="E83" r:id="rId81" display="http://www.mcmelectronics.com/product/55-2970"/>
    <hyperlink ref="E84" r:id="rId82" display="http://www.mcmelectronics.com/product/55-2971"/>
    <hyperlink ref="E85" r:id="rId83" display="http://www.mcmelectronics.com/product/55-2972"/>
    <hyperlink ref="E86" r:id="rId84" display="http://www.mcmelectronics.com/product/55-2973"/>
    <hyperlink ref="E87" r:id="rId85" display="http://www.mcmelectronics.com/product/55-2974"/>
    <hyperlink ref="E88" r:id="rId86" display="http://www.mcmelectronics.com/product/55-2981"/>
    <hyperlink ref="E89" r:id="rId87" display="http://www.mcmelectronics.com/product/55-2982"/>
    <hyperlink ref="E90" r:id="rId88" display="http://www.mcmelectronics.com/product/55-2983"/>
    <hyperlink ref="E91" r:id="rId89" display="http://www.mcmelectronics.com/product/55-2984"/>
    <hyperlink ref="E92" r:id="rId90" display="http://www.mcmelectronics.com/product/55-2985"/>
    <hyperlink ref="E93" r:id="rId91" display="http://www.mcmelectronics.com/product/55-3185"/>
    <hyperlink ref="E94" r:id="rId92" display="http://www.mcmelectronics.com/product/55-3190"/>
    <hyperlink ref="E95" r:id="rId93" display="http://www.mcmelectronics.com/product/55-3550"/>
    <hyperlink ref="E96" r:id="rId94" display="http://www.mcmelectronics.com/product/55-3840"/>
    <hyperlink ref="E97" r:id="rId95" display="http://www.mcmelectronics.com/product/55-3853"/>
    <hyperlink ref="E98" r:id="rId96" display="http://www.mcmelectronics.com/product/55-3862"/>
    <hyperlink ref="E99" r:id="rId97" display="http://www.mcmelectronics.com/product/55-3870"/>
    <hyperlink ref="E100" r:id="rId98" display="http://www.mcmelectronics.com/product/55-2350"/>
    <hyperlink ref="E101" r:id="rId99" display="http://www.mcmelectronics.com/product/55-2351"/>
    <hyperlink ref="E102" r:id="rId100" display="http://www.mcmelectronics.com/product/55-2352"/>
    <hyperlink ref="E103" r:id="rId101" display="http://www.mcmelectronics.com/product/55-2353"/>
    <hyperlink ref="E104" r:id="rId102" display="http://www.mcmelectronics.com/product/55-2354"/>
    <hyperlink ref="E105" r:id="rId103" display="http://www.mcmelectronics.com/product/55-2355"/>
    <hyperlink ref="E106" r:id="rId104" display="http://www.mcmelectronics.com/product/55-2360"/>
    <hyperlink ref="E107" r:id="rId105" display="http://www.mcmelectronics.com/product/55-2361"/>
    <hyperlink ref="E108" r:id="rId106" display="http://www.mcmelectronics.com/product/55-2362"/>
    <hyperlink ref="E109" r:id="rId107" display="http://www.mcmelectronics.com/product/55-2364"/>
    <hyperlink ref="E110" r:id="rId108" display="http://www.mcmelectronics.com/product/55-2365"/>
    <hyperlink ref="E111" r:id="rId109" display="http://www.mcmelectronics.com/product/55-2366"/>
    <hyperlink ref="E112" r:id="rId110" display="http://www.mcmelectronics.com/product/55-2690"/>
    <hyperlink ref="E113" r:id="rId111" display="http://www.mcmelectronics.com/product/55-2691"/>
    <hyperlink ref="E114" r:id="rId112" display="http://www.mcmelectronics.com/product/55-2695"/>
    <hyperlink ref="E115" r:id="rId113" display="http://www.mcmelectronics.com/product/55-2696"/>
    <hyperlink ref="E116" r:id="rId114" display="http://www.mcmelectronics.com/product/55-2770"/>
    <hyperlink ref="E117" r:id="rId115" display="http://www.mcmelectronics.com/product/55-2775"/>
    <hyperlink ref="E118" r:id="rId116" display="http://www.mcmelectronics.com/product/55-2780"/>
    <hyperlink ref="E119" r:id="rId117" display="http://www.mcmelectronics.com/product/55-3003"/>
    <hyperlink ref="E120" r:id="rId118" display="http://www.mcmelectronics.com/product/55-3004"/>
    <hyperlink ref="E121" r:id="rId119" display="http://www.mcmelectronics.com/product/55-3005"/>
    <hyperlink ref="E122" r:id="rId120" display="http://www.mcmelectronics.com/product/55-3010"/>
    <hyperlink ref="E123" r:id="rId121" display="http://www.mcmelectronics.com/product/55-3011"/>
    <hyperlink ref="E124" r:id="rId122" display="http://www.mcmelectronics.com/product/55-3015"/>
    <hyperlink ref="E125" r:id="rId123" display="http://www.mcmelectronics.com/product/55-3020"/>
    <hyperlink ref="E126" r:id="rId124" display="http://www.mcmelectronics.com/product/55-3021"/>
    <hyperlink ref="E127" r:id="rId125" display="http://www.mcmelectronics.com/product/55-3022"/>
    <hyperlink ref="E128" r:id="rId126" display="http://www.mcmelectronics.com/product/55-2370"/>
    <hyperlink ref="E129" r:id="rId127" display="http://www.mcmelectronics.com/product/55-2371"/>
    <hyperlink ref="E130" r:id="rId128" display="http://www.mcmelectronics.com/product/55-2372"/>
    <hyperlink ref="E131" r:id="rId129" display="http://www.mcmelectronics.com/product/55-2373"/>
    <hyperlink ref="E132" r:id="rId130" display="http://www.mcmelectronics.com/product/55-2516"/>
    <hyperlink ref="E133" r:id="rId131" display="http://www.mcmelectronics.com/product/55-2517"/>
    <hyperlink ref="E134" r:id="rId132" display="http://www.mcmelectronics.com/product/55-2520"/>
    <hyperlink ref="E135" r:id="rId133" display="http://www.mcmelectronics.com/product/55-2631"/>
    <hyperlink ref="E136" r:id="rId134" display="http://www.mcmelectronics.com/product/55-2633"/>
    <hyperlink ref="E137" r:id="rId135" display="http://www.mcmelectronics.com/product/55-2635"/>
    <hyperlink ref="E138" r:id="rId136" display="http://www.mcmelectronics.com/product/55-3305"/>
    <hyperlink ref="E139" r:id="rId137" display="http://www.mcmelectronics.com/product/55-3310"/>
    <hyperlink ref="E140" r:id="rId138" display="http://www.mcmelectronics.com/product/55-3320"/>
    <hyperlink ref="E141" r:id="rId139" display="http://www.mcmelectronics.com/product/55-3325"/>
    <hyperlink ref="E142" r:id="rId140" display="http://www.mcmelectronics.com/product/55-3340"/>
    <hyperlink ref="E143" r:id="rId141" display="http://www.mcmelectronics.com/product/55-3345"/>
    <hyperlink ref="E144" r:id="rId142" display="http://www.mcmelectronics.com/product/55-3350"/>
    <hyperlink ref="E145" r:id="rId143" display="http://www.mcmelectronics.com/product/55-3355"/>
    <hyperlink ref="E146" r:id="rId144" display="http://www.mcmelectronics.com/product/55-3360"/>
    <hyperlink ref="E2" r:id="rId145" display="http://www.mcmelectronics.com/product/55-2800"/>
  </hyperlinks>
  <pageMargins left="0.7" right="0.7" top="0.75" bottom="0.75" header="0.3" footer="0.3"/>
  <pageSetup orientation="portrait" verticalDpi="0" r:id="rId146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72"/>
  <sheetViews>
    <sheetView workbookViewId="0">
      <selection activeCell="B14" sqref="B14"/>
    </sheetView>
  </sheetViews>
  <sheetFormatPr defaultRowHeight="15"/>
  <cols>
    <col min="1" max="1" width="10.140625" style="6" customWidth="1"/>
    <col min="2" max="2" width="26.140625" style="6" bestFit="1" customWidth="1"/>
    <col min="3" max="3" width="13.85546875" style="6" customWidth="1"/>
    <col min="4" max="4" width="16" style="6" bestFit="1" customWidth="1"/>
    <col min="5" max="6" width="6.5703125" style="6" customWidth="1"/>
    <col min="7" max="9" width="5.85546875" style="6" customWidth="1"/>
    <col min="10" max="12" width="6.5703125" customWidth="1"/>
    <col min="13" max="13" width="8.42578125" customWidth="1"/>
    <col min="14" max="15" width="6.5703125" customWidth="1"/>
    <col min="16" max="16" width="14.140625" customWidth="1"/>
    <col min="17" max="17" width="6.5703125" customWidth="1"/>
    <col min="18" max="18" width="13.28515625" bestFit="1" customWidth="1"/>
    <col min="19" max="23" width="6.5703125" customWidth="1"/>
    <col min="24" max="24" width="12.5703125" bestFit="1" customWidth="1"/>
    <col min="25" max="25" width="3.28515625" customWidth="1"/>
    <col min="26" max="26" width="8.85546875" style="6" bestFit="1" customWidth="1"/>
    <col min="27" max="27" width="11.42578125" customWidth="1"/>
    <col min="28" max="28" width="12.5703125" bestFit="1" customWidth="1"/>
    <col min="29" max="29" width="12.5703125" customWidth="1"/>
    <col min="30" max="30" width="8.5703125" bestFit="1" customWidth="1"/>
  </cols>
  <sheetData>
    <row r="1" spans="1:30" s="8" customFormat="1">
      <c r="A1" s="9" t="s">
        <v>237</v>
      </c>
      <c r="B1" s="10" t="s">
        <v>238</v>
      </c>
      <c r="C1" s="11" t="s">
        <v>239</v>
      </c>
      <c r="D1" s="11" t="s">
        <v>240</v>
      </c>
      <c r="E1" s="6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9" t="s">
        <v>246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492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6" t="s">
        <v>3531</v>
      </c>
    </row>
    <row r="2" spans="1:30">
      <c r="A2" s="6">
        <v>10</v>
      </c>
      <c r="B2" t="str">
        <f>CONCATENATE(C2,CHAR(32),D2)</f>
        <v>ESS 689-1012</v>
      </c>
      <c r="C2" t="s">
        <v>3601</v>
      </c>
      <c r="D2" t="s">
        <v>4064</v>
      </c>
      <c r="E2" s="15" t="s">
        <v>3607</v>
      </c>
      <c r="F2"/>
      <c r="J2" s="6"/>
      <c r="K2" s="6">
        <v>37.68</v>
      </c>
      <c r="L2" s="6">
        <f>AD2*28.3169</f>
        <v>50.404082000000002</v>
      </c>
      <c r="M2" s="6">
        <v>0.56599999999999995</v>
      </c>
      <c r="N2" s="6">
        <v>0.66100000000000003</v>
      </c>
      <c r="O2" s="6">
        <v>3.931</v>
      </c>
      <c r="P2" s="6">
        <v>8.125</v>
      </c>
      <c r="Q2" s="6">
        <v>3.359</v>
      </c>
      <c r="R2" s="6" t="s">
        <v>3532</v>
      </c>
      <c r="W2" t="s">
        <v>4067</v>
      </c>
      <c r="X2" s="37">
        <v>41431</v>
      </c>
      <c r="Z2" s="6">
        <v>0</v>
      </c>
      <c r="AA2" t="s">
        <v>4061</v>
      </c>
      <c r="AD2" s="6">
        <v>1.78</v>
      </c>
    </row>
    <row r="3" spans="1:30">
      <c r="A3" s="6">
        <v>12</v>
      </c>
      <c r="B3" t="str">
        <f t="shared" ref="B3:B66" si="0">CONCATENATE(C3,CHAR(32),D3)</f>
        <v>ESS 689-1220</v>
      </c>
      <c r="C3" t="s">
        <v>3601</v>
      </c>
      <c r="D3" t="s">
        <v>4062</v>
      </c>
      <c r="E3" s="15" t="s">
        <v>3608</v>
      </c>
      <c r="F3"/>
      <c r="J3" s="6"/>
      <c r="K3" s="6">
        <v>26.24</v>
      </c>
      <c r="L3" s="6">
        <f t="shared" ref="L3:L66" si="1">AD3*28.3169</f>
        <v>132.52309199999999</v>
      </c>
      <c r="M3" s="6">
        <v>0.48599999999999999</v>
      </c>
      <c r="N3" s="6">
        <v>0.58699999999999997</v>
      </c>
      <c r="O3" s="6">
        <v>2.2839999999999998</v>
      </c>
      <c r="P3" s="6">
        <v>10.5</v>
      </c>
      <c r="Q3" s="6">
        <v>3.3359999999999999</v>
      </c>
      <c r="R3" s="6" t="s">
        <v>3533</v>
      </c>
      <c r="W3" t="s">
        <v>4067</v>
      </c>
      <c r="X3" s="37">
        <v>41431</v>
      </c>
      <c r="Z3" s="6">
        <v>0</v>
      </c>
      <c r="AA3" t="s">
        <v>4063</v>
      </c>
      <c r="AD3" s="6">
        <v>4.68</v>
      </c>
    </row>
    <row r="4" spans="1:30">
      <c r="A4" s="6">
        <v>5.25</v>
      </c>
      <c r="B4" t="str">
        <f t="shared" si="0"/>
        <v>Tang Band W5-1138SM</v>
      </c>
      <c r="C4" t="s">
        <v>14</v>
      </c>
      <c r="D4" t="s">
        <v>4065</v>
      </c>
      <c r="E4" s="15" t="s">
        <v>3609</v>
      </c>
      <c r="F4"/>
      <c r="J4" s="6"/>
      <c r="K4" s="6">
        <v>47.1</v>
      </c>
      <c r="L4" s="6">
        <f t="shared" si="1"/>
        <v>3.9643660000000005</v>
      </c>
      <c r="M4" s="6">
        <v>0.64100000000000001</v>
      </c>
      <c r="N4" s="6">
        <v>0.80800000000000005</v>
      </c>
      <c r="O4" s="6">
        <v>3.11</v>
      </c>
      <c r="P4" s="6">
        <v>4</v>
      </c>
      <c r="Q4" s="6">
        <v>3.4710000000000001</v>
      </c>
      <c r="R4" s="6" t="s">
        <v>3534</v>
      </c>
      <c r="W4" t="s">
        <v>4067</v>
      </c>
      <c r="X4" s="37">
        <v>41431</v>
      </c>
      <c r="Z4" s="6">
        <v>0</v>
      </c>
      <c r="AA4" t="s">
        <v>4068</v>
      </c>
      <c r="AD4" s="6">
        <v>0.14000000000000001</v>
      </c>
    </row>
    <row r="5" spans="1:30">
      <c r="A5" s="6">
        <v>3</v>
      </c>
      <c r="B5" t="str">
        <f t="shared" si="0"/>
        <v>Tang Band W3-1750S</v>
      </c>
      <c r="C5" t="s">
        <v>14</v>
      </c>
      <c r="D5" t="s">
        <v>4066</v>
      </c>
      <c r="E5" s="15" t="s">
        <v>3610</v>
      </c>
      <c r="F5"/>
      <c r="J5" s="6"/>
      <c r="K5" s="6">
        <v>82.1</v>
      </c>
      <c r="L5" s="6">
        <f t="shared" si="1"/>
        <v>0.87782389999999999</v>
      </c>
      <c r="M5" s="6">
        <v>0.56799999999999995</v>
      </c>
      <c r="N5" s="6">
        <v>0.59599999999999997</v>
      </c>
      <c r="O5" s="6">
        <v>11.85</v>
      </c>
      <c r="P5" s="6">
        <v>3</v>
      </c>
      <c r="Q5" s="6">
        <v>6.8369999999999997</v>
      </c>
      <c r="R5" s="6" t="s">
        <v>3535</v>
      </c>
      <c r="W5" t="s">
        <v>4067</v>
      </c>
      <c r="X5" s="37">
        <v>41431</v>
      </c>
      <c r="Z5" s="6">
        <v>0</v>
      </c>
      <c r="AA5" t="s">
        <v>4069</v>
      </c>
      <c r="AD5" s="6">
        <v>3.1E-2</v>
      </c>
    </row>
    <row r="6" spans="1:30">
      <c r="A6" s="6">
        <v>4</v>
      </c>
      <c r="B6" t="str">
        <f t="shared" si="0"/>
        <v>Tang Band W4-1658SB</v>
      </c>
      <c r="C6" t="s">
        <v>14</v>
      </c>
      <c r="D6" t="s">
        <v>282</v>
      </c>
      <c r="E6" s="15" t="s">
        <v>3611</v>
      </c>
      <c r="F6"/>
      <c r="J6" s="6"/>
      <c r="K6" s="6">
        <v>53.16</v>
      </c>
      <c r="L6" s="6">
        <f t="shared" si="1"/>
        <v>6.6827883999999997</v>
      </c>
      <c r="M6" s="6">
        <v>0.434</v>
      </c>
      <c r="N6" s="6">
        <v>0.46899999999999997</v>
      </c>
      <c r="O6" s="6">
        <v>5.8490000000000002</v>
      </c>
      <c r="P6" s="6">
        <v>3.75</v>
      </c>
      <c r="Q6" s="6">
        <v>3.8690000000000002</v>
      </c>
      <c r="R6" s="6" t="s">
        <v>3536</v>
      </c>
      <c r="W6" t="s">
        <v>4067</v>
      </c>
      <c r="X6" s="37">
        <v>41431</v>
      </c>
      <c r="Z6" s="6">
        <v>0</v>
      </c>
      <c r="AA6" t="s">
        <v>4070</v>
      </c>
      <c r="AD6" s="6">
        <v>0.23599999999999999</v>
      </c>
    </row>
    <row r="7" spans="1:30">
      <c r="A7" s="6">
        <v>3</v>
      </c>
      <c r="B7" t="str">
        <f t="shared" si="0"/>
        <v>Tang Band W3-1053SC</v>
      </c>
      <c r="C7" t="s">
        <v>14</v>
      </c>
      <c r="D7" t="s">
        <v>4071</v>
      </c>
      <c r="E7" s="15" t="s">
        <v>3612</v>
      </c>
      <c r="F7"/>
      <c r="J7" s="6"/>
      <c r="K7" s="6">
        <v>115.7</v>
      </c>
      <c r="L7" s="6">
        <f t="shared" si="1"/>
        <v>1.0477253</v>
      </c>
      <c r="M7" s="6">
        <v>0.69799999999999995</v>
      </c>
      <c r="N7" s="6">
        <v>0.78200000000000003</v>
      </c>
      <c r="O7" s="6">
        <v>6.5129999999999999</v>
      </c>
      <c r="P7" s="6">
        <v>2.5</v>
      </c>
      <c r="Q7" s="6">
        <v>6.1890000000000001</v>
      </c>
      <c r="R7" s="6" t="s">
        <v>3537</v>
      </c>
      <c r="W7" t="s">
        <v>4067</v>
      </c>
      <c r="X7" s="37">
        <v>41431</v>
      </c>
      <c r="Z7" s="6">
        <v>0</v>
      </c>
      <c r="AA7" t="s">
        <v>4072</v>
      </c>
      <c r="AD7" s="6">
        <v>3.6999999999999998E-2</v>
      </c>
    </row>
    <row r="8" spans="1:30">
      <c r="A8" s="6">
        <v>2</v>
      </c>
      <c r="B8" t="str">
        <f t="shared" si="0"/>
        <v>Tang Band W2-1767S</v>
      </c>
      <c r="C8" t="s">
        <v>14</v>
      </c>
      <c r="D8" t="s">
        <v>4073</v>
      </c>
      <c r="E8" s="15" t="s">
        <v>3613</v>
      </c>
      <c r="F8"/>
      <c r="J8" s="6"/>
      <c r="K8" s="6">
        <v>105</v>
      </c>
      <c r="L8" s="6">
        <f t="shared" si="1"/>
        <v>0.65128870000000005</v>
      </c>
      <c r="M8" s="6">
        <v>0.42</v>
      </c>
      <c r="N8" s="6">
        <v>0.58099999999999996</v>
      </c>
      <c r="O8" s="6">
        <v>1.518</v>
      </c>
      <c r="P8" s="6">
        <v>1.5</v>
      </c>
      <c r="Q8" s="6">
        <v>6.6890000000000001</v>
      </c>
      <c r="R8" s="6" t="s">
        <v>3537</v>
      </c>
      <c r="W8" t="s">
        <v>4067</v>
      </c>
      <c r="X8" s="37">
        <v>41431</v>
      </c>
      <c r="Z8" s="6">
        <v>0</v>
      </c>
      <c r="AA8" t="s">
        <v>4074</v>
      </c>
      <c r="AD8" s="6">
        <v>2.3E-2</v>
      </c>
    </row>
    <row r="9" spans="1:30">
      <c r="A9" s="6">
        <v>3</v>
      </c>
      <c r="B9" t="str">
        <f t="shared" si="0"/>
        <v>Tang Band W3-1876S</v>
      </c>
      <c r="C9" t="s">
        <v>14</v>
      </c>
      <c r="D9" t="s">
        <v>4075</v>
      </c>
      <c r="E9" s="15" t="s">
        <v>3614</v>
      </c>
      <c r="F9"/>
      <c r="J9" s="6"/>
      <c r="K9" s="6">
        <v>55.85</v>
      </c>
      <c r="L9" s="6">
        <f t="shared" si="1"/>
        <v>0.79287320000000006</v>
      </c>
      <c r="M9" s="6">
        <v>0.42899999999999999</v>
      </c>
      <c r="N9" s="6">
        <v>0.52100000000000002</v>
      </c>
      <c r="O9" s="6">
        <v>2.4239999999999999</v>
      </c>
      <c r="P9" s="6">
        <v>2.5</v>
      </c>
      <c r="Q9" s="6">
        <v>3.7949999999999999</v>
      </c>
      <c r="R9" s="6" t="s">
        <v>3538</v>
      </c>
      <c r="W9" t="s">
        <v>4067</v>
      </c>
      <c r="X9" s="37">
        <v>41431</v>
      </c>
      <c r="Z9" s="6">
        <v>0</v>
      </c>
      <c r="AA9" t="s">
        <v>4076</v>
      </c>
      <c r="AD9" s="6">
        <v>2.8000000000000001E-2</v>
      </c>
    </row>
    <row r="10" spans="1:30">
      <c r="A10" s="6">
        <v>5.25</v>
      </c>
      <c r="B10" t="str">
        <f t="shared" si="0"/>
        <v>Tang Band W5-1138SMF</v>
      </c>
      <c r="C10" t="s">
        <v>14</v>
      </c>
      <c r="D10" t="s">
        <v>4078</v>
      </c>
      <c r="E10" s="15" t="s">
        <v>3615</v>
      </c>
      <c r="F10"/>
      <c r="J10" s="6"/>
      <c r="K10" s="6">
        <v>45.76</v>
      </c>
      <c r="L10" s="6">
        <f t="shared" si="1"/>
        <v>4.0493166999999994</v>
      </c>
      <c r="M10" s="6">
        <v>0.57799999999999996</v>
      </c>
      <c r="N10" s="6">
        <v>0.67400000000000004</v>
      </c>
      <c r="O10" s="6">
        <v>4.0629999999999997</v>
      </c>
      <c r="P10" s="6">
        <v>4</v>
      </c>
      <c r="Q10" s="6">
        <v>3.5270000000000001</v>
      </c>
      <c r="R10" s="6" t="s">
        <v>3539</v>
      </c>
      <c r="W10" t="s">
        <v>4067</v>
      </c>
      <c r="X10" s="37">
        <v>41431</v>
      </c>
      <c r="Z10" s="6">
        <v>0</v>
      </c>
      <c r="AA10" t="s">
        <v>4079</v>
      </c>
      <c r="AD10" s="6">
        <v>0.14299999999999999</v>
      </c>
    </row>
    <row r="11" spans="1:30">
      <c r="A11" s="6">
        <v>6.5</v>
      </c>
      <c r="B11" t="str">
        <f t="shared" si="0"/>
        <v>Tang Band W6-1139SIF</v>
      </c>
      <c r="C11" t="s">
        <v>14</v>
      </c>
      <c r="D11" t="s">
        <v>4080</v>
      </c>
      <c r="E11" s="15" t="s">
        <v>3616</v>
      </c>
      <c r="F11"/>
      <c r="J11" s="6"/>
      <c r="K11" s="6">
        <v>34.99</v>
      </c>
      <c r="L11" s="6">
        <f t="shared" si="1"/>
        <v>14.6964711</v>
      </c>
      <c r="M11" s="6">
        <v>0.50600000000000001</v>
      </c>
      <c r="N11" s="6">
        <v>0.57099999999999995</v>
      </c>
      <c r="O11" s="6">
        <v>4.45</v>
      </c>
      <c r="P11" s="6">
        <v>4.875</v>
      </c>
      <c r="Q11" s="6">
        <v>3.7440000000000002</v>
      </c>
      <c r="R11" s="6" t="s">
        <v>3540</v>
      </c>
      <c r="W11" t="s">
        <v>4067</v>
      </c>
      <c r="X11" s="37">
        <v>41431</v>
      </c>
      <c r="Z11" s="6">
        <v>0</v>
      </c>
      <c r="AA11" t="s">
        <v>4081</v>
      </c>
      <c r="AD11" s="6">
        <v>0.51900000000000002</v>
      </c>
    </row>
    <row r="12" spans="1:30">
      <c r="A12" s="6">
        <v>2</v>
      </c>
      <c r="B12" t="str">
        <f t="shared" si="0"/>
        <v>Vifa NE65W-04</v>
      </c>
      <c r="C12" t="s">
        <v>260</v>
      </c>
      <c r="D12" t="s">
        <v>4082</v>
      </c>
      <c r="E12" s="15" t="s">
        <v>3618</v>
      </c>
      <c r="F12"/>
      <c r="J12" s="6"/>
      <c r="K12" s="6">
        <v>160.19999999999999</v>
      </c>
      <c r="L12" s="6">
        <f t="shared" si="1"/>
        <v>0.19821830000000001</v>
      </c>
      <c r="M12" s="6">
        <v>0.68799999999999994</v>
      </c>
      <c r="N12" s="6">
        <v>0.77900000000000003</v>
      </c>
      <c r="O12" s="6">
        <v>5.8689999999999998</v>
      </c>
      <c r="P12" s="6">
        <v>1.6</v>
      </c>
      <c r="Q12" s="6">
        <v>3.544</v>
      </c>
      <c r="R12" s="6" t="s">
        <v>3541</v>
      </c>
      <c r="W12" t="s">
        <v>4067</v>
      </c>
      <c r="X12" s="37">
        <v>41431</v>
      </c>
      <c r="Z12" s="6">
        <v>0</v>
      </c>
      <c r="AA12" t="s">
        <v>4083</v>
      </c>
      <c r="AD12" s="6">
        <v>7.0000000000000001E-3</v>
      </c>
    </row>
    <row r="13" spans="1:30">
      <c r="A13" s="6">
        <v>3.5</v>
      </c>
      <c r="B13" t="str">
        <f t="shared" si="0"/>
        <v>Vifa TG9FD-10-04</v>
      </c>
      <c r="C13" t="s">
        <v>260</v>
      </c>
      <c r="D13" t="s">
        <v>823</v>
      </c>
      <c r="E13" s="15" t="s">
        <v>3617</v>
      </c>
      <c r="F13"/>
      <c r="J13" s="6"/>
      <c r="K13" s="6">
        <v>103</v>
      </c>
      <c r="L13" s="6">
        <f t="shared" si="1"/>
        <v>2.6901055</v>
      </c>
      <c r="M13" s="6">
        <v>0.81100000000000005</v>
      </c>
      <c r="N13" s="6">
        <v>1.139</v>
      </c>
      <c r="O13" s="6">
        <v>2.8180000000000001</v>
      </c>
      <c r="P13" s="6">
        <v>3.25</v>
      </c>
      <c r="Q13" s="6">
        <v>5.4409999999999998</v>
      </c>
      <c r="R13" s="6" t="s">
        <v>3542</v>
      </c>
      <c r="W13" t="s">
        <v>4067</v>
      </c>
      <c r="X13" s="37">
        <v>41431</v>
      </c>
      <c r="Z13" s="6">
        <v>0</v>
      </c>
      <c r="AA13" t="s">
        <v>4084</v>
      </c>
      <c r="AD13" s="6">
        <v>9.5000000000000001E-2</v>
      </c>
    </row>
    <row r="14" spans="1:30">
      <c r="A14" s="6">
        <v>4</v>
      </c>
      <c r="B14" t="str">
        <f>CONCATENATE(C14,CHAR(32),D14," (mattp)")</f>
        <v>Peerless 830992 (mattp)</v>
      </c>
      <c r="C14" t="s">
        <v>236</v>
      </c>
      <c r="D14">
        <v>830992</v>
      </c>
      <c r="E14" s="15" t="s">
        <v>3619</v>
      </c>
      <c r="F14"/>
      <c r="J14" s="6"/>
      <c r="K14" s="6">
        <v>92.19</v>
      </c>
      <c r="L14" s="6">
        <f t="shared" si="1"/>
        <v>2.3219858000000002</v>
      </c>
      <c r="M14" s="6">
        <v>0.62</v>
      </c>
      <c r="N14" s="6">
        <v>0.79300000000000004</v>
      </c>
      <c r="O14" s="6">
        <v>2.8239999999999998</v>
      </c>
      <c r="P14" s="6">
        <v>3.25</v>
      </c>
      <c r="Q14" s="6">
        <v>5.3760000000000003</v>
      </c>
      <c r="R14" s="6" t="s">
        <v>3543</v>
      </c>
      <c r="W14" t="s">
        <v>4067</v>
      </c>
      <c r="X14" s="37">
        <v>41431</v>
      </c>
      <c r="Z14" s="6">
        <v>0</v>
      </c>
      <c r="AA14" t="s">
        <v>4085</v>
      </c>
      <c r="AD14" s="6">
        <v>8.2000000000000003E-2</v>
      </c>
    </row>
    <row r="15" spans="1:30">
      <c r="A15" s="6">
        <v>4</v>
      </c>
      <c r="B15" t="str">
        <f t="shared" si="0"/>
        <v>Peerless 835023</v>
      </c>
      <c r="C15" t="s">
        <v>236</v>
      </c>
      <c r="D15">
        <v>835023</v>
      </c>
      <c r="E15" s="15" t="s">
        <v>3620</v>
      </c>
      <c r="F15"/>
      <c r="J15" s="6"/>
      <c r="K15" s="6">
        <v>88.82</v>
      </c>
      <c r="L15" s="6">
        <f t="shared" si="1"/>
        <v>1.7556478</v>
      </c>
      <c r="M15" s="6">
        <v>0.72099999999999997</v>
      </c>
      <c r="N15" s="6">
        <v>0.94899999999999995</v>
      </c>
      <c r="O15" s="6">
        <v>3.004</v>
      </c>
      <c r="P15" s="6">
        <v>3.25</v>
      </c>
      <c r="Q15" s="6">
        <v>5.319</v>
      </c>
      <c r="R15" s="6" t="s">
        <v>3544</v>
      </c>
      <c r="W15" t="s">
        <v>4067</v>
      </c>
      <c r="X15" s="37">
        <v>41431</v>
      </c>
      <c r="Z15" s="6">
        <v>0</v>
      </c>
      <c r="AA15" t="s">
        <v>4086</v>
      </c>
      <c r="AD15" s="6">
        <v>6.2E-2</v>
      </c>
    </row>
    <row r="16" spans="1:30">
      <c r="A16" s="6">
        <v>6.5</v>
      </c>
      <c r="B16" t="str">
        <f t="shared" si="0"/>
        <v>Peerless 830883</v>
      </c>
      <c r="C16" t="s">
        <v>236</v>
      </c>
      <c r="D16">
        <v>830883</v>
      </c>
      <c r="E16" s="15" t="s">
        <v>3621</v>
      </c>
      <c r="F16"/>
      <c r="J16" s="6"/>
      <c r="K16" s="6">
        <v>37.01</v>
      </c>
      <c r="L16" s="6">
        <f t="shared" si="1"/>
        <v>26.334717000000001</v>
      </c>
      <c r="M16" s="6">
        <v>0.34499999999999997</v>
      </c>
      <c r="N16" s="6">
        <v>0.41199999999999998</v>
      </c>
      <c r="O16" s="6">
        <v>2.1360000000000001</v>
      </c>
      <c r="P16" s="6">
        <v>5.5</v>
      </c>
      <c r="Q16" s="6">
        <v>5.9589999999999996</v>
      </c>
      <c r="R16" s="6" t="s">
        <v>3545</v>
      </c>
      <c r="W16" t="s">
        <v>4067</v>
      </c>
      <c r="X16" s="37">
        <v>41431</v>
      </c>
      <c r="Z16" s="6">
        <v>0</v>
      </c>
      <c r="AA16" t="s">
        <v>4087</v>
      </c>
      <c r="AD16" s="6">
        <v>0.93</v>
      </c>
    </row>
    <row r="17" spans="1:30">
      <c r="A17" s="6">
        <v>6.5</v>
      </c>
      <c r="B17" t="str">
        <f t="shared" si="0"/>
        <v>Vifa NE180W-04</v>
      </c>
      <c r="C17" t="s">
        <v>260</v>
      </c>
      <c r="D17" t="s">
        <v>269</v>
      </c>
      <c r="E17" s="15" t="s">
        <v>3622</v>
      </c>
      <c r="F17"/>
      <c r="J17" s="6"/>
      <c r="K17" s="6">
        <v>44.41</v>
      </c>
      <c r="L17" s="6">
        <f t="shared" si="1"/>
        <v>26.0232311</v>
      </c>
      <c r="M17" s="6">
        <v>0.34899999999999998</v>
      </c>
      <c r="N17" s="6">
        <v>0.36899999999999999</v>
      </c>
      <c r="O17" s="6">
        <v>6.5709999999999997</v>
      </c>
      <c r="P17" s="6">
        <v>5.1749999999999998</v>
      </c>
      <c r="Q17" s="6">
        <v>3.331</v>
      </c>
      <c r="R17" s="6" t="s">
        <v>3546</v>
      </c>
      <c r="W17" t="s">
        <v>4067</v>
      </c>
      <c r="X17" s="37">
        <v>41431</v>
      </c>
      <c r="Z17" s="6">
        <v>0</v>
      </c>
      <c r="AA17" t="s">
        <v>4088</v>
      </c>
      <c r="AD17" s="6">
        <v>0.91900000000000004</v>
      </c>
    </row>
    <row r="18" spans="1:30">
      <c r="A18" s="6">
        <v>8</v>
      </c>
      <c r="B18" t="str">
        <f t="shared" si="0"/>
        <v>Peerless 830869</v>
      </c>
      <c r="C18" t="s">
        <v>236</v>
      </c>
      <c r="D18">
        <v>830869</v>
      </c>
      <c r="E18" s="15" t="s">
        <v>3623</v>
      </c>
      <c r="F18"/>
      <c r="J18" s="6"/>
      <c r="K18" s="6">
        <v>31.63</v>
      </c>
      <c r="L18" s="6">
        <f t="shared" si="1"/>
        <v>74.246911799999992</v>
      </c>
      <c r="M18" s="6">
        <v>0.34399999999999997</v>
      </c>
      <c r="N18" s="6">
        <v>0.36899999999999999</v>
      </c>
      <c r="O18" s="6">
        <v>5.1710000000000003</v>
      </c>
      <c r="P18" s="6">
        <v>6.5</v>
      </c>
      <c r="Q18" s="6">
        <v>6.0140000000000002</v>
      </c>
      <c r="R18" s="6" t="s">
        <v>3547</v>
      </c>
      <c r="W18" t="s">
        <v>4067</v>
      </c>
      <c r="X18" s="37">
        <v>41431</v>
      </c>
      <c r="Z18" s="6">
        <v>0</v>
      </c>
      <c r="AA18" t="s">
        <v>4089</v>
      </c>
      <c r="AD18" s="6">
        <v>2.6219999999999999</v>
      </c>
    </row>
    <row r="19" spans="1:30">
      <c r="A19" s="6">
        <v>8</v>
      </c>
      <c r="B19" t="str">
        <f t="shared" si="0"/>
        <v>Peerless 830667</v>
      </c>
      <c r="C19" t="s">
        <v>236</v>
      </c>
      <c r="D19">
        <v>830667</v>
      </c>
      <c r="E19" s="15" t="s">
        <v>3624</v>
      </c>
      <c r="F19"/>
      <c r="J19" s="6"/>
      <c r="K19" s="6">
        <v>38.36</v>
      </c>
      <c r="L19" s="6">
        <f t="shared" si="1"/>
        <v>28.656702800000001</v>
      </c>
      <c r="M19" s="6">
        <v>0.625</v>
      </c>
      <c r="N19" s="6">
        <v>0.70499999999999996</v>
      </c>
      <c r="O19" s="6">
        <v>5.4749999999999996</v>
      </c>
      <c r="P19" s="6">
        <v>6.25</v>
      </c>
      <c r="Q19" s="6">
        <v>5.5030000000000001</v>
      </c>
      <c r="R19" s="6" t="s">
        <v>3548</v>
      </c>
      <c r="W19" t="s">
        <v>4067</v>
      </c>
      <c r="X19" s="37">
        <v>41431</v>
      </c>
      <c r="Z19" s="6">
        <v>0</v>
      </c>
      <c r="AA19" t="s">
        <v>4090</v>
      </c>
      <c r="AD19" s="6">
        <v>1.012</v>
      </c>
    </row>
    <row r="20" spans="1:30">
      <c r="A20" s="6">
        <v>8</v>
      </c>
      <c r="B20" t="str">
        <f t="shared" si="0"/>
        <v>Vifa NE225W-04</v>
      </c>
      <c r="C20" t="s">
        <v>260</v>
      </c>
      <c r="D20" t="s">
        <v>4091</v>
      </c>
      <c r="E20" s="15" t="s">
        <v>3625</v>
      </c>
      <c r="F20"/>
      <c r="J20" s="6"/>
      <c r="K20" s="6">
        <v>43.07</v>
      </c>
      <c r="L20" s="6">
        <f t="shared" si="1"/>
        <v>25.612636049999999</v>
      </c>
      <c r="M20" s="6">
        <v>0.39300000000000002</v>
      </c>
      <c r="N20" s="6">
        <v>0.44700000000000001</v>
      </c>
      <c r="O20" s="6">
        <v>3.24</v>
      </c>
      <c r="P20" s="6">
        <v>6.6749999999999998</v>
      </c>
      <c r="Q20" s="6">
        <v>3.28</v>
      </c>
      <c r="R20" s="6" t="s">
        <v>3549</v>
      </c>
      <c r="W20" t="s">
        <v>4067</v>
      </c>
      <c r="X20" s="37">
        <v>41431</v>
      </c>
      <c r="Z20" s="6">
        <v>0</v>
      </c>
      <c r="AA20" t="s">
        <v>4092</v>
      </c>
      <c r="AD20" s="6">
        <v>0.90449999999999997</v>
      </c>
    </row>
    <row r="21" spans="1:30">
      <c r="A21" s="6">
        <v>6.5</v>
      </c>
      <c r="B21" t="str">
        <f t="shared" si="0"/>
        <v>Peerless 830946</v>
      </c>
      <c r="C21" t="s">
        <v>236</v>
      </c>
      <c r="D21">
        <v>830946</v>
      </c>
      <c r="E21" s="15" t="s">
        <v>3626</v>
      </c>
      <c r="F21"/>
      <c r="J21" s="6"/>
      <c r="K21" s="6">
        <v>46.43</v>
      </c>
      <c r="L21" s="6">
        <f t="shared" si="1"/>
        <v>6.75358065</v>
      </c>
      <c r="M21" s="6">
        <v>0.436</v>
      </c>
      <c r="N21" s="6">
        <v>0.46700000000000003</v>
      </c>
      <c r="O21" s="6">
        <v>6.569</v>
      </c>
      <c r="P21" s="6">
        <v>4.875</v>
      </c>
      <c r="Q21" s="6">
        <v>2.8029999999999999</v>
      </c>
      <c r="R21" s="6" t="s">
        <v>3550</v>
      </c>
      <c r="W21" t="s">
        <v>4067</v>
      </c>
      <c r="X21" s="37">
        <v>41431</v>
      </c>
      <c r="Z21" s="6">
        <v>0</v>
      </c>
      <c r="AA21" t="s">
        <v>4093</v>
      </c>
      <c r="AD21" s="6">
        <v>0.23849999999999999</v>
      </c>
    </row>
    <row r="22" spans="1:30">
      <c r="A22" s="6">
        <v>12</v>
      </c>
      <c r="B22" t="str">
        <f t="shared" si="0"/>
        <v>Boss D12F Phantom</v>
      </c>
      <c r="C22" t="s">
        <v>3602</v>
      </c>
      <c r="D22" t="s">
        <v>4094</v>
      </c>
      <c r="E22" s="15" t="s">
        <v>3627</v>
      </c>
      <c r="F22"/>
      <c r="J22" s="6"/>
      <c r="K22" s="6">
        <v>36.340000000000003</v>
      </c>
      <c r="L22" s="6">
        <f t="shared" si="1"/>
        <v>44.853969599999999</v>
      </c>
      <c r="M22" s="6">
        <v>0.72099999999999997</v>
      </c>
      <c r="N22" s="6">
        <v>0.83599999999999997</v>
      </c>
      <c r="O22" s="6">
        <v>5.2210000000000001</v>
      </c>
      <c r="P22" s="6">
        <v>9.75</v>
      </c>
      <c r="Q22" s="6">
        <v>3.6360000000000001</v>
      </c>
      <c r="R22" s="6" t="s">
        <v>3551</v>
      </c>
      <c r="W22" t="s">
        <v>4067</v>
      </c>
      <c r="X22" s="37">
        <v>41431</v>
      </c>
      <c r="Z22" s="6">
        <v>0</v>
      </c>
      <c r="AA22" t="s">
        <v>4095</v>
      </c>
      <c r="AD22" s="6">
        <v>1.5840000000000001</v>
      </c>
    </row>
    <row r="23" spans="1:30">
      <c r="A23" s="6">
        <v>10</v>
      </c>
      <c r="B23" t="str">
        <f t="shared" si="0"/>
        <v>Kenwood KFC-W2513PS</v>
      </c>
      <c r="C23" t="s">
        <v>3603</v>
      </c>
      <c r="D23" t="s">
        <v>3628</v>
      </c>
      <c r="E23" s="15" t="s">
        <v>4012</v>
      </c>
      <c r="F23"/>
      <c r="J23" s="6"/>
      <c r="K23" s="6">
        <v>31.63</v>
      </c>
      <c r="L23" s="6">
        <f t="shared" si="1"/>
        <v>39.983462799999998</v>
      </c>
      <c r="M23" s="6">
        <v>0.54700000000000004</v>
      </c>
      <c r="N23" s="6">
        <v>0.59699999999999998</v>
      </c>
      <c r="O23" s="6">
        <v>6.5119999999999996</v>
      </c>
      <c r="P23" s="6">
        <v>8.125</v>
      </c>
      <c r="Q23" s="6">
        <v>3.6779999999999999</v>
      </c>
      <c r="R23" s="6" t="s">
        <v>3552</v>
      </c>
      <c r="W23" t="s">
        <v>4067</v>
      </c>
      <c r="X23" s="37">
        <v>41431</v>
      </c>
      <c r="Z23" s="6">
        <v>0</v>
      </c>
      <c r="AA23" t="s">
        <v>4096</v>
      </c>
      <c r="AD23" s="6">
        <v>1.4119999999999999</v>
      </c>
    </row>
    <row r="24" spans="1:30">
      <c r="A24" s="6">
        <v>18</v>
      </c>
      <c r="B24" t="str">
        <f t="shared" si="0"/>
        <v>Aura MR-18.4</v>
      </c>
      <c r="C24" t="s">
        <v>724</v>
      </c>
      <c r="D24" t="s">
        <v>4097</v>
      </c>
      <c r="E24" s="15" t="s">
        <v>4013</v>
      </c>
      <c r="F24"/>
      <c r="J24" s="6"/>
      <c r="K24" s="6">
        <v>21.53</v>
      </c>
      <c r="L24" s="6">
        <f t="shared" si="1"/>
        <v>192.55492000000001</v>
      </c>
      <c r="M24" s="6">
        <v>0.49199999999999999</v>
      </c>
      <c r="N24" s="6">
        <v>0.59299999999999997</v>
      </c>
      <c r="O24" s="6">
        <v>2.847</v>
      </c>
      <c r="P24" s="6">
        <v>15.25</v>
      </c>
      <c r="Q24" s="6">
        <v>3.3820000000000001</v>
      </c>
      <c r="R24" s="6" t="s">
        <v>3553</v>
      </c>
      <c r="W24" t="s">
        <v>4067</v>
      </c>
      <c r="X24" s="37">
        <v>41431</v>
      </c>
      <c r="Z24" s="6">
        <v>0</v>
      </c>
      <c r="AA24" t="s">
        <v>4098</v>
      </c>
      <c r="AD24" s="6">
        <v>6.8</v>
      </c>
    </row>
    <row r="25" spans="1:30">
      <c r="A25" s="6">
        <v>6.5</v>
      </c>
      <c r="B25" t="str">
        <f t="shared" si="0"/>
        <v>Pyramid W64</v>
      </c>
      <c r="C25" t="s">
        <v>316</v>
      </c>
      <c r="D25" t="s">
        <v>4099</v>
      </c>
      <c r="E25" s="15" t="s">
        <v>4014</v>
      </c>
      <c r="F25"/>
      <c r="J25" s="6"/>
      <c r="K25" s="6">
        <v>69.31</v>
      </c>
      <c r="L25" s="6">
        <f t="shared" si="1"/>
        <v>13.280626099999999</v>
      </c>
      <c r="M25" s="6">
        <v>0.88300000000000001</v>
      </c>
      <c r="N25" s="6">
        <v>1.085</v>
      </c>
      <c r="O25" s="6">
        <v>4.7619999999999996</v>
      </c>
      <c r="P25" s="6">
        <v>5.25</v>
      </c>
      <c r="Q25" s="6">
        <v>3.6230000000000002</v>
      </c>
      <c r="R25" s="6" t="s">
        <v>3554</v>
      </c>
      <c r="W25" t="s">
        <v>4067</v>
      </c>
      <c r="X25" s="37">
        <v>41431</v>
      </c>
      <c r="Z25" s="6">
        <v>0</v>
      </c>
      <c r="AA25" t="s">
        <v>4100</v>
      </c>
      <c r="AD25" s="6">
        <v>0.46899999999999997</v>
      </c>
    </row>
    <row r="26" spans="1:30">
      <c r="A26" s="6">
        <v>3.5</v>
      </c>
      <c r="B26" t="str">
        <f t="shared" si="0"/>
        <v>Dayton Audio ND90-8</v>
      </c>
      <c r="C26" t="s">
        <v>301</v>
      </c>
      <c r="D26" t="s">
        <v>308</v>
      </c>
      <c r="E26" s="15" t="s">
        <v>4015</v>
      </c>
      <c r="F26"/>
      <c r="J26" s="6"/>
      <c r="K26" s="6">
        <v>101.6</v>
      </c>
      <c r="L26" s="6">
        <f t="shared" si="1"/>
        <v>1.0788738900000001</v>
      </c>
      <c r="M26" s="6">
        <v>0.92549999999999999</v>
      </c>
      <c r="N26" s="6">
        <v>1.0780000000000001</v>
      </c>
      <c r="O26" s="6">
        <v>6.5250000000000004</v>
      </c>
      <c r="P26" s="6">
        <v>2.5</v>
      </c>
      <c r="Q26" s="6">
        <v>7.38</v>
      </c>
      <c r="R26" s="6" t="s">
        <v>3555</v>
      </c>
      <c r="W26" t="s">
        <v>4067</v>
      </c>
      <c r="X26" s="37">
        <v>41431</v>
      </c>
      <c r="Z26" s="6">
        <v>0</v>
      </c>
      <c r="AA26" t="s">
        <v>4101</v>
      </c>
      <c r="AD26" s="6">
        <v>3.8100000000000002E-2</v>
      </c>
    </row>
    <row r="27" spans="1:30">
      <c r="A27" s="6">
        <v>18</v>
      </c>
      <c r="B27" t="str">
        <f t="shared" si="0"/>
        <v xml:space="preserve">Eminence Sigma Pro-18A-2 </v>
      </c>
      <c r="C27" t="s">
        <v>1148</v>
      </c>
      <c r="D27" t="s">
        <v>4102</v>
      </c>
      <c r="E27" s="15" t="s">
        <v>4016</v>
      </c>
      <c r="F27"/>
      <c r="J27" s="6"/>
      <c r="K27" s="6">
        <v>32.299999999999997</v>
      </c>
      <c r="L27" s="6">
        <f t="shared" si="1"/>
        <v>391.05638900000002</v>
      </c>
      <c r="M27" s="6">
        <v>0.308</v>
      </c>
      <c r="N27" s="6">
        <v>0.32300000000000001</v>
      </c>
      <c r="O27" s="6">
        <v>6.6920000000000002</v>
      </c>
      <c r="P27" s="6">
        <v>15.5</v>
      </c>
      <c r="Q27" s="6">
        <v>6.5629999999999997</v>
      </c>
      <c r="R27" s="6" t="s">
        <v>3556</v>
      </c>
      <c r="W27" t="s">
        <v>4067</v>
      </c>
      <c r="X27" s="37">
        <v>41431</v>
      </c>
      <c r="Z27" s="6">
        <v>0</v>
      </c>
      <c r="AA27" t="s">
        <v>4103</v>
      </c>
      <c r="AD27" s="6">
        <v>13.81</v>
      </c>
    </row>
    <row r="28" spans="1:30">
      <c r="A28" s="6">
        <v>18</v>
      </c>
      <c r="B28" t="str">
        <f t="shared" si="0"/>
        <v>Eminence Definimax 4018LF</v>
      </c>
      <c r="C28" t="s">
        <v>1148</v>
      </c>
      <c r="D28" t="s">
        <v>3826</v>
      </c>
      <c r="E28" s="15" t="s">
        <v>4017</v>
      </c>
      <c r="F28"/>
      <c r="J28" s="6"/>
      <c r="K28" s="6">
        <v>31.63</v>
      </c>
      <c r="L28" s="6">
        <f t="shared" si="1"/>
        <v>261.81805740000004</v>
      </c>
      <c r="M28" s="6">
        <v>0.38300000000000001</v>
      </c>
      <c r="N28" s="6">
        <v>0.39600000000000002</v>
      </c>
      <c r="O28" s="6">
        <v>11.93</v>
      </c>
      <c r="P28" s="6">
        <v>15.75</v>
      </c>
      <c r="Q28" s="6">
        <v>6.1680000000000001</v>
      </c>
      <c r="R28" s="6" t="s">
        <v>3557</v>
      </c>
      <c r="W28" t="s">
        <v>4067</v>
      </c>
      <c r="X28" s="37">
        <v>41431</v>
      </c>
      <c r="Z28" s="6">
        <v>0</v>
      </c>
      <c r="AA28" t="s">
        <v>4104</v>
      </c>
      <c r="AD28" s="6">
        <v>9.2460000000000004</v>
      </c>
    </row>
    <row r="29" spans="1:30">
      <c r="A29" s="6">
        <v>10</v>
      </c>
      <c r="B29" t="str">
        <f t="shared" si="0"/>
        <v>Eminence Eminator 2010</v>
      </c>
      <c r="C29" t="s">
        <v>1148</v>
      </c>
      <c r="D29" t="s">
        <v>4105</v>
      </c>
      <c r="E29" s="15" t="s">
        <v>4018</v>
      </c>
      <c r="F29"/>
      <c r="J29" s="6"/>
      <c r="K29" s="6">
        <v>40.369999999999997</v>
      </c>
      <c r="L29" s="6">
        <f t="shared" si="1"/>
        <v>67.6207572</v>
      </c>
      <c r="M29" s="6">
        <v>0.64300000000000002</v>
      </c>
      <c r="N29" s="6">
        <v>0.68799999999999994</v>
      </c>
      <c r="O29" s="6">
        <v>9.8810000000000002</v>
      </c>
      <c r="P29" s="6">
        <v>8.25</v>
      </c>
      <c r="Q29" s="6">
        <v>3.5510000000000002</v>
      </c>
      <c r="R29" s="6" t="s">
        <v>3558</v>
      </c>
      <c r="W29" t="s">
        <v>4067</v>
      </c>
      <c r="X29" s="37">
        <v>41431</v>
      </c>
      <c r="Z29" s="6">
        <v>0</v>
      </c>
      <c r="AA29" t="s">
        <v>4106</v>
      </c>
      <c r="AD29" s="6">
        <v>2.3879999999999999</v>
      </c>
    </row>
    <row r="30" spans="1:30">
      <c r="A30" s="6">
        <v>15</v>
      </c>
      <c r="B30" t="str">
        <f t="shared" si="0"/>
        <v>Pyle PDW15125</v>
      </c>
      <c r="C30" t="s">
        <v>340</v>
      </c>
      <c r="D30" t="s">
        <v>651</v>
      </c>
      <c r="E30" s="15" t="s">
        <v>4019</v>
      </c>
      <c r="F30"/>
      <c r="J30" s="6"/>
      <c r="K30" s="6">
        <v>42.39</v>
      </c>
      <c r="L30" s="6">
        <f t="shared" si="1"/>
        <v>243.12890340000001</v>
      </c>
      <c r="M30" s="6">
        <v>1.2929999999999999</v>
      </c>
      <c r="N30" s="6">
        <v>1.8069999999999999</v>
      </c>
      <c r="O30" s="6">
        <v>4.5519999999999996</v>
      </c>
      <c r="P30" s="6">
        <v>13</v>
      </c>
      <c r="Q30" s="6">
        <v>6.9779999999999998</v>
      </c>
      <c r="R30" s="6" t="s">
        <v>3559</v>
      </c>
      <c r="W30" t="s">
        <v>4067</v>
      </c>
      <c r="X30" s="37">
        <v>41431</v>
      </c>
      <c r="Z30" s="6">
        <v>0</v>
      </c>
      <c r="AA30" t="s">
        <v>4107</v>
      </c>
      <c r="AD30" s="6">
        <v>8.5860000000000003</v>
      </c>
    </row>
    <row r="31" spans="1:30">
      <c r="A31" s="6">
        <v>8</v>
      </c>
      <c r="B31" t="str">
        <f t="shared" si="0"/>
        <v>Pyle PFM8</v>
      </c>
      <c r="C31" t="s">
        <v>340</v>
      </c>
      <c r="D31" t="s">
        <v>4108</v>
      </c>
      <c r="E31" s="15" t="s">
        <v>4020</v>
      </c>
      <c r="F31"/>
      <c r="J31" s="6"/>
      <c r="K31" s="6">
        <v>107.7</v>
      </c>
      <c r="L31" s="6">
        <f t="shared" si="1"/>
        <v>5.3830426899999999</v>
      </c>
      <c r="M31" s="6">
        <v>0.38700000000000001</v>
      </c>
      <c r="N31" s="6">
        <v>0.41399999999999998</v>
      </c>
      <c r="O31" s="6">
        <v>5.9210000000000003</v>
      </c>
      <c r="P31" s="6">
        <v>6.5</v>
      </c>
      <c r="Q31" s="6">
        <v>3.802</v>
      </c>
      <c r="R31" s="6" t="s">
        <v>3560</v>
      </c>
      <c r="W31" t="s">
        <v>4067</v>
      </c>
      <c r="X31" s="37">
        <v>41431</v>
      </c>
      <c r="Z31" s="6">
        <v>0</v>
      </c>
      <c r="AA31" t="s">
        <v>4109</v>
      </c>
      <c r="AD31" s="6">
        <v>0.19009999999999999</v>
      </c>
    </row>
    <row r="32" spans="1:30">
      <c r="A32" s="6">
        <v>7</v>
      </c>
      <c r="B32" t="str">
        <f t="shared" si="0"/>
        <v>Usher 8945A</v>
      </c>
      <c r="C32" t="s">
        <v>114</v>
      </c>
      <c r="D32" t="s">
        <v>115</v>
      </c>
      <c r="E32" s="15" t="s">
        <v>4021</v>
      </c>
      <c r="F32"/>
      <c r="J32" s="6"/>
      <c r="K32" s="6">
        <v>32.299999999999997</v>
      </c>
      <c r="L32" s="6">
        <f t="shared" si="1"/>
        <v>29.421259099999997</v>
      </c>
      <c r="M32" s="6">
        <v>0.32290000000000002</v>
      </c>
      <c r="N32" s="6">
        <v>0.38519999999999999</v>
      </c>
      <c r="O32" s="6">
        <v>1.996</v>
      </c>
      <c r="P32" s="6">
        <v>5.5</v>
      </c>
      <c r="Q32" s="6">
        <v>5.9390000000000001</v>
      </c>
      <c r="R32" s="6" t="s">
        <v>3561</v>
      </c>
      <c r="W32" t="s">
        <v>4067</v>
      </c>
      <c r="X32" s="37">
        <v>41431</v>
      </c>
      <c r="Z32" s="6">
        <v>0</v>
      </c>
      <c r="AA32" t="s">
        <v>4110</v>
      </c>
      <c r="AD32" s="6">
        <v>1.0389999999999999</v>
      </c>
    </row>
    <row r="33" spans="1:30">
      <c r="A33" s="6">
        <v>8</v>
      </c>
      <c r="B33" t="str">
        <f t="shared" si="0"/>
        <v>TC Sounds Epic 8"</v>
      </c>
      <c r="C33" t="s">
        <v>377</v>
      </c>
      <c r="D33" t="s">
        <v>4111</v>
      </c>
      <c r="E33" s="15" t="s">
        <v>4022</v>
      </c>
      <c r="F33"/>
      <c r="J33" s="6"/>
      <c r="K33" s="6">
        <v>37.68</v>
      </c>
      <c r="L33" s="6">
        <f t="shared" si="1"/>
        <v>10.6471544</v>
      </c>
      <c r="M33" s="6">
        <v>0.36530000000000001</v>
      </c>
      <c r="N33" s="6">
        <v>0.38069999999999998</v>
      </c>
      <c r="O33" s="6">
        <v>8.9890000000000008</v>
      </c>
      <c r="P33" s="6">
        <v>6.5</v>
      </c>
      <c r="Q33" s="6">
        <v>3.9239999999999999</v>
      </c>
      <c r="R33" s="6" t="s">
        <v>3562</v>
      </c>
      <c r="W33" t="s">
        <v>4067</v>
      </c>
      <c r="X33" s="37">
        <v>41431</v>
      </c>
      <c r="Z33" s="6">
        <v>0</v>
      </c>
      <c r="AA33" t="s">
        <v>4112</v>
      </c>
      <c r="AD33" s="6">
        <v>0.376</v>
      </c>
    </row>
    <row r="34" spans="1:30">
      <c r="A34" s="6">
        <v>10</v>
      </c>
      <c r="B34" t="str">
        <f t="shared" si="0"/>
        <v>Dayton Audio PA255-8</v>
      </c>
      <c r="C34" t="s">
        <v>301</v>
      </c>
      <c r="D34" t="s">
        <v>3990</v>
      </c>
      <c r="E34" s="15" t="s">
        <v>4023</v>
      </c>
      <c r="F34"/>
      <c r="J34" s="6"/>
      <c r="K34" s="6">
        <v>43.07</v>
      </c>
      <c r="L34" s="6">
        <f t="shared" si="1"/>
        <v>67.875609299999994</v>
      </c>
      <c r="M34" s="6">
        <v>0.53300000000000003</v>
      </c>
      <c r="N34" s="6">
        <v>0.56699999999999995</v>
      </c>
      <c r="O34" s="6">
        <v>8.7870000000000008</v>
      </c>
      <c r="P34" s="6">
        <v>8.2680000000000007</v>
      </c>
      <c r="Q34" s="6">
        <v>5.5549999999999997</v>
      </c>
      <c r="R34" s="6" t="s">
        <v>3563</v>
      </c>
      <c r="W34" t="s">
        <v>4067</v>
      </c>
      <c r="X34" s="37">
        <v>41431</v>
      </c>
      <c r="Z34" s="6">
        <v>0</v>
      </c>
      <c r="AA34" t="s">
        <v>4113</v>
      </c>
      <c r="AD34" s="6">
        <v>2.3969999999999998</v>
      </c>
    </row>
    <row r="35" spans="1:30">
      <c r="A35" s="6">
        <v>12</v>
      </c>
      <c r="B35" t="str">
        <f t="shared" si="0"/>
        <v>Dayton Audio PA310-8</v>
      </c>
      <c r="C35" t="s">
        <v>301</v>
      </c>
      <c r="D35" t="s">
        <v>3992</v>
      </c>
      <c r="E35" s="15" t="s">
        <v>4024</v>
      </c>
      <c r="F35"/>
      <c r="J35" s="6"/>
      <c r="K35" s="6">
        <v>36.340000000000003</v>
      </c>
      <c r="L35" s="6">
        <f t="shared" si="1"/>
        <v>122.18742350000001</v>
      </c>
      <c r="M35" s="6">
        <v>0.46</v>
      </c>
      <c r="N35" s="6">
        <v>0.48699999999999999</v>
      </c>
      <c r="O35" s="6">
        <v>8.5009999999999994</v>
      </c>
      <c r="P35" s="6">
        <v>10.24</v>
      </c>
      <c r="Q35" s="6">
        <v>6.0730000000000004</v>
      </c>
      <c r="R35" s="6" t="s">
        <v>3564</v>
      </c>
      <c r="W35" t="s">
        <v>4067</v>
      </c>
      <c r="X35" s="37">
        <v>41431</v>
      </c>
      <c r="Z35" s="6">
        <v>0</v>
      </c>
      <c r="AA35" t="s">
        <v>4114</v>
      </c>
      <c r="AD35" s="6">
        <v>4.3150000000000004</v>
      </c>
    </row>
    <row r="36" spans="1:30">
      <c r="A36" s="6">
        <v>8</v>
      </c>
      <c r="B36" t="str">
        <f t="shared" si="0"/>
        <v>Dayton Audio ST210-8</v>
      </c>
      <c r="C36" t="s">
        <v>301</v>
      </c>
      <c r="D36" t="s">
        <v>128</v>
      </c>
      <c r="E36" s="15" t="s">
        <v>4025</v>
      </c>
      <c r="F36"/>
      <c r="J36" s="6"/>
      <c r="K36" s="6">
        <v>42.39</v>
      </c>
      <c r="L36" s="6">
        <f t="shared" si="1"/>
        <v>36.358899600000001</v>
      </c>
      <c r="M36" s="6">
        <v>0.35699999999999998</v>
      </c>
      <c r="N36" s="6">
        <v>0.373</v>
      </c>
      <c r="O36" s="6">
        <v>8.3279999999999994</v>
      </c>
      <c r="P36" s="6">
        <v>6.6</v>
      </c>
      <c r="Q36" s="6">
        <v>7.9489999999999998</v>
      </c>
      <c r="R36" s="6" t="s">
        <v>3565</v>
      </c>
      <c r="W36" t="s">
        <v>4067</v>
      </c>
      <c r="X36" s="37">
        <v>41431</v>
      </c>
      <c r="Z36" s="6">
        <v>0</v>
      </c>
      <c r="AA36" t="s">
        <v>4115</v>
      </c>
      <c r="AD36" s="6">
        <v>1.284</v>
      </c>
    </row>
    <row r="37" spans="1:30">
      <c r="A37" s="6">
        <v>8</v>
      </c>
      <c r="B37" t="str">
        <f t="shared" si="0"/>
        <v>Dayton Audio DCS205-4</v>
      </c>
      <c r="C37" t="s">
        <v>301</v>
      </c>
      <c r="D37" t="s">
        <v>394</v>
      </c>
      <c r="E37" s="15" t="s">
        <v>4026</v>
      </c>
      <c r="F37"/>
      <c r="J37" s="6"/>
      <c r="K37" s="6">
        <v>29.61</v>
      </c>
      <c r="L37" s="6">
        <f t="shared" si="1"/>
        <v>36.245632000000001</v>
      </c>
      <c r="M37" s="6">
        <v>0.38600000000000001</v>
      </c>
      <c r="N37" s="6">
        <v>0.41</v>
      </c>
      <c r="O37" s="6">
        <v>6.78</v>
      </c>
      <c r="P37" s="6">
        <v>6.5</v>
      </c>
      <c r="Q37" s="6">
        <v>4.0060000000000002</v>
      </c>
      <c r="R37" s="6" t="s">
        <v>3566</v>
      </c>
      <c r="W37" t="s">
        <v>4067</v>
      </c>
      <c r="X37" s="37">
        <v>41431</v>
      </c>
      <c r="Z37" s="6">
        <v>0</v>
      </c>
      <c r="AA37" t="s">
        <v>4116</v>
      </c>
      <c r="AD37" s="6">
        <v>1.28</v>
      </c>
    </row>
    <row r="38" spans="1:30">
      <c r="A38" s="6">
        <v>10</v>
      </c>
      <c r="B38" t="str">
        <f t="shared" si="0"/>
        <v>Dayton Audio DCS255-4</v>
      </c>
      <c r="C38" t="s">
        <v>301</v>
      </c>
      <c r="D38" t="s">
        <v>396</v>
      </c>
      <c r="E38" s="15" t="s">
        <v>4027</v>
      </c>
      <c r="F38"/>
      <c r="J38" s="6"/>
      <c r="K38" s="6">
        <v>33.65</v>
      </c>
      <c r="L38" s="6">
        <f t="shared" si="1"/>
        <v>39.926828999999998</v>
      </c>
      <c r="M38" s="6">
        <v>0.46400000000000002</v>
      </c>
      <c r="N38" s="6">
        <v>0.503</v>
      </c>
      <c r="O38" s="6">
        <v>5.8769999999999998</v>
      </c>
      <c r="P38" s="6">
        <v>8.25</v>
      </c>
      <c r="Q38" s="6">
        <v>3.51</v>
      </c>
      <c r="R38" s="6" t="s">
        <v>3567</v>
      </c>
      <c r="W38" t="s">
        <v>4067</v>
      </c>
      <c r="X38" s="37">
        <v>41431</v>
      </c>
      <c r="Z38" s="6">
        <v>0</v>
      </c>
      <c r="AA38" t="s">
        <v>4117</v>
      </c>
      <c r="AD38" s="6">
        <v>1.41</v>
      </c>
    </row>
    <row r="39" spans="1:30">
      <c r="A39" s="6">
        <v>5.25</v>
      </c>
      <c r="B39" t="str">
        <f t="shared" si="0"/>
        <v>Dayton Audio DC130BS-4</v>
      </c>
      <c r="C39" t="s">
        <v>301</v>
      </c>
      <c r="D39" t="s">
        <v>42</v>
      </c>
      <c r="E39" s="15" t="s">
        <v>4028</v>
      </c>
      <c r="F39"/>
      <c r="J39" s="6"/>
      <c r="K39" s="6">
        <v>54.51</v>
      </c>
      <c r="L39" s="6">
        <f t="shared" si="1"/>
        <v>9.4861615000000015</v>
      </c>
      <c r="M39" s="6">
        <v>0.46800000000000003</v>
      </c>
      <c r="N39" s="6">
        <v>0.59699999999999998</v>
      </c>
      <c r="O39" s="6">
        <v>2.1760000000000002</v>
      </c>
      <c r="P39" s="6">
        <v>4.375</v>
      </c>
      <c r="Q39" s="6">
        <v>3.61</v>
      </c>
      <c r="R39" s="6" t="s">
        <v>3568</v>
      </c>
      <c r="W39" t="s">
        <v>4067</v>
      </c>
      <c r="X39" s="37">
        <v>41431</v>
      </c>
      <c r="Z39" s="6">
        <v>0</v>
      </c>
      <c r="AA39" t="s">
        <v>4118</v>
      </c>
      <c r="AD39" s="6">
        <v>0.33500000000000002</v>
      </c>
    </row>
    <row r="40" spans="1:30">
      <c r="A40" s="6">
        <v>6.5</v>
      </c>
      <c r="B40" t="str">
        <f t="shared" si="0"/>
        <v>Dayton Audio DC160S-4</v>
      </c>
      <c r="C40" t="s">
        <v>301</v>
      </c>
      <c r="D40" t="s">
        <v>83</v>
      </c>
      <c r="E40" s="15" t="s">
        <v>4029</v>
      </c>
      <c r="F40"/>
      <c r="J40" s="6"/>
      <c r="K40" s="6">
        <v>27.59</v>
      </c>
      <c r="L40" s="6">
        <f t="shared" si="1"/>
        <v>42.588617599999999</v>
      </c>
      <c r="M40" s="6">
        <v>0.30359999999999998</v>
      </c>
      <c r="N40" s="6">
        <v>0.34749999999999998</v>
      </c>
      <c r="O40" s="6">
        <v>2.407</v>
      </c>
      <c r="P40" s="6">
        <v>5.1749999999999998</v>
      </c>
      <c r="Q40" s="6">
        <v>3.544</v>
      </c>
      <c r="R40" s="6" t="s">
        <v>3569</v>
      </c>
      <c r="W40" t="s">
        <v>4067</v>
      </c>
      <c r="X40" s="37">
        <v>41431</v>
      </c>
      <c r="Z40" s="6">
        <v>0</v>
      </c>
      <c r="AA40" t="s">
        <v>4119</v>
      </c>
      <c r="AD40" s="6">
        <v>1.504</v>
      </c>
    </row>
    <row r="41" spans="1:30">
      <c r="A41" s="6">
        <v>4</v>
      </c>
      <c r="B41" t="str">
        <f t="shared" si="0"/>
        <v>Dayton Audio RS100-4</v>
      </c>
      <c r="C41" t="s">
        <v>301</v>
      </c>
      <c r="D41" t="s">
        <v>432</v>
      </c>
      <c r="E41" s="15" t="s">
        <v>4030</v>
      </c>
      <c r="F41"/>
      <c r="J41" s="6"/>
      <c r="K41" s="6">
        <v>82.1</v>
      </c>
      <c r="L41" s="6">
        <f t="shared" si="1"/>
        <v>2.1775696099999999</v>
      </c>
      <c r="M41" s="6">
        <v>0.56799999999999995</v>
      </c>
      <c r="N41" s="6">
        <v>0.70799999999999996</v>
      </c>
      <c r="O41" s="6">
        <v>2.8610000000000002</v>
      </c>
      <c r="P41" s="6">
        <v>2.7170000000000001</v>
      </c>
      <c r="Q41" s="6">
        <v>3.1150000000000002</v>
      </c>
      <c r="R41" s="6" t="s">
        <v>3570</v>
      </c>
      <c r="W41" t="s">
        <v>4067</v>
      </c>
      <c r="X41" s="37">
        <v>41431</v>
      </c>
      <c r="Z41" s="6">
        <v>0</v>
      </c>
      <c r="AA41" t="s">
        <v>4120</v>
      </c>
      <c r="AD41" s="6">
        <v>7.6899999999999996E-2</v>
      </c>
    </row>
    <row r="42" spans="1:30">
      <c r="A42" s="6">
        <v>3</v>
      </c>
      <c r="B42" t="str">
        <f t="shared" si="0"/>
        <v>Dayton Audio DS90-8</v>
      </c>
      <c r="C42" t="s">
        <v>301</v>
      </c>
      <c r="D42" t="s">
        <v>4121</v>
      </c>
      <c r="E42" s="15" t="s">
        <v>4031</v>
      </c>
      <c r="F42"/>
      <c r="J42" s="6"/>
      <c r="K42" s="6">
        <v>82.1</v>
      </c>
      <c r="L42" s="6">
        <f t="shared" si="1"/>
        <v>1.6706970999999999</v>
      </c>
      <c r="M42" s="6">
        <v>0.46400000000000002</v>
      </c>
      <c r="N42" s="6">
        <v>0.57199999999999995</v>
      </c>
      <c r="O42" s="6">
        <v>2.4510000000000001</v>
      </c>
      <c r="P42" s="6">
        <v>2.5</v>
      </c>
      <c r="Q42" s="6">
        <v>6.6719999999999997</v>
      </c>
      <c r="R42" s="6" t="s">
        <v>3571</v>
      </c>
      <c r="W42" t="s">
        <v>4067</v>
      </c>
      <c r="X42" s="37">
        <v>41431</v>
      </c>
      <c r="Z42" s="6">
        <v>0</v>
      </c>
      <c r="AA42" t="s">
        <v>4122</v>
      </c>
      <c r="AD42" s="6">
        <v>5.8999999999999997E-2</v>
      </c>
    </row>
    <row r="43" spans="1:30">
      <c r="A43" s="6">
        <v>4</v>
      </c>
      <c r="B43" t="str">
        <f t="shared" si="0"/>
        <v>Dayton Audio DS115-8</v>
      </c>
      <c r="C43" t="s">
        <v>301</v>
      </c>
      <c r="D43" t="s">
        <v>4123</v>
      </c>
      <c r="E43" s="15" t="s">
        <v>4032</v>
      </c>
      <c r="F43"/>
      <c r="J43" s="6"/>
      <c r="K43" s="6">
        <v>57.1</v>
      </c>
      <c r="L43" s="6">
        <f t="shared" si="1"/>
        <v>7.1500172500000003</v>
      </c>
      <c r="M43" s="6">
        <v>0.40600000000000003</v>
      </c>
      <c r="N43" s="6">
        <v>0.49399999999999999</v>
      </c>
      <c r="O43" s="6">
        <v>2.2730000000000001</v>
      </c>
      <c r="P43" s="6">
        <v>3.25</v>
      </c>
      <c r="Q43" s="6">
        <v>5.9329999999999998</v>
      </c>
      <c r="R43" s="6" t="s">
        <v>3572</v>
      </c>
      <c r="W43" t="s">
        <v>4067</v>
      </c>
      <c r="X43" s="37">
        <v>41431</v>
      </c>
      <c r="Z43" s="6">
        <v>0</v>
      </c>
      <c r="AA43" t="s">
        <v>4124</v>
      </c>
      <c r="AD43" s="6">
        <v>0.2525</v>
      </c>
    </row>
    <row r="44" spans="1:30">
      <c r="A44" s="6">
        <v>8</v>
      </c>
      <c r="B44" t="str">
        <f t="shared" si="0"/>
        <v>Dayton Audio DS215-8</v>
      </c>
      <c r="C44" t="s">
        <v>301</v>
      </c>
      <c r="D44" t="s">
        <v>4125</v>
      </c>
      <c r="E44" s="15" t="s">
        <v>4033</v>
      </c>
      <c r="F44"/>
      <c r="J44" s="6"/>
      <c r="K44" s="6">
        <v>33.65</v>
      </c>
      <c r="L44" s="6">
        <f t="shared" si="1"/>
        <v>39.785244500000005</v>
      </c>
      <c r="M44" s="6">
        <v>0.34300000000000003</v>
      </c>
      <c r="N44" s="6">
        <v>0.41699999999999998</v>
      </c>
      <c r="O44" s="6">
        <v>1.9370000000000001</v>
      </c>
      <c r="P44" s="6">
        <v>6.25</v>
      </c>
      <c r="Q44" s="6">
        <v>5.9349999999999996</v>
      </c>
      <c r="R44" s="6" t="s">
        <v>3573</v>
      </c>
      <c r="W44" t="s">
        <v>4067</v>
      </c>
      <c r="X44" s="37">
        <v>41431</v>
      </c>
      <c r="Z44" s="6">
        <v>0</v>
      </c>
      <c r="AA44" t="s">
        <v>4126</v>
      </c>
      <c r="AD44" s="6">
        <v>1.405</v>
      </c>
    </row>
    <row r="45" spans="1:30">
      <c r="A45" s="6">
        <v>8</v>
      </c>
      <c r="B45" t="str">
        <f t="shared" si="0"/>
        <v>Dayton Audio RSS210HF-4</v>
      </c>
      <c r="C45" t="s">
        <v>301</v>
      </c>
      <c r="D45" t="s">
        <v>443</v>
      </c>
      <c r="E45" s="15" t="s">
        <v>4034</v>
      </c>
      <c r="F45"/>
      <c r="J45" s="6"/>
      <c r="K45" s="6">
        <v>29.61</v>
      </c>
      <c r="L45" s="6">
        <f t="shared" si="1"/>
        <v>34.320082800000002</v>
      </c>
      <c r="M45" s="6">
        <v>0.60799999999999998</v>
      </c>
      <c r="N45" s="6">
        <v>0.73399999999999999</v>
      </c>
      <c r="O45" s="6">
        <v>3.5430000000000001</v>
      </c>
      <c r="P45" s="6">
        <v>6.5</v>
      </c>
      <c r="Q45" s="6">
        <v>3.3450000000000002</v>
      </c>
      <c r="R45" s="6" t="s">
        <v>3574</v>
      </c>
      <c r="W45" t="s">
        <v>4067</v>
      </c>
      <c r="X45" s="37">
        <v>41431</v>
      </c>
      <c r="Z45" s="6">
        <v>0</v>
      </c>
      <c r="AA45" t="s">
        <v>4128</v>
      </c>
      <c r="AD45" s="6">
        <v>1.212</v>
      </c>
    </row>
    <row r="46" spans="1:30">
      <c r="A46" s="6">
        <v>8</v>
      </c>
      <c r="B46" t="str">
        <f t="shared" si="0"/>
        <v>Dayton Audio RSS210HO-4</v>
      </c>
      <c r="C46" t="s">
        <v>301</v>
      </c>
      <c r="D46" t="s">
        <v>4127</v>
      </c>
      <c r="E46" s="15" t="s">
        <v>4035</v>
      </c>
      <c r="F46"/>
      <c r="J46" s="6"/>
      <c r="K46" s="6">
        <v>28.94</v>
      </c>
      <c r="L46" s="6">
        <f t="shared" si="1"/>
        <v>36.0190968</v>
      </c>
      <c r="M46" s="6">
        <v>0.46500000000000002</v>
      </c>
      <c r="N46" s="6">
        <v>0.52800000000000002</v>
      </c>
      <c r="O46" s="6">
        <v>3.8540000000000001</v>
      </c>
      <c r="P46" s="6">
        <v>6.5</v>
      </c>
      <c r="Q46" s="6">
        <v>3.5819999999999999</v>
      </c>
      <c r="R46" s="6" t="s">
        <v>3575</v>
      </c>
      <c r="W46" t="s">
        <v>4067</v>
      </c>
      <c r="X46" s="37">
        <v>41431</v>
      </c>
      <c r="Z46" s="6">
        <v>0</v>
      </c>
      <c r="AA46" t="s">
        <v>4129</v>
      </c>
      <c r="AD46" s="6">
        <v>1.272</v>
      </c>
    </row>
    <row r="47" spans="1:30">
      <c r="A47" s="6">
        <v>12</v>
      </c>
      <c r="B47" t="str">
        <f t="shared" si="0"/>
        <v>Dayton Audio RSS315HO-4</v>
      </c>
      <c r="C47" t="s">
        <v>301</v>
      </c>
      <c r="D47" t="s">
        <v>204</v>
      </c>
      <c r="E47" s="15" t="s">
        <v>4036</v>
      </c>
      <c r="F47"/>
      <c r="J47" s="6"/>
      <c r="K47" s="6">
        <v>30.28</v>
      </c>
      <c r="L47" s="6">
        <f t="shared" si="1"/>
        <v>35.339491199999998</v>
      </c>
      <c r="M47" s="6">
        <v>0.40500000000000003</v>
      </c>
      <c r="N47" s="6">
        <v>0.44800000000000001</v>
      </c>
      <c r="O47" s="6">
        <v>4.2389999999999999</v>
      </c>
      <c r="P47" s="6">
        <v>10.08</v>
      </c>
      <c r="Q47" s="6">
        <v>3.3769999999999998</v>
      </c>
      <c r="R47" s="6" t="s">
        <v>3576</v>
      </c>
      <c r="W47" t="s">
        <v>4067</v>
      </c>
      <c r="X47" s="37">
        <v>41431</v>
      </c>
      <c r="Z47" s="6">
        <v>0</v>
      </c>
      <c r="AA47" t="s">
        <v>4130</v>
      </c>
      <c r="AD47" s="6">
        <v>1.248</v>
      </c>
    </row>
    <row r="48" spans="1:30">
      <c r="A48" s="6">
        <v>18</v>
      </c>
      <c r="B48" t="str">
        <f t="shared" si="0"/>
        <v>Dayton Audio RSS460HO-4</v>
      </c>
      <c r="C48" t="s">
        <v>301</v>
      </c>
      <c r="D48" t="s">
        <v>4131</v>
      </c>
      <c r="E48" s="15" t="s">
        <v>4037</v>
      </c>
      <c r="F48"/>
      <c r="J48" s="6"/>
      <c r="K48" s="6">
        <v>18.84</v>
      </c>
      <c r="L48" s="6">
        <f t="shared" si="1"/>
        <v>297.89378799999997</v>
      </c>
      <c r="M48" s="6">
        <v>0.40400000000000003</v>
      </c>
      <c r="N48" s="6">
        <v>0.443</v>
      </c>
      <c r="O48" s="6">
        <v>4.5540000000000003</v>
      </c>
      <c r="P48" s="6">
        <v>15</v>
      </c>
      <c r="Q48" s="6">
        <v>3.512</v>
      </c>
      <c r="R48" s="6" t="s">
        <v>3577</v>
      </c>
      <c r="W48" t="s">
        <v>4067</v>
      </c>
      <c r="X48" s="37">
        <v>41431</v>
      </c>
      <c r="Z48" s="6">
        <v>0</v>
      </c>
      <c r="AA48" t="s">
        <v>4132</v>
      </c>
      <c r="AD48" s="6">
        <v>10.52</v>
      </c>
    </row>
    <row r="49" spans="1:30">
      <c r="A49" s="6">
        <v>8</v>
      </c>
      <c r="B49" t="str">
        <f t="shared" si="0"/>
        <v>Dynavox LW8004PMR</v>
      </c>
      <c r="C49" t="s">
        <v>47</v>
      </c>
      <c r="D49" t="s">
        <v>130</v>
      </c>
      <c r="E49" s="15" t="s">
        <v>4038</v>
      </c>
      <c r="F49"/>
      <c r="J49" s="6"/>
      <c r="K49" s="6">
        <v>49.12</v>
      </c>
      <c r="L49" s="6">
        <f t="shared" si="1"/>
        <v>35.9907799</v>
      </c>
      <c r="M49" s="6">
        <v>0.629</v>
      </c>
      <c r="N49" s="6">
        <v>0.77</v>
      </c>
      <c r="O49" s="6">
        <v>3.419</v>
      </c>
      <c r="P49" s="6">
        <v>6.75</v>
      </c>
      <c r="Q49" s="6">
        <v>5.2060000000000004</v>
      </c>
      <c r="R49" s="6" t="s">
        <v>3578</v>
      </c>
      <c r="W49" t="s">
        <v>4067</v>
      </c>
      <c r="X49" s="37">
        <v>41431</v>
      </c>
      <c r="Z49" s="6">
        <v>0</v>
      </c>
      <c r="AA49" t="s">
        <v>4133</v>
      </c>
      <c r="AD49" s="6">
        <v>1.2709999999999999</v>
      </c>
    </row>
    <row r="50" spans="1:30">
      <c r="A50" s="6">
        <v>10</v>
      </c>
      <c r="B50" t="str">
        <f t="shared" si="0"/>
        <v>Aurum Cantus AC-250SW</v>
      </c>
      <c r="C50" t="s">
        <v>34</v>
      </c>
      <c r="D50" t="s">
        <v>4134</v>
      </c>
      <c r="E50" s="15" t="s">
        <v>4039</v>
      </c>
      <c r="F50"/>
      <c r="J50" s="6"/>
      <c r="K50" s="6">
        <v>43.74</v>
      </c>
      <c r="L50" s="6">
        <f t="shared" si="1"/>
        <v>33.470575799999999</v>
      </c>
      <c r="M50" s="6">
        <v>0.86499999999999999</v>
      </c>
      <c r="N50" s="6">
        <v>1.0880000000000001</v>
      </c>
      <c r="O50" s="6">
        <v>4.2140000000000004</v>
      </c>
      <c r="P50" s="6">
        <v>8.25</v>
      </c>
      <c r="Q50" s="6">
        <v>3.843</v>
      </c>
      <c r="R50" s="6" t="s">
        <v>3579</v>
      </c>
      <c r="W50" t="s">
        <v>4067</v>
      </c>
      <c r="X50" s="37">
        <v>41431</v>
      </c>
      <c r="Z50" s="6">
        <v>0</v>
      </c>
      <c r="AA50" t="s">
        <v>4135</v>
      </c>
      <c r="AD50" s="6">
        <v>1.1819999999999999</v>
      </c>
    </row>
    <row r="51" spans="1:30">
      <c r="A51" s="6">
        <v>5</v>
      </c>
      <c r="B51" t="str">
        <f t="shared" si="0"/>
        <v>Aurum Cantus AC120/50CK</v>
      </c>
      <c r="C51" t="s">
        <v>34</v>
      </c>
      <c r="D51" t="s">
        <v>4136</v>
      </c>
      <c r="E51" s="15" t="s">
        <v>4040</v>
      </c>
      <c r="F51"/>
      <c r="J51" s="6"/>
      <c r="K51" s="6">
        <v>55.85</v>
      </c>
      <c r="L51" s="6">
        <f t="shared" si="1"/>
        <v>9.5994291</v>
      </c>
      <c r="M51" s="6">
        <v>0.50800000000000001</v>
      </c>
      <c r="N51" s="6">
        <v>0.55000000000000004</v>
      </c>
      <c r="O51" s="6">
        <v>6.6159999999999997</v>
      </c>
      <c r="P51" s="6">
        <v>3.875</v>
      </c>
      <c r="Q51" s="6">
        <v>7.48</v>
      </c>
      <c r="R51" s="6" t="s">
        <v>3580</v>
      </c>
      <c r="W51" t="s">
        <v>4067</v>
      </c>
      <c r="X51" s="37">
        <v>41431</v>
      </c>
      <c r="Z51" s="6">
        <v>0</v>
      </c>
      <c r="AA51" t="s">
        <v>4137</v>
      </c>
      <c r="AD51" s="6">
        <v>0.33900000000000002</v>
      </c>
    </row>
    <row r="52" spans="1:30">
      <c r="A52" s="6">
        <v>7</v>
      </c>
      <c r="B52" t="str">
        <f t="shared" si="0"/>
        <v>Usher  8945P</v>
      </c>
      <c r="C52" t="s">
        <v>114</v>
      </c>
      <c r="D52" t="s">
        <v>4138</v>
      </c>
      <c r="E52" s="15" t="s">
        <v>4041</v>
      </c>
      <c r="F52"/>
      <c r="J52" s="6"/>
      <c r="K52" s="6">
        <v>34.32</v>
      </c>
      <c r="L52" s="6">
        <f t="shared" si="1"/>
        <v>34.886420800000003</v>
      </c>
      <c r="M52" s="6">
        <v>0.36699999999999999</v>
      </c>
      <c r="N52" s="6">
        <v>0.435</v>
      </c>
      <c r="O52" s="6">
        <v>2.3690000000000002</v>
      </c>
      <c r="P52" s="6">
        <v>5.5</v>
      </c>
      <c r="Q52" s="6">
        <v>5.8630000000000004</v>
      </c>
      <c r="R52" s="6" t="s">
        <v>3581</v>
      </c>
      <c r="W52" t="s">
        <v>4067</v>
      </c>
      <c r="X52" s="37">
        <v>41431</v>
      </c>
      <c r="Z52" s="6">
        <v>0</v>
      </c>
      <c r="AA52" t="s">
        <v>4139</v>
      </c>
      <c r="AD52" s="6">
        <v>1.232</v>
      </c>
    </row>
    <row r="53" spans="1:30">
      <c r="A53" s="6">
        <v>8</v>
      </c>
      <c r="B53" t="str">
        <f t="shared" si="0"/>
        <v>Usher 8137A</v>
      </c>
      <c r="C53" t="s">
        <v>114</v>
      </c>
      <c r="D53" t="s">
        <v>160</v>
      </c>
      <c r="E53" s="15" t="s">
        <v>4042</v>
      </c>
      <c r="F53"/>
      <c r="J53" s="6"/>
      <c r="K53" s="6">
        <v>31.63</v>
      </c>
      <c r="L53" s="6">
        <f t="shared" si="1"/>
        <v>71.103735900000004</v>
      </c>
      <c r="M53" s="6">
        <v>0.43230000000000002</v>
      </c>
      <c r="N53" s="6">
        <v>0.52659999999999996</v>
      </c>
      <c r="O53" s="6">
        <v>2.4140000000000001</v>
      </c>
      <c r="P53" s="6">
        <v>6.5</v>
      </c>
      <c r="Q53" s="6">
        <v>5.7060000000000004</v>
      </c>
      <c r="R53" s="6" t="s">
        <v>3582</v>
      </c>
      <c r="W53" t="s">
        <v>4067</v>
      </c>
      <c r="X53" s="37">
        <v>41431</v>
      </c>
      <c r="Z53" s="6">
        <v>0</v>
      </c>
      <c r="AA53" t="s">
        <v>4140</v>
      </c>
      <c r="AD53" s="6">
        <v>2.5110000000000001</v>
      </c>
    </row>
    <row r="54" spans="1:30">
      <c r="A54" s="6">
        <v>5</v>
      </c>
      <c r="B54" t="str">
        <f t="shared" si="0"/>
        <v>Morel CAW 538</v>
      </c>
      <c r="C54" t="s">
        <v>13</v>
      </c>
      <c r="D54" t="s">
        <v>4142</v>
      </c>
      <c r="E54" s="15" t="s">
        <v>4043</v>
      </c>
      <c r="F54"/>
      <c r="J54" s="6"/>
      <c r="K54" s="6">
        <v>56.52</v>
      </c>
      <c r="L54" s="6">
        <f t="shared" si="1"/>
        <v>9.2256460199999992</v>
      </c>
      <c r="M54" s="6">
        <v>0.498</v>
      </c>
      <c r="N54" s="6">
        <v>0.64700000000000002</v>
      </c>
      <c r="O54" s="6">
        <v>2.1640000000000001</v>
      </c>
      <c r="P54" s="6">
        <v>4</v>
      </c>
      <c r="Q54" s="6">
        <v>5.399</v>
      </c>
      <c r="R54" s="6" t="s">
        <v>3583</v>
      </c>
      <c r="W54" t="s">
        <v>4067</v>
      </c>
      <c r="X54" s="37">
        <v>41431</v>
      </c>
      <c r="Z54" s="6">
        <v>0</v>
      </c>
      <c r="AA54" t="s">
        <v>4143</v>
      </c>
      <c r="AD54" s="6">
        <v>0.32579999999999998</v>
      </c>
    </row>
    <row r="55" spans="1:30">
      <c r="A55" s="6">
        <v>10</v>
      </c>
      <c r="B55" t="str">
        <f t="shared" si="0"/>
        <v>Morel Ultimate UW 1058</v>
      </c>
      <c r="C55" t="s">
        <v>13</v>
      </c>
      <c r="D55" t="s">
        <v>470</v>
      </c>
      <c r="E55" s="15" t="s">
        <v>4044</v>
      </c>
      <c r="F55"/>
      <c r="J55" s="6"/>
      <c r="K55" s="6">
        <v>30.28</v>
      </c>
      <c r="L55" s="6">
        <f t="shared" si="1"/>
        <v>43.834561200000003</v>
      </c>
      <c r="M55" s="6">
        <v>0.53600000000000003</v>
      </c>
      <c r="N55" s="6">
        <v>0.69899999999999995</v>
      </c>
      <c r="O55" s="6">
        <v>2.2879999999999998</v>
      </c>
      <c r="P55" s="6">
        <v>8.125</v>
      </c>
      <c r="Q55" s="6">
        <v>6.5140000000000002</v>
      </c>
      <c r="R55" s="6" t="s">
        <v>3584</v>
      </c>
      <c r="W55" t="s">
        <v>4067</v>
      </c>
      <c r="X55" s="37">
        <v>41431</v>
      </c>
      <c r="Z55" s="6">
        <v>0</v>
      </c>
      <c r="AA55" t="s">
        <v>4141</v>
      </c>
      <c r="AD55" s="6">
        <v>1.548</v>
      </c>
    </row>
    <row r="56" spans="1:30">
      <c r="A56" s="6">
        <v>2</v>
      </c>
      <c r="B56" t="str">
        <f t="shared" si="0"/>
        <v>HiWave BMR12</v>
      </c>
      <c r="C56" t="s">
        <v>3604</v>
      </c>
      <c r="D56" t="s">
        <v>4144</v>
      </c>
      <c r="E56" s="15" t="s">
        <v>4045</v>
      </c>
      <c r="F56"/>
      <c r="J56" s="6"/>
      <c r="K56" s="6">
        <v>170.2</v>
      </c>
      <c r="L56" s="6">
        <f t="shared" si="1"/>
        <v>0.19821830000000001</v>
      </c>
      <c r="M56" s="6">
        <v>0.66900000000000004</v>
      </c>
      <c r="N56" s="6">
        <v>0.94499999999999995</v>
      </c>
      <c r="O56" s="6">
        <v>2.2879999999999998</v>
      </c>
      <c r="P56" s="6">
        <v>1.75</v>
      </c>
      <c r="Q56" s="6">
        <v>7.976</v>
      </c>
      <c r="R56" s="6" t="s">
        <v>3585</v>
      </c>
      <c r="W56" t="s">
        <v>4067</v>
      </c>
      <c r="X56" s="37">
        <v>41431</v>
      </c>
      <c r="Z56" s="6">
        <v>0</v>
      </c>
      <c r="AA56" t="s">
        <v>4145</v>
      </c>
      <c r="AD56" s="6">
        <v>7.0000000000000001E-3</v>
      </c>
    </row>
    <row r="57" spans="1:30">
      <c r="A57" s="6">
        <v>5</v>
      </c>
      <c r="B57" t="str">
        <f t="shared" si="0"/>
        <v>HiVi D5G</v>
      </c>
      <c r="C57" t="s">
        <v>3605</v>
      </c>
      <c r="D57" t="s">
        <v>4146</v>
      </c>
      <c r="E57" s="15" t="s">
        <v>4046</v>
      </c>
      <c r="F57"/>
      <c r="J57" s="6"/>
      <c r="K57" s="6">
        <v>57.2</v>
      </c>
      <c r="L57" s="6">
        <f t="shared" si="1"/>
        <v>3.9926828999999997</v>
      </c>
      <c r="M57" s="6">
        <v>0.498</v>
      </c>
      <c r="N57" s="6">
        <v>0.57699999999999996</v>
      </c>
      <c r="O57" s="6">
        <v>3.6419999999999999</v>
      </c>
      <c r="P57" s="6">
        <v>4.125</v>
      </c>
      <c r="Q57" s="6">
        <v>6.6779999999999999</v>
      </c>
      <c r="R57" s="6" t="s">
        <v>3586</v>
      </c>
      <c r="W57" t="s">
        <v>4067</v>
      </c>
      <c r="X57" s="37">
        <v>41431</v>
      </c>
      <c r="Z57" s="6">
        <v>0</v>
      </c>
      <c r="AA57" t="s">
        <v>4147</v>
      </c>
      <c r="AD57" s="6">
        <v>0.14099999999999999</v>
      </c>
    </row>
    <row r="58" spans="1:30">
      <c r="A58" s="6">
        <v>3</v>
      </c>
      <c r="B58" t="str">
        <f t="shared" si="0"/>
        <v>HiVi B3N</v>
      </c>
      <c r="C58" t="s">
        <v>3605</v>
      </c>
      <c r="D58" t="s">
        <v>4148</v>
      </c>
      <c r="E58" s="15" t="s">
        <v>4047</v>
      </c>
      <c r="F58"/>
      <c r="J58" s="6"/>
      <c r="K58" s="6">
        <v>107.7</v>
      </c>
      <c r="L58" s="6">
        <f t="shared" si="1"/>
        <v>0.86649714</v>
      </c>
      <c r="M58" s="6">
        <v>1.0129999999999999</v>
      </c>
      <c r="N58" s="6">
        <v>1.323</v>
      </c>
      <c r="O58" s="6">
        <v>4.3150000000000004</v>
      </c>
      <c r="P58" s="6">
        <v>2.5</v>
      </c>
      <c r="Q58" s="6">
        <v>6.6289999999999996</v>
      </c>
      <c r="R58" s="6" t="s">
        <v>3587</v>
      </c>
      <c r="W58" t="s">
        <v>4067</v>
      </c>
      <c r="X58" s="37">
        <v>41431</v>
      </c>
      <c r="Z58" s="6">
        <v>0</v>
      </c>
      <c r="AA58" t="s">
        <v>4149</v>
      </c>
      <c r="AD58" s="6">
        <v>3.0599999999999999E-2</v>
      </c>
    </row>
    <row r="59" spans="1:30">
      <c r="A59" s="6">
        <v>5</v>
      </c>
      <c r="B59" t="str">
        <f t="shared" si="0"/>
        <v>HiVi D5.8</v>
      </c>
      <c r="C59" t="s">
        <v>3605</v>
      </c>
      <c r="D59" t="s">
        <v>31</v>
      </c>
      <c r="E59" s="15" t="s">
        <v>4048</v>
      </c>
      <c r="F59"/>
      <c r="J59" s="6"/>
      <c r="K59" s="6">
        <v>70.66</v>
      </c>
      <c r="L59" s="6">
        <f t="shared" si="1"/>
        <v>2.83169</v>
      </c>
      <c r="M59" s="6">
        <v>0.55900000000000005</v>
      </c>
      <c r="N59" s="6">
        <v>0.61099999999999999</v>
      </c>
      <c r="O59" s="6">
        <v>6.5030000000000001</v>
      </c>
      <c r="P59" s="6">
        <v>4.125</v>
      </c>
      <c r="Q59" s="6">
        <v>6.3739999999999997</v>
      </c>
      <c r="R59" s="6" t="s">
        <v>3588</v>
      </c>
      <c r="W59" t="s">
        <v>4067</v>
      </c>
      <c r="X59" s="37">
        <v>41431</v>
      </c>
      <c r="Z59" s="6">
        <v>0</v>
      </c>
      <c r="AA59" t="s">
        <v>4150</v>
      </c>
      <c r="AD59" s="6">
        <v>0.1</v>
      </c>
    </row>
    <row r="60" spans="1:30">
      <c r="A60" s="6">
        <v>6</v>
      </c>
      <c r="B60" t="str">
        <f t="shared" si="0"/>
        <v>HiVi F6</v>
      </c>
      <c r="C60" t="s">
        <v>3605</v>
      </c>
      <c r="D60" t="s">
        <v>65</v>
      </c>
      <c r="E60" s="15" t="s">
        <v>4049</v>
      </c>
      <c r="F60"/>
      <c r="J60" s="6"/>
      <c r="K60" s="6">
        <v>51.14</v>
      </c>
      <c r="L60" s="6">
        <f t="shared" si="1"/>
        <v>17.111902669999999</v>
      </c>
      <c r="M60" s="6">
        <v>0.505</v>
      </c>
      <c r="N60" s="6">
        <v>0.56100000000000005</v>
      </c>
      <c r="O60" s="6">
        <v>5.056</v>
      </c>
      <c r="P60" s="6">
        <v>5.25</v>
      </c>
      <c r="Q60" s="6">
        <v>6.56</v>
      </c>
      <c r="R60" s="6" t="s">
        <v>3589</v>
      </c>
      <c r="W60" t="s">
        <v>4067</v>
      </c>
      <c r="X60" s="37">
        <v>41431</v>
      </c>
      <c r="Z60" s="6">
        <v>0</v>
      </c>
      <c r="AA60" t="s">
        <v>4151</v>
      </c>
      <c r="AD60" s="6">
        <v>0.60429999999999995</v>
      </c>
    </row>
    <row r="61" spans="1:30">
      <c r="A61" s="6">
        <v>6</v>
      </c>
      <c r="B61" t="str">
        <f t="shared" si="0"/>
        <v>HiVi M6a</v>
      </c>
      <c r="C61" t="s">
        <v>3605</v>
      </c>
      <c r="D61" t="s">
        <v>4152</v>
      </c>
      <c r="E61" s="15" t="s">
        <v>4050</v>
      </c>
      <c r="F61"/>
      <c r="J61" s="6"/>
      <c r="K61" s="6">
        <v>57.87</v>
      </c>
      <c r="L61" s="6">
        <f t="shared" si="1"/>
        <v>13.87244931</v>
      </c>
      <c r="M61" s="6">
        <v>0.59699999999999998</v>
      </c>
      <c r="N61" s="6">
        <v>0.65900000000000003</v>
      </c>
      <c r="O61" s="6">
        <v>6.3259999999999996</v>
      </c>
      <c r="P61" s="6">
        <v>5.125</v>
      </c>
      <c r="Q61" s="6">
        <v>6.7080000000000002</v>
      </c>
      <c r="R61" s="6" t="s">
        <v>3590</v>
      </c>
      <c r="W61" t="s">
        <v>4067</v>
      </c>
      <c r="X61" s="37">
        <v>41431</v>
      </c>
      <c r="Z61" s="6">
        <v>0</v>
      </c>
      <c r="AA61" t="s">
        <v>4153</v>
      </c>
      <c r="AD61" s="6">
        <v>0.4899</v>
      </c>
    </row>
    <row r="62" spans="1:30">
      <c r="A62" s="6">
        <v>6</v>
      </c>
      <c r="B62" t="str">
        <f t="shared" si="0"/>
        <v>HiVi D6.8</v>
      </c>
      <c r="C62" t="s">
        <v>3605</v>
      </c>
      <c r="D62" t="s">
        <v>4154</v>
      </c>
      <c r="E62" s="15" t="s">
        <v>4051</v>
      </c>
      <c r="F62"/>
      <c r="J62" s="6"/>
      <c r="K62" s="6">
        <v>52.49</v>
      </c>
      <c r="L62" s="6">
        <f t="shared" si="1"/>
        <v>8.7244368899999998</v>
      </c>
      <c r="M62" s="6">
        <v>0.54300000000000004</v>
      </c>
      <c r="N62" s="6">
        <v>0.61899999999999999</v>
      </c>
      <c r="O62" s="6">
        <v>4.4809999999999999</v>
      </c>
      <c r="P62" s="6">
        <v>4.75</v>
      </c>
      <c r="Q62" s="6">
        <v>6.4530000000000003</v>
      </c>
      <c r="R62" s="6" t="s">
        <v>3591</v>
      </c>
      <c r="W62" t="s">
        <v>4067</v>
      </c>
      <c r="X62" s="37">
        <v>41431</v>
      </c>
      <c r="Z62" s="6">
        <v>0</v>
      </c>
      <c r="AA62" t="s">
        <v>4155</v>
      </c>
      <c r="AD62" s="6">
        <v>0.30809999999999998</v>
      </c>
    </row>
    <row r="63" spans="1:30">
      <c r="A63" s="6">
        <v>8</v>
      </c>
      <c r="B63" t="str">
        <f t="shared" si="0"/>
        <v>HiVi F8</v>
      </c>
      <c r="C63" t="s">
        <v>3605</v>
      </c>
      <c r="D63" t="s">
        <v>144</v>
      </c>
      <c r="E63" s="15" t="s">
        <v>4052</v>
      </c>
      <c r="F63"/>
      <c r="J63" s="6"/>
      <c r="K63" s="6">
        <v>41.72</v>
      </c>
      <c r="L63" s="6">
        <f t="shared" si="1"/>
        <v>29.166407</v>
      </c>
      <c r="M63" s="6">
        <v>0.441</v>
      </c>
      <c r="N63" s="6">
        <v>0.47599999999999998</v>
      </c>
      <c r="O63" s="6">
        <v>6.032</v>
      </c>
      <c r="P63" s="6">
        <v>6.5</v>
      </c>
      <c r="Q63" s="6">
        <v>6.4770000000000003</v>
      </c>
      <c r="R63" s="6" t="s">
        <v>3592</v>
      </c>
      <c r="W63" t="s">
        <v>4067</v>
      </c>
      <c r="X63" s="37">
        <v>41431</v>
      </c>
      <c r="Z63" s="6">
        <v>0</v>
      </c>
      <c r="AA63" t="s">
        <v>4156</v>
      </c>
      <c r="AD63" s="6">
        <v>1.03</v>
      </c>
    </row>
    <row r="64" spans="1:30">
      <c r="A64" s="6">
        <v>8</v>
      </c>
      <c r="B64" t="str">
        <f t="shared" si="0"/>
        <v>HiVi M8N-1</v>
      </c>
      <c r="C64" t="s">
        <v>3605</v>
      </c>
      <c r="D64" t="s">
        <v>4157</v>
      </c>
      <c r="E64" s="15" t="s">
        <v>4053</v>
      </c>
      <c r="F64"/>
      <c r="J64" s="6"/>
      <c r="K64" s="6">
        <v>41.05</v>
      </c>
      <c r="L64" s="6">
        <f t="shared" si="1"/>
        <v>38.624251600000001</v>
      </c>
      <c r="M64" s="6">
        <v>0.65500000000000003</v>
      </c>
      <c r="N64" s="6">
        <v>0.72699999999999998</v>
      </c>
      <c r="O64" s="6">
        <v>6.617</v>
      </c>
      <c r="P64" s="6">
        <v>6.5</v>
      </c>
      <c r="Q64" s="6">
        <v>6.5389999999999997</v>
      </c>
      <c r="R64" s="6" t="s">
        <v>3593</v>
      </c>
      <c r="W64" t="s">
        <v>4067</v>
      </c>
      <c r="X64" s="37">
        <v>41431</v>
      </c>
      <c r="Z64" s="6">
        <v>0</v>
      </c>
      <c r="AA64" t="s">
        <v>4158</v>
      </c>
      <c r="AD64" s="6">
        <v>1.3640000000000001</v>
      </c>
    </row>
    <row r="65" spans="1:30">
      <c r="A65" s="6">
        <v>8</v>
      </c>
      <c r="B65" t="str">
        <f t="shared" si="0"/>
        <v>HiVi D8.8</v>
      </c>
      <c r="C65" t="s">
        <v>3605</v>
      </c>
      <c r="D65" t="s">
        <v>150</v>
      </c>
      <c r="E65" s="15" t="s">
        <v>4054</v>
      </c>
      <c r="F65"/>
      <c r="J65" s="6"/>
      <c r="K65" s="6">
        <v>37.01</v>
      </c>
      <c r="L65" s="6">
        <f t="shared" si="1"/>
        <v>23.667265019999999</v>
      </c>
      <c r="M65" s="6">
        <v>0.41899999999999998</v>
      </c>
      <c r="N65" s="6">
        <v>0.46600000000000003</v>
      </c>
      <c r="O65" s="6">
        <v>4.117</v>
      </c>
      <c r="P65" s="6">
        <v>6.75</v>
      </c>
      <c r="Q65" s="6">
        <v>6.484</v>
      </c>
      <c r="R65" s="6" t="s">
        <v>3594</v>
      </c>
      <c r="W65" t="s">
        <v>4067</v>
      </c>
      <c r="X65" s="37">
        <v>41431</v>
      </c>
      <c r="Z65" s="6">
        <v>0</v>
      </c>
      <c r="AA65" t="s">
        <v>4159</v>
      </c>
      <c r="AD65" s="6">
        <v>0.83579999999999999</v>
      </c>
    </row>
    <row r="66" spans="1:30">
      <c r="A66" s="6">
        <v>6</v>
      </c>
      <c r="B66" t="str">
        <f t="shared" si="0"/>
        <v>Aura NS6-255-8A</v>
      </c>
      <c r="C66" t="s">
        <v>724</v>
      </c>
      <c r="D66" t="s">
        <v>4160</v>
      </c>
      <c r="E66" s="15" t="s">
        <v>4055</v>
      </c>
      <c r="F66"/>
      <c r="J66" s="6"/>
      <c r="K66" s="6">
        <v>47.1</v>
      </c>
      <c r="L66" s="6">
        <f t="shared" si="1"/>
        <v>24.8339213</v>
      </c>
      <c r="M66" s="6">
        <v>0.503</v>
      </c>
      <c r="N66" s="6">
        <v>0.52900000000000003</v>
      </c>
      <c r="O66" s="6">
        <v>10.27</v>
      </c>
      <c r="P66" s="6">
        <v>5.75</v>
      </c>
      <c r="Q66" s="6">
        <v>7.08</v>
      </c>
      <c r="R66" s="6" t="s">
        <v>3595</v>
      </c>
      <c r="W66" t="s">
        <v>4067</v>
      </c>
      <c r="X66" s="37">
        <v>41431</v>
      </c>
      <c r="Z66" s="6">
        <v>0</v>
      </c>
      <c r="AA66" t="s">
        <v>4161</v>
      </c>
      <c r="AD66" s="6">
        <v>0.877</v>
      </c>
    </row>
    <row r="67" spans="1:30">
      <c r="A67" s="6">
        <v>6.5</v>
      </c>
      <c r="B67" t="str">
        <f t="shared" ref="B67:B71" si="2">CONCATENATE(C67,CHAR(32),D67)</f>
        <v>Factory Buyouts 299-101</v>
      </c>
      <c r="C67" t="s">
        <v>3606</v>
      </c>
      <c r="D67" t="s">
        <v>4162</v>
      </c>
      <c r="E67" s="15" t="s">
        <v>4056</v>
      </c>
      <c r="F67"/>
      <c r="J67" s="6"/>
      <c r="K67" s="6">
        <v>51.14</v>
      </c>
      <c r="L67" s="6">
        <f t="shared" ref="L67:L71" si="3">AD67*28.3169</f>
        <v>16.381326650000002</v>
      </c>
      <c r="M67" s="6">
        <v>0.48899999999999999</v>
      </c>
      <c r="N67" s="6">
        <v>0.53700000000000003</v>
      </c>
      <c r="O67" s="6">
        <v>5.4160000000000004</v>
      </c>
      <c r="P67" s="6">
        <v>5.25</v>
      </c>
      <c r="Q67" s="6">
        <v>6.4420000000000002</v>
      </c>
      <c r="R67" s="6" t="s">
        <v>3550</v>
      </c>
      <c r="W67" t="s">
        <v>4067</v>
      </c>
      <c r="X67" s="37">
        <v>41431</v>
      </c>
      <c r="Z67" s="6">
        <v>0</v>
      </c>
      <c r="AA67" t="s">
        <v>4163</v>
      </c>
      <c r="AD67" s="6">
        <v>0.57850000000000001</v>
      </c>
    </row>
    <row r="68" spans="1:30">
      <c r="A68" s="6">
        <v>4</v>
      </c>
      <c r="B68" t="str">
        <f t="shared" si="2"/>
        <v>Peerless 830872</v>
      </c>
      <c r="C68" t="s">
        <v>236</v>
      </c>
      <c r="D68">
        <v>830872</v>
      </c>
      <c r="E68" s="15" t="s">
        <v>4057</v>
      </c>
      <c r="F68"/>
      <c r="J68" s="6"/>
      <c r="K68" s="6">
        <v>83.44</v>
      </c>
      <c r="L68" s="6">
        <f t="shared" si="3"/>
        <v>1.61689499</v>
      </c>
      <c r="M68" s="6">
        <v>0.44679999999999997</v>
      </c>
      <c r="N68" s="6">
        <v>0.57840000000000003</v>
      </c>
      <c r="O68" s="6">
        <v>1.962</v>
      </c>
      <c r="P68" s="6">
        <v>3.25</v>
      </c>
      <c r="Q68" s="6">
        <v>5.6379999999999999</v>
      </c>
      <c r="R68" s="6" t="s">
        <v>3596</v>
      </c>
      <c r="W68" t="s">
        <v>4067</v>
      </c>
      <c r="X68" s="37">
        <v>41431</v>
      </c>
      <c r="Z68" s="6">
        <v>0</v>
      </c>
      <c r="AA68" t="s">
        <v>4164</v>
      </c>
      <c r="AD68" s="6">
        <v>5.7099999999999998E-2</v>
      </c>
    </row>
    <row r="69" spans="1:30">
      <c r="A69" s="6">
        <v>5.25</v>
      </c>
      <c r="B69" t="str">
        <f t="shared" si="2"/>
        <v>Peerless 830862</v>
      </c>
      <c r="C69" t="s">
        <v>236</v>
      </c>
      <c r="D69">
        <v>830862</v>
      </c>
      <c r="E69" s="15" t="s">
        <v>4058</v>
      </c>
      <c r="F69"/>
      <c r="J69" s="6"/>
      <c r="K69" s="6">
        <v>59.22</v>
      </c>
      <c r="L69" s="6">
        <f t="shared" si="3"/>
        <v>8.7923974499999993</v>
      </c>
      <c r="M69" s="6">
        <v>0.49299999999999999</v>
      </c>
      <c r="N69" s="6">
        <v>0.56340000000000001</v>
      </c>
      <c r="O69" s="6">
        <v>3.9409999999999998</v>
      </c>
      <c r="P69" s="6">
        <v>4.125</v>
      </c>
      <c r="Q69" s="6">
        <v>6.0709999999999997</v>
      </c>
      <c r="R69" s="6" t="s">
        <v>3597</v>
      </c>
      <c r="W69" t="s">
        <v>4067</v>
      </c>
      <c r="X69" s="37">
        <v>41431</v>
      </c>
      <c r="Z69" s="6">
        <v>0</v>
      </c>
      <c r="AA69" t="s">
        <v>4165</v>
      </c>
      <c r="AD69" s="6">
        <v>0.3105</v>
      </c>
    </row>
    <row r="70" spans="1:30">
      <c r="A70" s="6">
        <v>5</v>
      </c>
      <c r="B70" t="str">
        <f t="shared" si="2"/>
        <v>Factory Buyouts 299-289</v>
      </c>
      <c r="C70" t="s">
        <v>3606</v>
      </c>
      <c r="D70" t="s">
        <v>4166</v>
      </c>
      <c r="E70" s="15" t="s">
        <v>4059</v>
      </c>
      <c r="F70"/>
      <c r="J70" s="6"/>
      <c r="K70" s="6">
        <v>59.22</v>
      </c>
      <c r="L70" s="6">
        <f t="shared" si="3"/>
        <v>6.0173412500000003</v>
      </c>
      <c r="M70" s="6">
        <v>0.53</v>
      </c>
      <c r="N70" s="6">
        <v>0.61099999999999999</v>
      </c>
      <c r="O70" s="6">
        <v>3.9870000000000001</v>
      </c>
      <c r="P70" s="6">
        <v>4</v>
      </c>
      <c r="Q70" s="6">
        <v>1.722</v>
      </c>
      <c r="R70" s="6" t="s">
        <v>3598</v>
      </c>
      <c r="W70" t="s">
        <v>4067</v>
      </c>
      <c r="X70" s="37">
        <v>41431</v>
      </c>
      <c r="Z70" s="6">
        <v>0</v>
      </c>
      <c r="AA70" t="s">
        <v>4167</v>
      </c>
      <c r="AD70" s="6">
        <v>0.21249999999999999</v>
      </c>
    </row>
    <row r="71" spans="1:30">
      <c r="A71" s="6">
        <v>7</v>
      </c>
      <c r="B71" t="str">
        <f t="shared" si="2"/>
        <v>Usher 8948A</v>
      </c>
      <c r="C71" t="s">
        <v>114</v>
      </c>
      <c r="D71" t="s">
        <v>117</v>
      </c>
      <c r="E71" s="15" t="s">
        <v>4060</v>
      </c>
      <c r="F71"/>
      <c r="J71" s="6"/>
      <c r="K71" s="6">
        <v>31.63</v>
      </c>
      <c r="L71" s="6">
        <f t="shared" si="3"/>
        <v>50.772201699999997</v>
      </c>
      <c r="M71" s="6">
        <v>0.32600000000000001</v>
      </c>
      <c r="N71" s="6">
        <v>0.38500000000000001</v>
      </c>
      <c r="O71" s="6">
        <v>2.1349999999999998</v>
      </c>
      <c r="P71" s="6">
        <v>5.5</v>
      </c>
      <c r="Q71" s="6">
        <v>5.94</v>
      </c>
      <c r="R71" s="6" t="s">
        <v>3599</v>
      </c>
      <c r="W71" t="s">
        <v>4067</v>
      </c>
      <c r="X71" s="37">
        <v>41431</v>
      </c>
      <c r="Z71" s="6">
        <v>0</v>
      </c>
      <c r="AA71" t="s">
        <v>4168</v>
      </c>
      <c r="AD71" s="6">
        <v>1.7929999999999999</v>
      </c>
    </row>
    <row r="72" spans="1:30">
      <c r="A72" s="6" t="s">
        <v>3600</v>
      </c>
    </row>
  </sheetData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783"/>
  <sheetViews>
    <sheetView topLeftCell="D2746" workbookViewId="0">
      <selection activeCell="F36" sqref="F36"/>
    </sheetView>
  </sheetViews>
  <sheetFormatPr defaultRowHeight="15"/>
  <cols>
    <col min="1" max="1" width="9.28515625" bestFit="1" customWidth="1"/>
    <col min="2" max="2" width="35.7109375" bestFit="1" customWidth="1"/>
    <col min="3" max="3" width="17.5703125" bestFit="1" customWidth="1"/>
    <col min="4" max="4" width="30.7109375" customWidth="1"/>
    <col min="5" max="5" width="4.5703125" bestFit="1" customWidth="1"/>
    <col min="6" max="6" width="8.140625" bestFit="1" customWidth="1"/>
    <col min="7" max="7" width="4.42578125" bestFit="1" customWidth="1"/>
    <col min="8" max="8" width="5.85546875" bestFit="1" customWidth="1"/>
    <col min="9" max="9" width="10.85546875" bestFit="1" customWidth="1"/>
    <col min="10" max="10" width="7" bestFit="1" customWidth="1"/>
    <col min="11" max="11" width="7.5703125" bestFit="1" customWidth="1"/>
    <col min="12" max="12" width="8.5703125" bestFit="1" customWidth="1"/>
    <col min="13" max="13" width="7.5703125" bestFit="1" customWidth="1"/>
    <col min="14" max="15" width="11.5703125" bestFit="1" customWidth="1"/>
    <col min="16" max="16" width="5" customWidth="1"/>
    <col min="17" max="17" width="3.28515625" bestFit="1" customWidth="1"/>
    <col min="18" max="18" width="3.28515625" customWidth="1"/>
    <col min="19" max="19" width="5.28515625" bestFit="1" customWidth="1"/>
    <col min="20" max="21" width="4.7109375" bestFit="1" customWidth="1"/>
    <col min="22" max="22" width="3" bestFit="1" customWidth="1"/>
    <col min="23" max="23" width="15.85546875" bestFit="1" customWidth="1"/>
    <col min="24" max="24" width="12.5703125" style="6" bestFit="1" customWidth="1"/>
    <col min="25" max="25" width="11" bestFit="1" customWidth="1"/>
    <col min="26" max="26" width="8.85546875" style="6" bestFit="1" customWidth="1"/>
    <col min="27" max="28" width="12.5703125" bestFit="1" customWidth="1"/>
    <col min="29" max="29" width="12.5703125" customWidth="1"/>
    <col min="30" max="30" width="14" customWidth="1"/>
    <col min="31" max="31" width="12.5703125" bestFit="1" customWidth="1"/>
    <col min="32" max="32" width="11" bestFit="1" customWidth="1"/>
    <col min="33" max="33" width="8.85546875" bestFit="1" customWidth="1"/>
  </cols>
  <sheetData>
    <row r="1" spans="1:30" s="8" customFormat="1">
      <c r="A1" s="9" t="s">
        <v>237</v>
      </c>
      <c r="B1" s="10" t="s">
        <v>238</v>
      </c>
      <c r="C1" s="11" t="s">
        <v>239</v>
      </c>
      <c r="D1" s="11" t="s">
        <v>240</v>
      </c>
      <c r="E1" s="9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9" t="s">
        <v>246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492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14" t="s">
        <v>3529</v>
      </c>
    </row>
    <row r="2" spans="1:30">
      <c r="A2" s="9">
        <v>1</v>
      </c>
      <c r="B2" s="9" t="str">
        <f>CONCATENATE(C2,CHAR(32),D2)</f>
        <v>Aura NSW1-205-8A</v>
      </c>
      <c r="C2" s="14" t="s">
        <v>724</v>
      </c>
      <c r="D2" s="14" t="s">
        <v>725</v>
      </c>
      <c r="E2" s="14"/>
      <c r="F2" s="14"/>
      <c r="G2" s="14"/>
      <c r="H2" s="14">
        <v>5</v>
      </c>
      <c r="I2" s="14">
        <v>78</v>
      </c>
      <c r="J2" s="9">
        <v>1.5</v>
      </c>
      <c r="K2" s="14">
        <v>220</v>
      </c>
      <c r="L2" s="14">
        <v>0.04</v>
      </c>
      <c r="M2" s="14">
        <v>0.7</v>
      </c>
      <c r="N2" s="14">
        <f t="shared" ref="N2:N65" si="0">IF(AD2&gt;0,K2/AD2,0)</f>
        <v>1.1000000000000001</v>
      </c>
      <c r="O2" s="14">
        <f>IF(AD2&gt;0,1/(1/M2-1/N2),0)</f>
        <v>1.9249999999999998</v>
      </c>
      <c r="P2" s="14"/>
      <c r="Q2" s="14"/>
      <c r="R2" s="14"/>
      <c r="W2" t="s">
        <v>3530</v>
      </c>
      <c r="X2" s="6">
        <v>2004</v>
      </c>
      <c r="Z2" s="6">
        <v>0</v>
      </c>
      <c r="AD2" s="14">
        <v>200</v>
      </c>
    </row>
    <row r="3" spans="1:30">
      <c r="A3" s="9">
        <v>1</v>
      </c>
      <c r="B3" s="9" t="str">
        <f t="shared" ref="B3:B66" si="1">CONCATENATE(C3,CHAR(32),D3)</f>
        <v xml:space="preserve">Hi-Vi B1S </v>
      </c>
      <c r="C3" s="14" t="s">
        <v>8</v>
      </c>
      <c r="D3" s="14" t="s">
        <v>726</v>
      </c>
      <c r="E3" s="14"/>
      <c r="F3" s="14"/>
      <c r="G3" s="14"/>
      <c r="H3" s="14">
        <v>1</v>
      </c>
      <c r="I3" s="14">
        <v>79</v>
      </c>
      <c r="J3" s="9">
        <v>0.95</v>
      </c>
      <c r="K3" s="14">
        <v>220</v>
      </c>
      <c r="L3" s="14">
        <v>0.04</v>
      </c>
      <c r="M3" s="14">
        <v>0.56000000000000005</v>
      </c>
      <c r="N3" s="14">
        <f t="shared" si="0"/>
        <v>0.67901234567901236</v>
      </c>
      <c r="O3" s="14">
        <f>IF(AD3&gt;0,1/(1/M3-1/N3),0)</f>
        <v>3.1950207468879674</v>
      </c>
      <c r="P3" s="14"/>
      <c r="Q3" s="14"/>
      <c r="R3" s="14"/>
      <c r="W3" t="s">
        <v>3530</v>
      </c>
      <c r="X3" s="6">
        <v>2004</v>
      </c>
      <c r="Z3" s="6">
        <v>0</v>
      </c>
      <c r="AD3" s="14">
        <v>324</v>
      </c>
    </row>
    <row r="4" spans="1:30">
      <c r="A4" s="9">
        <v>1</v>
      </c>
      <c r="B4" s="9" t="str">
        <f t="shared" si="1"/>
        <v>Morel MDT 29</v>
      </c>
      <c r="C4" s="14" t="s">
        <v>13</v>
      </c>
      <c r="D4" s="14" t="s">
        <v>727</v>
      </c>
      <c r="E4" s="14"/>
      <c r="F4" s="14"/>
      <c r="G4" s="14"/>
      <c r="H4" s="14">
        <v>80</v>
      </c>
      <c r="I4" s="14">
        <v>89</v>
      </c>
      <c r="J4" s="9">
        <v>2.5</v>
      </c>
      <c r="K4" s="14">
        <v>900</v>
      </c>
      <c r="L4" s="14">
        <v>1.0000000000000001E-5</v>
      </c>
      <c r="M4" s="14">
        <v>0.05</v>
      </c>
      <c r="N4" s="14">
        <f t="shared" si="0"/>
        <v>7.8003120124804995E-2</v>
      </c>
      <c r="O4" s="14">
        <f t="shared" ref="O4:O67" si="2">IF(AD4&gt;0,1/(1/M4-1/N4),0)</f>
        <v>0.1392757660167131</v>
      </c>
      <c r="P4" s="14"/>
      <c r="Q4" s="14"/>
      <c r="R4" s="14"/>
      <c r="W4" t="s">
        <v>3530</v>
      </c>
      <c r="X4" s="6">
        <v>2004</v>
      </c>
      <c r="Z4" s="6">
        <v>0</v>
      </c>
      <c r="AD4" s="14">
        <v>11538</v>
      </c>
    </row>
    <row r="5" spans="1:30">
      <c r="A5" s="9">
        <v>1</v>
      </c>
      <c r="B5" s="9" t="str">
        <f t="shared" si="1"/>
        <v>Morel MDT 33</v>
      </c>
      <c r="C5" s="14" t="s">
        <v>13</v>
      </c>
      <c r="D5" s="14" t="s">
        <v>728</v>
      </c>
      <c r="E5" s="14"/>
      <c r="F5" s="14"/>
      <c r="G5" s="14"/>
      <c r="H5" s="14">
        <v>200</v>
      </c>
      <c r="I5" s="14">
        <v>92.5</v>
      </c>
      <c r="J5" s="9">
        <v>2.5</v>
      </c>
      <c r="K5" s="14">
        <v>700</v>
      </c>
      <c r="L5" s="14">
        <v>1E-4</v>
      </c>
      <c r="M5" s="14">
        <v>8.7999999999999995E-2</v>
      </c>
      <c r="N5" s="14">
        <f t="shared" si="0"/>
        <v>0.19498607242339833</v>
      </c>
      <c r="O5" s="14">
        <f t="shared" si="2"/>
        <v>0.16038325348885646</v>
      </c>
      <c r="P5" s="14"/>
      <c r="Q5" s="14"/>
      <c r="R5" s="14"/>
      <c r="W5" t="s">
        <v>3530</v>
      </c>
      <c r="X5" s="6">
        <v>2004</v>
      </c>
      <c r="Z5" s="6">
        <v>0</v>
      </c>
      <c r="AD5" s="14">
        <v>3590</v>
      </c>
    </row>
    <row r="6" spans="1:30">
      <c r="A6" s="9">
        <v>1</v>
      </c>
      <c r="B6" s="9" t="str">
        <f t="shared" si="1"/>
        <v>Morel MDT 40</v>
      </c>
      <c r="C6" s="14" t="s">
        <v>13</v>
      </c>
      <c r="D6" s="14" t="s">
        <v>729</v>
      </c>
      <c r="E6" s="14"/>
      <c r="F6" s="14"/>
      <c r="G6" s="14"/>
      <c r="H6" s="14">
        <v>120</v>
      </c>
      <c r="I6" s="14">
        <v>89</v>
      </c>
      <c r="J6" s="9">
        <v>2.5</v>
      </c>
      <c r="K6" s="14">
        <v>750</v>
      </c>
      <c r="L6" s="14">
        <v>1.0000000000000001E-5</v>
      </c>
      <c r="M6" s="14">
        <v>0.68</v>
      </c>
      <c r="N6" s="14">
        <f t="shared" si="0"/>
        <v>2.7985074626865671</v>
      </c>
      <c r="O6" s="14">
        <f t="shared" si="2"/>
        <v>0.89826687332675781</v>
      </c>
      <c r="P6" s="14"/>
      <c r="Q6" s="14"/>
      <c r="R6" s="14"/>
      <c r="W6" t="s">
        <v>3530</v>
      </c>
      <c r="X6" s="6">
        <v>2004</v>
      </c>
      <c r="Z6" s="6">
        <v>0</v>
      </c>
      <c r="AD6" s="14">
        <v>268</v>
      </c>
    </row>
    <row r="7" spans="1:30">
      <c r="A7" s="9">
        <v>1</v>
      </c>
      <c r="B7" s="9" t="str">
        <f t="shared" si="1"/>
        <v>Peerless 53 NDT</v>
      </c>
      <c r="C7" s="14" t="s">
        <v>236</v>
      </c>
      <c r="D7" s="14" t="s">
        <v>730</v>
      </c>
      <c r="E7" s="14"/>
      <c r="F7" s="14"/>
      <c r="G7" s="14"/>
      <c r="H7" s="14"/>
      <c r="I7" s="14"/>
      <c r="J7" s="9"/>
      <c r="K7" s="14">
        <v>1413</v>
      </c>
      <c r="L7" s="14">
        <v>1.6</v>
      </c>
      <c r="M7" s="14">
        <v>1.34</v>
      </c>
      <c r="N7" s="14">
        <f t="shared" si="0"/>
        <v>3.4802955665024631</v>
      </c>
      <c r="O7" s="14">
        <f t="shared" si="2"/>
        <v>2.1789495488860249</v>
      </c>
      <c r="P7" s="14"/>
      <c r="Q7" s="14"/>
      <c r="R7" s="14"/>
      <c r="W7" t="s">
        <v>3530</v>
      </c>
      <c r="X7" s="6">
        <v>2004</v>
      </c>
      <c r="Z7" s="6">
        <v>0</v>
      </c>
      <c r="AD7" s="14">
        <v>406</v>
      </c>
    </row>
    <row r="8" spans="1:30">
      <c r="A8" s="9">
        <v>1</v>
      </c>
      <c r="B8" s="9" t="str">
        <f t="shared" si="1"/>
        <v>Peerless 53 NDT</v>
      </c>
      <c r="C8" s="14" t="s">
        <v>236</v>
      </c>
      <c r="D8" s="14" t="s">
        <v>730</v>
      </c>
      <c r="E8" s="14"/>
      <c r="F8" s="14"/>
      <c r="G8" s="14"/>
      <c r="H8" s="14"/>
      <c r="I8" s="14"/>
      <c r="J8" s="9"/>
      <c r="K8" s="14">
        <v>1334</v>
      </c>
      <c r="L8" s="14">
        <v>2</v>
      </c>
      <c r="M8" s="14">
        <v>1.55</v>
      </c>
      <c r="N8" s="14">
        <f t="shared" si="0"/>
        <v>3.6648351648351647</v>
      </c>
      <c r="O8" s="14">
        <f t="shared" si="2"/>
        <v>2.6860223434658357</v>
      </c>
      <c r="P8" s="14"/>
      <c r="Q8" s="14"/>
      <c r="R8" s="14"/>
      <c r="W8" t="s">
        <v>3530</v>
      </c>
      <c r="X8" s="6">
        <v>2004</v>
      </c>
      <c r="Z8" s="6">
        <v>0</v>
      </c>
      <c r="AD8" s="14">
        <v>364</v>
      </c>
    </row>
    <row r="9" spans="1:30">
      <c r="A9" s="9">
        <v>1</v>
      </c>
      <c r="B9" s="9" t="str">
        <f t="shared" si="1"/>
        <v>Peerless DT 100</v>
      </c>
      <c r="C9" s="14" t="s">
        <v>236</v>
      </c>
      <c r="D9" s="14" t="s">
        <v>731</v>
      </c>
      <c r="E9" s="14"/>
      <c r="F9" s="14"/>
      <c r="G9" s="14"/>
      <c r="H9" s="14"/>
      <c r="I9" s="14"/>
      <c r="J9" s="9"/>
      <c r="K9" s="14">
        <v>1059</v>
      </c>
      <c r="L9" s="14">
        <v>3.3</v>
      </c>
      <c r="M9" s="14">
        <v>0.78</v>
      </c>
      <c r="N9" s="14">
        <f t="shared" si="0"/>
        <v>1.1399354144241121</v>
      </c>
      <c r="O9" s="14">
        <f t="shared" si="2"/>
        <v>2.470303247801902</v>
      </c>
      <c r="P9" s="14"/>
      <c r="Q9" s="14"/>
      <c r="R9" s="14"/>
      <c r="W9" t="s">
        <v>3530</v>
      </c>
      <c r="X9" s="6">
        <v>2004</v>
      </c>
      <c r="Z9" s="6">
        <v>0</v>
      </c>
      <c r="AD9" s="14">
        <v>929</v>
      </c>
    </row>
    <row r="10" spans="1:30">
      <c r="A10" s="9">
        <v>1</v>
      </c>
      <c r="B10" s="9" t="str">
        <f t="shared" si="1"/>
        <v>Peerless DT 100 H</v>
      </c>
      <c r="C10" s="14" t="s">
        <v>236</v>
      </c>
      <c r="D10" s="14" t="s">
        <v>732</v>
      </c>
      <c r="E10" s="14"/>
      <c r="F10" s="14"/>
      <c r="G10" s="14"/>
      <c r="H10" s="14"/>
      <c r="I10" s="14"/>
      <c r="J10" s="9"/>
      <c r="K10" s="14">
        <v>860</v>
      </c>
      <c r="L10" s="14">
        <v>3.5</v>
      </c>
      <c r="M10" s="14">
        <v>0.77</v>
      </c>
      <c r="N10" s="14">
        <f t="shared" si="0"/>
        <v>0.93989071038251371</v>
      </c>
      <c r="O10" s="14">
        <f t="shared" si="2"/>
        <v>4.2598906400771934</v>
      </c>
      <c r="P10" s="14"/>
      <c r="Q10" s="14"/>
      <c r="R10" s="14"/>
      <c r="W10" t="s">
        <v>3530</v>
      </c>
      <c r="X10" s="6">
        <v>2004</v>
      </c>
      <c r="Z10" s="6">
        <v>0</v>
      </c>
      <c r="AD10" s="14">
        <v>915</v>
      </c>
    </row>
    <row r="11" spans="1:30">
      <c r="A11" s="9">
        <v>1</v>
      </c>
      <c r="B11" s="9" t="str">
        <f t="shared" si="1"/>
        <v>Peerless DT 100 H Ferrofluid</v>
      </c>
      <c r="C11" s="14" t="s">
        <v>236</v>
      </c>
      <c r="D11" s="14" t="s">
        <v>733</v>
      </c>
      <c r="E11" s="14"/>
      <c r="F11" s="14"/>
      <c r="G11" s="14"/>
      <c r="H11" s="14"/>
      <c r="I11" s="14"/>
      <c r="J11" s="9"/>
      <c r="K11" s="14">
        <v>1170</v>
      </c>
      <c r="L11" s="14">
        <v>3.7</v>
      </c>
      <c r="M11" s="14">
        <v>0.62</v>
      </c>
      <c r="N11" s="14">
        <f t="shared" si="0"/>
        <v>1</v>
      </c>
      <c r="O11" s="14">
        <f t="shared" si="2"/>
        <v>1.6315789473684208</v>
      </c>
      <c r="P11" s="14"/>
      <c r="Q11" s="14"/>
      <c r="R11" s="14"/>
      <c r="W11" t="s">
        <v>3530</v>
      </c>
      <c r="X11" s="6">
        <v>2004</v>
      </c>
      <c r="Z11" s="6">
        <v>0</v>
      </c>
      <c r="AD11" s="14">
        <v>1170</v>
      </c>
    </row>
    <row r="12" spans="1:30">
      <c r="A12" s="9">
        <v>1</v>
      </c>
      <c r="B12" s="9" t="str">
        <f t="shared" si="1"/>
        <v>Peerless DT 100TV</v>
      </c>
      <c r="C12" s="14" t="s">
        <v>236</v>
      </c>
      <c r="D12" s="14" t="s">
        <v>734</v>
      </c>
      <c r="E12" s="14"/>
      <c r="F12" s="14"/>
      <c r="G12" s="14"/>
      <c r="H12" s="14"/>
      <c r="I12" s="14"/>
      <c r="J12" s="9"/>
      <c r="K12" s="14">
        <v>940</v>
      </c>
      <c r="L12" s="14">
        <v>2.8</v>
      </c>
      <c r="M12" s="14">
        <v>1.0900000000000001</v>
      </c>
      <c r="N12" s="14">
        <f t="shared" si="0"/>
        <v>1.3603473227206946</v>
      </c>
      <c r="O12" s="14">
        <f t="shared" si="2"/>
        <v>5.4847170922327528</v>
      </c>
      <c r="P12" s="14"/>
      <c r="Q12" s="14"/>
      <c r="R12" s="14"/>
      <c r="W12" t="s">
        <v>3530</v>
      </c>
      <c r="X12" s="6">
        <v>2004</v>
      </c>
      <c r="Z12" s="6">
        <v>0</v>
      </c>
      <c r="AD12" s="14">
        <v>691</v>
      </c>
    </row>
    <row r="13" spans="1:30">
      <c r="A13" s="9">
        <v>1</v>
      </c>
      <c r="B13" s="9" t="str">
        <f t="shared" si="1"/>
        <v>Peerless DT 105 H</v>
      </c>
      <c r="C13" s="14" t="s">
        <v>236</v>
      </c>
      <c r="D13" s="14" t="s">
        <v>735</v>
      </c>
      <c r="E13" s="14"/>
      <c r="F13" s="14"/>
      <c r="G13" s="14"/>
      <c r="H13" s="14"/>
      <c r="I13" s="14"/>
      <c r="J13" s="9"/>
      <c r="K13" s="14">
        <v>1010</v>
      </c>
      <c r="L13" s="14">
        <v>3.1</v>
      </c>
      <c r="M13" s="14">
        <v>1.05</v>
      </c>
      <c r="N13" s="14">
        <f t="shared" si="0"/>
        <v>1.3502673796791445</v>
      </c>
      <c r="O13" s="14">
        <f t="shared" si="2"/>
        <v>4.7217275155832601</v>
      </c>
      <c r="P13" s="14"/>
      <c r="Q13" s="14"/>
      <c r="R13" s="14"/>
      <c r="W13" t="s">
        <v>3530</v>
      </c>
      <c r="X13" s="6">
        <v>2004</v>
      </c>
      <c r="Z13" s="6">
        <v>0</v>
      </c>
      <c r="AD13" s="14">
        <v>748</v>
      </c>
    </row>
    <row r="14" spans="1:30">
      <c r="A14" s="9">
        <v>1</v>
      </c>
      <c r="B14" s="9" t="str">
        <f t="shared" si="1"/>
        <v>Peerless DT 80</v>
      </c>
      <c r="C14" s="14" t="s">
        <v>236</v>
      </c>
      <c r="D14" s="14" t="s">
        <v>736</v>
      </c>
      <c r="E14" s="14"/>
      <c r="F14" s="14"/>
      <c r="G14" s="14"/>
      <c r="H14" s="14"/>
      <c r="I14" s="14"/>
      <c r="J14" s="9"/>
      <c r="K14" s="14">
        <v>1070</v>
      </c>
      <c r="L14" s="14">
        <v>1.4</v>
      </c>
      <c r="M14" s="14">
        <v>2.33</v>
      </c>
      <c r="N14" s="14">
        <f t="shared" si="0"/>
        <v>3.3647798742138364</v>
      </c>
      <c r="O14" s="14">
        <f t="shared" si="2"/>
        <v>7.5764298304260622</v>
      </c>
      <c r="P14" s="14"/>
      <c r="Q14" s="14"/>
      <c r="R14" s="14"/>
      <c r="W14" t="s">
        <v>3530</v>
      </c>
      <c r="X14" s="6">
        <v>2004</v>
      </c>
      <c r="Z14" s="6">
        <v>0</v>
      </c>
      <c r="AD14" s="14">
        <v>318</v>
      </c>
    </row>
    <row r="15" spans="1:30">
      <c r="A15" s="9">
        <v>1</v>
      </c>
      <c r="B15" s="9" t="str">
        <f t="shared" si="1"/>
        <v>Peerless DT 80 H</v>
      </c>
      <c r="C15" s="14" t="s">
        <v>236</v>
      </c>
      <c r="D15" s="14" t="s">
        <v>737</v>
      </c>
      <c r="E15" s="14"/>
      <c r="F15" s="14"/>
      <c r="G15" s="14"/>
      <c r="H15" s="14"/>
      <c r="I15" s="14"/>
      <c r="J15" s="9"/>
      <c r="K15" s="14">
        <v>1050</v>
      </c>
      <c r="L15" s="14">
        <v>1.8</v>
      </c>
      <c r="M15" s="14">
        <v>2.4300000000000002</v>
      </c>
      <c r="N15" s="14">
        <f t="shared" si="0"/>
        <v>3.7234042553191489</v>
      </c>
      <c r="O15" s="14">
        <f t="shared" si="2"/>
        <v>6.995393979272909</v>
      </c>
      <c r="P15" s="14"/>
      <c r="Q15" s="14"/>
      <c r="R15" s="14"/>
      <c r="W15" t="s">
        <v>3530</v>
      </c>
      <c r="X15" s="6">
        <v>2004</v>
      </c>
      <c r="Z15" s="6">
        <v>0</v>
      </c>
      <c r="AD15" s="14">
        <v>282</v>
      </c>
    </row>
    <row r="16" spans="1:30">
      <c r="A16" s="9">
        <v>1</v>
      </c>
      <c r="B16" s="9" t="str">
        <f t="shared" si="1"/>
        <v>Peerless HDT 100</v>
      </c>
      <c r="C16" s="14" t="s">
        <v>236</v>
      </c>
      <c r="D16" s="14" t="s">
        <v>738</v>
      </c>
      <c r="E16" s="14"/>
      <c r="F16" s="14"/>
      <c r="G16" s="14"/>
      <c r="H16" s="14"/>
      <c r="I16" s="14"/>
      <c r="J16" s="9"/>
      <c r="K16" s="14">
        <v>1040</v>
      </c>
      <c r="L16" s="14">
        <v>3.3</v>
      </c>
      <c r="M16" s="14">
        <v>0.87</v>
      </c>
      <c r="N16" s="14">
        <f t="shared" si="0"/>
        <v>1.04</v>
      </c>
      <c r="O16" s="14">
        <f t="shared" si="2"/>
        <v>5.3223529411764705</v>
      </c>
      <c r="P16" s="14"/>
      <c r="Q16" s="14"/>
      <c r="R16" s="14"/>
      <c r="W16" t="s">
        <v>3530</v>
      </c>
      <c r="X16" s="6">
        <v>2004</v>
      </c>
      <c r="Z16" s="6">
        <v>0</v>
      </c>
      <c r="AD16" s="14">
        <v>1000</v>
      </c>
    </row>
    <row r="17" spans="1:30">
      <c r="A17" s="9">
        <v>1</v>
      </c>
      <c r="B17" s="9" t="str">
        <f t="shared" si="1"/>
        <v>Peerless RDC 2000</v>
      </c>
      <c r="C17" s="14" t="s">
        <v>236</v>
      </c>
      <c r="D17" s="14" t="s">
        <v>739</v>
      </c>
      <c r="E17" s="14"/>
      <c r="F17" s="14"/>
      <c r="G17" s="14"/>
      <c r="H17" s="14"/>
      <c r="I17" s="14"/>
      <c r="J17" s="9"/>
      <c r="K17" s="14">
        <v>1400</v>
      </c>
      <c r="L17" s="14">
        <v>1.1000000000000001</v>
      </c>
      <c r="M17" s="14">
        <v>0.86</v>
      </c>
      <c r="N17" s="14">
        <f t="shared" si="0"/>
        <v>3.5264483627204029</v>
      </c>
      <c r="O17" s="14">
        <f t="shared" si="2"/>
        <v>1.1373727068336827</v>
      </c>
      <c r="P17" s="14"/>
      <c r="Q17" s="14"/>
      <c r="R17" s="14"/>
      <c r="W17" t="s">
        <v>3530</v>
      </c>
      <c r="X17" s="6">
        <v>2004</v>
      </c>
      <c r="Z17" s="6">
        <v>0</v>
      </c>
      <c r="AD17" s="14">
        <v>397</v>
      </c>
    </row>
    <row r="18" spans="1:30">
      <c r="A18" s="9">
        <v>1</v>
      </c>
      <c r="B18" s="9" t="str">
        <f t="shared" si="1"/>
        <v>Vifa D26NC-55-06</v>
      </c>
      <c r="C18" s="14" t="s">
        <v>260</v>
      </c>
      <c r="D18" s="14" t="s">
        <v>740</v>
      </c>
      <c r="E18" s="14"/>
      <c r="F18" s="14"/>
      <c r="G18" s="14"/>
      <c r="H18" s="14">
        <v>50</v>
      </c>
      <c r="I18" s="14">
        <v>91</v>
      </c>
      <c r="J18" s="9"/>
      <c r="K18" s="14">
        <v>1390</v>
      </c>
      <c r="L18" s="14">
        <v>2E-3</v>
      </c>
      <c r="M18" s="14">
        <v>1.33</v>
      </c>
      <c r="N18" s="14">
        <f t="shared" si="0"/>
        <v>3.6675461741424802</v>
      </c>
      <c r="O18" s="14">
        <f t="shared" si="2"/>
        <v>2.086733714853318</v>
      </c>
      <c r="P18" s="14"/>
      <c r="Q18" s="14"/>
      <c r="R18" s="14"/>
      <c r="W18" t="s">
        <v>3530</v>
      </c>
      <c r="X18" s="6">
        <v>2004</v>
      </c>
      <c r="Z18" s="6">
        <v>0</v>
      </c>
      <c r="AD18" s="14">
        <v>379</v>
      </c>
    </row>
    <row r="19" spans="1:30">
      <c r="A19" s="9">
        <v>1</v>
      </c>
      <c r="B19" s="9" t="str">
        <f t="shared" si="1"/>
        <v>Vifa D27TG-05-06</v>
      </c>
      <c r="C19" s="14" t="s">
        <v>260</v>
      </c>
      <c r="D19" s="14" t="s">
        <v>741</v>
      </c>
      <c r="E19" s="14"/>
      <c r="F19" s="14"/>
      <c r="G19" s="14"/>
      <c r="H19" s="14">
        <v>100</v>
      </c>
      <c r="I19" s="14">
        <v>92</v>
      </c>
      <c r="J19" s="9"/>
      <c r="K19" s="14">
        <v>1000</v>
      </c>
      <c r="L19" s="14">
        <v>6.0000000000000001E-3</v>
      </c>
      <c r="M19" s="14">
        <v>0.77</v>
      </c>
      <c r="N19" s="14">
        <f t="shared" si="0"/>
        <v>1.1904761904761905</v>
      </c>
      <c r="O19" s="14">
        <f t="shared" si="2"/>
        <v>2.1800679501698754</v>
      </c>
      <c r="P19" s="14"/>
      <c r="Q19" s="14"/>
      <c r="R19" s="14"/>
      <c r="W19" t="s">
        <v>3530</v>
      </c>
      <c r="X19" s="6">
        <v>2004</v>
      </c>
      <c r="Z19" s="6">
        <v>0</v>
      </c>
      <c r="AD19" s="14">
        <v>840</v>
      </c>
    </row>
    <row r="20" spans="1:30">
      <c r="A20" s="9">
        <v>1</v>
      </c>
      <c r="B20" s="9" t="str">
        <f t="shared" si="1"/>
        <v>Vifa D27TG-35-06</v>
      </c>
      <c r="C20" s="14" t="s">
        <v>260</v>
      </c>
      <c r="D20" s="14" t="s">
        <v>742</v>
      </c>
      <c r="E20" s="14"/>
      <c r="F20" s="14"/>
      <c r="G20" s="14"/>
      <c r="H20" s="14">
        <v>100</v>
      </c>
      <c r="I20" s="14">
        <v>91</v>
      </c>
      <c r="J20" s="9"/>
      <c r="K20" s="14">
        <v>650</v>
      </c>
      <c r="L20" s="14">
        <v>1.4E-2</v>
      </c>
      <c r="M20" s="14">
        <v>0.43</v>
      </c>
      <c r="N20" s="14">
        <f t="shared" si="0"/>
        <v>0.77014218009478674</v>
      </c>
      <c r="O20" s="14">
        <f t="shared" si="2"/>
        <v>0.97359621011564701</v>
      </c>
      <c r="P20" s="14"/>
      <c r="Q20" s="14"/>
      <c r="R20" s="14"/>
      <c r="W20" t="s">
        <v>3530</v>
      </c>
      <c r="X20" s="6">
        <v>2004</v>
      </c>
      <c r="Z20" s="6">
        <v>0</v>
      </c>
      <c r="AD20" s="14">
        <v>844</v>
      </c>
    </row>
    <row r="21" spans="1:30">
      <c r="A21" s="9">
        <v>1</v>
      </c>
      <c r="B21" s="9" t="str">
        <f t="shared" si="1"/>
        <v>Vifa MG27SG29-04</v>
      </c>
      <c r="C21" s="14" t="s">
        <v>260</v>
      </c>
      <c r="D21" s="14" t="s">
        <v>743</v>
      </c>
      <c r="E21" s="14"/>
      <c r="F21" s="14"/>
      <c r="G21" s="14"/>
      <c r="H21" s="14">
        <v>140</v>
      </c>
      <c r="I21" s="14">
        <v>93.5</v>
      </c>
      <c r="J21" s="9"/>
      <c r="K21" s="14">
        <v>1050</v>
      </c>
      <c r="L21" s="14">
        <v>6.0000000000000001E-3</v>
      </c>
      <c r="M21" s="14">
        <v>0.68</v>
      </c>
      <c r="N21" s="14">
        <f t="shared" si="0"/>
        <v>0.89974293059125965</v>
      </c>
      <c r="O21" s="14">
        <f t="shared" si="2"/>
        <v>2.7842770238652328</v>
      </c>
      <c r="P21" s="14"/>
      <c r="Q21" s="14"/>
      <c r="R21" s="14"/>
      <c r="W21" t="s">
        <v>3530</v>
      </c>
      <c r="X21" s="6">
        <v>2004</v>
      </c>
      <c r="Z21" s="6">
        <v>0</v>
      </c>
      <c r="AD21" s="14">
        <v>1167</v>
      </c>
    </row>
    <row r="22" spans="1:30">
      <c r="A22" s="9">
        <v>1</v>
      </c>
      <c r="B22" s="9" t="str">
        <f t="shared" si="1"/>
        <v>Vifa MG27TG29-04</v>
      </c>
      <c r="C22" s="14" t="s">
        <v>260</v>
      </c>
      <c r="D22" s="14" t="s">
        <v>744</v>
      </c>
      <c r="E22" s="14"/>
      <c r="F22" s="14"/>
      <c r="G22" s="14"/>
      <c r="H22" s="14">
        <v>140</v>
      </c>
      <c r="I22" s="14">
        <v>93.5</v>
      </c>
      <c r="J22" s="9"/>
      <c r="K22" s="14">
        <v>1050</v>
      </c>
      <c r="L22" s="14">
        <v>6.0000000000000001E-3</v>
      </c>
      <c r="M22" s="14">
        <v>0.68</v>
      </c>
      <c r="N22" s="14">
        <f t="shared" si="0"/>
        <v>0.89974293059125965</v>
      </c>
      <c r="O22" s="14">
        <f t="shared" si="2"/>
        <v>2.7842770238652328</v>
      </c>
      <c r="P22" s="14"/>
      <c r="Q22" s="14"/>
      <c r="R22" s="14"/>
      <c r="W22" t="s">
        <v>3530</v>
      </c>
      <c r="X22" s="6">
        <v>2004</v>
      </c>
      <c r="Z22" s="6">
        <v>0</v>
      </c>
      <c r="AD22" s="14">
        <v>1167</v>
      </c>
    </row>
    <row r="23" spans="1:30">
      <c r="A23" s="9">
        <v>1</v>
      </c>
      <c r="B23" s="9" t="str">
        <f t="shared" si="1"/>
        <v>Vifa MG27TG39-04</v>
      </c>
      <c r="C23" s="14" t="s">
        <v>260</v>
      </c>
      <c r="D23" s="14" t="s">
        <v>745</v>
      </c>
      <c r="E23" s="14"/>
      <c r="F23" s="14"/>
      <c r="G23" s="14"/>
      <c r="H23" s="14">
        <v>140</v>
      </c>
      <c r="I23" s="14">
        <v>95</v>
      </c>
      <c r="J23" s="9"/>
      <c r="K23" s="14">
        <v>630</v>
      </c>
      <c r="L23" s="14">
        <v>1.6E-2</v>
      </c>
      <c r="M23" s="14">
        <v>0.35</v>
      </c>
      <c r="N23" s="14">
        <f t="shared" si="0"/>
        <v>0.53984575835475579</v>
      </c>
      <c r="O23" s="14">
        <f t="shared" si="2"/>
        <v>0.99526066350710907</v>
      </c>
      <c r="P23" s="14"/>
      <c r="Q23" s="14"/>
      <c r="R23" s="14"/>
      <c r="W23" t="s">
        <v>3530</v>
      </c>
      <c r="X23" s="6">
        <v>2004</v>
      </c>
      <c r="Z23" s="6">
        <v>0</v>
      </c>
      <c r="AD23" s="14">
        <v>1167</v>
      </c>
    </row>
    <row r="24" spans="1:30">
      <c r="A24" s="9">
        <v>1</v>
      </c>
      <c r="B24" s="9" t="str">
        <f t="shared" si="1"/>
        <v>Vifa PL27TG05-06</v>
      </c>
      <c r="C24" s="14" t="s">
        <v>260</v>
      </c>
      <c r="D24" s="14" t="s">
        <v>746</v>
      </c>
      <c r="E24" s="14"/>
      <c r="F24" s="14"/>
      <c r="G24" s="14"/>
      <c r="H24" s="14">
        <v>100</v>
      </c>
      <c r="I24" s="14">
        <v>92</v>
      </c>
      <c r="J24" s="9"/>
      <c r="K24" s="14">
        <v>1000</v>
      </c>
      <c r="L24" s="14">
        <v>6.0000000000000001E-3</v>
      </c>
      <c r="M24" s="14">
        <v>0.82</v>
      </c>
      <c r="N24" s="14">
        <f t="shared" si="0"/>
        <v>1.2706480304955527</v>
      </c>
      <c r="O24" s="14">
        <f t="shared" si="2"/>
        <v>2.3120735352168276</v>
      </c>
      <c r="P24" s="14"/>
      <c r="Q24" s="14"/>
      <c r="R24" s="14"/>
      <c r="W24" t="s">
        <v>3530</v>
      </c>
      <c r="X24" s="6">
        <v>2004</v>
      </c>
      <c r="Z24" s="6">
        <v>0</v>
      </c>
      <c r="AD24" s="14">
        <v>787</v>
      </c>
    </row>
    <row r="25" spans="1:30">
      <c r="A25" s="9">
        <v>1</v>
      </c>
      <c r="B25" s="9" t="str">
        <f t="shared" si="1"/>
        <v>Vifa PL27TG35-06</v>
      </c>
      <c r="C25" s="14" t="s">
        <v>260</v>
      </c>
      <c r="D25" s="14" t="s">
        <v>747</v>
      </c>
      <c r="E25" s="14"/>
      <c r="F25" s="14"/>
      <c r="G25" s="14"/>
      <c r="H25" s="14">
        <v>100</v>
      </c>
      <c r="I25" s="14">
        <v>91</v>
      </c>
      <c r="J25" s="9"/>
      <c r="K25" s="14">
        <v>750</v>
      </c>
      <c r="L25" s="14">
        <v>0.01</v>
      </c>
      <c r="M25" s="14">
        <v>0.52</v>
      </c>
      <c r="N25" s="14">
        <f t="shared" si="0"/>
        <v>0.95057034220532322</v>
      </c>
      <c r="O25" s="14">
        <f t="shared" si="2"/>
        <v>1.1480042387848819</v>
      </c>
      <c r="P25" s="14"/>
      <c r="Q25" s="14"/>
      <c r="R25" s="14"/>
      <c r="W25" t="s">
        <v>3530</v>
      </c>
      <c r="X25" s="6">
        <v>2004</v>
      </c>
      <c r="Z25" s="6">
        <v>0</v>
      </c>
      <c r="AD25" s="14">
        <v>789</v>
      </c>
    </row>
    <row r="26" spans="1:30">
      <c r="A26" s="9">
        <v>1</v>
      </c>
      <c r="B26" s="9" t="str">
        <f t="shared" si="1"/>
        <v>Vifa TC26SF05-06</v>
      </c>
      <c r="C26" s="14" t="s">
        <v>260</v>
      </c>
      <c r="D26" s="14" t="s">
        <v>748</v>
      </c>
      <c r="E26" s="14"/>
      <c r="F26" s="14"/>
      <c r="G26" s="14"/>
      <c r="H26" s="14">
        <v>80</v>
      </c>
      <c r="I26" s="14">
        <v>91</v>
      </c>
      <c r="J26" s="9"/>
      <c r="K26" s="14">
        <v>1200</v>
      </c>
      <c r="L26" s="14">
        <v>4.0000000000000001E-3</v>
      </c>
      <c r="M26" s="14">
        <v>1</v>
      </c>
      <c r="N26" s="14">
        <f t="shared" si="0"/>
        <v>1.8292682926829269</v>
      </c>
      <c r="O26" s="14">
        <f t="shared" si="2"/>
        <v>2.2058823529411762</v>
      </c>
      <c r="P26" s="14"/>
      <c r="Q26" s="14"/>
      <c r="R26" s="14"/>
      <c r="W26" t="s">
        <v>3530</v>
      </c>
      <c r="X26" s="6">
        <v>2004</v>
      </c>
      <c r="Z26" s="6">
        <v>0</v>
      </c>
      <c r="AD26" s="14">
        <v>656</v>
      </c>
    </row>
    <row r="27" spans="1:30">
      <c r="A27" s="9">
        <v>1</v>
      </c>
      <c r="B27" s="9" t="str">
        <f t="shared" si="1"/>
        <v>Vifa TC26SF05-06</v>
      </c>
      <c r="C27" s="14" t="s">
        <v>260</v>
      </c>
      <c r="D27" s="14" t="s">
        <v>748</v>
      </c>
      <c r="E27" s="14"/>
      <c r="F27" s="14"/>
      <c r="G27" s="14"/>
      <c r="H27" s="14">
        <v>80</v>
      </c>
      <c r="I27" s="14">
        <v>91</v>
      </c>
      <c r="J27" s="9"/>
      <c r="K27" s="14">
        <v>1200</v>
      </c>
      <c r="L27" s="14">
        <v>4.0000000000000001E-3</v>
      </c>
      <c r="M27" s="14">
        <v>1</v>
      </c>
      <c r="N27" s="14">
        <f t="shared" si="0"/>
        <v>1.8292682926829269</v>
      </c>
      <c r="O27" s="14">
        <f t="shared" si="2"/>
        <v>2.2058823529411762</v>
      </c>
      <c r="P27" s="14"/>
      <c r="Q27" s="14"/>
      <c r="R27" s="14"/>
      <c r="W27" t="s">
        <v>3530</v>
      </c>
      <c r="X27" s="6">
        <v>2004</v>
      </c>
      <c r="Z27" s="6">
        <v>0</v>
      </c>
      <c r="AD27" s="14">
        <v>656</v>
      </c>
    </row>
    <row r="28" spans="1:30">
      <c r="A28" s="9">
        <v>1</v>
      </c>
      <c r="B28" s="9" t="str">
        <f t="shared" si="1"/>
        <v>Vifa TC26TF05-06</v>
      </c>
      <c r="C28" s="14" t="s">
        <v>260</v>
      </c>
      <c r="D28" s="14" t="s">
        <v>749</v>
      </c>
      <c r="E28" s="14"/>
      <c r="F28" s="14"/>
      <c r="G28" s="14"/>
      <c r="H28" s="14">
        <v>80</v>
      </c>
      <c r="I28" s="14">
        <v>90</v>
      </c>
      <c r="J28" s="9"/>
      <c r="K28" s="14">
        <v>1200</v>
      </c>
      <c r="L28" s="14">
        <v>4.0000000000000001E-3</v>
      </c>
      <c r="M28" s="14">
        <v>1.2</v>
      </c>
      <c r="N28" s="14">
        <f t="shared" si="0"/>
        <v>2.3622047244094486</v>
      </c>
      <c r="O28" s="14">
        <f t="shared" si="2"/>
        <v>2.4390243902439024</v>
      </c>
      <c r="P28" s="14"/>
      <c r="Q28" s="14"/>
      <c r="R28" s="14"/>
      <c r="W28" t="s">
        <v>3530</v>
      </c>
      <c r="X28" s="6">
        <v>2004</v>
      </c>
      <c r="Z28" s="6">
        <v>0</v>
      </c>
      <c r="AD28" s="14">
        <v>508</v>
      </c>
    </row>
    <row r="29" spans="1:30">
      <c r="A29" s="9">
        <v>1</v>
      </c>
      <c r="B29" s="9" t="str">
        <f t="shared" si="1"/>
        <v>Vifa TC26TG05-06</v>
      </c>
      <c r="C29" s="14" t="s">
        <v>260</v>
      </c>
      <c r="D29" s="14" t="s">
        <v>750</v>
      </c>
      <c r="E29" s="14"/>
      <c r="F29" s="14"/>
      <c r="G29" s="14"/>
      <c r="H29" s="14">
        <v>90</v>
      </c>
      <c r="I29" s="14">
        <v>92</v>
      </c>
      <c r="J29" s="9"/>
      <c r="K29" s="14">
        <v>1150</v>
      </c>
      <c r="L29" s="14">
        <v>4.0000000000000001E-3</v>
      </c>
      <c r="M29" s="14">
        <v>0.8</v>
      </c>
      <c r="N29" s="14">
        <f t="shared" si="0"/>
        <v>1.2994350282485876</v>
      </c>
      <c r="O29" s="14">
        <f t="shared" si="2"/>
        <v>2.0814479638009051</v>
      </c>
      <c r="P29" s="14"/>
      <c r="Q29" s="14"/>
      <c r="R29" s="14"/>
      <c r="W29" t="s">
        <v>3530</v>
      </c>
      <c r="X29" s="6">
        <v>2004</v>
      </c>
      <c r="Z29" s="6">
        <v>0</v>
      </c>
      <c r="AD29" s="14">
        <v>885</v>
      </c>
    </row>
    <row r="30" spans="1:30">
      <c r="A30" s="9">
        <v>1</v>
      </c>
      <c r="B30" s="9" t="str">
        <f t="shared" si="1"/>
        <v>Vifa XT25TG30-04</v>
      </c>
      <c r="C30" s="14" t="s">
        <v>260</v>
      </c>
      <c r="D30" s="14" t="s">
        <v>751</v>
      </c>
      <c r="E30" s="14"/>
      <c r="F30" s="14"/>
      <c r="G30" s="14"/>
      <c r="H30" s="14">
        <v>140</v>
      </c>
      <c r="I30" s="14">
        <v>91.5</v>
      </c>
      <c r="J30" s="9"/>
      <c r="K30" s="14">
        <v>500</v>
      </c>
      <c r="L30" s="14">
        <v>1.7000000000000001E-2</v>
      </c>
      <c r="M30" s="14">
        <v>0.55000000000000004</v>
      </c>
      <c r="N30" s="14">
        <f t="shared" si="0"/>
        <v>0.71022727272727271</v>
      </c>
      <c r="O30" s="14">
        <f t="shared" si="2"/>
        <v>2.4379432624113488</v>
      </c>
      <c r="P30" s="14"/>
      <c r="Q30" s="14"/>
      <c r="R30" s="14"/>
      <c r="W30" t="s">
        <v>3530</v>
      </c>
      <c r="X30" s="6">
        <v>2004</v>
      </c>
      <c r="Z30" s="6">
        <v>0</v>
      </c>
      <c r="AD30" s="14">
        <v>704</v>
      </c>
    </row>
    <row r="31" spans="1:30">
      <c r="A31" s="9">
        <v>1</v>
      </c>
      <c r="B31" s="9" t="str">
        <f t="shared" si="1"/>
        <v>Visaton DL5 8 Ohm</v>
      </c>
      <c r="C31" s="14" t="s">
        <v>752</v>
      </c>
      <c r="D31" s="14" t="s">
        <v>753</v>
      </c>
      <c r="E31" s="14"/>
      <c r="F31" s="14"/>
      <c r="G31" s="14"/>
      <c r="H31" s="14">
        <v>2</v>
      </c>
      <c r="I31" s="14">
        <v>84</v>
      </c>
      <c r="J31" s="9">
        <v>1</v>
      </c>
      <c r="K31" s="14">
        <v>250</v>
      </c>
      <c r="L31" s="14">
        <v>0.19</v>
      </c>
      <c r="M31" s="14">
        <v>1.24</v>
      </c>
      <c r="N31" s="14">
        <f t="shared" si="0"/>
        <v>2.5</v>
      </c>
      <c r="O31" s="14">
        <f t="shared" si="2"/>
        <v>2.46031746031746</v>
      </c>
      <c r="P31" s="14"/>
      <c r="Q31" s="14"/>
      <c r="R31" s="14"/>
      <c r="W31" t="s">
        <v>3530</v>
      </c>
      <c r="X31" s="6">
        <v>2004</v>
      </c>
      <c r="Z31" s="6">
        <v>0</v>
      </c>
      <c r="AD31" s="14">
        <v>100</v>
      </c>
    </row>
    <row r="32" spans="1:30">
      <c r="A32" s="9">
        <v>1</v>
      </c>
      <c r="B32" s="9" t="str">
        <f t="shared" si="1"/>
        <v>Visaton FRS 5 8 Ohm</v>
      </c>
      <c r="C32" s="14" t="s">
        <v>752</v>
      </c>
      <c r="D32" s="14" t="s">
        <v>754</v>
      </c>
      <c r="E32" s="14"/>
      <c r="F32" s="14"/>
      <c r="G32" s="14"/>
      <c r="H32" s="14">
        <v>5</v>
      </c>
      <c r="I32" s="14">
        <v>84</v>
      </c>
      <c r="J32" s="9">
        <v>2</v>
      </c>
      <c r="K32" s="14">
        <v>250</v>
      </c>
      <c r="L32" s="14">
        <v>0.2</v>
      </c>
      <c r="M32" s="14">
        <v>1.28</v>
      </c>
      <c r="N32" s="14">
        <f t="shared" si="0"/>
        <v>1.9230769230769231</v>
      </c>
      <c r="O32" s="14">
        <f t="shared" si="2"/>
        <v>3.8277511961722492</v>
      </c>
      <c r="P32" s="14"/>
      <c r="Q32" s="14"/>
      <c r="R32" s="14"/>
      <c r="W32" t="s">
        <v>3530</v>
      </c>
      <c r="X32" s="6">
        <v>2004</v>
      </c>
      <c r="Z32" s="6">
        <v>0</v>
      </c>
      <c r="AD32" s="14">
        <v>130</v>
      </c>
    </row>
    <row r="33" spans="1:30">
      <c r="A33" s="9">
        <v>1</v>
      </c>
      <c r="B33" s="9" t="str">
        <f t="shared" si="1"/>
        <v>Visaton FRWS 5 4 Ohm</v>
      </c>
      <c r="C33" s="14" t="s">
        <v>752</v>
      </c>
      <c r="D33" s="14" t="s">
        <v>755</v>
      </c>
      <c r="E33" s="14"/>
      <c r="F33" s="14"/>
      <c r="G33" s="14"/>
      <c r="H33" s="14">
        <v>2</v>
      </c>
      <c r="I33" s="14">
        <v>84</v>
      </c>
      <c r="J33" s="9">
        <v>2</v>
      </c>
      <c r="K33" s="14">
        <v>250</v>
      </c>
      <c r="L33" s="14">
        <v>0.2</v>
      </c>
      <c r="M33" s="14">
        <v>1.24</v>
      </c>
      <c r="N33" s="14">
        <f t="shared" si="0"/>
        <v>2.5</v>
      </c>
      <c r="O33" s="14">
        <f t="shared" si="2"/>
        <v>2.46031746031746</v>
      </c>
      <c r="P33" s="14"/>
      <c r="Q33" s="14"/>
      <c r="R33" s="14"/>
      <c r="W33" t="s">
        <v>3530</v>
      </c>
      <c r="X33" s="6">
        <v>2004</v>
      </c>
      <c r="Z33" s="6">
        <v>0</v>
      </c>
      <c r="AD33" s="14">
        <v>100</v>
      </c>
    </row>
    <row r="34" spans="1:30">
      <c r="A34" s="9">
        <v>1</v>
      </c>
      <c r="B34" s="9" t="str">
        <f t="shared" si="1"/>
        <v>Visaton FRWS 5 8 Ohm</v>
      </c>
      <c r="C34" s="14" t="s">
        <v>752</v>
      </c>
      <c r="D34" s="14" t="s">
        <v>756</v>
      </c>
      <c r="E34" s="14"/>
      <c r="F34" s="14"/>
      <c r="G34" s="14"/>
      <c r="H34" s="14">
        <v>2</v>
      </c>
      <c r="I34" s="14">
        <v>84</v>
      </c>
      <c r="J34" s="9">
        <v>2</v>
      </c>
      <c r="K34" s="14">
        <v>250</v>
      </c>
      <c r="L34" s="14">
        <v>0.2</v>
      </c>
      <c r="M34" s="14">
        <v>1.24</v>
      </c>
      <c r="N34" s="14">
        <f t="shared" si="0"/>
        <v>2.5</v>
      </c>
      <c r="O34" s="14">
        <f t="shared" si="2"/>
        <v>2.46031746031746</v>
      </c>
      <c r="P34" s="14"/>
      <c r="Q34" s="14"/>
      <c r="R34" s="14"/>
      <c r="W34" t="s">
        <v>3530</v>
      </c>
      <c r="X34" s="6">
        <v>2004</v>
      </c>
      <c r="Z34" s="6">
        <v>0</v>
      </c>
      <c r="AD34" s="14">
        <v>100</v>
      </c>
    </row>
    <row r="35" spans="1:30">
      <c r="A35" s="9">
        <v>1</v>
      </c>
      <c r="B35" s="9" t="str">
        <f t="shared" si="1"/>
        <v>Visaton FRWS 5 SC 8 Ohm</v>
      </c>
      <c r="C35" s="14" t="s">
        <v>752</v>
      </c>
      <c r="D35" s="14" t="s">
        <v>757</v>
      </c>
      <c r="E35" s="14"/>
      <c r="F35" s="14"/>
      <c r="G35" s="14"/>
      <c r="H35" s="14">
        <v>2</v>
      </c>
      <c r="I35" s="14">
        <v>80</v>
      </c>
      <c r="J35" s="9">
        <v>2</v>
      </c>
      <c r="K35" s="14">
        <v>350</v>
      </c>
      <c r="L35" s="14">
        <v>0.2</v>
      </c>
      <c r="M35" s="14">
        <v>2.85</v>
      </c>
      <c r="N35" s="14">
        <f t="shared" si="0"/>
        <v>9.4594594594594597</v>
      </c>
      <c r="O35" s="14">
        <f t="shared" si="2"/>
        <v>4.0789204661623391</v>
      </c>
      <c r="P35" s="14"/>
      <c r="Q35" s="14"/>
      <c r="R35" s="14"/>
      <c r="W35" t="s">
        <v>3530</v>
      </c>
      <c r="X35" s="6">
        <v>2004</v>
      </c>
      <c r="Z35" s="6">
        <v>0</v>
      </c>
      <c r="AD35" s="14">
        <v>37</v>
      </c>
    </row>
    <row r="36" spans="1:30">
      <c r="A36" s="9">
        <v>1</v>
      </c>
      <c r="B36" s="9" t="str">
        <f t="shared" si="1"/>
        <v>Visaton SC 4 ND 4 Ohm</v>
      </c>
      <c r="C36" s="14" t="s">
        <v>752</v>
      </c>
      <c r="D36" s="14" t="s">
        <v>758</v>
      </c>
      <c r="E36" s="14"/>
      <c r="F36" s="14"/>
      <c r="G36" s="14"/>
      <c r="H36" s="14">
        <v>80</v>
      </c>
      <c r="I36" s="14">
        <v>90</v>
      </c>
      <c r="J36" s="9">
        <v>0</v>
      </c>
      <c r="K36" s="14">
        <v>1300</v>
      </c>
      <c r="L36" s="14">
        <v>1</v>
      </c>
      <c r="M36" s="14">
        <v>1.36</v>
      </c>
      <c r="N36" s="14">
        <f t="shared" si="0"/>
        <v>2.9213483146067416</v>
      </c>
      <c r="O36" s="14">
        <f t="shared" si="2"/>
        <v>2.5446171560161202</v>
      </c>
      <c r="P36" s="14"/>
      <c r="Q36" s="14"/>
      <c r="R36" s="14"/>
      <c r="W36" t="s">
        <v>3530</v>
      </c>
      <c r="X36" s="6">
        <v>2004</v>
      </c>
      <c r="Z36" s="6">
        <v>0</v>
      </c>
      <c r="AD36" s="14">
        <v>445</v>
      </c>
    </row>
    <row r="37" spans="1:30">
      <c r="A37" s="9">
        <v>1.5</v>
      </c>
      <c r="B37" s="9" t="str">
        <f t="shared" si="1"/>
        <v>Peerless CT 62 H</v>
      </c>
      <c r="C37" s="14" t="s">
        <v>236</v>
      </c>
      <c r="D37" s="14" t="s">
        <v>759</v>
      </c>
      <c r="E37" s="14"/>
      <c r="F37" s="14"/>
      <c r="G37" s="14"/>
      <c r="H37" s="14"/>
      <c r="I37" s="14"/>
      <c r="J37" s="9"/>
      <c r="K37" s="14">
        <v>1500</v>
      </c>
      <c r="L37" s="14">
        <v>1.5</v>
      </c>
      <c r="M37" s="14">
        <v>0.79</v>
      </c>
      <c r="N37" s="14">
        <f t="shared" si="0"/>
        <v>7.0754716981132075</v>
      </c>
      <c r="O37" s="14">
        <f t="shared" si="2"/>
        <v>0.88929246840572762</v>
      </c>
      <c r="P37" s="14"/>
      <c r="Q37" s="14"/>
      <c r="R37" s="14"/>
      <c r="W37" t="s">
        <v>3530</v>
      </c>
      <c r="X37" s="6">
        <v>2004</v>
      </c>
      <c r="Z37" s="6">
        <v>0</v>
      </c>
      <c r="AD37" s="14">
        <v>212</v>
      </c>
    </row>
    <row r="38" spans="1:30">
      <c r="A38" s="9">
        <v>2</v>
      </c>
      <c r="B38" s="9" t="str">
        <f t="shared" si="1"/>
        <v>Aura NSW2-326-8A</v>
      </c>
      <c r="C38" s="14" t="s">
        <v>724</v>
      </c>
      <c r="D38" s="14" t="s">
        <v>760</v>
      </c>
      <c r="E38" s="14"/>
      <c r="F38" s="14"/>
      <c r="G38" s="14"/>
      <c r="H38" s="14">
        <v>15</v>
      </c>
      <c r="I38" s="14">
        <v>84</v>
      </c>
      <c r="J38" s="9">
        <v>3</v>
      </c>
      <c r="K38" s="14">
        <v>250</v>
      </c>
      <c r="L38" s="14">
        <v>0.1</v>
      </c>
      <c r="M38" s="14">
        <v>0.68</v>
      </c>
      <c r="N38" s="14">
        <f t="shared" si="0"/>
        <v>0.79872204472843455</v>
      </c>
      <c r="O38" s="14">
        <f t="shared" si="2"/>
        <v>4.5748116254036626</v>
      </c>
      <c r="P38" s="14"/>
      <c r="Q38" s="14"/>
      <c r="R38" s="14"/>
      <c r="W38" t="s">
        <v>3530</v>
      </c>
      <c r="X38" s="6">
        <v>2004</v>
      </c>
      <c r="Z38" s="6">
        <v>0</v>
      </c>
      <c r="AD38" s="14">
        <v>313</v>
      </c>
    </row>
    <row r="39" spans="1:30">
      <c r="A39" s="9">
        <v>2</v>
      </c>
      <c r="B39" s="9" t="str">
        <f t="shared" si="1"/>
        <v xml:space="preserve">Bandor 50ADW/16 </v>
      </c>
      <c r="C39" s="14" t="s">
        <v>761</v>
      </c>
      <c r="D39" s="14" t="s">
        <v>762</v>
      </c>
      <c r="E39" s="14"/>
      <c r="F39" s="14"/>
      <c r="G39" s="14"/>
      <c r="H39" s="14">
        <v>30</v>
      </c>
      <c r="I39" s="14">
        <v>85.2</v>
      </c>
      <c r="J39" s="9"/>
      <c r="K39" s="14">
        <v>71</v>
      </c>
      <c r="L39" s="14">
        <v>2.46</v>
      </c>
      <c r="M39" s="14">
        <v>0.53</v>
      </c>
      <c r="N39" s="14">
        <f t="shared" si="0"/>
        <v>0.74736842105263157</v>
      </c>
      <c r="O39" s="14">
        <f t="shared" si="2"/>
        <v>1.8222760290556907</v>
      </c>
      <c r="P39" s="14"/>
      <c r="Q39" s="14"/>
      <c r="R39" s="14"/>
      <c r="W39" t="s">
        <v>3530</v>
      </c>
      <c r="X39" s="6">
        <v>2004</v>
      </c>
      <c r="Z39" s="6">
        <v>0</v>
      </c>
      <c r="AD39" s="14">
        <v>95</v>
      </c>
    </row>
    <row r="40" spans="1:30">
      <c r="A40" s="9">
        <v>2</v>
      </c>
      <c r="B40" s="9" t="str">
        <f t="shared" si="1"/>
        <v xml:space="preserve">Bandor 50ADW/8 </v>
      </c>
      <c r="C40" s="14" t="s">
        <v>761</v>
      </c>
      <c r="D40" s="14" t="s">
        <v>763</v>
      </c>
      <c r="E40" s="14"/>
      <c r="F40" s="14"/>
      <c r="G40" s="14"/>
      <c r="H40" s="14">
        <v>30</v>
      </c>
      <c r="I40" s="14">
        <v>85.5</v>
      </c>
      <c r="J40" s="9"/>
      <c r="K40" s="14">
        <v>87</v>
      </c>
      <c r="L40" s="14">
        <v>2.35</v>
      </c>
      <c r="M40" s="14">
        <v>0.48</v>
      </c>
      <c r="N40" s="14">
        <f t="shared" si="0"/>
        <v>0.66923076923076918</v>
      </c>
      <c r="O40" s="14">
        <f t="shared" si="2"/>
        <v>1.6975609756097563</v>
      </c>
      <c r="P40" s="14"/>
      <c r="Q40" s="14"/>
      <c r="R40" s="14"/>
      <c r="W40" t="s">
        <v>3530</v>
      </c>
      <c r="X40" s="6">
        <v>2004</v>
      </c>
      <c r="Z40" s="6">
        <v>0</v>
      </c>
      <c r="AD40" s="14">
        <v>130</v>
      </c>
    </row>
    <row r="41" spans="1:30">
      <c r="A41" s="9">
        <v>2</v>
      </c>
      <c r="B41" s="9" t="str">
        <f t="shared" si="1"/>
        <v>Bandor 50AFSW/8</v>
      </c>
      <c r="C41" s="14" t="s">
        <v>761</v>
      </c>
      <c r="D41" s="14" t="s">
        <v>764</v>
      </c>
      <c r="E41" s="14"/>
      <c r="F41" s="14"/>
      <c r="G41" s="14"/>
      <c r="H41" s="14">
        <v>30</v>
      </c>
      <c r="I41" s="14">
        <v>85.1</v>
      </c>
      <c r="J41" s="9"/>
      <c r="K41" s="14">
        <v>65</v>
      </c>
      <c r="L41" s="14">
        <v>2.06</v>
      </c>
      <c r="M41" s="14">
        <v>0.6</v>
      </c>
      <c r="N41" s="14">
        <f t="shared" si="0"/>
        <v>1.0655737704918034</v>
      </c>
      <c r="O41" s="14">
        <f t="shared" si="2"/>
        <v>1.373239436619718</v>
      </c>
      <c r="P41" s="14"/>
      <c r="Q41" s="14"/>
      <c r="R41" s="14"/>
      <c r="W41" t="s">
        <v>3530</v>
      </c>
      <c r="X41" s="6">
        <v>2004</v>
      </c>
      <c r="Z41" s="6">
        <v>0</v>
      </c>
      <c r="AD41" s="14">
        <v>61</v>
      </c>
    </row>
    <row r="42" spans="1:30">
      <c r="A42" s="9">
        <v>2</v>
      </c>
      <c r="B42" s="9" t="str">
        <f t="shared" si="1"/>
        <v>Bandor 50ASW/4</v>
      </c>
      <c r="C42" s="14" t="s">
        <v>761</v>
      </c>
      <c r="D42" s="14" t="s">
        <v>765</v>
      </c>
      <c r="E42" s="14"/>
      <c r="F42" s="14"/>
      <c r="G42" s="14"/>
      <c r="H42" s="14">
        <v>30</v>
      </c>
      <c r="I42" s="14">
        <v>85.1</v>
      </c>
      <c r="J42" s="9"/>
      <c r="K42" s="14">
        <v>64</v>
      </c>
      <c r="L42" s="14">
        <v>2.46</v>
      </c>
      <c r="M42" s="14">
        <v>0.53</v>
      </c>
      <c r="N42" s="14">
        <f t="shared" si="0"/>
        <v>0.77108433734939763</v>
      </c>
      <c r="O42" s="14">
        <f t="shared" si="2"/>
        <v>1.6951524237881066</v>
      </c>
      <c r="P42" s="14"/>
      <c r="Q42" s="14"/>
      <c r="R42" s="14"/>
      <c r="W42" t="s">
        <v>3530</v>
      </c>
      <c r="X42" s="6">
        <v>2004</v>
      </c>
      <c r="Z42" s="6">
        <v>0</v>
      </c>
      <c r="AD42" s="14">
        <v>83</v>
      </c>
    </row>
    <row r="43" spans="1:30">
      <c r="A43" s="9">
        <v>2</v>
      </c>
      <c r="B43" s="9" t="str">
        <f t="shared" si="1"/>
        <v xml:space="preserve">Hi-Vi A2S </v>
      </c>
      <c r="C43" s="14" t="s">
        <v>8</v>
      </c>
      <c r="D43" s="14" t="s">
        <v>766</v>
      </c>
      <c r="E43" s="14"/>
      <c r="F43" s="14"/>
      <c r="G43" s="14"/>
      <c r="H43" s="14">
        <v>10</v>
      </c>
      <c r="I43" s="14">
        <v>78</v>
      </c>
      <c r="J43" s="9">
        <v>1.5</v>
      </c>
      <c r="K43" s="14">
        <v>153</v>
      </c>
      <c r="L43" s="14">
        <v>0.2</v>
      </c>
      <c r="M43" s="14">
        <v>1.27</v>
      </c>
      <c r="N43" s="14">
        <f t="shared" si="0"/>
        <v>1.53</v>
      </c>
      <c r="O43" s="14">
        <f t="shared" si="2"/>
        <v>7.4734615384615424</v>
      </c>
      <c r="P43" s="14"/>
      <c r="Q43" s="14"/>
      <c r="R43" s="14"/>
      <c r="W43" t="s">
        <v>3530</v>
      </c>
      <c r="X43" s="6">
        <v>2004</v>
      </c>
      <c r="Z43" s="6">
        <v>0</v>
      </c>
      <c r="AD43" s="14">
        <v>100</v>
      </c>
    </row>
    <row r="44" spans="1:30">
      <c r="A44" s="9">
        <v>2</v>
      </c>
      <c r="B44" s="9" t="str">
        <f t="shared" si="1"/>
        <v xml:space="preserve">Hi-Vi B2S </v>
      </c>
      <c r="C44" s="14" t="s">
        <v>8</v>
      </c>
      <c r="D44" s="14" t="s">
        <v>767</v>
      </c>
      <c r="E44" s="14"/>
      <c r="F44" s="14"/>
      <c r="G44" s="14"/>
      <c r="H44" s="14">
        <v>10</v>
      </c>
      <c r="I44" s="14">
        <v>78</v>
      </c>
      <c r="J44" s="9">
        <v>1.5</v>
      </c>
      <c r="K44" s="14">
        <v>152</v>
      </c>
      <c r="L44" s="14">
        <v>0.2</v>
      </c>
      <c r="M44" s="14">
        <v>1.2</v>
      </c>
      <c r="N44" s="14">
        <f t="shared" si="0"/>
        <v>1.5353535353535352</v>
      </c>
      <c r="O44" s="14">
        <f t="shared" si="2"/>
        <v>5.4939759036144595</v>
      </c>
      <c r="P44" s="14"/>
      <c r="Q44" s="14"/>
      <c r="R44" s="14"/>
      <c r="W44" t="s">
        <v>3530</v>
      </c>
      <c r="X44" s="6">
        <v>2004</v>
      </c>
      <c r="Z44" s="6">
        <v>0</v>
      </c>
      <c r="AD44" s="14">
        <v>99</v>
      </c>
    </row>
    <row r="45" spans="1:30">
      <c r="A45" s="9">
        <v>2</v>
      </c>
      <c r="B45" s="9" t="str">
        <f t="shared" si="1"/>
        <v>Phoenix Gold Titanium 12</v>
      </c>
      <c r="C45" s="14" t="s">
        <v>768</v>
      </c>
      <c r="D45" s="14" t="s">
        <v>769</v>
      </c>
      <c r="E45" s="14"/>
      <c r="F45" s="14"/>
      <c r="G45" s="14"/>
      <c r="H45" s="14">
        <v>500</v>
      </c>
      <c r="I45" s="14"/>
      <c r="J45" s="9">
        <v>18.100000000000001</v>
      </c>
      <c r="K45" s="14">
        <v>27.22</v>
      </c>
      <c r="L45" s="14">
        <v>47.25</v>
      </c>
      <c r="M45" s="14">
        <v>0.41199999999999998</v>
      </c>
      <c r="N45" s="14">
        <f t="shared" si="0"/>
        <v>0.43903225806451612</v>
      </c>
      <c r="O45" s="14">
        <f t="shared" si="2"/>
        <v>6.6913126491646748</v>
      </c>
      <c r="P45" s="14"/>
      <c r="Q45" s="14"/>
      <c r="R45" s="14"/>
      <c r="W45" t="s">
        <v>3530</v>
      </c>
      <c r="X45" s="6">
        <v>2004</v>
      </c>
      <c r="Z45" s="6">
        <v>0</v>
      </c>
      <c r="AD45" s="14">
        <v>62</v>
      </c>
    </row>
    <row r="46" spans="1:30">
      <c r="A46" s="9">
        <v>2</v>
      </c>
      <c r="B46" s="9" t="str">
        <f t="shared" si="1"/>
        <v>Tang Band W23-1046SB</v>
      </c>
      <c r="C46" s="14" t="s">
        <v>14</v>
      </c>
      <c r="D46" s="14" t="s">
        <v>770</v>
      </c>
      <c r="E46" s="14"/>
      <c r="F46" s="14"/>
      <c r="G46" s="14"/>
      <c r="H46" s="14">
        <v>15</v>
      </c>
      <c r="I46" s="14">
        <v>90</v>
      </c>
      <c r="J46" s="9">
        <v>1</v>
      </c>
      <c r="K46" s="14">
        <v>155</v>
      </c>
      <c r="L46" s="14">
        <v>1.03</v>
      </c>
      <c r="M46" s="14">
        <v>0.48</v>
      </c>
      <c r="N46" s="14">
        <f t="shared" si="0"/>
        <v>0.54964539007092195</v>
      </c>
      <c r="O46" s="14">
        <f t="shared" si="2"/>
        <v>3.7881873727087583</v>
      </c>
      <c r="P46" s="14"/>
      <c r="Q46" s="14"/>
      <c r="R46" s="14"/>
      <c r="W46" t="s">
        <v>3530</v>
      </c>
      <c r="X46" s="6">
        <v>2004</v>
      </c>
      <c r="Z46" s="6">
        <v>0</v>
      </c>
      <c r="AD46" s="14">
        <v>282</v>
      </c>
    </row>
    <row r="47" spans="1:30">
      <c r="A47" s="9">
        <v>2</v>
      </c>
      <c r="B47" s="9" t="str">
        <f t="shared" si="1"/>
        <v>Tang Band W23-1046SB</v>
      </c>
      <c r="C47" s="14" t="s">
        <v>14</v>
      </c>
      <c r="D47" s="14" t="s">
        <v>770</v>
      </c>
      <c r="E47" s="14"/>
      <c r="F47" s="14"/>
      <c r="G47" s="14"/>
      <c r="H47" s="14">
        <v>15</v>
      </c>
      <c r="I47" s="14">
        <v>90</v>
      </c>
      <c r="J47" s="9">
        <v>1</v>
      </c>
      <c r="K47" s="14">
        <v>155</v>
      </c>
      <c r="L47" s="14">
        <v>1.03</v>
      </c>
      <c r="M47" s="14">
        <v>0.48</v>
      </c>
      <c r="N47" s="14">
        <f t="shared" si="0"/>
        <v>0.54964539007092195</v>
      </c>
      <c r="O47" s="14">
        <f t="shared" si="2"/>
        <v>3.7881873727087583</v>
      </c>
      <c r="P47" s="14"/>
      <c r="Q47" s="14"/>
      <c r="R47" s="14"/>
      <c r="W47" t="s">
        <v>3530</v>
      </c>
      <c r="X47" s="6">
        <v>2004</v>
      </c>
      <c r="Z47" s="6">
        <v>0</v>
      </c>
      <c r="AD47" s="14">
        <v>282</v>
      </c>
    </row>
    <row r="48" spans="1:30">
      <c r="A48" s="9">
        <v>2</v>
      </c>
      <c r="B48" s="9" t="str">
        <f t="shared" si="1"/>
        <v>Tang Band W23-972SB</v>
      </c>
      <c r="C48" s="14" t="s">
        <v>14</v>
      </c>
      <c r="D48" s="14" t="s">
        <v>771</v>
      </c>
      <c r="E48" s="14"/>
      <c r="F48" s="14"/>
      <c r="G48" s="14"/>
      <c r="H48" s="14">
        <v>15</v>
      </c>
      <c r="I48" s="14">
        <v>88</v>
      </c>
      <c r="J48" s="9">
        <v>1</v>
      </c>
      <c r="K48" s="14">
        <v>140</v>
      </c>
      <c r="L48" s="14">
        <v>0.88</v>
      </c>
      <c r="M48" s="14">
        <v>0.48</v>
      </c>
      <c r="N48" s="14">
        <f t="shared" si="0"/>
        <v>0.56910569105691056</v>
      </c>
      <c r="O48" s="14">
        <f t="shared" si="2"/>
        <v>3.0656934306569328</v>
      </c>
      <c r="P48" s="14"/>
      <c r="Q48" s="14"/>
      <c r="R48" s="14"/>
      <c r="W48" t="s">
        <v>3530</v>
      </c>
      <c r="X48" s="6">
        <v>2004</v>
      </c>
      <c r="Z48" s="6">
        <v>0</v>
      </c>
      <c r="AD48" s="14">
        <v>246</v>
      </c>
    </row>
    <row r="49" spans="1:30">
      <c r="A49" s="9">
        <v>2</v>
      </c>
      <c r="B49" s="9" t="str">
        <f t="shared" si="1"/>
        <v>Tang Band W23-972SB</v>
      </c>
      <c r="C49" s="14" t="s">
        <v>14</v>
      </c>
      <c r="D49" s="14" t="s">
        <v>771</v>
      </c>
      <c r="E49" s="14"/>
      <c r="F49" s="14"/>
      <c r="G49" s="14"/>
      <c r="H49" s="14">
        <v>15</v>
      </c>
      <c r="I49" s="14">
        <v>88</v>
      </c>
      <c r="J49" s="9">
        <v>1</v>
      </c>
      <c r="K49" s="14">
        <v>140</v>
      </c>
      <c r="L49" s="14">
        <v>0.88</v>
      </c>
      <c r="M49" s="14">
        <v>0.48</v>
      </c>
      <c r="N49" s="14">
        <f t="shared" si="0"/>
        <v>0.56910569105691056</v>
      </c>
      <c r="O49" s="14">
        <f t="shared" si="2"/>
        <v>3.0656934306569328</v>
      </c>
      <c r="P49" s="14"/>
      <c r="Q49" s="14"/>
      <c r="R49" s="14"/>
      <c r="W49" t="s">
        <v>3530</v>
      </c>
      <c r="X49" s="6">
        <v>2004</v>
      </c>
      <c r="Z49" s="6">
        <v>0</v>
      </c>
      <c r="AD49" s="14">
        <v>246</v>
      </c>
    </row>
    <row r="50" spans="1:30">
      <c r="A50" s="9">
        <v>2</v>
      </c>
      <c r="B50" s="9" t="str">
        <f t="shared" si="1"/>
        <v>Tang Band W23-973SB</v>
      </c>
      <c r="C50" s="14" t="s">
        <v>14</v>
      </c>
      <c r="D50" s="14" t="s">
        <v>772</v>
      </c>
      <c r="E50" s="14"/>
      <c r="F50" s="14"/>
      <c r="G50" s="14"/>
      <c r="H50" s="14">
        <v>15</v>
      </c>
      <c r="I50" s="14">
        <v>88</v>
      </c>
      <c r="J50" s="9">
        <v>1</v>
      </c>
      <c r="K50" s="14">
        <v>140</v>
      </c>
      <c r="L50" s="14">
        <v>0.88</v>
      </c>
      <c r="M50" s="14">
        <v>0.51</v>
      </c>
      <c r="N50" s="14">
        <f t="shared" si="0"/>
        <v>0.59071729957805907</v>
      </c>
      <c r="O50" s="14">
        <f t="shared" si="2"/>
        <v>3.7323575535807643</v>
      </c>
      <c r="P50" s="14"/>
      <c r="Q50" s="14"/>
      <c r="R50" s="14"/>
      <c r="W50" t="s">
        <v>3530</v>
      </c>
      <c r="X50" s="6">
        <v>2004</v>
      </c>
      <c r="Z50" s="6">
        <v>0</v>
      </c>
      <c r="AD50" s="14">
        <v>237</v>
      </c>
    </row>
    <row r="51" spans="1:30">
      <c r="A51" s="9">
        <v>2</v>
      </c>
      <c r="B51" s="9" t="str">
        <f t="shared" si="1"/>
        <v>Tang Band W23-973SB</v>
      </c>
      <c r="C51" s="14" t="s">
        <v>14</v>
      </c>
      <c r="D51" s="14" t="s">
        <v>772</v>
      </c>
      <c r="E51" s="14"/>
      <c r="F51" s="14"/>
      <c r="G51" s="14"/>
      <c r="H51" s="14">
        <v>15</v>
      </c>
      <c r="I51" s="14">
        <v>88</v>
      </c>
      <c r="J51" s="9">
        <v>1</v>
      </c>
      <c r="K51" s="14">
        <v>140</v>
      </c>
      <c r="L51" s="14">
        <v>0.88</v>
      </c>
      <c r="M51" s="14">
        <v>0.51</v>
      </c>
      <c r="N51" s="14">
        <f t="shared" si="0"/>
        <v>0.59071729957805907</v>
      </c>
      <c r="O51" s="14">
        <f t="shared" si="2"/>
        <v>3.7323575535807643</v>
      </c>
      <c r="P51" s="14"/>
      <c r="Q51" s="14"/>
      <c r="R51" s="14"/>
      <c r="W51" t="s">
        <v>3530</v>
      </c>
      <c r="X51" s="6">
        <v>2004</v>
      </c>
      <c r="Z51" s="6">
        <v>0</v>
      </c>
      <c r="AD51" s="14">
        <v>237</v>
      </c>
    </row>
    <row r="52" spans="1:30">
      <c r="A52" s="9">
        <v>2</v>
      </c>
      <c r="B52" s="9" t="str">
        <f t="shared" si="1"/>
        <v>Tang Band W2-780SB</v>
      </c>
      <c r="C52" s="14" t="s">
        <v>14</v>
      </c>
      <c r="D52" s="14" t="s">
        <v>773</v>
      </c>
      <c r="E52" s="14"/>
      <c r="F52" s="14"/>
      <c r="G52" s="14"/>
      <c r="H52" s="14">
        <v>10</v>
      </c>
      <c r="I52" s="14">
        <v>86</v>
      </c>
      <c r="J52" s="9">
        <v>0.9</v>
      </c>
      <c r="K52" s="14">
        <v>135</v>
      </c>
      <c r="L52" s="14">
        <v>0.35</v>
      </c>
      <c r="M52" s="14">
        <v>0.31</v>
      </c>
      <c r="N52" s="14">
        <f t="shared" si="0"/>
        <v>0.34005037783375314</v>
      </c>
      <c r="O52" s="14">
        <f t="shared" si="2"/>
        <v>3.5079631181894344</v>
      </c>
      <c r="P52" s="14"/>
      <c r="Q52" s="14"/>
      <c r="R52" s="14"/>
      <c r="W52" t="s">
        <v>3530</v>
      </c>
      <c r="X52" s="6">
        <v>2004</v>
      </c>
      <c r="Z52" s="6">
        <v>0</v>
      </c>
      <c r="AD52" s="14">
        <v>397</v>
      </c>
    </row>
    <row r="53" spans="1:30">
      <c r="A53" s="9">
        <v>2</v>
      </c>
      <c r="B53" s="9" t="str">
        <f t="shared" si="1"/>
        <v>Tang Band W2-800SF</v>
      </c>
      <c r="C53" s="14" t="s">
        <v>14</v>
      </c>
      <c r="D53" s="14" t="s">
        <v>774</v>
      </c>
      <c r="E53" s="14"/>
      <c r="F53" s="14"/>
      <c r="G53" s="14"/>
      <c r="H53" s="14">
        <v>10</v>
      </c>
      <c r="I53" s="14">
        <v>87</v>
      </c>
      <c r="J53" s="9">
        <v>1</v>
      </c>
      <c r="K53" s="14">
        <v>155</v>
      </c>
      <c r="L53" s="14">
        <v>0.23</v>
      </c>
      <c r="M53" s="14">
        <v>0.25</v>
      </c>
      <c r="N53" s="14">
        <f t="shared" si="0"/>
        <v>0.29980657640232106</v>
      </c>
      <c r="O53" s="14">
        <f t="shared" si="2"/>
        <v>1.5048543689320397</v>
      </c>
      <c r="P53" s="14"/>
      <c r="Q53" s="14"/>
      <c r="R53" s="14"/>
      <c r="W53" t="s">
        <v>3530</v>
      </c>
      <c r="X53" s="6">
        <v>2004</v>
      </c>
      <c r="Z53" s="6">
        <v>0</v>
      </c>
      <c r="AD53" s="14">
        <v>517</v>
      </c>
    </row>
    <row r="54" spans="1:30">
      <c r="A54" s="9">
        <v>2</v>
      </c>
      <c r="B54" s="9" t="str">
        <f t="shared" si="1"/>
        <v>Tang Band W2-802SB</v>
      </c>
      <c r="C54" s="14" t="s">
        <v>14</v>
      </c>
      <c r="D54" s="14" t="s">
        <v>775</v>
      </c>
      <c r="E54" s="14"/>
      <c r="F54" s="14"/>
      <c r="G54" s="14"/>
      <c r="H54" s="14">
        <v>10</v>
      </c>
      <c r="I54" s="14">
        <v>86</v>
      </c>
      <c r="J54" s="9">
        <v>1.1000000000000001</v>
      </c>
      <c r="K54" s="14">
        <v>135</v>
      </c>
      <c r="L54" s="14">
        <v>0.35</v>
      </c>
      <c r="M54" s="14">
        <v>0.31</v>
      </c>
      <c r="N54" s="14">
        <f t="shared" si="0"/>
        <v>0.3</v>
      </c>
      <c r="O54" s="14">
        <f t="shared" si="2"/>
        <v>-9.3000000000000078</v>
      </c>
      <c r="P54" s="14"/>
      <c r="Q54" s="14"/>
      <c r="R54" s="14"/>
      <c r="W54" t="s">
        <v>3530</v>
      </c>
      <c r="X54" s="6">
        <v>2004</v>
      </c>
      <c r="Z54" s="6">
        <v>0</v>
      </c>
      <c r="AD54" s="14">
        <v>450</v>
      </c>
    </row>
    <row r="55" spans="1:30">
      <c r="A55" s="9">
        <v>2</v>
      </c>
      <c r="B55" s="9" t="str">
        <f t="shared" si="1"/>
        <v>Tang Band W2-803SI</v>
      </c>
      <c r="C55" s="14" t="s">
        <v>14</v>
      </c>
      <c r="D55" s="14" t="s">
        <v>776</v>
      </c>
      <c r="E55" s="14"/>
      <c r="F55" s="14"/>
      <c r="G55" s="14"/>
      <c r="H55" s="14">
        <v>10</v>
      </c>
      <c r="I55" s="14">
        <v>86</v>
      </c>
      <c r="J55" s="9">
        <v>0.85</v>
      </c>
      <c r="K55" s="14">
        <v>130</v>
      </c>
      <c r="L55" s="14">
        <v>0.42</v>
      </c>
      <c r="M55" s="14">
        <v>0.28000000000000003</v>
      </c>
      <c r="N55" s="14">
        <f t="shared" si="0"/>
        <v>0.30023094688221708</v>
      </c>
      <c r="O55" s="14">
        <f t="shared" si="2"/>
        <v>4.1552511415525188</v>
      </c>
      <c r="P55" s="14"/>
      <c r="Q55" s="14"/>
      <c r="R55" s="14"/>
      <c r="W55" t="s">
        <v>3530</v>
      </c>
      <c r="X55" s="6">
        <v>2004</v>
      </c>
      <c r="Z55" s="6">
        <v>0</v>
      </c>
      <c r="AD55" s="14">
        <v>433</v>
      </c>
    </row>
    <row r="56" spans="1:30">
      <c r="A56" s="9">
        <v>2</v>
      </c>
      <c r="B56" s="9" t="str">
        <f t="shared" si="1"/>
        <v>Tang Band W2-835SE</v>
      </c>
      <c r="C56" s="14" t="s">
        <v>14</v>
      </c>
      <c r="D56" s="14" t="s">
        <v>777</v>
      </c>
      <c r="E56" s="14"/>
      <c r="F56" s="14"/>
      <c r="G56" s="14"/>
      <c r="H56" s="14">
        <v>12</v>
      </c>
      <c r="I56" s="14">
        <v>87</v>
      </c>
      <c r="J56" s="9">
        <v>1</v>
      </c>
      <c r="K56" s="14">
        <v>135</v>
      </c>
      <c r="L56" s="14">
        <v>0.35</v>
      </c>
      <c r="M56" s="14">
        <v>0.27</v>
      </c>
      <c r="N56" s="14">
        <f t="shared" si="0"/>
        <v>0.28969957081545067</v>
      </c>
      <c r="O56" s="14">
        <f t="shared" si="2"/>
        <v>3.9705882352941226</v>
      </c>
      <c r="P56" s="14"/>
      <c r="Q56" s="14"/>
      <c r="R56" s="14"/>
      <c r="W56" t="s">
        <v>3530</v>
      </c>
      <c r="X56" s="6">
        <v>2004</v>
      </c>
      <c r="Z56" s="6">
        <v>0</v>
      </c>
      <c r="AD56" s="14">
        <v>466</v>
      </c>
    </row>
    <row r="57" spans="1:30">
      <c r="A57" s="9">
        <v>2</v>
      </c>
      <c r="B57" s="9" t="str">
        <f t="shared" si="1"/>
        <v>Tang Band W2-852SE</v>
      </c>
      <c r="C57" s="14" t="s">
        <v>14</v>
      </c>
      <c r="D57" s="14" t="s">
        <v>778</v>
      </c>
      <c r="E57" s="14"/>
      <c r="F57" s="14"/>
      <c r="G57" s="14"/>
      <c r="H57" s="14">
        <v>10</v>
      </c>
      <c r="I57" s="14">
        <v>86</v>
      </c>
      <c r="J57" s="9">
        <v>0.9</v>
      </c>
      <c r="K57" s="14">
        <v>135</v>
      </c>
      <c r="L57" s="14">
        <v>0.39</v>
      </c>
      <c r="M57" s="14">
        <v>0.33</v>
      </c>
      <c r="N57" s="14">
        <f t="shared" si="0"/>
        <v>0.36</v>
      </c>
      <c r="O57" s="14">
        <f t="shared" si="2"/>
        <v>3.9599999999999991</v>
      </c>
      <c r="P57" s="14"/>
      <c r="Q57" s="14"/>
      <c r="R57" s="14"/>
      <c r="W57" t="s">
        <v>3530</v>
      </c>
      <c r="X57" s="6">
        <v>2004</v>
      </c>
      <c r="Z57" s="6">
        <v>0</v>
      </c>
      <c r="AD57" s="14">
        <v>375</v>
      </c>
    </row>
    <row r="58" spans="1:30">
      <c r="A58" s="9">
        <v>2</v>
      </c>
      <c r="B58" s="9" t="str">
        <f t="shared" si="1"/>
        <v>Tang Band W2-858S</v>
      </c>
      <c r="C58" s="14" t="s">
        <v>14</v>
      </c>
      <c r="D58" s="14" t="s">
        <v>779</v>
      </c>
      <c r="E58" s="14"/>
      <c r="F58" s="14"/>
      <c r="G58" s="14"/>
      <c r="H58" s="14">
        <v>3</v>
      </c>
      <c r="I58" s="14">
        <v>85</v>
      </c>
      <c r="J58" s="9">
        <v>0.35</v>
      </c>
      <c r="K58" s="14">
        <v>290</v>
      </c>
      <c r="L58" s="14">
        <v>0.17</v>
      </c>
      <c r="M58" s="14">
        <v>1.0900000000000001</v>
      </c>
      <c r="N58" s="14">
        <f t="shared" si="0"/>
        <v>1.7365269461077844</v>
      </c>
      <c r="O58" s="14">
        <f t="shared" si="2"/>
        <v>2.927665092155229</v>
      </c>
      <c r="P58" s="14"/>
      <c r="Q58" s="14"/>
      <c r="R58" s="14"/>
      <c r="W58" t="s">
        <v>3530</v>
      </c>
      <c r="X58" s="6">
        <v>2004</v>
      </c>
      <c r="Z58" s="6">
        <v>0</v>
      </c>
      <c r="AD58" s="14">
        <v>167</v>
      </c>
    </row>
    <row r="59" spans="1:30">
      <c r="A59" s="9">
        <v>2</v>
      </c>
      <c r="B59" s="9" t="str">
        <f t="shared" si="1"/>
        <v>Tang Band W2-924SF</v>
      </c>
      <c r="C59" s="14" t="s">
        <v>14</v>
      </c>
      <c r="D59" s="14" t="s">
        <v>780</v>
      </c>
      <c r="E59" s="14"/>
      <c r="F59" s="14"/>
      <c r="G59" s="14"/>
      <c r="H59" s="14">
        <v>10</v>
      </c>
      <c r="I59" s="14">
        <v>86</v>
      </c>
      <c r="J59" s="9">
        <v>0.9</v>
      </c>
      <c r="K59" s="14">
        <v>130</v>
      </c>
      <c r="L59" s="14">
        <v>0.5</v>
      </c>
      <c r="M59" s="14">
        <v>0.27</v>
      </c>
      <c r="N59" s="14">
        <f t="shared" si="0"/>
        <v>0.30023094688221708</v>
      </c>
      <c r="O59" s="14">
        <f t="shared" si="2"/>
        <v>2.6814362108479797</v>
      </c>
      <c r="P59" s="14"/>
      <c r="Q59" s="14"/>
      <c r="R59" s="14"/>
      <c r="W59" t="s">
        <v>3530</v>
      </c>
      <c r="X59" s="6">
        <v>2004</v>
      </c>
      <c r="Z59" s="6">
        <v>0</v>
      </c>
      <c r="AD59" s="14">
        <v>433</v>
      </c>
    </row>
    <row r="60" spans="1:30">
      <c r="A60" s="9">
        <v>2</v>
      </c>
      <c r="B60" s="9" t="str">
        <f t="shared" si="1"/>
        <v>Visaton FRWS 5 8 Ohm</v>
      </c>
      <c r="C60" s="14" t="s">
        <v>752</v>
      </c>
      <c r="D60" s="14" t="s">
        <v>756</v>
      </c>
      <c r="E60" s="14"/>
      <c r="F60" s="14"/>
      <c r="G60" s="14"/>
      <c r="H60" s="14">
        <v>5</v>
      </c>
      <c r="I60" s="14">
        <v>84</v>
      </c>
      <c r="J60" s="9">
        <v>4</v>
      </c>
      <c r="K60" s="14">
        <v>250</v>
      </c>
      <c r="L60" s="14">
        <v>0.2</v>
      </c>
      <c r="M60" s="14">
        <v>1.25</v>
      </c>
      <c r="N60" s="14">
        <f t="shared" si="0"/>
        <v>2.5</v>
      </c>
      <c r="O60" s="14">
        <f t="shared" si="2"/>
        <v>2.5</v>
      </c>
      <c r="P60" s="14"/>
      <c r="Q60" s="14"/>
      <c r="R60" s="14"/>
      <c r="W60" t="s">
        <v>3530</v>
      </c>
      <c r="X60" s="6">
        <v>2004</v>
      </c>
      <c r="Z60" s="6">
        <v>0</v>
      </c>
      <c r="AD60" s="14">
        <v>100</v>
      </c>
    </row>
    <row r="61" spans="1:30">
      <c r="A61" s="9">
        <v>2.5</v>
      </c>
      <c r="B61" s="9" t="str">
        <f t="shared" si="1"/>
        <v>Visaton SC 5.9 8 Ohm</v>
      </c>
      <c r="C61" s="14" t="s">
        <v>752</v>
      </c>
      <c r="D61" s="14" t="s">
        <v>781</v>
      </c>
      <c r="E61" s="14"/>
      <c r="F61" s="14"/>
      <c r="G61" s="14"/>
      <c r="H61" s="14">
        <v>10</v>
      </c>
      <c r="I61" s="14">
        <v>83</v>
      </c>
      <c r="J61" s="9">
        <v>1.5</v>
      </c>
      <c r="K61" s="14">
        <v>170</v>
      </c>
      <c r="L61" s="14">
        <v>0.6</v>
      </c>
      <c r="M61" s="14">
        <v>1.33</v>
      </c>
      <c r="N61" s="14">
        <f t="shared" si="0"/>
        <v>1.9767441860465116</v>
      </c>
      <c r="O61" s="14">
        <f t="shared" si="2"/>
        <v>4.0650845019777062</v>
      </c>
      <c r="P61" s="14"/>
      <c r="Q61" s="14"/>
      <c r="R61" s="14"/>
      <c r="W61" t="s">
        <v>3530</v>
      </c>
      <c r="X61" s="6">
        <v>2004</v>
      </c>
      <c r="Z61" s="6">
        <v>0</v>
      </c>
      <c r="AD61" s="14">
        <v>86</v>
      </c>
    </row>
    <row r="62" spans="1:30">
      <c r="A62" s="9">
        <v>3</v>
      </c>
      <c r="B62" s="9" t="str">
        <f t="shared" si="1"/>
        <v>Audax AP080G0</v>
      </c>
      <c r="C62" s="14" t="s">
        <v>782</v>
      </c>
      <c r="D62" s="14" t="s">
        <v>783</v>
      </c>
      <c r="E62" s="14"/>
      <c r="F62" s="14"/>
      <c r="G62" s="14"/>
      <c r="H62" s="14">
        <v>25</v>
      </c>
      <c r="I62" s="14">
        <v>82.6</v>
      </c>
      <c r="J62" s="9">
        <v>1.6</v>
      </c>
      <c r="K62" s="14">
        <v>142</v>
      </c>
      <c r="L62" s="14">
        <v>0.61</v>
      </c>
      <c r="M62" s="14">
        <v>0.97</v>
      </c>
      <c r="N62" s="14">
        <f t="shared" si="0"/>
        <v>0</v>
      </c>
      <c r="O62" s="14">
        <f t="shared" si="2"/>
        <v>0</v>
      </c>
      <c r="P62" s="14"/>
      <c r="Q62" s="14"/>
      <c r="R62" s="14"/>
      <c r="W62" t="s">
        <v>3530</v>
      </c>
      <c r="X62" s="6">
        <v>2004</v>
      </c>
      <c r="Z62" s="6">
        <v>0</v>
      </c>
      <c r="AD62" s="14"/>
    </row>
    <row r="63" spans="1:30">
      <c r="A63" s="9">
        <v>3</v>
      </c>
      <c r="B63" s="9" t="str">
        <f t="shared" si="1"/>
        <v>Audax HP080G0</v>
      </c>
      <c r="C63" s="14" t="s">
        <v>782</v>
      </c>
      <c r="D63" s="14" t="s">
        <v>784</v>
      </c>
      <c r="E63" s="14"/>
      <c r="F63" s="14"/>
      <c r="G63" s="14"/>
      <c r="H63" s="14">
        <v>25</v>
      </c>
      <c r="I63" s="14">
        <v>85</v>
      </c>
      <c r="J63" s="9">
        <v>1.6</v>
      </c>
      <c r="K63" s="14">
        <v>118</v>
      </c>
      <c r="L63" s="14">
        <v>0.93</v>
      </c>
      <c r="M63" s="14">
        <v>0.51</v>
      </c>
      <c r="N63" s="14">
        <f t="shared" si="0"/>
        <v>0.67045454545454541</v>
      </c>
      <c r="O63" s="14">
        <f t="shared" si="2"/>
        <v>2.131019830028329</v>
      </c>
      <c r="P63" s="14"/>
      <c r="Q63" s="14"/>
      <c r="R63" s="14"/>
      <c r="W63" t="s">
        <v>3530</v>
      </c>
      <c r="X63" s="6">
        <v>2004</v>
      </c>
      <c r="Z63" s="6">
        <v>0</v>
      </c>
      <c r="AD63" s="14">
        <v>176</v>
      </c>
    </row>
    <row r="64" spans="1:30">
      <c r="A64" s="9">
        <v>3</v>
      </c>
      <c r="B64" s="9" t="str">
        <f t="shared" si="1"/>
        <v>Aura NS3-193-8A</v>
      </c>
      <c r="C64" s="14" t="s">
        <v>724</v>
      </c>
      <c r="D64" s="14" t="s">
        <v>785</v>
      </c>
      <c r="E64" s="14"/>
      <c r="F64" s="14"/>
      <c r="G64" s="14"/>
      <c r="H64" s="14">
        <v>20</v>
      </c>
      <c r="I64" s="14">
        <v>80</v>
      </c>
      <c r="J64" s="9">
        <v>5</v>
      </c>
      <c r="K64" s="14">
        <v>80</v>
      </c>
      <c r="L64" s="14">
        <v>1.25</v>
      </c>
      <c r="M64" s="14">
        <v>0.67</v>
      </c>
      <c r="N64" s="14">
        <f t="shared" si="0"/>
        <v>0.72727272727272729</v>
      </c>
      <c r="O64" s="14">
        <f t="shared" si="2"/>
        <v>8.5079365079365168</v>
      </c>
      <c r="P64" s="14"/>
      <c r="Q64" s="14"/>
      <c r="R64" s="14"/>
      <c r="W64" t="s">
        <v>3530</v>
      </c>
      <c r="X64" s="6">
        <v>2004</v>
      </c>
      <c r="Z64" s="6">
        <v>0</v>
      </c>
      <c r="AD64" s="14">
        <v>110</v>
      </c>
    </row>
    <row r="65" spans="1:30">
      <c r="A65" s="9">
        <v>3</v>
      </c>
      <c r="B65" s="9" t="str">
        <f t="shared" si="1"/>
        <v>Fostex FE83E</v>
      </c>
      <c r="C65" s="14" t="s">
        <v>786</v>
      </c>
      <c r="D65" s="14" t="s">
        <v>787</v>
      </c>
      <c r="E65" s="14"/>
      <c r="F65" s="14"/>
      <c r="G65" s="14"/>
      <c r="H65" s="14">
        <v>10</v>
      </c>
      <c r="I65" s="14">
        <v>88</v>
      </c>
      <c r="J65" s="9">
        <v>0.4</v>
      </c>
      <c r="K65" s="14">
        <v>140</v>
      </c>
      <c r="L65" s="14">
        <v>1.2929999999999999</v>
      </c>
      <c r="M65" s="14">
        <v>0.78</v>
      </c>
      <c r="N65" s="14">
        <f t="shared" si="0"/>
        <v>0</v>
      </c>
      <c r="O65" s="14">
        <f t="shared" si="2"/>
        <v>0</v>
      </c>
      <c r="P65" s="14"/>
      <c r="Q65" s="14"/>
      <c r="R65" s="14"/>
      <c r="W65" t="s">
        <v>3530</v>
      </c>
      <c r="X65" s="6">
        <v>2004</v>
      </c>
      <c r="Z65" s="6">
        <v>0</v>
      </c>
      <c r="AD65" s="14"/>
    </row>
    <row r="66" spans="1:30">
      <c r="A66" s="9">
        <v>3</v>
      </c>
      <c r="B66" s="9" t="str">
        <f t="shared" si="1"/>
        <v>Fostex FE87E</v>
      </c>
      <c r="C66" s="14" t="s">
        <v>786</v>
      </c>
      <c r="D66" s="14" t="s">
        <v>788</v>
      </c>
      <c r="E66" s="14"/>
      <c r="F66" s="14"/>
      <c r="G66" s="14"/>
      <c r="H66" s="14">
        <v>10</v>
      </c>
      <c r="I66" s="14">
        <v>89</v>
      </c>
      <c r="J66" s="9">
        <v>0.4</v>
      </c>
      <c r="K66" s="14">
        <v>140</v>
      </c>
      <c r="L66" s="14">
        <v>1.03</v>
      </c>
      <c r="M66" s="14">
        <v>0.92</v>
      </c>
      <c r="N66" s="14">
        <f t="shared" ref="N66:N129" si="3">IF(AD66&gt;0,K66/AD66,0)</f>
        <v>0</v>
      </c>
      <c r="O66" s="14">
        <f t="shared" si="2"/>
        <v>0</v>
      </c>
      <c r="P66" s="14"/>
      <c r="Q66" s="14"/>
      <c r="R66" s="14"/>
      <c r="W66" t="s">
        <v>3530</v>
      </c>
      <c r="X66" s="6">
        <v>2004</v>
      </c>
      <c r="Z66" s="6">
        <v>0</v>
      </c>
      <c r="AD66" s="14"/>
    </row>
    <row r="67" spans="1:30">
      <c r="A67" s="9">
        <v>3</v>
      </c>
      <c r="B67" s="9" t="str">
        <f t="shared" ref="B67:B130" si="4">CONCATENATE(C67,CHAR(32),D67)</f>
        <v>Fostex FF85K</v>
      </c>
      <c r="C67" s="14" t="s">
        <v>786</v>
      </c>
      <c r="D67" s="14" t="s">
        <v>789</v>
      </c>
      <c r="E67" s="14"/>
      <c r="F67" s="14"/>
      <c r="G67" s="14"/>
      <c r="H67" s="14">
        <v>10</v>
      </c>
      <c r="I67" s="14">
        <v>88</v>
      </c>
      <c r="J67" s="9">
        <v>0.55000000000000004</v>
      </c>
      <c r="K67" s="14">
        <v>122</v>
      </c>
      <c r="L67" s="14">
        <v>1.07</v>
      </c>
      <c r="M67" s="14">
        <v>0.47</v>
      </c>
      <c r="N67" s="14">
        <f t="shared" si="3"/>
        <v>0</v>
      </c>
      <c r="O67" s="14">
        <f t="shared" si="2"/>
        <v>0</v>
      </c>
      <c r="P67" s="14"/>
      <c r="Q67" s="14"/>
      <c r="R67" s="14"/>
      <c r="W67" t="s">
        <v>3530</v>
      </c>
      <c r="X67" s="6">
        <v>2004</v>
      </c>
      <c r="Z67" s="6">
        <v>0</v>
      </c>
      <c r="AD67" s="14"/>
    </row>
    <row r="68" spans="1:30">
      <c r="A68" s="9">
        <v>3</v>
      </c>
      <c r="B68" s="9" t="str">
        <f t="shared" si="4"/>
        <v xml:space="preserve">Hi-Vi B3N </v>
      </c>
      <c r="C68" s="14" t="s">
        <v>8</v>
      </c>
      <c r="D68" s="14" t="s">
        <v>790</v>
      </c>
      <c r="E68" s="14"/>
      <c r="F68" s="14"/>
      <c r="G68" s="14"/>
      <c r="H68" s="14">
        <v>15</v>
      </c>
      <c r="I68" s="14">
        <v>81</v>
      </c>
      <c r="J68" s="9">
        <v>3</v>
      </c>
      <c r="K68" s="14">
        <v>77</v>
      </c>
      <c r="L68" s="14">
        <v>1.7</v>
      </c>
      <c r="M68" s="14">
        <v>0.86</v>
      </c>
      <c r="N68" s="14">
        <f t="shared" si="3"/>
        <v>1.0694444444444444</v>
      </c>
      <c r="O68" s="14">
        <f t="shared" ref="O68:O131" si="5">IF(AD68&gt;0,1/(1/M68-1/N68),0)</f>
        <v>4.391246684350131</v>
      </c>
      <c r="P68" s="14"/>
      <c r="Q68" s="14"/>
      <c r="R68" s="14"/>
      <c r="W68" t="s">
        <v>3530</v>
      </c>
      <c r="X68" s="6">
        <v>2004</v>
      </c>
      <c r="Z68" s="6">
        <v>0</v>
      </c>
      <c r="AD68" s="14">
        <v>72</v>
      </c>
    </row>
    <row r="69" spans="1:30">
      <c r="A69" s="9">
        <v>3</v>
      </c>
      <c r="B69" s="9" t="str">
        <f t="shared" si="4"/>
        <v xml:space="preserve">Hi-Vi B3S </v>
      </c>
      <c r="C69" s="14" t="s">
        <v>8</v>
      </c>
      <c r="D69" s="14" t="s">
        <v>791</v>
      </c>
      <c r="E69" s="14"/>
      <c r="F69" s="14"/>
      <c r="G69" s="14"/>
      <c r="H69" s="14">
        <v>15</v>
      </c>
      <c r="I69" s="14">
        <v>80</v>
      </c>
      <c r="J69" s="9">
        <v>3</v>
      </c>
      <c r="K69" s="14">
        <v>80</v>
      </c>
      <c r="L69" s="14">
        <v>1.6</v>
      </c>
      <c r="M69" s="14">
        <v>0.93</v>
      </c>
      <c r="N69" s="14">
        <f t="shared" si="3"/>
        <v>1.1940298507462686</v>
      </c>
      <c r="O69" s="14">
        <f t="shared" si="5"/>
        <v>4.2057659694742808</v>
      </c>
      <c r="P69" s="14"/>
      <c r="Q69" s="14"/>
      <c r="R69" s="14"/>
      <c r="W69" t="s">
        <v>3530</v>
      </c>
      <c r="X69" s="6">
        <v>2004</v>
      </c>
      <c r="Z69" s="6">
        <v>0</v>
      </c>
      <c r="AD69" s="14">
        <v>67</v>
      </c>
    </row>
    <row r="70" spans="1:30">
      <c r="A70" s="9">
        <v>3</v>
      </c>
      <c r="B70" s="9" t="str">
        <f t="shared" si="4"/>
        <v xml:space="preserve">Hi-Vi M3N </v>
      </c>
      <c r="C70" s="14" t="s">
        <v>8</v>
      </c>
      <c r="D70" s="14" t="s">
        <v>792</v>
      </c>
      <c r="E70" s="14"/>
      <c r="F70" s="14"/>
      <c r="G70" s="14"/>
      <c r="H70" s="14">
        <v>15</v>
      </c>
      <c r="I70" s="14">
        <v>82</v>
      </c>
      <c r="J70" s="9">
        <v>3</v>
      </c>
      <c r="K70" s="14">
        <v>91</v>
      </c>
      <c r="L70" s="14">
        <v>1.5</v>
      </c>
      <c r="M70" s="14">
        <v>0.8</v>
      </c>
      <c r="N70" s="14">
        <f t="shared" si="3"/>
        <v>1.0340909090909092</v>
      </c>
      <c r="O70" s="14">
        <f t="shared" si="5"/>
        <v>3.5339805825242707</v>
      </c>
      <c r="P70" s="14"/>
      <c r="Q70" s="14"/>
      <c r="R70" s="14"/>
      <c r="W70" t="s">
        <v>3530</v>
      </c>
      <c r="X70" s="6">
        <v>2004</v>
      </c>
      <c r="Z70" s="6">
        <v>0</v>
      </c>
      <c r="AD70" s="14">
        <v>88</v>
      </c>
    </row>
    <row r="71" spans="1:30">
      <c r="A71" s="9">
        <v>3</v>
      </c>
      <c r="B71" s="9" t="str">
        <f t="shared" si="4"/>
        <v xml:space="preserve">Mivoc MHE 280 MK II </v>
      </c>
      <c r="C71" s="14" t="s">
        <v>793</v>
      </c>
      <c r="D71" s="14" t="s">
        <v>794</v>
      </c>
      <c r="E71" s="14"/>
      <c r="F71" s="14"/>
      <c r="G71" s="14"/>
      <c r="H71" s="14">
        <v>120</v>
      </c>
      <c r="I71" s="14">
        <v>89</v>
      </c>
      <c r="J71" s="9">
        <v>1.75</v>
      </c>
      <c r="K71" s="14">
        <v>3500</v>
      </c>
      <c r="L71" s="14">
        <v>2.4</v>
      </c>
      <c r="M71" s="14">
        <v>0.69</v>
      </c>
      <c r="N71" s="14">
        <f t="shared" si="3"/>
        <v>0.85995085995085996</v>
      </c>
      <c r="O71" s="14">
        <f t="shared" si="5"/>
        <v>3.4913980049154225</v>
      </c>
      <c r="P71" s="14"/>
      <c r="Q71" s="14"/>
      <c r="R71" s="14"/>
      <c r="W71" t="s">
        <v>3530</v>
      </c>
      <c r="X71" s="6">
        <v>2004</v>
      </c>
      <c r="Z71" s="6">
        <v>0</v>
      </c>
      <c r="AD71" s="14">
        <v>4070</v>
      </c>
    </row>
    <row r="72" spans="1:30">
      <c r="A72" s="9">
        <v>3</v>
      </c>
      <c r="B72" s="9" t="str">
        <f t="shared" si="4"/>
        <v>Morel MDM 75</v>
      </c>
      <c r="C72" s="14" t="s">
        <v>13</v>
      </c>
      <c r="D72" s="14" t="s">
        <v>795</v>
      </c>
      <c r="E72" s="14"/>
      <c r="F72" s="14"/>
      <c r="G72" s="14"/>
      <c r="H72" s="14">
        <v>300</v>
      </c>
      <c r="I72" s="14">
        <v>92</v>
      </c>
      <c r="J72" s="9">
        <v>1.5</v>
      </c>
      <c r="K72" s="14">
        <v>280</v>
      </c>
      <c r="L72" s="14">
        <v>0.26</v>
      </c>
      <c r="M72" s="14">
        <v>0.44</v>
      </c>
      <c r="N72" s="14">
        <f t="shared" si="3"/>
        <v>3.5443037974683542</v>
      </c>
      <c r="O72" s="14">
        <f t="shared" si="5"/>
        <v>0.50236503017452283</v>
      </c>
      <c r="P72" s="14"/>
      <c r="Q72" s="14"/>
      <c r="R72" s="14"/>
      <c r="W72" t="s">
        <v>3530</v>
      </c>
      <c r="X72" s="6">
        <v>2004</v>
      </c>
      <c r="Z72" s="6">
        <v>0</v>
      </c>
      <c r="AD72" s="14">
        <v>79</v>
      </c>
    </row>
    <row r="73" spans="1:30">
      <c r="A73" s="9">
        <v>3</v>
      </c>
      <c r="B73" s="9" t="str">
        <f t="shared" si="4"/>
        <v>Tang Band W3-1008</v>
      </c>
      <c r="C73" s="14" t="s">
        <v>14</v>
      </c>
      <c r="D73" s="14" t="s">
        <v>796</v>
      </c>
      <c r="E73" s="14"/>
      <c r="F73" s="14"/>
      <c r="G73" s="14"/>
      <c r="H73" s="14">
        <v>15</v>
      </c>
      <c r="I73" s="14">
        <v>88</v>
      </c>
      <c r="J73" s="9">
        <v>1.2</v>
      </c>
      <c r="K73" s="14">
        <v>100</v>
      </c>
      <c r="L73" s="14">
        <v>1.51</v>
      </c>
      <c r="M73" s="14">
        <v>0.53</v>
      </c>
      <c r="N73" s="14">
        <f t="shared" si="3"/>
        <v>0.59880239520958078</v>
      </c>
      <c r="O73" s="14">
        <f t="shared" si="5"/>
        <v>4.6127067014795546</v>
      </c>
      <c r="P73" s="14"/>
      <c r="Q73" s="14"/>
      <c r="R73" s="14"/>
      <c r="W73" t="s">
        <v>3530</v>
      </c>
      <c r="X73" s="6">
        <v>2004</v>
      </c>
      <c r="Z73" s="6">
        <v>0</v>
      </c>
      <c r="AD73" s="14">
        <v>167</v>
      </c>
    </row>
    <row r="74" spans="1:30">
      <c r="A74" s="9">
        <v>3</v>
      </c>
      <c r="B74" s="9" t="str">
        <f t="shared" si="4"/>
        <v>Tang Band W3-1010S</v>
      </c>
      <c r="C74" s="14" t="s">
        <v>14</v>
      </c>
      <c r="D74" s="14" t="s">
        <v>797</v>
      </c>
      <c r="E74" s="14"/>
      <c r="F74" s="14"/>
      <c r="G74" s="14"/>
      <c r="H74" s="14">
        <v>15</v>
      </c>
      <c r="I74" s="14">
        <v>86</v>
      </c>
      <c r="J74" s="9">
        <v>0.2</v>
      </c>
      <c r="K74" s="14">
        <v>100</v>
      </c>
      <c r="L74" s="14">
        <v>1.3</v>
      </c>
      <c r="M74" s="14">
        <v>0.6</v>
      </c>
      <c r="N74" s="14">
        <f t="shared" si="3"/>
        <v>0.68027210884353739</v>
      </c>
      <c r="O74" s="14">
        <f t="shared" si="5"/>
        <v>5.0847457627118615</v>
      </c>
      <c r="P74" s="14"/>
      <c r="Q74" s="14"/>
      <c r="R74" s="14"/>
      <c r="W74" t="s">
        <v>3530</v>
      </c>
      <c r="X74" s="6">
        <v>2004</v>
      </c>
      <c r="Z74" s="6">
        <v>0</v>
      </c>
      <c r="AD74" s="14">
        <v>147</v>
      </c>
    </row>
    <row r="75" spans="1:30">
      <c r="A75" s="9">
        <v>3</v>
      </c>
      <c r="B75" s="9" t="str">
        <f t="shared" si="4"/>
        <v>Tang Band W3-1011S</v>
      </c>
      <c r="C75" s="14" t="s">
        <v>14</v>
      </c>
      <c r="D75" s="14" t="s">
        <v>798</v>
      </c>
      <c r="E75" s="14"/>
      <c r="F75" s="14"/>
      <c r="G75" s="14"/>
      <c r="H75" s="14">
        <v>15</v>
      </c>
      <c r="I75" s="14">
        <v>87</v>
      </c>
      <c r="J75" s="9">
        <v>1.2</v>
      </c>
      <c r="K75" s="14">
        <v>100</v>
      </c>
      <c r="L75" s="14">
        <v>1.51</v>
      </c>
      <c r="M75" s="14">
        <v>0.64</v>
      </c>
      <c r="N75" s="14">
        <f t="shared" si="3"/>
        <v>0.71942446043165464</v>
      </c>
      <c r="O75" s="14">
        <f t="shared" si="5"/>
        <v>5.7971014492753667</v>
      </c>
      <c r="P75" s="14"/>
      <c r="Q75" s="14"/>
      <c r="R75" s="14"/>
      <c r="W75" t="s">
        <v>3530</v>
      </c>
      <c r="X75" s="6">
        <v>2004</v>
      </c>
      <c r="Z75" s="6">
        <v>0</v>
      </c>
      <c r="AD75" s="14">
        <v>139</v>
      </c>
    </row>
    <row r="76" spans="1:30">
      <c r="A76" s="9">
        <v>3</v>
      </c>
      <c r="B76" s="9" t="str">
        <f t="shared" si="4"/>
        <v>Tang Band W3-315D</v>
      </c>
      <c r="C76" s="14" t="s">
        <v>14</v>
      </c>
      <c r="D76" s="14" t="s">
        <v>799</v>
      </c>
      <c r="E76" s="14"/>
      <c r="F76" s="14"/>
      <c r="G76" s="14"/>
      <c r="H76" s="14">
        <v>15</v>
      </c>
      <c r="I76" s="14">
        <v>87</v>
      </c>
      <c r="J76" s="9">
        <v>1</v>
      </c>
      <c r="K76" s="14">
        <v>105</v>
      </c>
      <c r="L76" s="14">
        <v>1.7</v>
      </c>
      <c r="M76" s="14">
        <v>0.52</v>
      </c>
      <c r="N76" s="14">
        <f t="shared" si="3"/>
        <v>0.57065217391304346</v>
      </c>
      <c r="O76" s="14">
        <f t="shared" si="5"/>
        <v>5.8583690987124521</v>
      </c>
      <c r="P76" s="14"/>
      <c r="Q76" s="14"/>
      <c r="R76" s="14"/>
      <c r="W76" t="s">
        <v>3530</v>
      </c>
      <c r="X76" s="6">
        <v>2004</v>
      </c>
      <c r="Z76" s="6">
        <v>0</v>
      </c>
      <c r="AD76" s="14">
        <v>184</v>
      </c>
    </row>
    <row r="77" spans="1:30">
      <c r="A77" s="9">
        <v>3</v>
      </c>
      <c r="B77" s="9" t="str">
        <f t="shared" si="4"/>
        <v>Tang Band W3-315SC</v>
      </c>
      <c r="C77" s="14" t="s">
        <v>14</v>
      </c>
      <c r="D77" s="14" t="s">
        <v>800</v>
      </c>
      <c r="E77" s="14"/>
      <c r="F77" s="14"/>
      <c r="G77" s="14"/>
      <c r="H77" s="14">
        <v>15</v>
      </c>
      <c r="I77" s="14">
        <v>85</v>
      </c>
      <c r="J77" s="9">
        <v>0.5</v>
      </c>
      <c r="K77" s="14">
        <v>100</v>
      </c>
      <c r="L77" s="14">
        <v>1.68</v>
      </c>
      <c r="M77" s="14">
        <v>0.64</v>
      </c>
      <c r="N77" s="14">
        <f t="shared" si="3"/>
        <v>0.8</v>
      </c>
      <c r="O77" s="14">
        <f t="shared" si="5"/>
        <v>3.2</v>
      </c>
      <c r="P77" s="14"/>
      <c r="Q77" s="14"/>
      <c r="R77" s="14"/>
      <c r="W77" t="s">
        <v>3530</v>
      </c>
      <c r="X77" s="6">
        <v>2004</v>
      </c>
      <c r="Z77" s="6">
        <v>0</v>
      </c>
      <c r="AD77" s="14">
        <v>125</v>
      </c>
    </row>
    <row r="78" spans="1:30">
      <c r="A78" s="9">
        <v>3</v>
      </c>
      <c r="B78" s="9" t="str">
        <f t="shared" si="4"/>
        <v>Tang Band W3-316A</v>
      </c>
      <c r="C78" s="14" t="s">
        <v>14</v>
      </c>
      <c r="D78" s="14" t="s">
        <v>801</v>
      </c>
      <c r="E78" s="14"/>
      <c r="F78" s="14"/>
      <c r="G78" s="14"/>
      <c r="H78" s="14">
        <v>15</v>
      </c>
      <c r="I78" s="14">
        <v>88</v>
      </c>
      <c r="J78" s="9">
        <v>1.3</v>
      </c>
      <c r="K78" s="14">
        <v>100</v>
      </c>
      <c r="L78" s="14">
        <v>1.72</v>
      </c>
      <c r="M78" s="14">
        <v>0.43</v>
      </c>
      <c r="N78" s="14">
        <f t="shared" si="3"/>
        <v>0.46082949308755761</v>
      </c>
      <c r="O78" s="14">
        <f t="shared" si="5"/>
        <v>6.4275037369207686</v>
      </c>
      <c r="P78" s="14"/>
      <c r="Q78" s="14"/>
      <c r="R78" s="14"/>
      <c r="W78" t="s">
        <v>3530</v>
      </c>
      <c r="X78" s="6">
        <v>2004</v>
      </c>
      <c r="Z78" s="6">
        <v>0</v>
      </c>
      <c r="AD78" s="14">
        <v>217</v>
      </c>
    </row>
    <row r="79" spans="1:30">
      <c r="A79" s="9">
        <v>3</v>
      </c>
      <c r="B79" s="9" t="str">
        <f t="shared" si="4"/>
        <v>Tang Band W3-316SB</v>
      </c>
      <c r="C79" s="14" t="s">
        <v>14</v>
      </c>
      <c r="D79" s="14" t="s">
        <v>802</v>
      </c>
      <c r="E79" s="14"/>
      <c r="F79" s="14"/>
      <c r="G79" s="14"/>
      <c r="H79" s="14">
        <v>15</v>
      </c>
      <c r="I79" s="14">
        <v>87</v>
      </c>
      <c r="J79" s="9">
        <v>0.2</v>
      </c>
      <c r="K79" s="14">
        <v>100</v>
      </c>
      <c r="L79" s="14">
        <v>1.66</v>
      </c>
      <c r="M79" s="14">
        <v>0.68</v>
      </c>
      <c r="N79" s="14">
        <f t="shared" si="3"/>
        <v>0.78740157480314965</v>
      </c>
      <c r="O79" s="14">
        <f t="shared" si="5"/>
        <v>4.9853372434017631</v>
      </c>
      <c r="P79" s="14"/>
      <c r="Q79" s="14"/>
      <c r="R79" s="14"/>
      <c r="W79" t="s">
        <v>3530</v>
      </c>
      <c r="X79" s="6">
        <v>2004</v>
      </c>
      <c r="Z79" s="6">
        <v>0</v>
      </c>
      <c r="AD79" s="14">
        <v>127</v>
      </c>
    </row>
    <row r="80" spans="1:30">
      <c r="A80" s="9">
        <v>3</v>
      </c>
      <c r="B80" s="9" t="str">
        <f t="shared" si="4"/>
        <v>Tang Band W3-317SB</v>
      </c>
      <c r="C80" s="14" t="s">
        <v>14</v>
      </c>
      <c r="D80" s="14" t="s">
        <v>803</v>
      </c>
      <c r="E80" s="14"/>
      <c r="F80" s="14"/>
      <c r="G80" s="14"/>
      <c r="H80" s="14">
        <v>15</v>
      </c>
      <c r="I80" s="14">
        <v>86</v>
      </c>
      <c r="J80" s="9">
        <v>0.2</v>
      </c>
      <c r="K80" s="14">
        <v>100</v>
      </c>
      <c r="L80" s="14">
        <v>1.55</v>
      </c>
      <c r="M80" s="14">
        <v>0.63</v>
      </c>
      <c r="N80" s="14">
        <f t="shared" si="3"/>
        <v>0.72992700729927007</v>
      </c>
      <c r="O80" s="14">
        <f t="shared" si="5"/>
        <v>4.601899196493795</v>
      </c>
      <c r="P80" s="14"/>
      <c r="Q80" s="14"/>
      <c r="R80" s="14"/>
      <c r="W80" t="s">
        <v>3530</v>
      </c>
      <c r="X80" s="6">
        <v>2004</v>
      </c>
      <c r="Z80" s="6">
        <v>0</v>
      </c>
      <c r="AD80" s="14">
        <v>137</v>
      </c>
    </row>
    <row r="81" spans="1:30">
      <c r="A81" s="9">
        <v>3</v>
      </c>
      <c r="B81" s="9" t="str">
        <f t="shared" si="4"/>
        <v>Tang Band W3-318SB</v>
      </c>
      <c r="C81" s="14" t="s">
        <v>14</v>
      </c>
      <c r="D81" s="14" t="s">
        <v>804</v>
      </c>
      <c r="E81" s="14"/>
      <c r="F81" s="14"/>
      <c r="G81" s="14"/>
      <c r="H81" s="14">
        <v>15</v>
      </c>
      <c r="I81" s="14">
        <v>86</v>
      </c>
      <c r="J81" s="9">
        <v>0.2</v>
      </c>
      <c r="K81" s="14">
        <v>100</v>
      </c>
      <c r="L81" s="14">
        <v>2</v>
      </c>
      <c r="M81" s="14">
        <v>0.56999999999999995</v>
      </c>
      <c r="N81" s="14">
        <f t="shared" si="3"/>
        <v>0.70921985815602839</v>
      </c>
      <c r="O81" s="14">
        <f t="shared" si="5"/>
        <v>2.9037187977585313</v>
      </c>
      <c r="P81" s="14"/>
      <c r="Q81" s="14"/>
      <c r="R81" s="14"/>
      <c r="W81" t="s">
        <v>3530</v>
      </c>
      <c r="X81" s="6">
        <v>2004</v>
      </c>
      <c r="Z81" s="6">
        <v>0</v>
      </c>
      <c r="AD81" s="14">
        <v>141</v>
      </c>
    </row>
    <row r="82" spans="1:30">
      <c r="A82" s="9">
        <v>3</v>
      </c>
      <c r="B82" s="9" t="str">
        <f t="shared" si="4"/>
        <v>Tang Band W3-319SC</v>
      </c>
      <c r="C82" s="14" t="s">
        <v>14</v>
      </c>
      <c r="D82" s="14" t="s">
        <v>805</v>
      </c>
      <c r="E82" s="14"/>
      <c r="F82" s="14"/>
      <c r="G82" s="14"/>
      <c r="H82" s="14">
        <v>15</v>
      </c>
      <c r="I82" s="14">
        <v>87</v>
      </c>
      <c r="J82" s="9">
        <v>0.2</v>
      </c>
      <c r="K82" s="14">
        <v>100</v>
      </c>
      <c r="L82" s="14">
        <v>1.68</v>
      </c>
      <c r="M82" s="14">
        <v>0.53</v>
      </c>
      <c r="N82" s="14">
        <f t="shared" si="3"/>
        <v>0.5714285714285714</v>
      </c>
      <c r="O82" s="14">
        <f t="shared" si="5"/>
        <v>7.3103448275862171</v>
      </c>
      <c r="P82" s="14"/>
      <c r="Q82" s="14"/>
      <c r="R82" s="14"/>
      <c r="W82" t="s">
        <v>3530</v>
      </c>
      <c r="X82" s="6">
        <v>2004</v>
      </c>
      <c r="Z82" s="6">
        <v>0</v>
      </c>
      <c r="AD82" s="14">
        <v>175</v>
      </c>
    </row>
    <row r="83" spans="1:30">
      <c r="A83" s="9">
        <v>3</v>
      </c>
      <c r="B83" s="9" t="str">
        <f t="shared" si="4"/>
        <v>Tang Band W3-321SB</v>
      </c>
      <c r="C83" s="14" t="s">
        <v>14</v>
      </c>
      <c r="D83" s="14" t="s">
        <v>806</v>
      </c>
      <c r="E83" s="14"/>
      <c r="F83" s="14"/>
      <c r="G83" s="14"/>
      <c r="H83" s="14">
        <v>15</v>
      </c>
      <c r="I83" s="14">
        <v>86</v>
      </c>
      <c r="J83" s="9">
        <v>0.2</v>
      </c>
      <c r="K83" s="14">
        <v>100</v>
      </c>
      <c r="L83" s="14">
        <v>2</v>
      </c>
      <c r="M83" s="14">
        <v>0.61</v>
      </c>
      <c r="N83" s="14">
        <f t="shared" si="3"/>
        <v>0.70921985815602839</v>
      </c>
      <c r="O83" s="14">
        <f t="shared" si="5"/>
        <v>4.3602573266618991</v>
      </c>
      <c r="P83" s="14"/>
      <c r="Q83" s="14"/>
      <c r="R83" s="14"/>
      <c r="W83" t="s">
        <v>3530</v>
      </c>
      <c r="X83" s="6">
        <v>2004</v>
      </c>
      <c r="Z83" s="6">
        <v>0</v>
      </c>
      <c r="AD83" s="14">
        <v>141</v>
      </c>
    </row>
    <row r="84" spans="1:30">
      <c r="A84" s="9">
        <v>3</v>
      </c>
      <c r="B84" s="9" t="str">
        <f t="shared" si="4"/>
        <v>Tang Band W3-517SA</v>
      </c>
      <c r="C84" s="14" t="s">
        <v>14</v>
      </c>
      <c r="D84" s="14" t="s">
        <v>807</v>
      </c>
      <c r="E84" s="14"/>
      <c r="F84" s="14"/>
      <c r="G84" s="14"/>
      <c r="H84" s="14">
        <v>15</v>
      </c>
      <c r="I84" s="14">
        <v>87</v>
      </c>
      <c r="J84" s="9">
        <v>0.2</v>
      </c>
      <c r="K84" s="14">
        <v>100</v>
      </c>
      <c r="L84" s="14">
        <v>1.99</v>
      </c>
      <c r="M84" s="14">
        <v>0.59</v>
      </c>
      <c r="N84" s="14">
        <f t="shared" si="3"/>
        <v>0.65789473684210531</v>
      </c>
      <c r="O84" s="14">
        <f t="shared" si="5"/>
        <v>5.7170542635658803</v>
      </c>
      <c r="P84" s="14"/>
      <c r="Q84" s="14"/>
      <c r="R84" s="14"/>
      <c r="W84" t="s">
        <v>3530</v>
      </c>
      <c r="X84" s="6">
        <v>2004</v>
      </c>
      <c r="Z84" s="6">
        <v>0</v>
      </c>
      <c r="AD84" s="14">
        <v>152</v>
      </c>
    </row>
    <row r="85" spans="1:30">
      <c r="A85" s="9">
        <v>3</v>
      </c>
      <c r="B85" s="9" t="str">
        <f t="shared" si="4"/>
        <v>Tang Band W3-532SG</v>
      </c>
      <c r="C85" s="14" t="s">
        <v>14</v>
      </c>
      <c r="D85" s="14" t="s">
        <v>808</v>
      </c>
      <c r="E85" s="14"/>
      <c r="F85" s="14"/>
      <c r="G85" s="14"/>
      <c r="H85" s="14">
        <v>15</v>
      </c>
      <c r="I85" s="14">
        <v>86</v>
      </c>
      <c r="J85" s="9">
        <v>0.2</v>
      </c>
      <c r="K85" s="14">
        <v>100</v>
      </c>
      <c r="L85" s="14">
        <v>2.1</v>
      </c>
      <c r="M85" s="14">
        <v>0.61</v>
      </c>
      <c r="N85" s="14">
        <f t="shared" si="3"/>
        <v>0.68027210884353739</v>
      </c>
      <c r="O85" s="14">
        <f t="shared" si="5"/>
        <v>5.9051306873184872</v>
      </c>
      <c r="P85" s="14"/>
      <c r="Q85" s="14"/>
      <c r="R85" s="14"/>
      <c r="W85" t="s">
        <v>3530</v>
      </c>
      <c r="X85" s="6">
        <v>2004</v>
      </c>
      <c r="Z85" s="6">
        <v>0</v>
      </c>
      <c r="AD85" s="14">
        <v>147</v>
      </c>
    </row>
    <row r="86" spans="1:30">
      <c r="A86" s="9">
        <v>3</v>
      </c>
      <c r="B86" s="9" t="str">
        <f t="shared" si="4"/>
        <v>Tang Band W3-582SB</v>
      </c>
      <c r="C86" s="14" t="s">
        <v>14</v>
      </c>
      <c r="D86" s="14" t="s">
        <v>809</v>
      </c>
      <c r="E86" s="14"/>
      <c r="F86" s="14"/>
      <c r="G86" s="14"/>
      <c r="H86" s="14">
        <v>15</v>
      </c>
      <c r="I86" s="14">
        <v>86</v>
      </c>
      <c r="J86" s="9">
        <v>0.2</v>
      </c>
      <c r="K86" s="14">
        <v>100</v>
      </c>
      <c r="L86" s="14">
        <v>1.55</v>
      </c>
      <c r="M86" s="14">
        <v>0.64</v>
      </c>
      <c r="N86" s="14">
        <f t="shared" si="3"/>
        <v>0.72992700729927007</v>
      </c>
      <c r="O86" s="14">
        <f t="shared" si="5"/>
        <v>5.1948051948051974</v>
      </c>
      <c r="P86" s="14"/>
      <c r="Q86" s="14"/>
      <c r="R86" s="14"/>
      <c r="W86" t="s">
        <v>3530</v>
      </c>
      <c r="X86" s="6">
        <v>2004</v>
      </c>
      <c r="Z86" s="6">
        <v>0</v>
      </c>
      <c r="AD86" s="14">
        <v>137</v>
      </c>
    </row>
    <row r="87" spans="1:30">
      <c r="A87" s="9">
        <v>3</v>
      </c>
      <c r="B87" s="9" t="str">
        <f t="shared" si="4"/>
        <v>Tang Band W3-593S</v>
      </c>
      <c r="C87" s="14" t="s">
        <v>14</v>
      </c>
      <c r="D87" s="14" t="s">
        <v>810</v>
      </c>
      <c r="E87" s="14"/>
      <c r="F87" s="14"/>
      <c r="G87" s="14"/>
      <c r="H87" s="14">
        <v>15</v>
      </c>
      <c r="I87" s="14">
        <v>86</v>
      </c>
      <c r="J87" s="9">
        <v>0.4</v>
      </c>
      <c r="K87" s="14">
        <v>100</v>
      </c>
      <c r="L87" s="14">
        <v>1.3</v>
      </c>
      <c r="M87" s="14">
        <v>0.79</v>
      </c>
      <c r="N87" s="14">
        <f t="shared" si="3"/>
        <v>0.8771929824561403</v>
      </c>
      <c r="O87" s="14">
        <f t="shared" si="5"/>
        <v>7.9476861167002175</v>
      </c>
      <c r="P87" s="14"/>
      <c r="Q87" s="14"/>
      <c r="R87" s="14"/>
      <c r="W87" t="s">
        <v>3530</v>
      </c>
      <c r="X87" s="6">
        <v>2004</v>
      </c>
      <c r="Z87" s="6">
        <v>0</v>
      </c>
      <c r="AD87" s="14">
        <v>114</v>
      </c>
    </row>
    <row r="88" spans="1:30">
      <c r="A88" s="9">
        <v>3</v>
      </c>
      <c r="B88" s="9" t="str">
        <f t="shared" si="4"/>
        <v>Tang Band W3-594S</v>
      </c>
      <c r="C88" s="14" t="s">
        <v>14</v>
      </c>
      <c r="D88" s="14" t="s">
        <v>811</v>
      </c>
      <c r="E88" s="14"/>
      <c r="F88" s="14"/>
      <c r="G88" s="14"/>
      <c r="H88" s="14">
        <v>15</v>
      </c>
      <c r="I88" s="14">
        <v>87</v>
      </c>
      <c r="J88" s="9">
        <v>0.4</v>
      </c>
      <c r="K88" s="14">
        <v>100</v>
      </c>
      <c r="L88" s="14">
        <v>1.8</v>
      </c>
      <c r="M88" s="14">
        <v>0.64</v>
      </c>
      <c r="N88" s="14">
        <f t="shared" si="3"/>
        <v>0.70921985815602839</v>
      </c>
      <c r="O88" s="14">
        <f t="shared" si="5"/>
        <v>6.5573770491803245</v>
      </c>
      <c r="P88" s="14"/>
      <c r="Q88" s="14"/>
      <c r="R88" s="14"/>
      <c r="W88" t="s">
        <v>3530</v>
      </c>
      <c r="X88" s="6">
        <v>2004</v>
      </c>
      <c r="Z88" s="6">
        <v>0</v>
      </c>
      <c r="AD88" s="14">
        <v>141</v>
      </c>
    </row>
    <row r="89" spans="1:30">
      <c r="A89" s="9">
        <v>3</v>
      </c>
      <c r="B89" s="9" t="str">
        <f t="shared" si="4"/>
        <v>Tang Band W3-871S</v>
      </c>
      <c r="C89" s="14" t="s">
        <v>14</v>
      </c>
      <c r="D89" s="14" t="s">
        <v>812</v>
      </c>
      <c r="E89" s="14"/>
      <c r="F89" s="14"/>
      <c r="G89" s="14"/>
      <c r="H89" s="14">
        <v>15</v>
      </c>
      <c r="I89" s="14">
        <v>87</v>
      </c>
      <c r="J89" s="9">
        <v>0.5</v>
      </c>
      <c r="K89" s="14">
        <v>110</v>
      </c>
      <c r="L89" s="14">
        <v>1.66</v>
      </c>
      <c r="M89" s="14">
        <v>0.59</v>
      </c>
      <c r="N89" s="14">
        <f t="shared" si="3"/>
        <v>0.65088757396449703</v>
      </c>
      <c r="O89" s="14">
        <f t="shared" si="5"/>
        <v>6.3070942662779341</v>
      </c>
      <c r="P89" s="14"/>
      <c r="Q89" s="14"/>
      <c r="R89" s="14"/>
      <c r="W89" t="s">
        <v>3530</v>
      </c>
      <c r="X89" s="6">
        <v>2004</v>
      </c>
      <c r="Z89" s="6">
        <v>0</v>
      </c>
      <c r="AD89" s="14">
        <v>169</v>
      </c>
    </row>
    <row r="90" spans="1:30">
      <c r="A90" s="9">
        <v>3</v>
      </c>
      <c r="B90" s="9" t="str">
        <f t="shared" si="4"/>
        <v>Tang Band W3-926S</v>
      </c>
      <c r="C90" s="14" t="s">
        <v>14</v>
      </c>
      <c r="D90" s="14" t="s">
        <v>813</v>
      </c>
      <c r="E90" s="14"/>
      <c r="F90" s="14"/>
      <c r="G90" s="14"/>
      <c r="H90" s="14">
        <v>15</v>
      </c>
      <c r="I90" s="14">
        <v>87</v>
      </c>
      <c r="J90" s="9">
        <v>1</v>
      </c>
      <c r="K90" s="14">
        <v>100</v>
      </c>
      <c r="L90" s="14">
        <v>1.85</v>
      </c>
      <c r="M90" s="14">
        <v>0.51</v>
      </c>
      <c r="N90" s="14">
        <f t="shared" si="3"/>
        <v>0.55865921787709494</v>
      </c>
      <c r="O90" s="14">
        <f t="shared" si="5"/>
        <v>5.8553386911595906</v>
      </c>
      <c r="P90" s="14"/>
      <c r="Q90" s="14"/>
      <c r="R90" s="14"/>
      <c r="W90" t="s">
        <v>3530</v>
      </c>
      <c r="X90" s="6">
        <v>2004</v>
      </c>
      <c r="Z90" s="6">
        <v>0</v>
      </c>
      <c r="AD90" s="14">
        <v>179</v>
      </c>
    </row>
    <row r="91" spans="1:30">
      <c r="A91" s="9">
        <v>3</v>
      </c>
      <c r="B91" s="9" t="str">
        <f t="shared" si="4"/>
        <v>Tang Band W3-993S</v>
      </c>
      <c r="C91" s="14" t="s">
        <v>14</v>
      </c>
      <c r="D91" s="14" t="s">
        <v>814</v>
      </c>
      <c r="E91" s="14"/>
      <c r="F91" s="14"/>
      <c r="G91" s="14"/>
      <c r="H91" s="14">
        <v>15</v>
      </c>
      <c r="I91" s="14">
        <v>86</v>
      </c>
      <c r="J91" s="9">
        <v>1.5</v>
      </c>
      <c r="K91" s="14">
        <v>100</v>
      </c>
      <c r="L91" s="14">
        <v>1.75</v>
      </c>
      <c r="M91" s="14">
        <v>0.54</v>
      </c>
      <c r="N91" s="14">
        <f t="shared" si="3"/>
        <v>0.6097560975609756</v>
      </c>
      <c r="O91" s="14">
        <f t="shared" si="5"/>
        <v>4.720279720279728</v>
      </c>
      <c r="P91" s="14"/>
      <c r="Q91" s="14"/>
      <c r="R91" s="14"/>
      <c r="W91" t="s">
        <v>3530</v>
      </c>
      <c r="X91" s="6">
        <v>2004</v>
      </c>
      <c r="Z91" s="6">
        <v>0</v>
      </c>
      <c r="AD91" s="14">
        <v>164</v>
      </c>
    </row>
    <row r="92" spans="1:30">
      <c r="A92" s="9">
        <v>3</v>
      </c>
      <c r="B92" s="9" t="str">
        <f t="shared" si="4"/>
        <v>Visaton FRS 7 4 Ohm</v>
      </c>
      <c r="C92" s="14" t="s">
        <v>752</v>
      </c>
      <c r="D92" s="14" t="s">
        <v>815</v>
      </c>
      <c r="E92" s="14"/>
      <c r="F92" s="14"/>
      <c r="G92" s="14"/>
      <c r="H92" s="14">
        <v>8</v>
      </c>
      <c r="I92" s="14">
        <v>88</v>
      </c>
      <c r="J92" s="9">
        <v>1.5</v>
      </c>
      <c r="K92" s="14">
        <v>250</v>
      </c>
      <c r="L92" s="14">
        <v>0.3</v>
      </c>
      <c r="M92" s="14">
        <v>1.22</v>
      </c>
      <c r="N92" s="14">
        <f t="shared" si="3"/>
        <v>1.953125</v>
      </c>
      <c r="O92" s="14">
        <f t="shared" si="5"/>
        <v>3.2502131287297527</v>
      </c>
      <c r="P92" s="14"/>
      <c r="Q92" s="14"/>
      <c r="R92" s="14"/>
      <c r="W92" t="s">
        <v>3530</v>
      </c>
      <c r="X92" s="6">
        <v>2004</v>
      </c>
      <c r="Z92" s="6">
        <v>0</v>
      </c>
      <c r="AD92" s="14">
        <v>128</v>
      </c>
    </row>
    <row r="93" spans="1:30">
      <c r="A93" s="9">
        <v>3</v>
      </c>
      <c r="B93" s="9" t="str">
        <f t="shared" si="4"/>
        <v>Visaton FRS 7 8 Ohm</v>
      </c>
      <c r="C93" s="14" t="s">
        <v>752</v>
      </c>
      <c r="D93" s="14" t="s">
        <v>816</v>
      </c>
      <c r="E93" s="14"/>
      <c r="F93" s="14"/>
      <c r="G93" s="14"/>
      <c r="H93" s="14">
        <v>8</v>
      </c>
      <c r="I93" s="14">
        <v>88</v>
      </c>
      <c r="J93" s="9">
        <v>1.5</v>
      </c>
      <c r="K93" s="14">
        <v>251</v>
      </c>
      <c r="L93" s="14">
        <v>0.3</v>
      </c>
      <c r="M93" s="14">
        <v>1.28</v>
      </c>
      <c r="N93" s="14">
        <f t="shared" si="3"/>
        <v>2.0743801652892562</v>
      </c>
      <c r="O93" s="14">
        <f t="shared" si="5"/>
        <v>3.3424885559717024</v>
      </c>
      <c r="P93" s="14"/>
      <c r="Q93" s="14"/>
      <c r="R93" s="14"/>
      <c r="W93" t="s">
        <v>3530</v>
      </c>
      <c r="X93" s="6">
        <v>2004</v>
      </c>
      <c r="Z93" s="6">
        <v>0</v>
      </c>
      <c r="AD93" s="14">
        <v>121</v>
      </c>
    </row>
    <row r="94" spans="1:30">
      <c r="A94" s="9">
        <v>3</v>
      </c>
      <c r="B94" s="9" t="str">
        <f t="shared" si="4"/>
        <v>Visaton SC 5.9 ND 4 Ohm</v>
      </c>
      <c r="C94" s="14" t="s">
        <v>752</v>
      </c>
      <c r="D94" s="14" t="s">
        <v>817</v>
      </c>
      <c r="E94" s="14"/>
      <c r="F94" s="14"/>
      <c r="G94" s="14"/>
      <c r="H94" s="14">
        <v>3</v>
      </c>
      <c r="I94" s="14">
        <v>82</v>
      </c>
      <c r="J94" s="9">
        <v>1</v>
      </c>
      <c r="K94" s="14">
        <v>245</v>
      </c>
      <c r="L94" s="14">
        <v>0.3</v>
      </c>
      <c r="M94" s="14">
        <v>4.3</v>
      </c>
      <c r="N94" s="14">
        <f t="shared" si="3"/>
        <v>7.903225806451613</v>
      </c>
      <c r="O94" s="14">
        <f t="shared" si="5"/>
        <v>9.4315129811996421</v>
      </c>
      <c r="P94" s="14"/>
      <c r="Q94" s="14"/>
      <c r="R94" s="14"/>
      <c r="W94" t="s">
        <v>3530</v>
      </c>
      <c r="X94" s="6">
        <v>2004</v>
      </c>
      <c r="Z94" s="6">
        <v>0</v>
      </c>
      <c r="AD94" s="14">
        <v>31</v>
      </c>
    </row>
    <row r="95" spans="1:30">
      <c r="A95" s="9">
        <v>3</v>
      </c>
      <c r="B95" s="9" t="str">
        <f t="shared" si="4"/>
        <v>Visaton SC 5.9 ND 8 Ohm</v>
      </c>
      <c r="C95" s="14" t="s">
        <v>752</v>
      </c>
      <c r="D95" s="14" t="s">
        <v>818</v>
      </c>
      <c r="E95" s="14"/>
      <c r="F95" s="14"/>
      <c r="G95" s="14"/>
      <c r="H95" s="14">
        <v>3</v>
      </c>
      <c r="I95" s="14">
        <v>82</v>
      </c>
      <c r="J95" s="9">
        <v>1</v>
      </c>
      <c r="K95" s="14">
        <v>245</v>
      </c>
      <c r="L95" s="14">
        <v>0.4</v>
      </c>
      <c r="M95" s="14">
        <v>4.1100000000000003</v>
      </c>
      <c r="N95" s="14">
        <f t="shared" si="3"/>
        <v>10.208333333333334</v>
      </c>
      <c r="O95" s="14">
        <f t="shared" si="5"/>
        <v>6.8799535392183673</v>
      </c>
      <c r="P95" s="14"/>
      <c r="Q95" s="14"/>
      <c r="R95" s="14"/>
      <c r="W95" t="s">
        <v>3530</v>
      </c>
      <c r="X95" s="6">
        <v>2004</v>
      </c>
      <c r="Z95" s="6">
        <v>0</v>
      </c>
      <c r="AD95" s="14">
        <v>24</v>
      </c>
    </row>
    <row r="96" spans="1:30">
      <c r="A96" s="9">
        <v>3.5</v>
      </c>
      <c r="B96" s="9" t="str">
        <f t="shared" si="4"/>
        <v>Vifa TC08SD49-04</v>
      </c>
      <c r="C96" s="14" t="s">
        <v>260</v>
      </c>
      <c r="D96" s="14" t="s">
        <v>819</v>
      </c>
      <c r="E96" s="14"/>
      <c r="F96" s="14"/>
      <c r="G96" s="14"/>
      <c r="H96" s="14">
        <v>15</v>
      </c>
      <c r="I96" s="14">
        <v>86</v>
      </c>
      <c r="J96" s="9"/>
      <c r="K96" s="14">
        <v>97</v>
      </c>
      <c r="L96" s="14">
        <v>1.55</v>
      </c>
      <c r="M96" s="14">
        <v>0.54</v>
      </c>
      <c r="N96" s="14">
        <f t="shared" si="3"/>
        <v>0.62987012987012991</v>
      </c>
      <c r="O96" s="14">
        <f t="shared" si="5"/>
        <v>3.7846820809248571</v>
      </c>
      <c r="P96" s="14"/>
      <c r="Q96" s="14"/>
      <c r="R96" s="14"/>
      <c r="W96" t="s">
        <v>3530</v>
      </c>
      <c r="X96" s="6">
        <v>2004</v>
      </c>
      <c r="Z96" s="6">
        <v>0</v>
      </c>
      <c r="AD96" s="14">
        <v>154</v>
      </c>
    </row>
    <row r="97" spans="1:30">
      <c r="A97" s="9">
        <v>3.5</v>
      </c>
      <c r="B97" s="9" t="str">
        <f t="shared" si="4"/>
        <v>Vifa TC08SD49-08</v>
      </c>
      <c r="C97" s="14" t="s">
        <v>260</v>
      </c>
      <c r="D97" s="14" t="s">
        <v>820</v>
      </c>
      <c r="E97" s="14"/>
      <c r="F97" s="14"/>
      <c r="G97" s="14"/>
      <c r="H97" s="14">
        <v>15</v>
      </c>
      <c r="I97" s="14">
        <v>84</v>
      </c>
      <c r="J97" s="9"/>
      <c r="K97" s="14">
        <v>100</v>
      </c>
      <c r="L97" s="14">
        <v>1.55</v>
      </c>
      <c r="M97" s="14">
        <v>0.61</v>
      </c>
      <c r="N97" s="14">
        <f t="shared" si="3"/>
        <v>0.7407407407407407</v>
      </c>
      <c r="O97" s="14">
        <f t="shared" si="5"/>
        <v>3.4560906515580743</v>
      </c>
      <c r="P97" s="14"/>
      <c r="Q97" s="14"/>
      <c r="R97" s="14"/>
      <c r="W97" t="s">
        <v>3530</v>
      </c>
      <c r="X97" s="6">
        <v>2004</v>
      </c>
      <c r="Z97" s="6">
        <v>0</v>
      </c>
      <c r="AD97" s="14">
        <v>135</v>
      </c>
    </row>
    <row r="98" spans="1:30">
      <c r="A98" s="9">
        <v>3.5</v>
      </c>
      <c r="B98" s="9" t="str">
        <f t="shared" si="4"/>
        <v>Vifa TC08WD49-04</v>
      </c>
      <c r="C98" s="14" t="s">
        <v>260</v>
      </c>
      <c r="D98" s="14" t="s">
        <v>821</v>
      </c>
      <c r="E98" s="14"/>
      <c r="F98" s="14"/>
      <c r="G98" s="14"/>
      <c r="H98" s="14">
        <v>15</v>
      </c>
      <c r="I98" s="14">
        <v>86</v>
      </c>
      <c r="J98" s="9"/>
      <c r="K98" s="14">
        <v>97</v>
      </c>
      <c r="L98" s="14">
        <v>1.55</v>
      </c>
      <c r="M98" s="14">
        <v>0.54</v>
      </c>
      <c r="N98" s="14">
        <f t="shared" si="3"/>
        <v>0.62987012987012991</v>
      </c>
      <c r="O98" s="14">
        <f t="shared" si="5"/>
        <v>3.7846820809248571</v>
      </c>
      <c r="P98" s="14"/>
      <c r="Q98" s="14"/>
      <c r="R98" s="14"/>
      <c r="W98" t="s">
        <v>3530</v>
      </c>
      <c r="X98" s="6">
        <v>2004</v>
      </c>
      <c r="Z98" s="6">
        <v>0</v>
      </c>
      <c r="AD98" s="14">
        <v>154</v>
      </c>
    </row>
    <row r="99" spans="1:30">
      <c r="A99" s="9">
        <v>3.5</v>
      </c>
      <c r="B99" s="9" t="str">
        <f t="shared" si="4"/>
        <v>Vifa TC08WD49-08</v>
      </c>
      <c r="C99" s="14" t="s">
        <v>260</v>
      </c>
      <c r="D99" s="14" t="s">
        <v>822</v>
      </c>
      <c r="E99" s="14"/>
      <c r="F99" s="14"/>
      <c r="G99" s="14"/>
      <c r="H99" s="14">
        <v>15</v>
      </c>
      <c r="I99" s="14">
        <v>84</v>
      </c>
      <c r="J99" s="9"/>
      <c r="K99" s="14">
        <v>100</v>
      </c>
      <c r="L99" s="14">
        <v>1.55</v>
      </c>
      <c r="M99" s="14">
        <v>0.63</v>
      </c>
      <c r="N99" s="14">
        <f t="shared" si="3"/>
        <v>0.75757575757575757</v>
      </c>
      <c r="O99" s="14">
        <f t="shared" si="5"/>
        <v>3.7410926365795745</v>
      </c>
      <c r="P99" s="14"/>
      <c r="Q99" s="14"/>
      <c r="R99" s="14"/>
      <c r="W99" t="s">
        <v>3530</v>
      </c>
      <c r="X99" s="6">
        <v>2004</v>
      </c>
      <c r="Z99" s="6">
        <v>0</v>
      </c>
      <c r="AD99" s="14">
        <v>132</v>
      </c>
    </row>
    <row r="100" spans="1:30">
      <c r="A100" s="9">
        <v>3.5</v>
      </c>
      <c r="B100" s="9" t="str">
        <f t="shared" si="4"/>
        <v>Vifa TG9FD-10-04</v>
      </c>
      <c r="C100" s="14" t="s">
        <v>260</v>
      </c>
      <c r="D100" s="14" t="s">
        <v>823</v>
      </c>
      <c r="E100" s="14"/>
      <c r="F100" s="14"/>
      <c r="G100" s="14"/>
      <c r="H100" s="14">
        <v>22.5</v>
      </c>
      <c r="I100" s="14">
        <v>85.5</v>
      </c>
      <c r="J100" s="9"/>
      <c r="K100" s="14">
        <v>82</v>
      </c>
      <c r="L100" s="14">
        <v>3.15</v>
      </c>
      <c r="M100" s="14">
        <v>0.56000000000000005</v>
      </c>
      <c r="N100" s="14">
        <f t="shared" si="3"/>
        <v>0.70085470085470081</v>
      </c>
      <c r="O100" s="14">
        <f t="shared" si="5"/>
        <v>2.7864077669902936</v>
      </c>
      <c r="P100" s="14"/>
      <c r="Q100" s="14"/>
      <c r="R100" s="14"/>
      <c r="W100" t="s">
        <v>3530</v>
      </c>
      <c r="X100" s="6">
        <v>2004</v>
      </c>
      <c r="Z100" s="6">
        <v>0</v>
      </c>
      <c r="AD100" s="14">
        <v>117</v>
      </c>
    </row>
    <row r="101" spans="1:30">
      <c r="A101" s="9">
        <v>3.5</v>
      </c>
      <c r="B101" s="9" t="str">
        <f t="shared" si="4"/>
        <v>Vifa TG9FD-10-08</v>
      </c>
      <c r="C101" s="14" t="s">
        <v>260</v>
      </c>
      <c r="D101" s="14" t="s">
        <v>824</v>
      </c>
      <c r="E101" s="14"/>
      <c r="F101" s="14"/>
      <c r="G101" s="14"/>
      <c r="H101" s="14">
        <v>22.5</v>
      </c>
      <c r="I101" s="14">
        <v>82.5</v>
      </c>
      <c r="J101" s="9"/>
      <c r="K101" s="14">
        <v>87</v>
      </c>
      <c r="L101" s="14">
        <v>3.1</v>
      </c>
      <c r="M101" s="14">
        <v>0.68</v>
      </c>
      <c r="N101" s="14">
        <f t="shared" si="3"/>
        <v>0.87</v>
      </c>
      <c r="O101" s="14">
        <f t="shared" si="5"/>
        <v>3.1136842105263161</v>
      </c>
      <c r="P101" s="14"/>
      <c r="Q101" s="14"/>
      <c r="R101" s="14"/>
      <c r="W101" t="s">
        <v>3530</v>
      </c>
      <c r="X101" s="6">
        <v>2004</v>
      </c>
      <c r="Z101" s="6">
        <v>0</v>
      </c>
      <c r="AD101" s="14">
        <v>100</v>
      </c>
    </row>
    <row r="102" spans="1:30">
      <c r="A102" s="9">
        <v>3.5</v>
      </c>
      <c r="B102" s="9" t="str">
        <f t="shared" si="4"/>
        <v>Vifa TG9FSD10-04</v>
      </c>
      <c r="C102" s="14" t="s">
        <v>260</v>
      </c>
      <c r="D102" s="14" t="s">
        <v>825</v>
      </c>
      <c r="E102" s="14"/>
      <c r="F102" s="14"/>
      <c r="G102" s="14"/>
      <c r="H102" s="14">
        <v>22.5</v>
      </c>
      <c r="I102" s="14">
        <v>85.5</v>
      </c>
      <c r="J102" s="9"/>
      <c r="K102" s="14">
        <v>82</v>
      </c>
      <c r="L102" s="14">
        <v>3.15</v>
      </c>
      <c r="M102" s="14">
        <v>0.56000000000000005</v>
      </c>
      <c r="N102" s="14">
        <f t="shared" si="3"/>
        <v>0.70085470085470081</v>
      </c>
      <c r="O102" s="14">
        <f t="shared" si="5"/>
        <v>2.7864077669902936</v>
      </c>
      <c r="P102" s="14"/>
      <c r="Q102" s="14"/>
      <c r="R102" s="14"/>
      <c r="W102" t="s">
        <v>3530</v>
      </c>
      <c r="X102" s="6">
        <v>2004</v>
      </c>
      <c r="Z102" s="6">
        <v>0</v>
      </c>
      <c r="AD102" s="14">
        <v>117</v>
      </c>
    </row>
    <row r="103" spans="1:30">
      <c r="A103" s="9">
        <v>3.5</v>
      </c>
      <c r="B103" s="9" t="str">
        <f t="shared" si="4"/>
        <v>Vifa TG9FSD10-08</v>
      </c>
      <c r="C103" s="14" t="s">
        <v>260</v>
      </c>
      <c r="D103" s="14" t="s">
        <v>826</v>
      </c>
      <c r="E103" s="14"/>
      <c r="F103" s="14"/>
      <c r="G103" s="14"/>
      <c r="H103" s="14">
        <v>22.5</v>
      </c>
      <c r="I103" s="14">
        <v>82.5</v>
      </c>
      <c r="J103" s="9"/>
      <c r="K103" s="14">
        <v>87</v>
      </c>
      <c r="L103" s="14">
        <v>3.1</v>
      </c>
      <c r="M103" s="14">
        <v>0.68</v>
      </c>
      <c r="N103" s="14">
        <f t="shared" si="3"/>
        <v>0.87</v>
      </c>
      <c r="O103" s="14">
        <f t="shared" si="5"/>
        <v>3.1136842105263161</v>
      </c>
      <c r="P103" s="14"/>
      <c r="Q103" s="14"/>
      <c r="R103" s="14"/>
      <c r="W103" t="s">
        <v>3530</v>
      </c>
      <c r="X103" s="6">
        <v>2004</v>
      </c>
      <c r="Z103" s="6">
        <v>0</v>
      </c>
      <c r="AD103" s="14">
        <v>100</v>
      </c>
    </row>
    <row r="104" spans="1:30">
      <c r="A104" s="9">
        <v>3.5</v>
      </c>
      <c r="B104" s="9" t="str">
        <f t="shared" si="4"/>
        <v>Vifa TG9SD-10-04</v>
      </c>
      <c r="C104" s="14" t="s">
        <v>260</v>
      </c>
      <c r="D104" s="14" t="s">
        <v>827</v>
      </c>
      <c r="E104" s="14"/>
      <c r="F104" s="14"/>
      <c r="G104" s="14"/>
      <c r="H104" s="14">
        <v>17.8</v>
      </c>
      <c r="I104" s="14">
        <v>86.5</v>
      </c>
      <c r="J104" s="9"/>
      <c r="K104" s="14">
        <v>82</v>
      </c>
      <c r="L104" s="14">
        <v>3.15</v>
      </c>
      <c r="M104" s="14">
        <v>0.5</v>
      </c>
      <c r="N104" s="14">
        <f t="shared" si="3"/>
        <v>0.59854014598540151</v>
      </c>
      <c r="O104" s="14">
        <f t="shared" si="5"/>
        <v>3.0370370370370363</v>
      </c>
      <c r="P104" s="14"/>
      <c r="Q104" s="14"/>
      <c r="R104" s="14"/>
      <c r="W104" t="s">
        <v>3530</v>
      </c>
      <c r="X104" s="6">
        <v>2004</v>
      </c>
      <c r="Z104" s="6">
        <v>0</v>
      </c>
      <c r="AD104" s="14">
        <v>137</v>
      </c>
    </row>
    <row r="105" spans="1:30">
      <c r="A105" s="9">
        <v>3.5</v>
      </c>
      <c r="B105" s="9" t="str">
        <f t="shared" si="4"/>
        <v>Vifa TG9WD-10-04</v>
      </c>
      <c r="C105" s="14" t="s">
        <v>260</v>
      </c>
      <c r="D105" s="14" t="s">
        <v>828</v>
      </c>
      <c r="E105" s="14"/>
      <c r="F105" s="14"/>
      <c r="G105" s="14"/>
      <c r="H105" s="14">
        <v>17.8</v>
      </c>
      <c r="I105" s="14">
        <v>86.5</v>
      </c>
      <c r="J105" s="9"/>
      <c r="K105" s="14">
        <v>82</v>
      </c>
      <c r="L105" s="14">
        <v>3.15</v>
      </c>
      <c r="M105" s="14">
        <v>0.5</v>
      </c>
      <c r="N105" s="14">
        <f t="shared" si="3"/>
        <v>0.59854014598540151</v>
      </c>
      <c r="O105" s="14">
        <f t="shared" si="5"/>
        <v>3.0370370370370363</v>
      </c>
      <c r="P105" s="14"/>
      <c r="Q105" s="14"/>
      <c r="R105" s="14"/>
      <c r="W105" t="s">
        <v>3530</v>
      </c>
      <c r="X105" s="6">
        <v>2004</v>
      </c>
      <c r="Z105" s="6">
        <v>0</v>
      </c>
      <c r="AD105" s="14">
        <v>137</v>
      </c>
    </row>
    <row r="106" spans="1:30">
      <c r="A106" s="9">
        <v>3.5</v>
      </c>
      <c r="B106" s="9" t="str">
        <f t="shared" si="4"/>
        <v>Vifa TG9WD-10-08</v>
      </c>
      <c r="C106" s="14" t="s">
        <v>260</v>
      </c>
      <c r="D106" s="14" t="s">
        <v>829</v>
      </c>
      <c r="E106" s="14"/>
      <c r="F106" s="14"/>
      <c r="G106" s="14"/>
      <c r="H106" s="14">
        <v>17.8</v>
      </c>
      <c r="I106" s="14">
        <v>83.5</v>
      </c>
      <c r="J106" s="9"/>
      <c r="K106" s="14">
        <v>87</v>
      </c>
      <c r="L106" s="14">
        <v>3.1</v>
      </c>
      <c r="M106" s="14">
        <v>0.6</v>
      </c>
      <c r="N106" s="14">
        <f t="shared" si="3"/>
        <v>0.73728813559322037</v>
      </c>
      <c r="O106" s="14">
        <f t="shared" si="5"/>
        <v>3.2222222222222205</v>
      </c>
      <c r="P106" s="14"/>
      <c r="Q106" s="14"/>
      <c r="R106" s="14"/>
      <c r="W106" t="s">
        <v>3530</v>
      </c>
      <c r="X106" s="6">
        <v>2004</v>
      </c>
      <c r="Z106" s="6">
        <v>0</v>
      </c>
      <c r="AD106" s="14">
        <v>118</v>
      </c>
    </row>
    <row r="107" spans="1:30">
      <c r="A107" s="9">
        <v>3.5</v>
      </c>
      <c r="B107" s="9" t="str">
        <f t="shared" si="4"/>
        <v>Visaton F 8 SC 4 Ohm</v>
      </c>
      <c r="C107" s="14" t="s">
        <v>752</v>
      </c>
      <c r="D107" s="14" t="s">
        <v>830</v>
      </c>
      <c r="E107" s="14"/>
      <c r="F107" s="14"/>
      <c r="G107" s="14"/>
      <c r="H107" s="14">
        <v>20</v>
      </c>
      <c r="I107" s="14">
        <v>82</v>
      </c>
      <c r="J107" s="9">
        <v>2.5</v>
      </c>
      <c r="K107" s="14">
        <v>103</v>
      </c>
      <c r="L107" s="14">
        <v>1.4</v>
      </c>
      <c r="M107" s="14">
        <v>1.01</v>
      </c>
      <c r="N107" s="14">
        <f t="shared" si="3"/>
        <v>1.5147058823529411</v>
      </c>
      <c r="O107" s="14">
        <f t="shared" si="5"/>
        <v>3.0311771561771566</v>
      </c>
      <c r="P107" s="14"/>
      <c r="Q107" s="14"/>
      <c r="R107" s="14"/>
      <c r="W107" t="s">
        <v>3530</v>
      </c>
      <c r="X107" s="6">
        <v>2004</v>
      </c>
      <c r="Z107" s="6">
        <v>0</v>
      </c>
      <c r="AD107" s="14">
        <v>68</v>
      </c>
    </row>
    <row r="108" spans="1:30">
      <c r="A108" s="9">
        <v>3.5</v>
      </c>
      <c r="B108" s="9" t="str">
        <f t="shared" si="4"/>
        <v>Visaton F 8 SC 8 Ohm</v>
      </c>
      <c r="C108" s="14" t="s">
        <v>752</v>
      </c>
      <c r="D108" s="14" t="s">
        <v>831</v>
      </c>
      <c r="E108" s="14"/>
      <c r="F108" s="14"/>
      <c r="G108" s="14"/>
      <c r="H108" s="14">
        <v>20</v>
      </c>
      <c r="I108" s="14">
        <v>82</v>
      </c>
      <c r="J108" s="9">
        <v>2.5</v>
      </c>
      <c r="K108" s="14">
        <v>103</v>
      </c>
      <c r="L108" s="14">
        <v>1.4</v>
      </c>
      <c r="M108" s="14">
        <v>1.01</v>
      </c>
      <c r="N108" s="14">
        <f t="shared" si="3"/>
        <v>1.5147058823529411</v>
      </c>
      <c r="O108" s="14">
        <f t="shared" si="5"/>
        <v>3.0311771561771566</v>
      </c>
      <c r="P108" s="14"/>
      <c r="Q108" s="14"/>
      <c r="R108" s="14"/>
      <c r="W108" t="s">
        <v>3530</v>
      </c>
      <c r="X108" s="6">
        <v>2004</v>
      </c>
      <c r="Z108" s="6">
        <v>0</v>
      </c>
      <c r="AD108" s="14">
        <v>68</v>
      </c>
    </row>
    <row r="109" spans="1:30">
      <c r="A109" s="9">
        <v>3.5</v>
      </c>
      <c r="B109" s="9" t="str">
        <f t="shared" si="4"/>
        <v>Visaton FR 8 4 Ohm</v>
      </c>
      <c r="C109" s="14" t="s">
        <v>752</v>
      </c>
      <c r="D109" s="14" t="s">
        <v>832</v>
      </c>
      <c r="E109" s="14"/>
      <c r="F109" s="14"/>
      <c r="G109" s="14"/>
      <c r="H109" s="14">
        <v>10</v>
      </c>
      <c r="I109" s="14">
        <v>86</v>
      </c>
      <c r="J109" s="9">
        <v>2</v>
      </c>
      <c r="K109" s="14">
        <v>150</v>
      </c>
      <c r="L109" s="14">
        <v>0.6</v>
      </c>
      <c r="M109" s="14">
        <v>0.87</v>
      </c>
      <c r="N109" s="14">
        <f t="shared" si="3"/>
        <v>1.0273972602739727</v>
      </c>
      <c r="O109" s="14">
        <f t="shared" si="5"/>
        <v>5.6788511749347261</v>
      </c>
      <c r="P109" s="14"/>
      <c r="Q109" s="14"/>
      <c r="R109" s="14"/>
      <c r="W109" t="s">
        <v>3530</v>
      </c>
      <c r="X109" s="6">
        <v>2004</v>
      </c>
      <c r="Z109" s="6">
        <v>0</v>
      </c>
      <c r="AD109" s="14">
        <v>146</v>
      </c>
    </row>
    <row r="110" spans="1:30">
      <c r="A110" s="9">
        <v>3.5</v>
      </c>
      <c r="B110" s="9" t="str">
        <f t="shared" si="4"/>
        <v>Visaton FR 8 8 Ohm</v>
      </c>
      <c r="C110" s="14" t="s">
        <v>752</v>
      </c>
      <c r="D110" s="14" t="s">
        <v>833</v>
      </c>
      <c r="E110" s="14"/>
      <c r="F110" s="14"/>
      <c r="G110" s="14"/>
      <c r="H110" s="14">
        <v>10</v>
      </c>
      <c r="I110" s="14">
        <v>86</v>
      </c>
      <c r="J110" s="9">
        <v>2</v>
      </c>
      <c r="K110" s="14">
        <v>150</v>
      </c>
      <c r="L110" s="14">
        <v>0.7</v>
      </c>
      <c r="M110" s="14">
        <v>0.96</v>
      </c>
      <c r="N110" s="14">
        <f t="shared" si="3"/>
        <v>1.1627906976744187</v>
      </c>
      <c r="O110" s="14">
        <f t="shared" si="5"/>
        <v>5.5045871559632999</v>
      </c>
      <c r="P110" s="14"/>
      <c r="Q110" s="14"/>
      <c r="R110" s="14"/>
      <c r="W110" t="s">
        <v>3530</v>
      </c>
      <c r="X110" s="6">
        <v>2004</v>
      </c>
      <c r="Z110" s="6">
        <v>0</v>
      </c>
      <c r="AD110" s="14">
        <v>129</v>
      </c>
    </row>
    <row r="111" spans="1:30">
      <c r="A111" s="9">
        <v>3.5</v>
      </c>
      <c r="B111" s="9" t="str">
        <f t="shared" si="4"/>
        <v>Visaton FRS 8 4 Ohm</v>
      </c>
      <c r="C111" s="14" t="s">
        <v>752</v>
      </c>
      <c r="D111" s="14" t="s">
        <v>834</v>
      </c>
      <c r="E111" s="14"/>
      <c r="F111" s="14"/>
      <c r="G111" s="14"/>
      <c r="H111" s="14">
        <v>30</v>
      </c>
      <c r="I111" s="14">
        <v>82</v>
      </c>
      <c r="J111" s="9">
        <v>2.5</v>
      </c>
      <c r="K111" s="14">
        <v>130</v>
      </c>
      <c r="L111" s="14">
        <v>0.8</v>
      </c>
      <c r="M111" s="14">
        <v>1.07</v>
      </c>
      <c r="N111" s="14">
        <f t="shared" si="3"/>
        <v>1.4942528735632183</v>
      </c>
      <c r="O111" s="14">
        <f t="shared" si="5"/>
        <v>3.7686263885125992</v>
      </c>
      <c r="P111" s="14"/>
      <c r="Q111" s="14"/>
      <c r="R111" s="14"/>
      <c r="W111" t="s">
        <v>3530</v>
      </c>
      <c r="X111" s="6">
        <v>2004</v>
      </c>
      <c r="Z111" s="6">
        <v>0</v>
      </c>
      <c r="AD111" s="14">
        <v>87</v>
      </c>
    </row>
    <row r="112" spans="1:30">
      <c r="A112" s="9">
        <v>3.5</v>
      </c>
      <c r="B112" s="9" t="str">
        <f t="shared" si="4"/>
        <v>Visaton FRS 8 8 Ohm</v>
      </c>
      <c r="C112" s="14" t="s">
        <v>752</v>
      </c>
      <c r="D112" s="14" t="s">
        <v>835</v>
      </c>
      <c r="E112" s="14"/>
      <c r="F112" s="14"/>
      <c r="G112" s="14"/>
      <c r="H112" s="14">
        <v>30</v>
      </c>
      <c r="I112" s="14">
        <v>82</v>
      </c>
      <c r="J112" s="9">
        <v>2.5</v>
      </c>
      <c r="K112" s="14">
        <v>130</v>
      </c>
      <c r="L112" s="14">
        <v>0.8</v>
      </c>
      <c r="M112" s="14">
        <v>0.97</v>
      </c>
      <c r="N112" s="14">
        <f t="shared" si="3"/>
        <v>1.4772727272727273</v>
      </c>
      <c r="O112" s="14">
        <f t="shared" si="5"/>
        <v>2.8248207885304653</v>
      </c>
      <c r="P112" s="14"/>
      <c r="Q112" s="14"/>
      <c r="R112" s="14"/>
      <c r="W112" t="s">
        <v>3530</v>
      </c>
      <c r="X112" s="6">
        <v>2004</v>
      </c>
      <c r="Z112" s="6">
        <v>0</v>
      </c>
      <c r="AD112" s="14">
        <v>88</v>
      </c>
    </row>
    <row r="113" spans="1:30">
      <c r="A113" s="9">
        <v>3.5</v>
      </c>
      <c r="B113" s="9" t="str">
        <f t="shared" si="4"/>
        <v>Visaton SC 8 8 Ohm</v>
      </c>
      <c r="C113" s="14" t="s">
        <v>752</v>
      </c>
      <c r="D113" s="14" t="s">
        <v>836</v>
      </c>
      <c r="E113" s="14"/>
      <c r="F113" s="14"/>
      <c r="G113" s="14"/>
      <c r="H113" s="14">
        <v>30</v>
      </c>
      <c r="I113" s="14">
        <v>84</v>
      </c>
      <c r="J113" s="9">
        <v>3</v>
      </c>
      <c r="K113" s="14">
        <v>94</v>
      </c>
      <c r="L113" s="14">
        <v>1.7</v>
      </c>
      <c r="M113" s="14">
        <v>0.96</v>
      </c>
      <c r="N113" s="14">
        <f t="shared" si="3"/>
        <v>1.2051282051282051</v>
      </c>
      <c r="O113" s="14">
        <f t="shared" si="5"/>
        <v>4.7196652719665275</v>
      </c>
      <c r="P113" s="14"/>
      <c r="Q113" s="14"/>
      <c r="R113" s="14"/>
      <c r="W113" t="s">
        <v>3530</v>
      </c>
      <c r="X113" s="6">
        <v>2004</v>
      </c>
      <c r="Z113" s="6">
        <v>0</v>
      </c>
      <c r="AD113" s="14">
        <v>78</v>
      </c>
    </row>
    <row r="114" spans="1:30">
      <c r="A114" s="9">
        <v>4</v>
      </c>
      <c r="B114" s="9" t="str">
        <f t="shared" si="4"/>
        <v>Audax AM100Z0</v>
      </c>
      <c r="C114" s="14" t="s">
        <v>782</v>
      </c>
      <c r="D114" s="14" t="s">
        <v>837</v>
      </c>
      <c r="E114" s="14"/>
      <c r="F114" s="14"/>
      <c r="G114" s="14"/>
      <c r="H114" s="14">
        <v>40</v>
      </c>
      <c r="I114" s="14">
        <v>87</v>
      </c>
      <c r="J114" s="9">
        <v>2</v>
      </c>
      <c r="K114" s="14">
        <v>75</v>
      </c>
      <c r="L114" s="14">
        <v>3.34</v>
      </c>
      <c r="M114" s="14">
        <v>0.37</v>
      </c>
      <c r="N114" s="14">
        <f t="shared" si="3"/>
        <v>0</v>
      </c>
      <c r="O114" s="14">
        <f t="shared" si="5"/>
        <v>0</v>
      </c>
      <c r="P114" s="14"/>
      <c r="Q114" s="14"/>
      <c r="R114" s="14"/>
      <c r="W114" t="s">
        <v>3530</v>
      </c>
      <c r="X114" s="6">
        <v>2004</v>
      </c>
      <c r="Z114" s="6">
        <v>0</v>
      </c>
      <c r="AD114" s="14"/>
    </row>
    <row r="115" spans="1:30">
      <c r="A115" s="9">
        <v>4</v>
      </c>
      <c r="B115" s="9" t="str">
        <f t="shared" si="4"/>
        <v>Audax HM100C0</v>
      </c>
      <c r="C115" s="14" t="s">
        <v>782</v>
      </c>
      <c r="D115" s="14" t="s">
        <v>838</v>
      </c>
      <c r="E115" s="14"/>
      <c r="F115" s="14"/>
      <c r="G115" s="14"/>
      <c r="H115" s="14">
        <v>40</v>
      </c>
      <c r="I115" s="14">
        <v>89</v>
      </c>
      <c r="J115" s="9">
        <v>1.8</v>
      </c>
      <c r="K115" s="14">
        <v>54</v>
      </c>
      <c r="L115" s="14">
        <v>6.4</v>
      </c>
      <c r="M115" s="14">
        <v>0.21</v>
      </c>
      <c r="N115" s="14">
        <f t="shared" si="3"/>
        <v>0</v>
      </c>
      <c r="O115" s="14">
        <f t="shared" si="5"/>
        <v>0</v>
      </c>
      <c r="P115" s="14"/>
      <c r="Q115" s="14"/>
      <c r="R115" s="14"/>
      <c r="W115" t="s">
        <v>3530</v>
      </c>
      <c r="X115" s="6">
        <v>2004</v>
      </c>
      <c r="Z115" s="6">
        <v>0</v>
      </c>
      <c r="AD115" s="14"/>
    </row>
    <row r="116" spans="1:30">
      <c r="A116" s="9">
        <v>4</v>
      </c>
      <c r="B116" s="9" t="str">
        <f t="shared" si="4"/>
        <v>Audax HM100G12</v>
      </c>
      <c r="C116" s="14" t="s">
        <v>782</v>
      </c>
      <c r="D116" s="14" t="s">
        <v>839</v>
      </c>
      <c r="E116" s="14"/>
      <c r="F116" s="14"/>
      <c r="G116" s="14"/>
      <c r="H116" s="14">
        <v>40</v>
      </c>
      <c r="I116" s="14">
        <v>85.2</v>
      </c>
      <c r="J116" s="9">
        <v>2.5</v>
      </c>
      <c r="K116" s="14">
        <v>71</v>
      </c>
      <c r="L116" s="14">
        <v>3.25</v>
      </c>
      <c r="M116" s="14">
        <v>0.45</v>
      </c>
      <c r="N116" s="14">
        <f t="shared" si="3"/>
        <v>0</v>
      </c>
      <c r="O116" s="14">
        <f t="shared" si="5"/>
        <v>0</v>
      </c>
      <c r="P116" s="14"/>
      <c r="Q116" s="14"/>
      <c r="R116" s="14"/>
      <c r="W116" t="s">
        <v>3530</v>
      </c>
      <c r="X116" s="6">
        <v>2004</v>
      </c>
      <c r="Z116" s="6">
        <v>0</v>
      </c>
      <c r="AD116" s="14"/>
    </row>
    <row r="117" spans="1:30">
      <c r="A117" s="9">
        <v>4</v>
      </c>
      <c r="B117" s="9" t="str">
        <f t="shared" si="4"/>
        <v>Audax HM100Z2</v>
      </c>
      <c r="C117" s="14" t="s">
        <v>782</v>
      </c>
      <c r="D117" s="14" t="s">
        <v>840</v>
      </c>
      <c r="E117" s="14"/>
      <c r="F117" s="14"/>
      <c r="G117" s="14"/>
      <c r="H117" s="14">
        <v>40</v>
      </c>
      <c r="I117" s="14">
        <v>86.5</v>
      </c>
      <c r="J117" s="9">
        <v>2.5</v>
      </c>
      <c r="K117" s="14">
        <v>70</v>
      </c>
      <c r="L117" s="14">
        <v>3.89</v>
      </c>
      <c r="M117" s="14">
        <v>0.41</v>
      </c>
      <c r="N117" s="14">
        <f t="shared" si="3"/>
        <v>0</v>
      </c>
      <c r="O117" s="14">
        <f t="shared" si="5"/>
        <v>0</v>
      </c>
      <c r="P117" s="14"/>
      <c r="Q117" s="14"/>
      <c r="R117" s="14"/>
      <c r="W117" t="s">
        <v>3530</v>
      </c>
      <c r="X117" s="6">
        <v>2004</v>
      </c>
      <c r="Z117" s="6">
        <v>0</v>
      </c>
      <c r="AD117" s="14"/>
    </row>
    <row r="118" spans="1:30">
      <c r="A118" s="9">
        <v>4</v>
      </c>
      <c r="B118" s="9" t="str">
        <f t="shared" si="4"/>
        <v>Audio Technology 4 H 52 06 13</v>
      </c>
      <c r="C118" s="14" t="s">
        <v>841</v>
      </c>
      <c r="D118" s="14" t="s">
        <v>842</v>
      </c>
      <c r="E118" s="14"/>
      <c r="F118" s="14"/>
      <c r="G118" s="14"/>
      <c r="H118" s="14">
        <v>120</v>
      </c>
      <c r="I118" s="14">
        <v>89</v>
      </c>
      <c r="J118" s="9">
        <v>4</v>
      </c>
      <c r="K118" s="14">
        <v>41</v>
      </c>
      <c r="L118" s="14">
        <v>23</v>
      </c>
      <c r="M118" s="14">
        <v>0.28999999999999998</v>
      </c>
      <c r="N118" s="14">
        <f t="shared" si="3"/>
        <v>0.35964912280701755</v>
      </c>
      <c r="O118" s="14">
        <f t="shared" si="5"/>
        <v>1.4974811083123416</v>
      </c>
      <c r="P118" s="14"/>
      <c r="Q118" s="14"/>
      <c r="R118" s="14"/>
      <c r="W118" t="s">
        <v>3530</v>
      </c>
      <c r="X118" s="6">
        <v>2004</v>
      </c>
      <c r="Z118" s="6">
        <v>0</v>
      </c>
      <c r="AD118" s="14">
        <v>114</v>
      </c>
    </row>
    <row r="119" spans="1:30">
      <c r="A119" s="9">
        <v>4</v>
      </c>
      <c r="B119" s="9" t="str">
        <f t="shared" si="4"/>
        <v>Babb Model 414</v>
      </c>
      <c r="C119" s="14" t="s">
        <v>843</v>
      </c>
      <c r="D119" s="14" t="s">
        <v>844</v>
      </c>
      <c r="E119" s="14"/>
      <c r="F119" s="14"/>
      <c r="G119" s="14"/>
      <c r="H119" s="14">
        <v>50</v>
      </c>
      <c r="I119" s="14">
        <v>85.44</v>
      </c>
      <c r="J119" s="9"/>
      <c r="K119" s="14">
        <v>41.25</v>
      </c>
      <c r="L119" s="14">
        <v>6.06</v>
      </c>
      <c r="M119" s="14">
        <v>1.1299999999999999</v>
      </c>
      <c r="N119" s="14">
        <f t="shared" si="3"/>
        <v>1.5277777777777777</v>
      </c>
      <c r="O119" s="14">
        <f t="shared" si="5"/>
        <v>4.3400837988826808</v>
      </c>
      <c r="P119" s="14"/>
      <c r="Q119" s="14"/>
      <c r="R119" s="14"/>
      <c r="W119" t="s">
        <v>3530</v>
      </c>
      <c r="X119" s="6">
        <v>2004</v>
      </c>
      <c r="Z119" s="6">
        <v>0</v>
      </c>
      <c r="AD119" s="14">
        <v>27</v>
      </c>
    </row>
    <row r="120" spans="1:30">
      <c r="A120" s="9">
        <v>4</v>
      </c>
      <c r="B120" s="9" t="str">
        <f t="shared" si="4"/>
        <v>Bandor 100DW/8A</v>
      </c>
      <c r="C120" s="14" t="s">
        <v>761</v>
      </c>
      <c r="D120" s="14" t="s">
        <v>845</v>
      </c>
      <c r="E120" s="14"/>
      <c r="F120" s="14"/>
      <c r="G120" s="14"/>
      <c r="H120" s="14">
        <v>90</v>
      </c>
      <c r="I120" s="14">
        <v>85</v>
      </c>
      <c r="J120" s="9"/>
      <c r="K120" s="14">
        <v>32.299999999999997</v>
      </c>
      <c r="L120" s="14">
        <v>25.7</v>
      </c>
      <c r="M120" s="14">
        <v>0.34</v>
      </c>
      <c r="N120" s="14">
        <f t="shared" si="3"/>
        <v>0.41948051948051945</v>
      </c>
      <c r="O120" s="14">
        <f t="shared" si="5"/>
        <v>1.7944444444444452</v>
      </c>
      <c r="P120" s="14"/>
      <c r="Q120" s="14"/>
      <c r="R120" s="14"/>
      <c r="W120" t="s">
        <v>3530</v>
      </c>
      <c r="X120" s="6">
        <v>2004</v>
      </c>
      <c r="Z120" s="6">
        <v>0</v>
      </c>
      <c r="AD120" s="14">
        <v>77</v>
      </c>
    </row>
    <row r="121" spans="1:30">
      <c r="A121" s="9">
        <v>4</v>
      </c>
      <c r="B121" s="9" t="str">
        <f t="shared" si="4"/>
        <v>Bandor 100SW/4A</v>
      </c>
      <c r="C121" s="14" t="s">
        <v>761</v>
      </c>
      <c r="D121" s="14" t="s">
        <v>846</v>
      </c>
      <c r="E121" s="14"/>
      <c r="F121" s="14"/>
      <c r="G121" s="14"/>
      <c r="H121" s="14">
        <v>90</v>
      </c>
      <c r="I121" s="14">
        <v>85.1</v>
      </c>
      <c r="J121" s="9"/>
      <c r="K121" s="14">
        <v>34.6</v>
      </c>
      <c r="L121" s="14">
        <v>28.4</v>
      </c>
      <c r="M121" s="14">
        <v>0.49</v>
      </c>
      <c r="N121" s="14">
        <f t="shared" si="3"/>
        <v>0.70612244897959187</v>
      </c>
      <c r="O121" s="14">
        <f t="shared" si="5"/>
        <v>1.6009442870632671</v>
      </c>
      <c r="P121" s="14"/>
      <c r="Q121" s="14"/>
      <c r="R121" s="14"/>
      <c r="W121" t="s">
        <v>3530</v>
      </c>
      <c r="X121" s="6">
        <v>2004</v>
      </c>
      <c r="Z121" s="6">
        <v>0</v>
      </c>
      <c r="AD121" s="14">
        <v>49</v>
      </c>
    </row>
    <row r="122" spans="1:30">
      <c r="A122" s="9">
        <v>4</v>
      </c>
      <c r="B122" s="9" t="str">
        <f t="shared" si="4"/>
        <v>BM Audio Labs MB-42XT</v>
      </c>
      <c r="C122" s="14" t="s">
        <v>847</v>
      </c>
      <c r="D122" s="14" t="s">
        <v>848</v>
      </c>
      <c r="E122" s="14"/>
      <c r="F122" s="14"/>
      <c r="G122" s="14"/>
      <c r="H122" s="14"/>
      <c r="I122" s="14"/>
      <c r="J122" s="9">
        <v>4</v>
      </c>
      <c r="K122" s="14">
        <v>107.4</v>
      </c>
      <c r="L122" s="14">
        <v>2</v>
      </c>
      <c r="M122" s="14">
        <v>0.87</v>
      </c>
      <c r="N122" s="14">
        <f t="shared" si="3"/>
        <v>1.1425531914893619</v>
      </c>
      <c r="O122" s="14">
        <f t="shared" si="5"/>
        <v>3.6470725995316151</v>
      </c>
      <c r="P122" s="14"/>
      <c r="Q122" s="14"/>
      <c r="R122" s="14"/>
      <c r="W122" t="s">
        <v>3530</v>
      </c>
      <c r="X122" s="6">
        <v>2004</v>
      </c>
      <c r="Z122" s="6">
        <v>0</v>
      </c>
      <c r="AD122" s="14">
        <v>94</v>
      </c>
    </row>
    <row r="123" spans="1:30">
      <c r="A123" s="9">
        <v>4</v>
      </c>
      <c r="B123" s="9" t="str">
        <f t="shared" si="4"/>
        <v>Cadence CWM4</v>
      </c>
      <c r="C123" s="14" t="s">
        <v>849</v>
      </c>
      <c r="D123" s="14" t="s">
        <v>850</v>
      </c>
      <c r="E123" s="14"/>
      <c r="F123" s="14"/>
      <c r="G123" s="14"/>
      <c r="H123" s="14">
        <v>50</v>
      </c>
      <c r="I123" s="14">
        <v>85.18</v>
      </c>
      <c r="J123" s="9"/>
      <c r="K123" s="14">
        <v>98.123999999999995</v>
      </c>
      <c r="L123" s="14">
        <v>1.569</v>
      </c>
      <c r="M123" s="14">
        <v>0.63900000000000001</v>
      </c>
      <c r="N123" s="14">
        <f t="shared" si="3"/>
        <v>0.69101408450704227</v>
      </c>
      <c r="O123" s="14">
        <f t="shared" si="5"/>
        <v>8.4892006498781427</v>
      </c>
      <c r="P123" s="14"/>
      <c r="Q123" s="14"/>
      <c r="R123" s="14"/>
      <c r="W123" t="s">
        <v>3530</v>
      </c>
      <c r="X123" s="6">
        <v>2004</v>
      </c>
      <c r="Z123" s="6">
        <v>0</v>
      </c>
      <c r="AD123" s="14">
        <v>142</v>
      </c>
    </row>
    <row r="124" spans="1:30">
      <c r="A124" s="9">
        <v>4</v>
      </c>
      <c r="B124" s="9" t="str">
        <f t="shared" si="4"/>
        <v xml:space="preserve">Davis 100 CKW 8 DFÂ </v>
      </c>
      <c r="C124" s="9" t="s">
        <v>851</v>
      </c>
      <c r="D124" s="9" t="s">
        <v>852</v>
      </c>
      <c r="E124" s="9"/>
      <c r="F124" s="9"/>
      <c r="G124" s="9"/>
      <c r="H124" s="9"/>
      <c r="I124" s="9">
        <v>87</v>
      </c>
      <c r="J124" s="9">
        <v>5</v>
      </c>
      <c r="K124" s="9">
        <v>61</v>
      </c>
      <c r="L124" s="9">
        <v>3.82</v>
      </c>
      <c r="M124" s="9">
        <v>0.31</v>
      </c>
      <c r="N124" s="14">
        <f t="shared" si="3"/>
        <v>0.36969696969696969</v>
      </c>
      <c r="O124" s="14">
        <f t="shared" si="5"/>
        <v>1.9197969543147204</v>
      </c>
      <c r="P124" s="9"/>
      <c r="Q124" s="9"/>
      <c r="R124" s="9"/>
      <c r="W124" t="s">
        <v>3530</v>
      </c>
      <c r="X124" s="6">
        <v>2004</v>
      </c>
      <c r="Z124" s="6">
        <v>0</v>
      </c>
      <c r="AD124" s="9">
        <v>165</v>
      </c>
    </row>
    <row r="125" spans="1:30">
      <c r="A125" s="9">
        <v>4</v>
      </c>
      <c r="B125" s="9" t="str">
        <f t="shared" si="4"/>
        <v>Eton 4-203</v>
      </c>
      <c r="C125" s="9" t="s">
        <v>853</v>
      </c>
      <c r="D125" s="9" t="s">
        <v>854</v>
      </c>
      <c r="E125" s="9"/>
      <c r="F125" s="9"/>
      <c r="G125" s="9"/>
      <c r="H125" s="9">
        <v>70</v>
      </c>
      <c r="I125" s="9">
        <v>88</v>
      </c>
      <c r="J125" s="9">
        <v>1</v>
      </c>
      <c r="K125" s="9">
        <v>59</v>
      </c>
      <c r="L125" s="9">
        <v>6</v>
      </c>
      <c r="M125" s="9">
        <v>0.26300000000000001</v>
      </c>
      <c r="N125" s="14">
        <f t="shared" si="3"/>
        <v>0.27962085308056872</v>
      </c>
      <c r="O125" s="14">
        <f t="shared" si="5"/>
        <v>4.424579412603368</v>
      </c>
      <c r="P125" s="9"/>
      <c r="Q125" s="9"/>
      <c r="R125" s="9"/>
      <c r="W125" t="s">
        <v>3530</v>
      </c>
      <c r="X125" s="6">
        <v>2004</v>
      </c>
      <c r="Z125" s="6">
        <v>0</v>
      </c>
      <c r="AD125" s="9">
        <v>211</v>
      </c>
    </row>
    <row r="126" spans="1:30">
      <c r="A126" s="9">
        <v>4</v>
      </c>
      <c r="B126" s="9" t="str">
        <f t="shared" si="4"/>
        <v>Eton 4-206</v>
      </c>
      <c r="C126" s="9" t="s">
        <v>853</v>
      </c>
      <c r="D126" s="9" t="s">
        <v>855</v>
      </c>
      <c r="E126" s="9"/>
      <c r="F126" s="9"/>
      <c r="G126" s="9"/>
      <c r="H126" s="9">
        <v>70</v>
      </c>
      <c r="I126" s="9">
        <v>86</v>
      </c>
      <c r="J126" s="9">
        <v>3</v>
      </c>
      <c r="K126" s="9">
        <v>59</v>
      </c>
      <c r="L126" s="9">
        <v>4.2</v>
      </c>
      <c r="M126" s="9">
        <v>0.32750000000000001</v>
      </c>
      <c r="N126" s="14">
        <f t="shared" si="3"/>
        <v>0.34911242603550297</v>
      </c>
      <c r="O126" s="14">
        <f t="shared" si="5"/>
        <v>5.2902121834360072</v>
      </c>
      <c r="P126" s="9"/>
      <c r="Q126" s="9"/>
      <c r="R126" s="9"/>
      <c r="W126" t="s">
        <v>3530</v>
      </c>
      <c r="X126" s="6">
        <v>2004</v>
      </c>
      <c r="Z126" s="6">
        <v>0</v>
      </c>
      <c r="AD126" s="9">
        <v>169</v>
      </c>
    </row>
    <row r="127" spans="1:30">
      <c r="A127" s="9">
        <v>4</v>
      </c>
      <c r="B127" s="9" t="str">
        <f t="shared" si="4"/>
        <v>Eton 4-300</v>
      </c>
      <c r="C127" s="9" t="s">
        <v>853</v>
      </c>
      <c r="D127" s="9" t="s">
        <v>856</v>
      </c>
      <c r="E127" s="9"/>
      <c r="F127" s="9"/>
      <c r="G127" s="9"/>
      <c r="H127" s="9">
        <v>50</v>
      </c>
      <c r="I127" s="9">
        <v>88</v>
      </c>
      <c r="J127" s="9">
        <v>2</v>
      </c>
      <c r="K127" s="9">
        <v>57</v>
      </c>
      <c r="L127" s="9">
        <v>7.2</v>
      </c>
      <c r="M127" s="9">
        <v>0.29049999999999998</v>
      </c>
      <c r="N127" s="14">
        <f t="shared" si="3"/>
        <v>0.34969325153374231</v>
      </c>
      <c r="O127" s="14">
        <f t="shared" si="5"/>
        <v>1.7161734984712649</v>
      </c>
      <c r="P127" s="9"/>
      <c r="Q127" s="9"/>
      <c r="R127" s="9"/>
      <c r="W127" t="s">
        <v>3530</v>
      </c>
      <c r="X127" s="6">
        <v>2004</v>
      </c>
      <c r="Z127" s="6">
        <v>0</v>
      </c>
      <c r="AD127" s="9">
        <v>163</v>
      </c>
    </row>
    <row r="128" spans="1:30">
      <c r="A128" s="9">
        <v>4</v>
      </c>
      <c r="B128" s="9" t="str">
        <f t="shared" si="4"/>
        <v>Fostex FE103E</v>
      </c>
      <c r="C128" s="14" t="s">
        <v>786</v>
      </c>
      <c r="D128" s="14" t="s">
        <v>857</v>
      </c>
      <c r="E128" s="14"/>
      <c r="F128" s="14"/>
      <c r="G128" s="14"/>
      <c r="H128" s="14">
        <v>15</v>
      </c>
      <c r="I128" s="14">
        <v>89</v>
      </c>
      <c r="J128" s="9">
        <v>0.4</v>
      </c>
      <c r="K128" s="14">
        <v>80</v>
      </c>
      <c r="L128" s="14">
        <v>6.89</v>
      </c>
      <c r="M128" s="14">
        <v>0.35</v>
      </c>
      <c r="N128" s="14">
        <f t="shared" si="3"/>
        <v>0</v>
      </c>
      <c r="O128" s="14">
        <f t="shared" si="5"/>
        <v>0</v>
      </c>
      <c r="P128" s="14"/>
      <c r="Q128" s="14"/>
      <c r="R128" s="14"/>
      <c r="W128" t="s">
        <v>3530</v>
      </c>
      <c r="X128" s="6">
        <v>2004</v>
      </c>
      <c r="Z128" s="6">
        <v>0</v>
      </c>
      <c r="AD128" s="14"/>
    </row>
    <row r="129" spans="1:30">
      <c r="A129" s="9">
        <v>4</v>
      </c>
      <c r="B129" s="9" t="str">
        <f t="shared" si="4"/>
        <v>Fostex FE107E</v>
      </c>
      <c r="C129" s="14" t="s">
        <v>786</v>
      </c>
      <c r="D129" s="14" t="s">
        <v>858</v>
      </c>
      <c r="E129" s="14"/>
      <c r="F129" s="14"/>
      <c r="G129" s="14"/>
      <c r="H129" s="14">
        <v>15</v>
      </c>
      <c r="I129" s="14">
        <v>90</v>
      </c>
      <c r="J129" s="9">
        <v>0.35</v>
      </c>
      <c r="K129" s="14">
        <v>80</v>
      </c>
      <c r="L129" s="14">
        <v>5.95</v>
      </c>
      <c r="M129" s="14">
        <v>0.38</v>
      </c>
      <c r="N129" s="14">
        <f t="shared" si="3"/>
        <v>0</v>
      </c>
      <c r="O129" s="14">
        <f t="shared" si="5"/>
        <v>0</v>
      </c>
      <c r="P129" s="14"/>
      <c r="Q129" s="14"/>
      <c r="R129" s="14"/>
      <c r="W129" t="s">
        <v>3530</v>
      </c>
      <c r="X129" s="6">
        <v>2004</v>
      </c>
      <c r="Z129" s="6">
        <v>0</v>
      </c>
      <c r="AD129" s="14"/>
    </row>
    <row r="130" spans="1:30">
      <c r="A130" s="9">
        <v>4</v>
      </c>
      <c r="B130" s="9" t="str">
        <f t="shared" si="4"/>
        <v>Fostex FE108ES</v>
      </c>
      <c r="C130" s="14" t="s">
        <v>786</v>
      </c>
      <c r="D130" s="14" t="s">
        <v>859</v>
      </c>
      <c r="E130" s="14"/>
      <c r="F130" s="14"/>
      <c r="G130" s="14"/>
      <c r="H130" s="14">
        <v>24</v>
      </c>
      <c r="I130" s="14">
        <v>90</v>
      </c>
      <c r="J130" s="9">
        <v>0.28000000000000003</v>
      </c>
      <c r="K130" s="14">
        <v>77</v>
      </c>
      <c r="L130" s="14">
        <v>5.7</v>
      </c>
      <c r="M130" s="14">
        <v>0.3</v>
      </c>
      <c r="N130" s="14">
        <f t="shared" ref="N130:N193" si="6">IF(AD130&gt;0,K130/AD130,0)</f>
        <v>0</v>
      </c>
      <c r="O130" s="14">
        <f t="shared" si="5"/>
        <v>0</v>
      </c>
      <c r="P130" s="14"/>
      <c r="Q130" s="14"/>
      <c r="R130" s="14"/>
      <c r="W130" t="s">
        <v>3530</v>
      </c>
      <c r="X130" s="6">
        <v>2004</v>
      </c>
      <c r="Z130" s="6">
        <v>0</v>
      </c>
      <c r="AD130" s="14"/>
    </row>
    <row r="131" spans="1:30">
      <c r="A131" s="9">
        <v>4</v>
      </c>
      <c r="B131" s="9" t="str">
        <f t="shared" ref="B131:B194" si="7">CONCATENATE(C131,CHAR(32),D131)</f>
        <v>Fostex FW108N</v>
      </c>
      <c r="C131" s="14" t="s">
        <v>786</v>
      </c>
      <c r="D131" s="14" t="s">
        <v>860</v>
      </c>
      <c r="E131" s="14"/>
      <c r="F131" s="14"/>
      <c r="G131" s="14"/>
      <c r="H131" s="14">
        <v>50</v>
      </c>
      <c r="I131" s="14">
        <v>86</v>
      </c>
      <c r="J131" s="9">
        <v>1.9</v>
      </c>
      <c r="K131" s="14">
        <v>55</v>
      </c>
      <c r="L131" s="14">
        <v>4.09</v>
      </c>
      <c r="M131" s="14">
        <v>0.26</v>
      </c>
      <c r="N131" s="14">
        <f t="shared" si="6"/>
        <v>0</v>
      </c>
      <c r="O131" s="14">
        <f t="shared" si="5"/>
        <v>0</v>
      </c>
      <c r="P131" s="14"/>
      <c r="Q131" s="14"/>
      <c r="R131" s="14"/>
      <c r="W131" t="s">
        <v>3530</v>
      </c>
      <c r="X131" s="6">
        <v>2004</v>
      </c>
      <c r="Z131" s="6">
        <v>0</v>
      </c>
      <c r="AD131" s="14"/>
    </row>
    <row r="132" spans="1:30">
      <c r="A132" s="9">
        <v>4</v>
      </c>
      <c r="B132" s="9" t="str">
        <f t="shared" si="7"/>
        <v xml:space="preserve">Hi-Vi B4N </v>
      </c>
      <c r="C132" s="14" t="s">
        <v>8</v>
      </c>
      <c r="D132" s="14" t="s">
        <v>861</v>
      </c>
      <c r="E132" s="14"/>
      <c r="F132" s="14"/>
      <c r="G132" s="14"/>
      <c r="H132" s="14">
        <v>25</v>
      </c>
      <c r="I132" s="14">
        <v>85</v>
      </c>
      <c r="J132" s="9">
        <v>3.2</v>
      </c>
      <c r="K132" s="14">
        <v>56</v>
      </c>
      <c r="L132" s="14">
        <v>4.5</v>
      </c>
      <c r="M132" s="14">
        <v>0.52</v>
      </c>
      <c r="N132" s="14">
        <f t="shared" si="6"/>
        <v>0.6292134831460674</v>
      </c>
      <c r="O132" s="14">
        <f t="shared" ref="O132:O195" si="8">IF(AD132&gt;0,1/(1/M132-1/N132),0)</f>
        <v>2.9958847736625542</v>
      </c>
      <c r="P132" s="14"/>
      <c r="Q132" s="14"/>
      <c r="R132" s="14"/>
      <c r="W132" t="s">
        <v>3530</v>
      </c>
      <c r="X132" s="6">
        <v>2004</v>
      </c>
      <c r="Z132" s="6">
        <v>0</v>
      </c>
      <c r="AD132" s="14">
        <v>89</v>
      </c>
    </row>
    <row r="133" spans="1:30">
      <c r="A133" s="9">
        <v>4</v>
      </c>
      <c r="B133" s="9" t="str">
        <f t="shared" si="7"/>
        <v xml:space="preserve">Hi-Vi M4N </v>
      </c>
      <c r="C133" s="14" t="s">
        <v>8</v>
      </c>
      <c r="D133" s="14" t="s">
        <v>862</v>
      </c>
      <c r="E133" s="14"/>
      <c r="F133" s="14"/>
      <c r="G133" s="14"/>
      <c r="H133" s="14">
        <v>15</v>
      </c>
      <c r="I133" s="14">
        <v>82</v>
      </c>
      <c r="J133" s="9">
        <v>3</v>
      </c>
      <c r="K133" s="14">
        <v>69</v>
      </c>
      <c r="L133" s="14">
        <v>4.3</v>
      </c>
      <c r="M133" s="14">
        <v>1.08</v>
      </c>
      <c r="N133" s="14">
        <f t="shared" si="6"/>
        <v>1.3529411764705883</v>
      </c>
      <c r="O133" s="14">
        <f t="shared" si="8"/>
        <v>5.3534482758620703</v>
      </c>
      <c r="P133" s="14"/>
      <c r="Q133" s="14"/>
      <c r="R133" s="14"/>
      <c r="W133" t="s">
        <v>3530</v>
      </c>
      <c r="X133" s="6">
        <v>2004</v>
      </c>
      <c r="Z133" s="6">
        <v>0</v>
      </c>
      <c r="AD133" s="14">
        <v>51</v>
      </c>
    </row>
    <row r="134" spans="1:30">
      <c r="A134" s="9">
        <v>4</v>
      </c>
      <c r="B134" s="9" t="str">
        <f t="shared" si="7"/>
        <v>Infinity 40.1cs</v>
      </c>
      <c r="C134" s="14" t="s">
        <v>863</v>
      </c>
      <c r="D134" s="14" t="s">
        <v>864</v>
      </c>
      <c r="E134" s="14"/>
      <c r="F134" s="14"/>
      <c r="G134" s="14"/>
      <c r="H134" s="14">
        <v>90</v>
      </c>
      <c r="I134" s="14"/>
      <c r="J134" s="9">
        <v>1.5</v>
      </c>
      <c r="K134" s="14">
        <v>127.25</v>
      </c>
      <c r="L134" s="14">
        <v>1.2669999999999999</v>
      </c>
      <c r="M134" s="14">
        <v>0.84</v>
      </c>
      <c r="N134" s="14">
        <f t="shared" si="6"/>
        <v>0.89612676056338025</v>
      </c>
      <c r="O134" s="14">
        <f t="shared" si="8"/>
        <v>13.411543287327506</v>
      </c>
      <c r="P134" s="14"/>
      <c r="Q134" s="14"/>
      <c r="R134" s="14"/>
      <c r="W134" t="s">
        <v>3530</v>
      </c>
      <c r="X134" s="6">
        <v>2004</v>
      </c>
      <c r="Z134" s="6">
        <v>0</v>
      </c>
      <c r="AD134" s="14">
        <v>142</v>
      </c>
    </row>
    <row r="135" spans="1:30">
      <c r="A135" s="9">
        <v>4</v>
      </c>
      <c r="B135" s="9" t="str">
        <f t="shared" si="7"/>
        <v>Infinity 410cswoofer</v>
      </c>
      <c r="C135" s="14" t="s">
        <v>863</v>
      </c>
      <c r="D135" s="14" t="s">
        <v>865</v>
      </c>
      <c r="E135" s="14"/>
      <c r="F135" s="14"/>
      <c r="G135" s="14"/>
      <c r="H135" s="14">
        <v>30</v>
      </c>
      <c r="I135" s="14"/>
      <c r="J135" s="9">
        <v>0.15</v>
      </c>
      <c r="K135" s="14">
        <v>117.533</v>
      </c>
      <c r="L135" s="14">
        <v>2.504</v>
      </c>
      <c r="M135" s="14">
        <v>0.496</v>
      </c>
      <c r="N135" s="14">
        <f t="shared" si="6"/>
        <v>0.57898029556650243</v>
      </c>
      <c r="O135" s="14">
        <f t="shared" si="8"/>
        <v>3.4607520332442863</v>
      </c>
      <c r="P135" s="14"/>
      <c r="Q135" s="14"/>
      <c r="R135" s="14"/>
      <c r="W135" t="s">
        <v>3530</v>
      </c>
      <c r="X135" s="6">
        <v>2004</v>
      </c>
      <c r="Z135" s="6">
        <v>0</v>
      </c>
      <c r="AD135" s="14">
        <v>203</v>
      </c>
    </row>
    <row r="136" spans="1:30">
      <c r="A136" s="9">
        <v>4</v>
      </c>
      <c r="B136" s="9" t="str">
        <f t="shared" si="7"/>
        <v>LPG 100HMS</v>
      </c>
      <c r="C136" s="14" t="s">
        <v>866</v>
      </c>
      <c r="D136" s="14" t="s">
        <v>867</v>
      </c>
      <c r="E136" s="14"/>
      <c r="F136" s="14"/>
      <c r="G136" s="14"/>
      <c r="H136" s="14">
        <v>30</v>
      </c>
      <c r="I136" s="14">
        <v>89</v>
      </c>
      <c r="J136" s="9">
        <v>1.1000000000000001</v>
      </c>
      <c r="K136" s="14">
        <v>96</v>
      </c>
      <c r="L136" s="14">
        <v>4.5</v>
      </c>
      <c r="M136" s="14">
        <v>0.59060000000000001</v>
      </c>
      <c r="N136" s="14">
        <f t="shared" si="6"/>
        <v>0.78688524590163933</v>
      </c>
      <c r="O136" s="14">
        <f t="shared" si="8"/>
        <v>2.3676482870362641</v>
      </c>
      <c r="P136" s="14"/>
      <c r="Q136" s="14"/>
      <c r="R136" s="14"/>
      <c r="W136" t="s">
        <v>3530</v>
      </c>
      <c r="X136" s="6">
        <v>2004</v>
      </c>
      <c r="Z136" s="6">
        <v>0</v>
      </c>
      <c r="AD136" s="14">
        <v>122</v>
      </c>
    </row>
    <row r="137" spans="1:30">
      <c r="A137" s="9">
        <v>4</v>
      </c>
      <c r="B137" s="9" t="str">
        <f t="shared" si="7"/>
        <v xml:space="preserve">Morel Hybrid Ovation 4 </v>
      </c>
      <c r="C137" s="14" t="s">
        <v>13</v>
      </c>
      <c r="D137" s="14" t="s">
        <v>868</v>
      </c>
      <c r="E137" s="14"/>
      <c r="F137" s="14"/>
      <c r="G137" s="14"/>
      <c r="H137" s="14">
        <v>100</v>
      </c>
      <c r="I137" s="14">
        <v>89</v>
      </c>
      <c r="J137" s="9">
        <v>2.75</v>
      </c>
      <c r="K137" s="14">
        <v>82</v>
      </c>
      <c r="L137" s="14">
        <v>3.17</v>
      </c>
      <c r="M137" s="14">
        <v>0.35</v>
      </c>
      <c r="N137" s="14">
        <f t="shared" si="6"/>
        <v>0.41</v>
      </c>
      <c r="O137" s="14">
        <f t="shared" si="8"/>
        <v>2.3916666666666662</v>
      </c>
      <c r="P137" s="14"/>
      <c r="Q137" s="14"/>
      <c r="R137" s="14"/>
      <c r="W137" t="s">
        <v>3530</v>
      </c>
      <c r="X137" s="6">
        <v>2004</v>
      </c>
      <c r="Z137" s="6">
        <v>0</v>
      </c>
      <c r="AD137" s="14">
        <v>200</v>
      </c>
    </row>
    <row r="138" spans="1:30">
      <c r="A138" s="9">
        <v>4</v>
      </c>
      <c r="B138" s="9" t="str">
        <f t="shared" si="7"/>
        <v xml:space="preserve">Morel Integra Ovation 4 </v>
      </c>
      <c r="C138" s="14" t="s">
        <v>13</v>
      </c>
      <c r="D138" s="14" t="s">
        <v>869</v>
      </c>
      <c r="E138" s="14"/>
      <c r="F138" s="14"/>
      <c r="G138" s="14"/>
      <c r="H138" s="14">
        <v>80</v>
      </c>
      <c r="I138" s="14">
        <v>89</v>
      </c>
      <c r="J138" s="9">
        <v>2</v>
      </c>
      <c r="K138" s="14">
        <v>92</v>
      </c>
      <c r="L138" s="14">
        <v>3</v>
      </c>
      <c r="M138" s="14">
        <v>0.57999999999999996</v>
      </c>
      <c r="N138" s="14">
        <f t="shared" si="6"/>
        <v>0.70229007633587781</v>
      </c>
      <c r="O138" s="14">
        <f t="shared" si="8"/>
        <v>3.3308364544319597</v>
      </c>
      <c r="P138" s="14"/>
      <c r="Q138" s="14"/>
      <c r="R138" s="14"/>
      <c r="W138" t="s">
        <v>3530</v>
      </c>
      <c r="X138" s="6">
        <v>2004</v>
      </c>
      <c r="Z138" s="6">
        <v>0</v>
      </c>
      <c r="AD138" s="14">
        <v>131</v>
      </c>
    </row>
    <row r="139" spans="1:30">
      <c r="A139" s="9">
        <v>4</v>
      </c>
      <c r="B139" s="9" t="str">
        <f t="shared" si="7"/>
        <v>Morel MW 113</v>
      </c>
      <c r="C139" s="14" t="s">
        <v>13</v>
      </c>
      <c r="D139" s="14" t="s">
        <v>870</v>
      </c>
      <c r="E139" s="14"/>
      <c r="F139" s="14"/>
      <c r="G139" s="14"/>
      <c r="H139" s="14">
        <v>150</v>
      </c>
      <c r="I139" s="14">
        <v>87</v>
      </c>
      <c r="J139" s="9">
        <v>3</v>
      </c>
      <c r="K139" s="14">
        <v>72</v>
      </c>
      <c r="L139" s="14">
        <v>4.3</v>
      </c>
      <c r="M139" s="14">
        <v>0.75</v>
      </c>
      <c r="N139" s="14">
        <f t="shared" si="6"/>
        <v>1.0285714285714285</v>
      </c>
      <c r="O139" s="14">
        <f t="shared" si="8"/>
        <v>2.7692307692307705</v>
      </c>
      <c r="P139" s="14"/>
      <c r="Q139" s="14"/>
      <c r="R139" s="14"/>
      <c r="W139" t="s">
        <v>3530</v>
      </c>
      <c r="X139" s="6">
        <v>2004</v>
      </c>
      <c r="Z139" s="6">
        <v>0</v>
      </c>
      <c r="AD139" s="14">
        <v>70</v>
      </c>
    </row>
    <row r="140" spans="1:30">
      <c r="A140" s="9">
        <v>4</v>
      </c>
      <c r="B140" s="9" t="str">
        <f t="shared" si="7"/>
        <v>Morel MW 114S</v>
      </c>
      <c r="C140" s="14" t="s">
        <v>13</v>
      </c>
      <c r="D140" s="14" t="s">
        <v>871</v>
      </c>
      <c r="E140" s="14"/>
      <c r="F140" s="14"/>
      <c r="G140" s="14"/>
      <c r="H140" s="14">
        <v>150</v>
      </c>
      <c r="I140" s="14">
        <v>87</v>
      </c>
      <c r="J140" s="9">
        <v>3</v>
      </c>
      <c r="K140" s="14">
        <v>69</v>
      </c>
      <c r="L140" s="14">
        <v>2.72</v>
      </c>
      <c r="M140" s="14">
        <v>0.35</v>
      </c>
      <c r="N140" s="14">
        <f t="shared" si="6"/>
        <v>0.42073170731707316</v>
      </c>
      <c r="O140" s="14">
        <f t="shared" si="8"/>
        <v>2.081896551724137</v>
      </c>
      <c r="P140" s="14"/>
      <c r="Q140" s="14"/>
      <c r="R140" s="14"/>
      <c r="W140" t="s">
        <v>3530</v>
      </c>
      <c r="X140" s="6">
        <v>2004</v>
      </c>
      <c r="Z140" s="6">
        <v>0</v>
      </c>
      <c r="AD140" s="14">
        <v>164</v>
      </c>
    </row>
    <row r="141" spans="1:30">
      <c r="A141" s="9">
        <v>4</v>
      </c>
      <c r="B141" s="9" t="str">
        <f t="shared" si="7"/>
        <v>Morel MW 115S</v>
      </c>
      <c r="C141" s="14" t="s">
        <v>13</v>
      </c>
      <c r="D141" s="14" t="s">
        <v>872</v>
      </c>
      <c r="E141" s="14"/>
      <c r="F141" s="14"/>
      <c r="G141" s="14"/>
      <c r="H141" s="14">
        <v>120</v>
      </c>
      <c r="I141" s="14">
        <v>87</v>
      </c>
      <c r="J141" s="9">
        <v>2</v>
      </c>
      <c r="K141" s="14">
        <v>78</v>
      </c>
      <c r="L141" s="14">
        <v>2.76</v>
      </c>
      <c r="M141" s="14">
        <v>0.37</v>
      </c>
      <c r="N141" s="14">
        <f t="shared" si="6"/>
        <v>0.44067796610169491</v>
      </c>
      <c r="O141" s="14">
        <f t="shared" si="8"/>
        <v>2.3069544364508392</v>
      </c>
      <c r="P141" s="14"/>
      <c r="Q141" s="14"/>
      <c r="R141" s="14"/>
      <c r="W141" t="s">
        <v>3530</v>
      </c>
      <c r="X141" s="6">
        <v>2004</v>
      </c>
      <c r="Z141" s="6">
        <v>0</v>
      </c>
      <c r="AD141" s="14">
        <v>177</v>
      </c>
    </row>
    <row r="142" spans="1:30">
      <c r="A142" s="9">
        <v>4</v>
      </c>
      <c r="B142" s="9" t="str">
        <f t="shared" si="7"/>
        <v>Peerless WR 100</v>
      </c>
      <c r="C142" s="14" t="s">
        <v>236</v>
      </c>
      <c r="D142" s="14" t="s">
        <v>873</v>
      </c>
      <c r="E142" s="14"/>
      <c r="F142" s="14"/>
      <c r="G142" s="14"/>
      <c r="H142" s="14">
        <v>100</v>
      </c>
      <c r="I142" s="14">
        <v>89.4</v>
      </c>
      <c r="J142" s="9">
        <v>0.5</v>
      </c>
      <c r="K142" s="14">
        <v>81.099999999999994</v>
      </c>
      <c r="L142" s="14">
        <v>3.3</v>
      </c>
      <c r="M142" s="14">
        <v>0.5</v>
      </c>
      <c r="N142" s="14">
        <f t="shared" si="6"/>
        <v>0.57928571428571429</v>
      </c>
      <c r="O142" s="14">
        <f t="shared" si="8"/>
        <v>3.6531531531531534</v>
      </c>
      <c r="P142" s="14"/>
      <c r="Q142" s="14"/>
      <c r="R142" s="14"/>
      <c r="W142" t="s">
        <v>3530</v>
      </c>
      <c r="X142" s="6">
        <v>2004</v>
      </c>
      <c r="Z142" s="6">
        <v>0</v>
      </c>
      <c r="AD142" s="14">
        <v>140</v>
      </c>
    </row>
    <row r="143" spans="1:30">
      <c r="A143" s="9">
        <v>4</v>
      </c>
      <c r="B143" s="9" t="str">
        <f t="shared" si="7"/>
        <v>Seas CA11RCY</v>
      </c>
      <c r="C143" s="14" t="s">
        <v>874</v>
      </c>
      <c r="D143" s="14" t="s">
        <v>875</v>
      </c>
      <c r="E143" s="14"/>
      <c r="F143" s="14"/>
      <c r="G143" s="14"/>
      <c r="H143" s="14">
        <v>80</v>
      </c>
      <c r="I143" s="14"/>
      <c r="J143" s="9">
        <v>6</v>
      </c>
      <c r="K143" s="14">
        <v>58</v>
      </c>
      <c r="L143" s="14">
        <v>5.4</v>
      </c>
      <c r="M143" s="14">
        <v>0.24</v>
      </c>
      <c r="N143" s="14">
        <f t="shared" si="6"/>
        <v>0.28019323671497587</v>
      </c>
      <c r="O143" s="14">
        <f t="shared" si="8"/>
        <v>1.6730769230769214</v>
      </c>
      <c r="P143" s="14"/>
      <c r="Q143" s="14"/>
      <c r="R143" s="14"/>
      <c r="W143" t="s">
        <v>3530</v>
      </c>
      <c r="X143" s="6">
        <v>2004</v>
      </c>
      <c r="Z143" s="6">
        <v>0</v>
      </c>
      <c r="AD143" s="14">
        <v>207</v>
      </c>
    </row>
    <row r="144" spans="1:30">
      <c r="A144" s="9">
        <v>4</v>
      </c>
      <c r="B144" s="9" t="str">
        <f t="shared" si="7"/>
        <v xml:space="preserve">Seas L12RCY/PÂ </v>
      </c>
      <c r="C144" s="14" t="s">
        <v>874</v>
      </c>
      <c r="D144" s="14" t="s">
        <v>876</v>
      </c>
      <c r="E144" s="14"/>
      <c r="F144" s="14"/>
      <c r="G144" s="14"/>
      <c r="H144" s="14"/>
      <c r="I144" s="14"/>
      <c r="J144" s="9"/>
      <c r="K144" s="14">
        <v>48</v>
      </c>
      <c r="L144" s="14">
        <v>6</v>
      </c>
      <c r="M144" s="14">
        <v>0.28000000000000003</v>
      </c>
      <c r="N144" s="14">
        <f t="shared" si="6"/>
        <v>0</v>
      </c>
      <c r="O144" s="14">
        <f t="shared" si="8"/>
        <v>0</v>
      </c>
      <c r="P144" s="14"/>
      <c r="Q144" s="14"/>
      <c r="R144" s="14"/>
      <c r="W144" t="s">
        <v>3530</v>
      </c>
      <c r="X144" s="6">
        <v>2004</v>
      </c>
      <c r="Z144" s="6">
        <v>0</v>
      </c>
      <c r="AD144" s="14"/>
    </row>
    <row r="145" spans="1:30">
      <c r="A145" s="9">
        <v>4</v>
      </c>
      <c r="B145" s="9" t="str">
        <f t="shared" si="7"/>
        <v>Seas MCA11FC</v>
      </c>
      <c r="C145" s="14" t="s">
        <v>874</v>
      </c>
      <c r="D145" s="14" t="s">
        <v>877</v>
      </c>
      <c r="E145" s="14"/>
      <c r="F145" s="14"/>
      <c r="G145" s="14"/>
      <c r="H145" s="14"/>
      <c r="I145" s="14"/>
      <c r="J145" s="9"/>
      <c r="K145" s="14">
        <v>140</v>
      </c>
      <c r="L145" s="14">
        <v>1.3</v>
      </c>
      <c r="M145" s="14">
        <v>0.72</v>
      </c>
      <c r="N145" s="14">
        <f t="shared" si="6"/>
        <v>0</v>
      </c>
      <c r="O145" s="14">
        <f t="shared" si="8"/>
        <v>0</v>
      </c>
      <c r="P145" s="14"/>
      <c r="Q145" s="14"/>
      <c r="R145" s="14"/>
      <c r="W145" t="s">
        <v>3530</v>
      </c>
      <c r="X145" s="6">
        <v>2004</v>
      </c>
      <c r="Z145" s="6">
        <v>0</v>
      </c>
      <c r="AD145" s="14"/>
    </row>
    <row r="146" spans="1:30">
      <c r="A146" s="9">
        <v>4</v>
      </c>
      <c r="B146" s="9" t="str">
        <f t="shared" si="7"/>
        <v>Seas P11RCY</v>
      </c>
      <c r="C146" s="14" t="s">
        <v>874</v>
      </c>
      <c r="D146" s="14" t="s">
        <v>878</v>
      </c>
      <c r="E146" s="14"/>
      <c r="F146" s="14"/>
      <c r="G146" s="14"/>
      <c r="H146" s="14"/>
      <c r="I146" s="14"/>
      <c r="J146" s="9"/>
      <c r="K146" s="14">
        <v>55</v>
      </c>
      <c r="L146" s="14">
        <v>5.3</v>
      </c>
      <c r="M146" s="14">
        <v>0.23</v>
      </c>
      <c r="N146" s="14">
        <f t="shared" si="6"/>
        <v>0</v>
      </c>
      <c r="O146" s="14">
        <f t="shared" si="8"/>
        <v>0</v>
      </c>
      <c r="P146" s="14"/>
      <c r="Q146" s="14"/>
      <c r="R146" s="14"/>
      <c r="W146" t="s">
        <v>3530</v>
      </c>
      <c r="X146" s="6">
        <v>2004</v>
      </c>
      <c r="Z146" s="6">
        <v>0</v>
      </c>
      <c r="AD146" s="14"/>
    </row>
    <row r="147" spans="1:30">
      <c r="A147" s="9">
        <v>4</v>
      </c>
      <c r="B147" s="9" t="str">
        <f t="shared" si="7"/>
        <v>Sica LP 10125160 F Cx 4 ohm</v>
      </c>
      <c r="C147" s="14" t="s">
        <v>879</v>
      </c>
      <c r="D147" s="14" t="s">
        <v>880</v>
      </c>
      <c r="E147" s="14"/>
      <c r="F147" s="14"/>
      <c r="G147" s="14"/>
      <c r="H147" s="14">
        <v>30</v>
      </c>
      <c r="I147" s="14">
        <v>87.6</v>
      </c>
      <c r="J147" s="9">
        <v>1.5</v>
      </c>
      <c r="K147" s="14">
        <v>120</v>
      </c>
      <c r="L147" s="14">
        <v>1.3</v>
      </c>
      <c r="M147" s="14">
        <v>0.61</v>
      </c>
      <c r="N147" s="14">
        <f t="shared" si="6"/>
        <v>0</v>
      </c>
      <c r="O147" s="14">
        <f t="shared" si="8"/>
        <v>0</v>
      </c>
      <c r="P147" s="14"/>
      <c r="Q147" s="14"/>
      <c r="R147" s="14"/>
      <c r="W147" t="s">
        <v>3530</v>
      </c>
      <c r="X147" s="6">
        <v>2004</v>
      </c>
      <c r="Z147" s="6">
        <v>0</v>
      </c>
      <c r="AD147" s="14"/>
    </row>
    <row r="148" spans="1:30">
      <c r="A148" s="9">
        <v>4</v>
      </c>
      <c r="B148" s="9" t="str">
        <f t="shared" si="7"/>
        <v>Sica LP 10125245 WG 8 ohm</v>
      </c>
      <c r="C148" s="14" t="s">
        <v>879</v>
      </c>
      <c r="D148" s="14" t="s">
        <v>881</v>
      </c>
      <c r="E148" s="14"/>
      <c r="F148" s="14"/>
      <c r="G148" s="14"/>
      <c r="H148" s="14">
        <v>35</v>
      </c>
      <c r="I148" s="14">
        <v>86</v>
      </c>
      <c r="J148" s="9">
        <v>2</v>
      </c>
      <c r="K148" s="14">
        <v>96</v>
      </c>
      <c r="L148" s="14">
        <v>1.7</v>
      </c>
      <c r="M148" s="14">
        <v>0.65</v>
      </c>
      <c r="N148" s="14">
        <f t="shared" si="6"/>
        <v>0.76800000000000002</v>
      </c>
      <c r="O148" s="14">
        <f t="shared" si="8"/>
        <v>4.230508474576272</v>
      </c>
      <c r="P148" s="14"/>
      <c r="Q148" s="14"/>
      <c r="R148" s="14"/>
      <c r="W148" t="s">
        <v>3530</v>
      </c>
      <c r="X148" s="6">
        <v>2004</v>
      </c>
      <c r="Z148" s="6">
        <v>0</v>
      </c>
      <c r="AD148" s="14">
        <v>125</v>
      </c>
    </row>
    <row r="149" spans="1:30">
      <c r="A149" s="9">
        <v>4</v>
      </c>
      <c r="B149" s="9" t="str">
        <f t="shared" si="7"/>
        <v>Sica LP 10125270 MR 4 ohm</v>
      </c>
      <c r="C149" s="14" t="s">
        <v>879</v>
      </c>
      <c r="D149" s="14" t="s">
        <v>882</v>
      </c>
      <c r="E149" s="14"/>
      <c r="F149" s="14"/>
      <c r="G149" s="14"/>
      <c r="H149" s="14">
        <v>35</v>
      </c>
      <c r="I149" s="14">
        <v>90</v>
      </c>
      <c r="J149" s="9">
        <v>1</v>
      </c>
      <c r="K149" s="14">
        <v>104</v>
      </c>
      <c r="L149" s="14">
        <v>2</v>
      </c>
      <c r="M149" s="14">
        <v>0.37</v>
      </c>
      <c r="N149" s="14">
        <f t="shared" si="6"/>
        <v>0.4</v>
      </c>
      <c r="O149" s="14">
        <f t="shared" si="8"/>
        <v>4.9333333333333353</v>
      </c>
      <c r="P149" s="14"/>
      <c r="Q149" s="14"/>
      <c r="R149" s="14"/>
      <c r="W149" t="s">
        <v>3530</v>
      </c>
      <c r="X149" s="6">
        <v>2004</v>
      </c>
      <c r="Z149" s="6">
        <v>0</v>
      </c>
      <c r="AD149" s="14">
        <v>260</v>
      </c>
    </row>
    <row r="150" spans="1:30">
      <c r="A150" s="9">
        <v>4</v>
      </c>
      <c r="B150" s="9" t="str">
        <f t="shared" si="7"/>
        <v>Sica LP 10220160 ER 8 ohm</v>
      </c>
      <c r="C150" s="14" t="s">
        <v>879</v>
      </c>
      <c r="D150" s="14" t="s">
        <v>883</v>
      </c>
      <c r="E150" s="14"/>
      <c r="F150" s="14"/>
      <c r="G150" s="14"/>
      <c r="H150" s="14">
        <v>20</v>
      </c>
      <c r="I150" s="14">
        <v>87.7</v>
      </c>
      <c r="J150" s="9">
        <v>1</v>
      </c>
      <c r="K150" s="14">
        <v>92.3</v>
      </c>
      <c r="L150" s="14">
        <v>2.7</v>
      </c>
      <c r="M150" s="14">
        <v>0.65</v>
      </c>
      <c r="N150" s="14">
        <f t="shared" si="6"/>
        <v>0.73839999999999995</v>
      </c>
      <c r="O150" s="14">
        <f t="shared" si="8"/>
        <v>5.4294117647058924</v>
      </c>
      <c r="P150" s="14"/>
      <c r="Q150" s="14"/>
      <c r="R150" s="14"/>
      <c r="W150" t="s">
        <v>3530</v>
      </c>
      <c r="X150" s="6">
        <v>2004</v>
      </c>
      <c r="Z150" s="6">
        <v>0</v>
      </c>
      <c r="AD150" s="14">
        <v>125</v>
      </c>
    </row>
    <row r="151" spans="1:30">
      <c r="A151" s="9">
        <v>4</v>
      </c>
      <c r="B151" s="9" t="str">
        <f t="shared" si="7"/>
        <v>Sica LP 10225245 Cx 4 ohm</v>
      </c>
      <c r="C151" s="14" t="s">
        <v>879</v>
      </c>
      <c r="D151" s="14" t="s">
        <v>884</v>
      </c>
      <c r="E151" s="14"/>
      <c r="F151" s="14"/>
      <c r="G151" s="14"/>
      <c r="H151" s="14">
        <v>35</v>
      </c>
      <c r="I151" s="14">
        <v>88.5</v>
      </c>
      <c r="J151" s="9">
        <v>2</v>
      </c>
      <c r="K151" s="14">
        <v>109</v>
      </c>
      <c r="L151" s="14">
        <v>1.4</v>
      </c>
      <c r="M151" s="14">
        <v>0.47</v>
      </c>
      <c r="N151" s="14">
        <f t="shared" si="6"/>
        <v>0</v>
      </c>
      <c r="O151" s="14">
        <f t="shared" si="8"/>
        <v>0</v>
      </c>
      <c r="P151" s="14"/>
      <c r="Q151" s="14"/>
      <c r="R151" s="14"/>
      <c r="W151" t="s">
        <v>3530</v>
      </c>
      <c r="X151" s="6">
        <v>2004</v>
      </c>
      <c r="Z151" s="6">
        <v>0</v>
      </c>
      <c r="AD151" s="14"/>
    </row>
    <row r="152" spans="1:30">
      <c r="A152" s="9">
        <v>4</v>
      </c>
      <c r="B152" s="9" t="str">
        <f t="shared" si="7"/>
        <v>Sica LP 10225270 WG 4 ohm</v>
      </c>
      <c r="C152" s="14" t="s">
        <v>879</v>
      </c>
      <c r="D152" s="14" t="s">
        <v>885</v>
      </c>
      <c r="E152" s="14"/>
      <c r="F152" s="14"/>
      <c r="G152" s="14"/>
      <c r="H152" s="14">
        <v>35</v>
      </c>
      <c r="I152" s="14">
        <v>89.9</v>
      </c>
      <c r="J152" s="9">
        <v>2</v>
      </c>
      <c r="K152" s="14">
        <v>96.4</v>
      </c>
      <c r="L152" s="14">
        <v>2.1</v>
      </c>
      <c r="M152" s="14">
        <v>0.35</v>
      </c>
      <c r="N152" s="14">
        <f t="shared" si="6"/>
        <v>0.4</v>
      </c>
      <c r="O152" s="14">
        <f t="shared" si="8"/>
        <v>2.7999999999999994</v>
      </c>
      <c r="P152" s="14"/>
      <c r="Q152" s="14"/>
      <c r="R152" s="14"/>
      <c r="W152" t="s">
        <v>3530</v>
      </c>
      <c r="X152" s="6">
        <v>2004</v>
      </c>
      <c r="Z152" s="6">
        <v>0</v>
      </c>
      <c r="AD152" s="14">
        <v>241</v>
      </c>
    </row>
    <row r="153" spans="1:30">
      <c r="A153" s="9">
        <v>4</v>
      </c>
      <c r="B153" s="9" t="str">
        <f t="shared" si="7"/>
        <v>Sica LP 10525245 WG 4 ohm</v>
      </c>
      <c r="C153" s="14" t="s">
        <v>879</v>
      </c>
      <c r="D153" s="14" t="s">
        <v>886</v>
      </c>
      <c r="E153" s="14"/>
      <c r="F153" s="14"/>
      <c r="G153" s="14"/>
      <c r="H153" s="14">
        <v>35</v>
      </c>
      <c r="I153" s="14">
        <v>87.7</v>
      </c>
      <c r="J153" s="9">
        <v>2</v>
      </c>
      <c r="K153" s="14">
        <v>88</v>
      </c>
      <c r="L153" s="14">
        <v>2.2999999999999998</v>
      </c>
      <c r="M153" s="14">
        <v>0.44</v>
      </c>
      <c r="N153" s="14">
        <f t="shared" si="6"/>
        <v>0.50867052023121384</v>
      </c>
      <c r="O153" s="14">
        <f t="shared" si="8"/>
        <v>3.2592592592592586</v>
      </c>
      <c r="P153" s="14"/>
      <c r="Q153" s="14"/>
      <c r="R153" s="14"/>
      <c r="W153" t="s">
        <v>3530</v>
      </c>
      <c r="X153" s="6">
        <v>2004</v>
      </c>
      <c r="Z153" s="6">
        <v>0</v>
      </c>
      <c r="AD153" s="14">
        <v>173</v>
      </c>
    </row>
    <row r="154" spans="1:30">
      <c r="A154" s="9">
        <v>4</v>
      </c>
      <c r="B154" s="9" t="str">
        <f t="shared" si="7"/>
        <v>Sinus 10WS7,3BP8</v>
      </c>
      <c r="C154" s="14" t="s">
        <v>887</v>
      </c>
      <c r="D154" s="14" t="s">
        <v>888</v>
      </c>
      <c r="E154" s="14"/>
      <c r="F154" s="14"/>
      <c r="G154" s="14"/>
      <c r="H154" s="14">
        <v>200</v>
      </c>
      <c r="I154" s="14"/>
      <c r="J154" s="9">
        <v>5.0999999999999996</v>
      </c>
      <c r="K154" s="14">
        <v>70</v>
      </c>
      <c r="L154" s="14">
        <v>3</v>
      </c>
      <c r="M154" s="14">
        <v>0.6</v>
      </c>
      <c r="N154" s="14">
        <f t="shared" si="6"/>
        <v>0.7865168539325843</v>
      </c>
      <c r="O154" s="14">
        <f t="shared" si="8"/>
        <v>2.5301204819277099</v>
      </c>
      <c r="P154" s="14"/>
      <c r="Q154" s="14"/>
      <c r="R154" s="14"/>
      <c r="W154" t="s">
        <v>3530</v>
      </c>
      <c r="X154" s="6">
        <v>2004</v>
      </c>
      <c r="Z154" s="6">
        <v>0</v>
      </c>
      <c r="AD154" s="14">
        <v>89</v>
      </c>
    </row>
    <row r="155" spans="1:30">
      <c r="A155" s="9">
        <v>4</v>
      </c>
      <c r="B155" s="9" t="str">
        <f t="shared" si="7"/>
        <v>Tang Band W4-626S</v>
      </c>
      <c r="C155" s="14" t="s">
        <v>14</v>
      </c>
      <c r="D155" s="14" t="s">
        <v>889</v>
      </c>
      <c r="E155" s="14"/>
      <c r="F155" s="14"/>
      <c r="G155" s="14"/>
      <c r="H155" s="14">
        <v>40</v>
      </c>
      <c r="I155" s="14">
        <v>88</v>
      </c>
      <c r="J155" s="9">
        <v>3.2</v>
      </c>
      <c r="K155" s="14">
        <v>70</v>
      </c>
      <c r="L155" s="14">
        <v>5.6</v>
      </c>
      <c r="M155" s="14">
        <v>0.34</v>
      </c>
      <c r="N155" s="14">
        <f t="shared" si="6"/>
        <v>0.38043478260869568</v>
      </c>
      <c r="O155" s="14">
        <f t="shared" si="8"/>
        <v>3.1989247311827982</v>
      </c>
      <c r="P155" s="14"/>
      <c r="Q155" s="14"/>
      <c r="R155" s="14"/>
      <c r="W155" t="s">
        <v>3530</v>
      </c>
      <c r="X155" s="6">
        <v>2004</v>
      </c>
      <c r="Z155" s="6">
        <v>0</v>
      </c>
      <c r="AD155" s="14">
        <v>184</v>
      </c>
    </row>
    <row r="156" spans="1:30">
      <c r="A156" s="9">
        <v>4</v>
      </c>
      <c r="B156" s="9" t="str">
        <f t="shared" si="7"/>
        <v>Tang Band W4-639SA</v>
      </c>
      <c r="C156" s="14" t="s">
        <v>14</v>
      </c>
      <c r="D156" s="14" t="s">
        <v>890</v>
      </c>
      <c r="E156" s="14"/>
      <c r="F156" s="14"/>
      <c r="G156" s="14"/>
      <c r="H156" s="14">
        <v>40</v>
      </c>
      <c r="I156" s="14">
        <v>86</v>
      </c>
      <c r="J156" s="9">
        <v>3</v>
      </c>
      <c r="K156" s="14">
        <v>65</v>
      </c>
      <c r="L156" s="14">
        <v>4.4000000000000004</v>
      </c>
      <c r="M156" s="14">
        <v>0.41</v>
      </c>
      <c r="N156" s="14">
        <f t="shared" si="6"/>
        <v>0.52845528455284552</v>
      </c>
      <c r="O156" s="14">
        <f t="shared" si="8"/>
        <v>1.8291008922443377</v>
      </c>
      <c r="P156" s="14"/>
      <c r="Q156" s="14"/>
      <c r="R156" s="14"/>
      <c r="W156" t="s">
        <v>3530</v>
      </c>
      <c r="X156" s="6">
        <v>2004</v>
      </c>
      <c r="Z156" s="6">
        <v>0</v>
      </c>
      <c r="AD156" s="14">
        <v>123</v>
      </c>
    </row>
    <row r="157" spans="1:30">
      <c r="A157" s="9">
        <v>4</v>
      </c>
      <c r="B157" s="9" t="str">
        <f t="shared" si="7"/>
        <v>Tang Band W4-654S</v>
      </c>
      <c r="C157" s="14" t="s">
        <v>14</v>
      </c>
      <c r="D157" s="14" t="s">
        <v>891</v>
      </c>
      <c r="E157" s="14"/>
      <c r="F157" s="14"/>
      <c r="G157" s="14"/>
      <c r="H157" s="14">
        <v>40</v>
      </c>
      <c r="I157" s="14">
        <v>86</v>
      </c>
      <c r="J157" s="9">
        <v>2.8</v>
      </c>
      <c r="K157" s="14">
        <v>65</v>
      </c>
      <c r="L157" s="14">
        <v>6.2</v>
      </c>
      <c r="M157" s="14">
        <v>0.48</v>
      </c>
      <c r="N157" s="14">
        <f t="shared" si="6"/>
        <v>0.57017543859649122</v>
      </c>
      <c r="O157" s="14">
        <f t="shared" si="8"/>
        <v>3.0350194552529168</v>
      </c>
      <c r="P157" s="14"/>
      <c r="Q157" s="14"/>
      <c r="R157" s="14"/>
      <c r="W157" t="s">
        <v>3530</v>
      </c>
      <c r="X157" s="6">
        <v>2004</v>
      </c>
      <c r="Z157" s="6">
        <v>0</v>
      </c>
      <c r="AD157" s="14">
        <v>114</v>
      </c>
    </row>
    <row r="158" spans="1:30">
      <c r="A158" s="9">
        <v>4</v>
      </c>
      <c r="B158" s="9" t="str">
        <f t="shared" si="7"/>
        <v>Tang Band W4-655SA</v>
      </c>
      <c r="C158" s="14" t="s">
        <v>14</v>
      </c>
      <c r="D158" s="14" t="s">
        <v>892</v>
      </c>
      <c r="E158" s="14"/>
      <c r="F158" s="14"/>
      <c r="G158" s="14"/>
      <c r="H158" s="14">
        <v>40</v>
      </c>
      <c r="I158" s="14">
        <v>89</v>
      </c>
      <c r="J158" s="9">
        <v>3</v>
      </c>
      <c r="K158" s="14">
        <v>70</v>
      </c>
      <c r="L158" s="14">
        <v>5.09</v>
      </c>
      <c r="M158" s="14">
        <v>0.33</v>
      </c>
      <c r="N158" s="14">
        <f t="shared" si="6"/>
        <v>0.35</v>
      </c>
      <c r="O158" s="14">
        <f t="shared" si="8"/>
        <v>5.775000000000003</v>
      </c>
      <c r="P158" s="14"/>
      <c r="Q158" s="14"/>
      <c r="R158" s="14"/>
      <c r="W158" t="s">
        <v>3530</v>
      </c>
      <c r="X158" s="6">
        <v>2004</v>
      </c>
      <c r="Z158" s="6">
        <v>0</v>
      </c>
      <c r="AD158" s="14">
        <v>200</v>
      </c>
    </row>
    <row r="159" spans="1:30">
      <c r="A159" s="9">
        <v>4</v>
      </c>
      <c r="B159" s="9" t="str">
        <f t="shared" si="7"/>
        <v>Tang Band W4-657SC</v>
      </c>
      <c r="C159" s="14" t="s">
        <v>14</v>
      </c>
      <c r="D159" s="14" t="s">
        <v>893</v>
      </c>
      <c r="E159" s="14"/>
      <c r="F159" s="14"/>
      <c r="G159" s="14"/>
      <c r="H159" s="14">
        <v>40</v>
      </c>
      <c r="I159" s="14">
        <v>88</v>
      </c>
      <c r="J159" s="9">
        <v>3.3</v>
      </c>
      <c r="K159" s="14">
        <v>65</v>
      </c>
      <c r="L159" s="14">
        <v>6.04</v>
      </c>
      <c r="M159" s="14">
        <v>0.36</v>
      </c>
      <c r="N159" s="14">
        <f t="shared" si="6"/>
        <v>0.38922155688622756</v>
      </c>
      <c r="O159" s="14">
        <f t="shared" si="8"/>
        <v>4.7950819672131111</v>
      </c>
      <c r="P159" s="14"/>
      <c r="Q159" s="14"/>
      <c r="R159" s="14"/>
      <c r="W159" t="s">
        <v>3530</v>
      </c>
      <c r="X159" s="6">
        <v>2004</v>
      </c>
      <c r="Z159" s="6">
        <v>0</v>
      </c>
      <c r="AD159" s="14">
        <v>167</v>
      </c>
    </row>
    <row r="160" spans="1:30">
      <c r="A160" s="9">
        <v>4</v>
      </c>
      <c r="B160" s="9" t="str">
        <f t="shared" si="7"/>
        <v>Tang Band W4-657SC</v>
      </c>
      <c r="C160" s="14" t="s">
        <v>14</v>
      </c>
      <c r="D160" s="14" t="s">
        <v>893</v>
      </c>
      <c r="E160" s="14"/>
      <c r="F160" s="14"/>
      <c r="G160" s="14"/>
      <c r="H160" s="14">
        <v>40</v>
      </c>
      <c r="I160" s="14">
        <v>88</v>
      </c>
      <c r="J160" s="9">
        <v>3.3</v>
      </c>
      <c r="K160" s="14">
        <v>65</v>
      </c>
      <c r="L160" s="14">
        <v>6.04</v>
      </c>
      <c r="M160" s="14">
        <v>0.36</v>
      </c>
      <c r="N160" s="14">
        <f t="shared" si="6"/>
        <v>0.38922155688622756</v>
      </c>
      <c r="O160" s="14">
        <f t="shared" si="8"/>
        <v>4.7950819672131111</v>
      </c>
      <c r="P160" s="14"/>
      <c r="Q160" s="14"/>
      <c r="R160" s="14"/>
      <c r="W160" t="s">
        <v>3530</v>
      </c>
      <c r="X160" s="6">
        <v>2004</v>
      </c>
      <c r="Z160" s="6">
        <v>0</v>
      </c>
      <c r="AD160" s="14">
        <v>167</v>
      </c>
    </row>
    <row r="161" spans="1:30">
      <c r="A161" s="9">
        <v>4</v>
      </c>
      <c r="B161" s="9" t="str">
        <f t="shared" si="7"/>
        <v>Tang Band W4-792SC</v>
      </c>
      <c r="C161" s="14" t="s">
        <v>14</v>
      </c>
      <c r="D161" s="14" t="s">
        <v>894</v>
      </c>
      <c r="E161" s="14"/>
      <c r="F161" s="14"/>
      <c r="G161" s="14"/>
      <c r="H161" s="14">
        <v>45</v>
      </c>
      <c r="I161" s="14">
        <v>86</v>
      </c>
      <c r="J161" s="9">
        <v>2.8</v>
      </c>
      <c r="K161" s="14">
        <v>60</v>
      </c>
      <c r="L161" s="14">
        <v>4.24</v>
      </c>
      <c r="M161" s="14">
        <v>0.34</v>
      </c>
      <c r="N161" s="14">
        <f t="shared" si="6"/>
        <v>0.379746835443038</v>
      </c>
      <c r="O161" s="14">
        <f t="shared" si="8"/>
        <v>3.2484076433121043</v>
      </c>
      <c r="P161" s="14"/>
      <c r="Q161" s="14"/>
      <c r="R161" s="14"/>
      <c r="W161" t="s">
        <v>3530</v>
      </c>
      <c r="X161" s="6">
        <v>2004</v>
      </c>
      <c r="Z161" s="6">
        <v>0</v>
      </c>
      <c r="AD161" s="14">
        <v>158</v>
      </c>
    </row>
    <row r="162" spans="1:30">
      <c r="A162" s="9">
        <v>4</v>
      </c>
      <c r="B162" s="9" t="str">
        <f t="shared" si="7"/>
        <v>Tang Band W4-927SA</v>
      </c>
      <c r="C162" s="14" t="s">
        <v>14</v>
      </c>
      <c r="D162" s="14" t="s">
        <v>895</v>
      </c>
      <c r="E162" s="14"/>
      <c r="F162" s="14"/>
      <c r="G162" s="14"/>
      <c r="H162" s="14">
        <v>40</v>
      </c>
      <c r="I162" s="14">
        <v>88</v>
      </c>
      <c r="J162" s="9">
        <v>2.0499999999999998</v>
      </c>
      <c r="K162" s="14">
        <v>70</v>
      </c>
      <c r="L162" s="14">
        <v>7.47</v>
      </c>
      <c r="M162" s="14">
        <v>0.42</v>
      </c>
      <c r="N162" s="14">
        <f t="shared" si="6"/>
        <v>0.47945205479452052</v>
      </c>
      <c r="O162" s="14">
        <f t="shared" si="8"/>
        <v>3.3870967741935503</v>
      </c>
      <c r="P162" s="14"/>
      <c r="Q162" s="14"/>
      <c r="R162" s="14"/>
      <c r="W162" t="s">
        <v>3530</v>
      </c>
      <c r="X162" s="6">
        <v>2004</v>
      </c>
      <c r="Z162" s="6">
        <v>0</v>
      </c>
      <c r="AD162" s="14">
        <v>146</v>
      </c>
    </row>
    <row r="163" spans="1:30">
      <c r="A163" s="9">
        <v>4</v>
      </c>
      <c r="B163" s="9" t="str">
        <f t="shared" si="7"/>
        <v>Tang Band W4-930SA</v>
      </c>
      <c r="C163" s="14" t="s">
        <v>14</v>
      </c>
      <c r="D163" s="14" t="s">
        <v>896</v>
      </c>
      <c r="E163" s="14"/>
      <c r="F163" s="14"/>
      <c r="G163" s="14"/>
      <c r="H163" s="14">
        <v>40</v>
      </c>
      <c r="I163" s="14">
        <v>89</v>
      </c>
      <c r="J163" s="9">
        <v>2</v>
      </c>
      <c r="K163" s="14">
        <v>67</v>
      </c>
      <c r="L163" s="14">
        <v>8.73</v>
      </c>
      <c r="M163" s="14">
        <v>0.47</v>
      </c>
      <c r="N163" s="14">
        <f t="shared" si="6"/>
        <v>0.53174603174603174</v>
      </c>
      <c r="O163" s="14">
        <f t="shared" si="8"/>
        <v>4.0475578406169692</v>
      </c>
      <c r="P163" s="14"/>
      <c r="Q163" s="14"/>
      <c r="R163" s="14"/>
      <c r="W163" t="s">
        <v>3530</v>
      </c>
      <c r="X163" s="6">
        <v>2004</v>
      </c>
      <c r="Z163" s="6">
        <v>0</v>
      </c>
      <c r="AD163" s="14">
        <v>126</v>
      </c>
    </row>
    <row r="164" spans="1:30">
      <c r="A164" s="9">
        <v>4</v>
      </c>
      <c r="B164" s="9" t="str">
        <f t="shared" si="7"/>
        <v>Tang Band W4-937SA</v>
      </c>
      <c r="C164" s="14" t="s">
        <v>14</v>
      </c>
      <c r="D164" s="14" t="s">
        <v>897</v>
      </c>
      <c r="E164" s="14"/>
      <c r="F164" s="14"/>
      <c r="G164" s="14"/>
      <c r="H164" s="14">
        <v>45</v>
      </c>
      <c r="I164" s="14">
        <v>89</v>
      </c>
      <c r="J164" s="9">
        <v>4.5</v>
      </c>
      <c r="K164" s="14">
        <v>65</v>
      </c>
      <c r="L164" s="14">
        <v>4.8600000000000003</v>
      </c>
      <c r="M164" s="14">
        <v>0.26</v>
      </c>
      <c r="N164" s="14">
        <f t="shared" si="6"/>
        <v>0.32994923857868019</v>
      </c>
      <c r="O164" s="14">
        <f t="shared" si="8"/>
        <v>1.226415094339623</v>
      </c>
      <c r="P164" s="14"/>
      <c r="Q164" s="14"/>
      <c r="R164" s="14"/>
      <c r="W164" t="s">
        <v>3530</v>
      </c>
      <c r="X164" s="6">
        <v>2004</v>
      </c>
      <c r="Z164" s="6">
        <v>0</v>
      </c>
      <c r="AD164" s="14">
        <v>197</v>
      </c>
    </row>
    <row r="165" spans="1:30">
      <c r="A165" s="9">
        <v>4</v>
      </c>
      <c r="B165" s="9" t="str">
        <f t="shared" si="7"/>
        <v>Tang Band W4-992S</v>
      </c>
      <c r="C165" s="14" t="s">
        <v>14</v>
      </c>
      <c r="D165" s="14" t="s">
        <v>898</v>
      </c>
      <c r="E165" s="14"/>
      <c r="F165" s="14"/>
      <c r="G165" s="14"/>
      <c r="H165" s="14">
        <v>45</v>
      </c>
      <c r="I165" s="14">
        <v>85</v>
      </c>
      <c r="J165" s="9">
        <v>3.5</v>
      </c>
      <c r="K165" s="14">
        <v>55</v>
      </c>
      <c r="L165" s="14">
        <v>5.72</v>
      </c>
      <c r="M165" s="14">
        <v>0.35</v>
      </c>
      <c r="N165" s="14">
        <f t="shared" si="6"/>
        <v>0.39855072463768115</v>
      </c>
      <c r="O165" s="14">
        <f t="shared" si="8"/>
        <v>2.8731343283582098</v>
      </c>
      <c r="P165" s="14"/>
      <c r="Q165" s="14"/>
      <c r="R165" s="14"/>
      <c r="W165" t="s">
        <v>3530</v>
      </c>
      <c r="X165" s="6">
        <v>2004</v>
      </c>
      <c r="Z165" s="6">
        <v>0</v>
      </c>
      <c r="AD165" s="14">
        <v>138</v>
      </c>
    </row>
    <row r="166" spans="1:30">
      <c r="A166" s="9">
        <v>4</v>
      </c>
      <c r="B166" s="9" t="str">
        <f t="shared" si="7"/>
        <v>Vifa MG10MD09-04</v>
      </c>
      <c r="C166" s="14" t="s">
        <v>260</v>
      </c>
      <c r="D166" s="14" t="s">
        <v>899</v>
      </c>
      <c r="E166" s="14"/>
      <c r="F166" s="14"/>
      <c r="G166" s="14"/>
      <c r="H166" s="14"/>
      <c r="I166" s="14">
        <v>88.5</v>
      </c>
      <c r="J166" s="9"/>
      <c r="K166" s="14">
        <v>84</v>
      </c>
      <c r="L166" s="14">
        <v>2.2999999999999998</v>
      </c>
      <c r="M166" s="14">
        <v>0.51</v>
      </c>
      <c r="N166" s="14">
        <f t="shared" si="6"/>
        <v>0.6</v>
      </c>
      <c r="O166" s="14">
        <f t="shared" si="8"/>
        <v>3.4000000000000017</v>
      </c>
      <c r="P166" s="14"/>
      <c r="Q166" s="14"/>
      <c r="R166" s="14"/>
      <c r="W166" t="s">
        <v>3530</v>
      </c>
      <c r="X166" s="6">
        <v>2004</v>
      </c>
      <c r="Z166" s="6">
        <v>0</v>
      </c>
      <c r="AD166" s="14">
        <v>140</v>
      </c>
    </row>
    <row r="167" spans="1:30">
      <c r="A167" s="9">
        <v>4</v>
      </c>
      <c r="B167" s="9" t="str">
        <f t="shared" si="7"/>
        <v>Vifa MG10MD09-08</v>
      </c>
      <c r="C167" s="14" t="s">
        <v>260</v>
      </c>
      <c r="D167" s="14" t="s">
        <v>900</v>
      </c>
      <c r="E167" s="14"/>
      <c r="F167" s="14"/>
      <c r="G167" s="14"/>
      <c r="H167" s="14"/>
      <c r="I167" s="14">
        <v>86</v>
      </c>
      <c r="J167" s="9"/>
      <c r="K167" s="14">
        <v>81</v>
      </c>
      <c r="L167" s="14">
        <v>2.5</v>
      </c>
      <c r="M167" s="14">
        <v>0.51</v>
      </c>
      <c r="N167" s="14">
        <f t="shared" si="6"/>
        <v>0.6</v>
      </c>
      <c r="O167" s="14">
        <f t="shared" si="8"/>
        <v>3.4000000000000017</v>
      </c>
      <c r="P167" s="14"/>
      <c r="Q167" s="14"/>
      <c r="R167" s="14"/>
      <c r="W167" t="s">
        <v>3530</v>
      </c>
      <c r="X167" s="6">
        <v>2004</v>
      </c>
      <c r="Z167" s="6">
        <v>0</v>
      </c>
      <c r="AD167" s="14">
        <v>135</v>
      </c>
    </row>
    <row r="168" spans="1:30">
      <c r="A168" s="9">
        <v>4</v>
      </c>
      <c r="B168" s="9" t="str">
        <f t="shared" si="7"/>
        <v>Vifa MG10SD09-04</v>
      </c>
      <c r="C168" s="14" t="s">
        <v>260</v>
      </c>
      <c r="D168" s="14" t="s">
        <v>901</v>
      </c>
      <c r="E168" s="14"/>
      <c r="F168" s="14"/>
      <c r="G168" s="14"/>
      <c r="H168" s="14"/>
      <c r="I168" s="14">
        <v>87.5</v>
      </c>
      <c r="J168" s="9"/>
      <c r="K168" s="14">
        <v>84</v>
      </c>
      <c r="L168" s="14">
        <v>2.2999999999999998</v>
      </c>
      <c r="M168" s="14">
        <v>0.55000000000000004</v>
      </c>
      <c r="N168" s="14">
        <f t="shared" si="6"/>
        <v>0.66141732283464572</v>
      </c>
      <c r="O168" s="14">
        <f t="shared" si="8"/>
        <v>3.2650176678445231</v>
      </c>
      <c r="P168" s="14"/>
      <c r="Q168" s="14"/>
      <c r="R168" s="14"/>
      <c r="W168" t="s">
        <v>3530</v>
      </c>
      <c r="X168" s="6">
        <v>2004</v>
      </c>
      <c r="Z168" s="6">
        <v>0</v>
      </c>
      <c r="AD168" s="14">
        <v>127</v>
      </c>
    </row>
    <row r="169" spans="1:30">
      <c r="A169" s="9">
        <v>4</v>
      </c>
      <c r="B169" s="9" t="str">
        <f t="shared" si="7"/>
        <v>Vifa MG10SD09-08</v>
      </c>
      <c r="C169" s="14" t="s">
        <v>260</v>
      </c>
      <c r="D169" s="14" t="s">
        <v>902</v>
      </c>
      <c r="E169" s="14"/>
      <c r="F169" s="14"/>
      <c r="G169" s="14"/>
      <c r="H169" s="14"/>
      <c r="I169" s="14">
        <v>85</v>
      </c>
      <c r="J169" s="9"/>
      <c r="K169" s="14">
        <v>81</v>
      </c>
      <c r="L169" s="14">
        <v>2.5</v>
      </c>
      <c r="M169" s="14">
        <v>0.6</v>
      </c>
      <c r="N169" s="14">
        <f t="shared" si="6"/>
        <v>0.72972972972972971</v>
      </c>
      <c r="O169" s="14">
        <f t="shared" si="8"/>
        <v>3.375</v>
      </c>
      <c r="P169" s="14"/>
      <c r="Q169" s="14"/>
      <c r="R169" s="14"/>
      <c r="W169" t="s">
        <v>3530</v>
      </c>
      <c r="X169" s="6">
        <v>2004</v>
      </c>
      <c r="Z169" s="6">
        <v>0</v>
      </c>
      <c r="AD169" s="14">
        <v>111</v>
      </c>
    </row>
    <row r="170" spans="1:30">
      <c r="A170" s="9">
        <v>4</v>
      </c>
      <c r="B170" s="9" t="str">
        <f t="shared" si="7"/>
        <v>Visaton FR 10 4 Ohm</v>
      </c>
      <c r="C170" s="14" t="s">
        <v>752</v>
      </c>
      <c r="D170" s="14" t="s">
        <v>903</v>
      </c>
      <c r="E170" s="14"/>
      <c r="F170" s="14"/>
      <c r="G170" s="14"/>
      <c r="H170" s="14">
        <v>20</v>
      </c>
      <c r="I170" s="14">
        <v>86</v>
      </c>
      <c r="J170" s="9">
        <v>4</v>
      </c>
      <c r="K170" s="14">
        <v>90</v>
      </c>
      <c r="L170" s="14">
        <v>1.9</v>
      </c>
      <c r="M170" s="14">
        <v>0.56000000000000005</v>
      </c>
      <c r="N170" s="14">
        <f t="shared" si="6"/>
        <v>0.76923076923076927</v>
      </c>
      <c r="O170" s="14">
        <f t="shared" si="8"/>
        <v>2.0588235294117645</v>
      </c>
      <c r="P170" s="14"/>
      <c r="Q170" s="14"/>
      <c r="R170" s="14"/>
      <c r="W170" t="s">
        <v>3530</v>
      </c>
      <c r="X170" s="6">
        <v>2004</v>
      </c>
      <c r="Z170" s="6">
        <v>0</v>
      </c>
      <c r="AD170" s="14">
        <v>117</v>
      </c>
    </row>
    <row r="171" spans="1:30">
      <c r="A171" s="9">
        <v>4</v>
      </c>
      <c r="B171" s="9" t="str">
        <f t="shared" si="7"/>
        <v>Visaton FR 10 8 Ohm</v>
      </c>
      <c r="C171" s="14" t="s">
        <v>752</v>
      </c>
      <c r="D171" s="14" t="s">
        <v>904</v>
      </c>
      <c r="E171" s="14"/>
      <c r="F171" s="14"/>
      <c r="G171" s="14"/>
      <c r="H171" s="14">
        <v>20</v>
      </c>
      <c r="I171" s="14">
        <v>86</v>
      </c>
      <c r="J171" s="9">
        <v>4</v>
      </c>
      <c r="K171" s="14">
        <v>97</v>
      </c>
      <c r="L171" s="14">
        <v>1.7</v>
      </c>
      <c r="M171" s="14">
        <v>0.77</v>
      </c>
      <c r="N171" s="14">
        <f t="shared" si="6"/>
        <v>1.1686746987951808</v>
      </c>
      <c r="O171" s="14">
        <f t="shared" si="8"/>
        <v>2.2571773949833784</v>
      </c>
      <c r="P171" s="14"/>
      <c r="Q171" s="14"/>
      <c r="R171" s="14"/>
      <c r="W171" t="s">
        <v>3530</v>
      </c>
      <c r="X171" s="6">
        <v>2004</v>
      </c>
      <c r="Z171" s="6">
        <v>0</v>
      </c>
      <c r="AD171" s="14">
        <v>83</v>
      </c>
    </row>
    <row r="172" spans="1:30">
      <c r="A172" s="9">
        <v>4</v>
      </c>
      <c r="B172" s="9" t="str">
        <f t="shared" si="7"/>
        <v>Visaton FRS 10 WP 4 Ohm</v>
      </c>
      <c r="C172" s="14" t="s">
        <v>752</v>
      </c>
      <c r="D172" s="14" t="s">
        <v>905</v>
      </c>
      <c r="E172" s="14"/>
      <c r="F172" s="14"/>
      <c r="G172" s="14"/>
      <c r="H172" s="14">
        <v>25</v>
      </c>
      <c r="I172" s="14">
        <v>90</v>
      </c>
      <c r="J172" s="9">
        <v>3</v>
      </c>
      <c r="K172" s="14">
        <v>190</v>
      </c>
      <c r="L172" s="14">
        <v>1.6</v>
      </c>
      <c r="M172" s="14">
        <v>0.81</v>
      </c>
      <c r="N172" s="14">
        <f t="shared" si="6"/>
        <v>1.0795454545454546</v>
      </c>
      <c r="O172" s="14">
        <f t="shared" si="8"/>
        <v>3.2440978077571674</v>
      </c>
      <c r="P172" s="14"/>
      <c r="Q172" s="14"/>
      <c r="R172" s="14"/>
      <c r="W172" t="s">
        <v>3530</v>
      </c>
      <c r="X172" s="6">
        <v>2004</v>
      </c>
      <c r="Z172" s="6">
        <v>0</v>
      </c>
      <c r="AD172" s="14">
        <v>176</v>
      </c>
    </row>
    <row r="173" spans="1:30">
      <c r="A173" s="9">
        <v>4</v>
      </c>
      <c r="B173" s="9" t="str">
        <f t="shared" si="7"/>
        <v>Visaton FRS 10 WP 8 Ohm</v>
      </c>
      <c r="C173" s="14" t="s">
        <v>752</v>
      </c>
      <c r="D173" s="14" t="s">
        <v>906</v>
      </c>
      <c r="E173" s="14"/>
      <c r="F173" s="14"/>
      <c r="G173" s="14"/>
      <c r="H173" s="14">
        <v>25</v>
      </c>
      <c r="I173" s="14">
        <v>90</v>
      </c>
      <c r="J173" s="9">
        <v>3</v>
      </c>
      <c r="K173" s="14">
        <v>190</v>
      </c>
      <c r="L173" s="14">
        <v>1.6</v>
      </c>
      <c r="M173" s="14">
        <v>0.81</v>
      </c>
      <c r="N173" s="14">
        <f t="shared" si="6"/>
        <v>1.0795454545454546</v>
      </c>
      <c r="O173" s="14">
        <f t="shared" si="8"/>
        <v>3.2440978077571674</v>
      </c>
      <c r="P173" s="14"/>
      <c r="Q173" s="14"/>
      <c r="R173" s="14"/>
      <c r="W173" t="s">
        <v>3530</v>
      </c>
      <c r="X173" s="6">
        <v>2004</v>
      </c>
      <c r="Z173" s="6">
        <v>0</v>
      </c>
      <c r="AD173" s="14">
        <v>176</v>
      </c>
    </row>
    <row r="174" spans="1:30">
      <c r="A174" s="9">
        <v>4</v>
      </c>
      <c r="B174" s="9" t="str">
        <f t="shared" si="7"/>
        <v>Visaton R 10 S 4 Ohm</v>
      </c>
      <c r="C174" s="14" t="s">
        <v>752</v>
      </c>
      <c r="D174" s="14" t="s">
        <v>907</v>
      </c>
      <c r="E174" s="14"/>
      <c r="F174" s="14"/>
      <c r="G174" s="14"/>
      <c r="H174" s="14">
        <v>20</v>
      </c>
      <c r="I174" s="14">
        <v>90</v>
      </c>
      <c r="J174" s="9">
        <v>0</v>
      </c>
      <c r="K174" s="14">
        <v>165</v>
      </c>
      <c r="L174" s="14">
        <v>2.2999999999999998</v>
      </c>
      <c r="M174" s="14">
        <v>1.92</v>
      </c>
      <c r="N174" s="14">
        <f t="shared" si="6"/>
        <v>2.8448275862068964</v>
      </c>
      <c r="O174" s="14">
        <f t="shared" si="8"/>
        <v>5.9060402684563762</v>
      </c>
      <c r="P174" s="14"/>
      <c r="Q174" s="14"/>
      <c r="R174" s="14"/>
      <c r="W174" t="s">
        <v>3530</v>
      </c>
      <c r="X174" s="6">
        <v>2004</v>
      </c>
      <c r="Z174" s="6">
        <v>0</v>
      </c>
      <c r="AD174" s="14">
        <v>58</v>
      </c>
    </row>
    <row r="175" spans="1:30">
      <c r="A175" s="9">
        <v>4</v>
      </c>
      <c r="B175" s="9" t="str">
        <f t="shared" si="7"/>
        <v>Visaton R 10 S 8 Ohm</v>
      </c>
      <c r="C175" s="14" t="s">
        <v>752</v>
      </c>
      <c r="D175" s="14" t="s">
        <v>908</v>
      </c>
      <c r="E175" s="14"/>
      <c r="F175" s="14"/>
      <c r="G175" s="14"/>
      <c r="H175" s="14">
        <v>20</v>
      </c>
      <c r="I175" s="14">
        <v>90</v>
      </c>
      <c r="J175" s="9">
        <v>0</v>
      </c>
      <c r="K175" s="14">
        <v>160</v>
      </c>
      <c r="L175" s="14">
        <v>2.2999999999999998</v>
      </c>
      <c r="M175" s="14">
        <v>2.29</v>
      </c>
      <c r="N175" s="14">
        <f t="shared" si="6"/>
        <v>3.3333333333333335</v>
      </c>
      <c r="O175" s="14">
        <f t="shared" si="8"/>
        <v>7.3162939297124581</v>
      </c>
      <c r="P175" s="14"/>
      <c r="Q175" s="14"/>
      <c r="R175" s="14"/>
      <c r="W175" t="s">
        <v>3530</v>
      </c>
      <c r="X175" s="6">
        <v>2004</v>
      </c>
      <c r="Z175" s="6">
        <v>0</v>
      </c>
      <c r="AD175" s="14">
        <v>48</v>
      </c>
    </row>
    <row r="176" spans="1:30">
      <c r="A176" s="9">
        <v>4</v>
      </c>
      <c r="B176" s="9" t="str">
        <f t="shared" si="7"/>
        <v>Visaton R 10 SC 4 Ohm</v>
      </c>
      <c r="C176" s="14" t="s">
        <v>752</v>
      </c>
      <c r="D176" s="14" t="s">
        <v>909</v>
      </c>
      <c r="E176" s="14"/>
      <c r="F176" s="14"/>
      <c r="G176" s="14"/>
      <c r="H176" s="14">
        <v>20</v>
      </c>
      <c r="I176" s="14">
        <v>90</v>
      </c>
      <c r="J176" s="9">
        <v>0</v>
      </c>
      <c r="K176" s="14">
        <v>163</v>
      </c>
      <c r="L176" s="14">
        <v>2.2000000000000002</v>
      </c>
      <c r="M176" s="14">
        <v>0.85</v>
      </c>
      <c r="N176" s="14">
        <f t="shared" si="6"/>
        <v>2.7627118644067798</v>
      </c>
      <c r="O176" s="14">
        <f t="shared" si="8"/>
        <v>1.2277359326539652</v>
      </c>
      <c r="P176" s="14"/>
      <c r="Q176" s="14"/>
      <c r="R176" s="14"/>
      <c r="W176" t="s">
        <v>3530</v>
      </c>
      <c r="X176" s="6">
        <v>2004</v>
      </c>
      <c r="Z176" s="6">
        <v>0</v>
      </c>
      <c r="AD176" s="14">
        <v>59</v>
      </c>
    </row>
    <row r="177" spans="1:30">
      <c r="A177" s="9">
        <v>4</v>
      </c>
      <c r="B177" s="9" t="str">
        <f t="shared" si="7"/>
        <v>Visaton R 10 SC 8 Ohm</v>
      </c>
      <c r="C177" s="14" t="s">
        <v>752</v>
      </c>
      <c r="D177" s="14" t="s">
        <v>910</v>
      </c>
      <c r="E177" s="14"/>
      <c r="F177" s="14"/>
      <c r="G177" s="14"/>
      <c r="H177" s="14">
        <v>20</v>
      </c>
      <c r="I177" s="14">
        <v>90</v>
      </c>
      <c r="J177" s="9">
        <v>0</v>
      </c>
      <c r="K177" s="14">
        <v>163</v>
      </c>
      <c r="L177" s="14">
        <v>2</v>
      </c>
      <c r="M177" s="14">
        <v>0.9</v>
      </c>
      <c r="N177" s="14">
        <f t="shared" si="6"/>
        <v>4.0750000000000002</v>
      </c>
      <c r="O177" s="14">
        <f t="shared" si="8"/>
        <v>1.1551181102362205</v>
      </c>
      <c r="P177" s="14"/>
      <c r="Q177" s="14"/>
      <c r="R177" s="14"/>
      <c r="W177" t="s">
        <v>3530</v>
      </c>
      <c r="X177" s="6">
        <v>2004</v>
      </c>
      <c r="Z177" s="6">
        <v>0</v>
      </c>
      <c r="AD177" s="14">
        <v>40</v>
      </c>
    </row>
    <row r="178" spans="1:30">
      <c r="A178" s="9">
        <v>4</v>
      </c>
      <c r="B178" s="9" t="str">
        <f t="shared" si="7"/>
        <v>Visaton SL 713 4 Ohm</v>
      </c>
      <c r="C178" s="14" t="s">
        <v>752</v>
      </c>
      <c r="D178" s="14" t="s">
        <v>911</v>
      </c>
      <c r="E178" s="14"/>
      <c r="F178" s="14"/>
      <c r="G178" s="14"/>
      <c r="H178" s="14">
        <v>10</v>
      </c>
      <c r="I178" s="14">
        <v>90</v>
      </c>
      <c r="J178" s="9">
        <v>2</v>
      </c>
      <c r="K178" s="14">
        <v>200</v>
      </c>
      <c r="L178" s="14">
        <v>2.2000000000000002</v>
      </c>
      <c r="M178" s="14">
        <v>1.41</v>
      </c>
      <c r="N178" s="14">
        <f t="shared" si="6"/>
        <v>1.8181818181818181</v>
      </c>
      <c r="O178" s="14">
        <f t="shared" si="8"/>
        <v>6.2806236080178186</v>
      </c>
      <c r="P178" s="14"/>
      <c r="Q178" s="14"/>
      <c r="R178" s="14"/>
      <c r="W178" t="s">
        <v>3530</v>
      </c>
      <c r="X178" s="6">
        <v>2004</v>
      </c>
      <c r="Z178" s="6">
        <v>0</v>
      </c>
      <c r="AD178" s="14">
        <v>110</v>
      </c>
    </row>
    <row r="179" spans="1:30">
      <c r="A179" s="9">
        <v>4</v>
      </c>
      <c r="B179" s="9" t="str">
        <f t="shared" si="7"/>
        <v>Visaton TI 100 8 Ohm</v>
      </c>
      <c r="C179" s="14" t="s">
        <v>752</v>
      </c>
      <c r="D179" s="14" t="s">
        <v>912</v>
      </c>
      <c r="E179" s="14"/>
      <c r="F179" s="14"/>
      <c r="G179" s="14"/>
      <c r="H179" s="14">
        <v>40</v>
      </c>
      <c r="I179" s="14">
        <v>86</v>
      </c>
      <c r="J179" s="9">
        <v>2.5</v>
      </c>
      <c r="K179" s="14">
        <v>62</v>
      </c>
      <c r="L179" s="14">
        <v>6.9</v>
      </c>
      <c r="M179" s="14">
        <v>0.38</v>
      </c>
      <c r="N179" s="14">
        <f t="shared" si="6"/>
        <v>0.4</v>
      </c>
      <c r="O179" s="14">
        <f t="shared" si="8"/>
        <v>7.599999999999989</v>
      </c>
      <c r="P179" s="14"/>
      <c r="Q179" s="14"/>
      <c r="R179" s="14"/>
      <c r="W179" t="s">
        <v>3530</v>
      </c>
      <c r="X179" s="6">
        <v>2004</v>
      </c>
      <c r="Z179" s="6">
        <v>0</v>
      </c>
      <c r="AD179" s="14">
        <v>155</v>
      </c>
    </row>
    <row r="180" spans="1:30">
      <c r="A180" s="9">
        <v>4</v>
      </c>
      <c r="B180" s="9" t="str">
        <f t="shared" si="7"/>
        <v>Visaton TI 100 M 8 Ohm</v>
      </c>
      <c r="C180" s="14" t="s">
        <v>752</v>
      </c>
      <c r="D180" s="14" t="s">
        <v>913</v>
      </c>
      <c r="E180" s="14"/>
      <c r="F180" s="14"/>
      <c r="G180" s="14"/>
      <c r="H180" s="14">
        <v>30</v>
      </c>
      <c r="I180" s="14">
        <v>89</v>
      </c>
      <c r="J180" s="9">
        <v>1.5</v>
      </c>
      <c r="K180" s="14">
        <v>84</v>
      </c>
      <c r="L180" s="14">
        <v>4.9000000000000004</v>
      </c>
      <c r="M180" s="14">
        <v>0.55000000000000004</v>
      </c>
      <c r="N180" s="14">
        <f t="shared" si="6"/>
        <v>0.60869565217391308</v>
      </c>
      <c r="O180" s="14">
        <f t="shared" si="8"/>
        <v>5.7037037037037033</v>
      </c>
      <c r="P180" s="14"/>
      <c r="Q180" s="14"/>
      <c r="R180" s="14"/>
      <c r="W180" t="s">
        <v>3530</v>
      </c>
      <c r="X180" s="6">
        <v>2004</v>
      </c>
      <c r="Z180" s="6">
        <v>0</v>
      </c>
      <c r="AD180" s="14">
        <v>138</v>
      </c>
    </row>
    <row r="181" spans="1:30">
      <c r="A181" s="9">
        <v>4</v>
      </c>
      <c r="B181" s="9" t="str">
        <f t="shared" si="7"/>
        <v>Visaton W 100 S 4 Ohm</v>
      </c>
      <c r="C181" s="14" t="s">
        <v>752</v>
      </c>
      <c r="D181" s="14" t="s">
        <v>914</v>
      </c>
      <c r="E181" s="14"/>
      <c r="F181" s="14"/>
      <c r="G181" s="14"/>
      <c r="H181" s="14">
        <v>30</v>
      </c>
      <c r="I181" s="14">
        <v>86</v>
      </c>
      <c r="J181" s="9">
        <v>6.5</v>
      </c>
      <c r="K181" s="14">
        <v>67</v>
      </c>
      <c r="L181" s="14">
        <v>5.2</v>
      </c>
      <c r="M181" s="14">
        <v>0.43</v>
      </c>
      <c r="N181" s="14">
        <f t="shared" si="6"/>
        <v>0.54918032786885251</v>
      </c>
      <c r="O181" s="14">
        <f t="shared" si="8"/>
        <v>1.9814305364511684</v>
      </c>
      <c r="P181" s="14"/>
      <c r="Q181" s="14"/>
      <c r="R181" s="14"/>
      <c r="W181" t="s">
        <v>3530</v>
      </c>
      <c r="X181" s="6">
        <v>2004</v>
      </c>
      <c r="Z181" s="6">
        <v>0</v>
      </c>
      <c r="AD181" s="14">
        <v>122</v>
      </c>
    </row>
    <row r="182" spans="1:30">
      <c r="A182" s="9">
        <v>4</v>
      </c>
      <c r="B182" s="9" t="str">
        <f t="shared" si="7"/>
        <v>Visaton W 100 S 8 Ohm</v>
      </c>
      <c r="C182" s="14" t="s">
        <v>752</v>
      </c>
      <c r="D182" s="14" t="s">
        <v>915</v>
      </c>
      <c r="E182" s="14"/>
      <c r="F182" s="14"/>
      <c r="G182" s="14"/>
      <c r="H182" s="14">
        <v>30</v>
      </c>
      <c r="I182" s="14">
        <v>86</v>
      </c>
      <c r="J182" s="9">
        <v>6.5</v>
      </c>
      <c r="K182" s="14">
        <v>67</v>
      </c>
      <c r="L182" s="14">
        <v>5.8</v>
      </c>
      <c r="M182" s="14">
        <v>0.5</v>
      </c>
      <c r="N182" s="14">
        <f t="shared" si="6"/>
        <v>0.62037037037037035</v>
      </c>
      <c r="O182" s="14">
        <f t="shared" si="8"/>
        <v>2.5769230769230766</v>
      </c>
      <c r="P182" s="14"/>
      <c r="Q182" s="14"/>
      <c r="R182" s="14"/>
      <c r="W182" t="s">
        <v>3530</v>
      </c>
      <c r="X182" s="6">
        <v>2004</v>
      </c>
      <c r="Z182" s="6">
        <v>0</v>
      </c>
      <c r="AD182" s="14">
        <v>108</v>
      </c>
    </row>
    <row r="183" spans="1:30">
      <c r="A183" s="9">
        <v>4</v>
      </c>
      <c r="B183" s="9" t="str">
        <f t="shared" si="7"/>
        <v>Visaton W 100 SC 4 Ohm</v>
      </c>
      <c r="C183" s="14" t="s">
        <v>752</v>
      </c>
      <c r="D183" s="14" t="s">
        <v>916</v>
      </c>
      <c r="E183" s="14"/>
      <c r="F183" s="14"/>
      <c r="G183" s="14"/>
      <c r="H183" s="14">
        <v>30</v>
      </c>
      <c r="I183" s="14">
        <v>86</v>
      </c>
      <c r="J183" s="9">
        <v>6.5</v>
      </c>
      <c r="K183" s="14">
        <v>67</v>
      </c>
      <c r="L183" s="14">
        <v>4.2</v>
      </c>
      <c r="M183" s="14">
        <v>0.35</v>
      </c>
      <c r="N183" s="14">
        <f t="shared" si="6"/>
        <v>0.41875000000000001</v>
      </c>
      <c r="O183" s="14">
        <f t="shared" si="8"/>
        <v>2.1318181818181805</v>
      </c>
      <c r="P183" s="14"/>
      <c r="Q183" s="14"/>
      <c r="R183" s="14"/>
      <c r="W183" t="s">
        <v>3530</v>
      </c>
      <c r="X183" s="6">
        <v>2004</v>
      </c>
      <c r="Z183" s="6">
        <v>0</v>
      </c>
      <c r="AD183" s="14">
        <v>160</v>
      </c>
    </row>
    <row r="184" spans="1:30">
      <c r="A184" s="9">
        <v>4</v>
      </c>
      <c r="B184" s="9" t="str">
        <f t="shared" si="7"/>
        <v>Visaton W 100 SC 8 Ohm</v>
      </c>
      <c r="C184" s="14" t="s">
        <v>752</v>
      </c>
      <c r="D184" s="14" t="s">
        <v>917</v>
      </c>
      <c r="E184" s="14"/>
      <c r="F184" s="14"/>
      <c r="G184" s="14"/>
      <c r="H184" s="14">
        <v>30</v>
      </c>
      <c r="I184" s="14">
        <v>86</v>
      </c>
      <c r="J184" s="9">
        <v>6.5</v>
      </c>
      <c r="K184" s="14">
        <v>67</v>
      </c>
      <c r="L184" s="14">
        <v>5.8</v>
      </c>
      <c r="M184" s="14">
        <v>0.41</v>
      </c>
      <c r="N184" s="14">
        <f t="shared" si="6"/>
        <v>0.53174603174603174</v>
      </c>
      <c r="O184" s="14">
        <f t="shared" si="8"/>
        <v>1.7907431551499353</v>
      </c>
      <c r="P184" s="14"/>
      <c r="Q184" s="14"/>
      <c r="R184" s="14"/>
      <c r="W184" t="s">
        <v>3530</v>
      </c>
      <c r="X184" s="6">
        <v>2004</v>
      </c>
      <c r="Z184" s="6">
        <v>0</v>
      </c>
      <c r="AD184" s="14">
        <v>126</v>
      </c>
    </row>
    <row r="185" spans="1:30">
      <c r="A185" s="9">
        <v>4</v>
      </c>
      <c r="B185" s="9" t="str">
        <f t="shared" si="7"/>
        <v>Zachry 13K6</v>
      </c>
      <c r="C185" s="14" t="s">
        <v>918</v>
      </c>
      <c r="D185" s="14" t="s">
        <v>919</v>
      </c>
      <c r="E185" s="14"/>
      <c r="F185" s="14"/>
      <c r="G185" s="14"/>
      <c r="H185" s="14"/>
      <c r="I185" s="14"/>
      <c r="J185" s="9"/>
      <c r="K185" s="14">
        <v>58.5</v>
      </c>
      <c r="L185" s="14">
        <v>10.6</v>
      </c>
      <c r="M185" s="14">
        <v>0.52</v>
      </c>
      <c r="N185" s="14">
        <f t="shared" si="6"/>
        <v>0.72222222222222221</v>
      </c>
      <c r="O185" s="14">
        <f t="shared" si="8"/>
        <v>1.8571428571428577</v>
      </c>
      <c r="P185" s="14"/>
      <c r="Q185" s="14"/>
      <c r="R185" s="14"/>
      <c r="W185" t="s">
        <v>3530</v>
      </c>
      <c r="X185" s="6">
        <v>2004</v>
      </c>
      <c r="Z185" s="6">
        <v>0</v>
      </c>
      <c r="AD185" s="14">
        <v>81</v>
      </c>
    </row>
    <row r="186" spans="1:30">
      <c r="A186" s="9">
        <v>4</v>
      </c>
      <c r="B186" s="9" t="str">
        <f t="shared" si="7"/>
        <v>Zomax PF-42580</v>
      </c>
      <c r="C186" s="14" t="s">
        <v>920</v>
      </c>
      <c r="D186" s="14" t="s">
        <v>921</v>
      </c>
      <c r="E186" s="14"/>
      <c r="F186" s="14"/>
      <c r="G186" s="14"/>
      <c r="H186" s="14">
        <v>40</v>
      </c>
      <c r="I186" s="14">
        <v>90</v>
      </c>
      <c r="J186" s="9"/>
      <c r="K186" s="14">
        <v>145</v>
      </c>
      <c r="L186" s="14">
        <v>1.9</v>
      </c>
      <c r="M186" s="14">
        <v>0.66</v>
      </c>
      <c r="N186" s="14">
        <f t="shared" si="6"/>
        <v>0.83815028901734101</v>
      </c>
      <c r="O186" s="14">
        <f t="shared" si="8"/>
        <v>3.1051265412070079</v>
      </c>
      <c r="P186" s="14"/>
      <c r="Q186" s="14"/>
      <c r="R186" s="14"/>
      <c r="W186" t="s">
        <v>3530</v>
      </c>
      <c r="X186" s="6">
        <v>2004</v>
      </c>
      <c r="Z186" s="6">
        <v>0</v>
      </c>
      <c r="AD186" s="14">
        <v>173</v>
      </c>
    </row>
    <row r="187" spans="1:30">
      <c r="A187" s="9">
        <v>4.5</v>
      </c>
      <c r="B187" s="9" t="str">
        <f t="shared" si="7"/>
        <v>Audax AP100Z0</v>
      </c>
      <c r="C187" s="14" t="s">
        <v>782</v>
      </c>
      <c r="D187" s="14" t="s">
        <v>922</v>
      </c>
      <c r="E187" s="14"/>
      <c r="F187" s="14"/>
      <c r="G187" s="14"/>
      <c r="H187" s="14">
        <v>30</v>
      </c>
      <c r="I187" s="14">
        <v>85</v>
      </c>
      <c r="J187" s="9">
        <v>2.7</v>
      </c>
      <c r="K187" s="14">
        <v>64</v>
      </c>
      <c r="L187" s="14">
        <v>4.7</v>
      </c>
      <c r="M187" s="14">
        <v>0.49</v>
      </c>
      <c r="N187" s="14">
        <f t="shared" si="6"/>
        <v>0.62745098039215685</v>
      </c>
      <c r="O187" s="14">
        <f t="shared" si="8"/>
        <v>2.236804564907275</v>
      </c>
      <c r="P187" s="14"/>
      <c r="Q187" s="14"/>
      <c r="R187" s="14"/>
      <c r="W187" t="s">
        <v>3530</v>
      </c>
      <c r="X187" s="6">
        <v>2004</v>
      </c>
      <c r="Z187" s="6">
        <v>0</v>
      </c>
      <c r="AD187" s="14">
        <v>102</v>
      </c>
    </row>
    <row r="188" spans="1:30">
      <c r="A188" s="9">
        <v>4.5</v>
      </c>
      <c r="B188" s="9" t="str">
        <f t="shared" si="7"/>
        <v>Fostex F120A</v>
      </c>
      <c r="C188" s="14" t="s">
        <v>786</v>
      </c>
      <c r="D188" s="14" t="s">
        <v>923</v>
      </c>
      <c r="E188" s="14"/>
      <c r="F188" s="14"/>
      <c r="G188" s="14"/>
      <c r="H188" s="14">
        <v>30</v>
      </c>
      <c r="I188" s="14">
        <v>89</v>
      </c>
      <c r="J188" s="9">
        <v>1.5</v>
      </c>
      <c r="K188" s="14">
        <v>65</v>
      </c>
      <c r="L188" s="14">
        <v>9.8699999999999992</v>
      </c>
      <c r="M188" s="14">
        <v>0.44</v>
      </c>
      <c r="N188" s="14">
        <f t="shared" si="6"/>
        <v>0</v>
      </c>
      <c r="O188" s="14">
        <f t="shared" si="8"/>
        <v>0</v>
      </c>
      <c r="P188" s="14"/>
      <c r="Q188" s="14"/>
      <c r="R188" s="14"/>
      <c r="W188" t="s">
        <v>3530</v>
      </c>
      <c r="X188" s="6">
        <v>2004</v>
      </c>
      <c r="Z188" s="6">
        <v>0</v>
      </c>
      <c r="AD188" s="14"/>
    </row>
    <row r="189" spans="1:30">
      <c r="A189" s="9">
        <v>4.5</v>
      </c>
      <c r="B189" s="9" t="str">
        <f t="shared" si="7"/>
        <v>Fostex FE127E</v>
      </c>
      <c r="C189" s="14" t="s">
        <v>786</v>
      </c>
      <c r="D189" s="14" t="s">
        <v>924</v>
      </c>
      <c r="E189" s="14"/>
      <c r="F189" s="14"/>
      <c r="G189" s="14"/>
      <c r="H189" s="14">
        <v>45</v>
      </c>
      <c r="I189" s="14">
        <v>91</v>
      </c>
      <c r="J189" s="9">
        <v>0.35</v>
      </c>
      <c r="K189" s="14">
        <v>70</v>
      </c>
      <c r="L189" s="14">
        <v>9.9</v>
      </c>
      <c r="M189" s="14">
        <v>0.43</v>
      </c>
      <c r="N189" s="14">
        <f t="shared" si="6"/>
        <v>0.5</v>
      </c>
      <c r="O189" s="14">
        <f t="shared" si="8"/>
        <v>3.0714285714285703</v>
      </c>
      <c r="P189" s="14"/>
      <c r="Q189" s="14"/>
      <c r="R189" s="14"/>
      <c r="W189" t="s">
        <v>3530</v>
      </c>
      <c r="X189" s="6">
        <v>2004</v>
      </c>
      <c r="Z189" s="6">
        <v>0</v>
      </c>
      <c r="AD189" s="14">
        <v>140</v>
      </c>
    </row>
    <row r="190" spans="1:30">
      <c r="A190" s="9">
        <v>4.5</v>
      </c>
      <c r="B190" s="9" t="str">
        <f t="shared" si="7"/>
        <v>Fostex FF125K</v>
      </c>
      <c r="C190" s="14" t="s">
        <v>786</v>
      </c>
      <c r="D190" s="14" t="s">
        <v>925</v>
      </c>
      <c r="E190" s="14"/>
      <c r="F190" s="14"/>
      <c r="G190" s="14"/>
      <c r="H190" s="14">
        <v>50</v>
      </c>
      <c r="I190" s="14">
        <v>92</v>
      </c>
      <c r="J190" s="9">
        <v>0.15</v>
      </c>
      <c r="K190" s="14">
        <v>72</v>
      </c>
      <c r="L190" s="14">
        <v>9.1199999999999992</v>
      </c>
      <c r="M190" s="14">
        <v>0.26</v>
      </c>
      <c r="N190" s="14">
        <f t="shared" si="6"/>
        <v>0</v>
      </c>
      <c r="O190" s="14">
        <f t="shared" si="8"/>
        <v>0</v>
      </c>
      <c r="P190" s="14"/>
      <c r="Q190" s="14"/>
      <c r="R190" s="14"/>
      <c r="W190" t="s">
        <v>3530</v>
      </c>
      <c r="X190" s="6">
        <v>2004</v>
      </c>
      <c r="Z190" s="6">
        <v>0</v>
      </c>
      <c r="AD190" s="14"/>
    </row>
    <row r="191" spans="1:30">
      <c r="A191" s="9">
        <v>4.5</v>
      </c>
      <c r="B191" s="9" t="str">
        <f t="shared" si="7"/>
        <v>Fostex FW127</v>
      </c>
      <c r="C191" s="14" t="s">
        <v>786</v>
      </c>
      <c r="D191" s="14" t="s">
        <v>926</v>
      </c>
      <c r="E191" s="14"/>
      <c r="F191" s="14"/>
      <c r="G191" s="14"/>
      <c r="H191" s="14">
        <v>50</v>
      </c>
      <c r="I191" s="14">
        <v>87</v>
      </c>
      <c r="J191" s="9">
        <v>1.85</v>
      </c>
      <c r="K191" s="14">
        <v>45</v>
      </c>
      <c r="L191" s="14">
        <v>7.73</v>
      </c>
      <c r="M191" s="14">
        <v>0.35</v>
      </c>
      <c r="N191" s="14">
        <f t="shared" si="6"/>
        <v>0</v>
      </c>
      <c r="O191" s="14">
        <f t="shared" si="8"/>
        <v>0</v>
      </c>
      <c r="P191" s="14"/>
      <c r="Q191" s="14"/>
      <c r="R191" s="14"/>
      <c r="W191" t="s">
        <v>3530</v>
      </c>
      <c r="X191" s="6">
        <v>2004</v>
      </c>
      <c r="Z191" s="6">
        <v>0</v>
      </c>
      <c r="AD191" s="14"/>
    </row>
    <row r="192" spans="1:30">
      <c r="A192" s="9">
        <v>4.5</v>
      </c>
      <c r="B192" s="9" t="str">
        <f t="shared" si="7"/>
        <v>Logic BC11SG49-04</v>
      </c>
      <c r="C192" s="14" t="s">
        <v>927</v>
      </c>
      <c r="D192" s="14" t="s">
        <v>928</v>
      </c>
      <c r="E192" s="14"/>
      <c r="F192" s="14"/>
      <c r="G192" s="14"/>
      <c r="H192" s="14">
        <v>20</v>
      </c>
      <c r="I192" s="14"/>
      <c r="J192" s="9"/>
      <c r="K192" s="14">
        <v>64</v>
      </c>
      <c r="L192" s="14">
        <v>5.5</v>
      </c>
      <c r="M192" s="14">
        <v>0.34</v>
      </c>
      <c r="N192" s="14">
        <f t="shared" si="6"/>
        <v>0.4</v>
      </c>
      <c r="O192" s="14">
        <f t="shared" si="8"/>
        <v>2.2666666666666679</v>
      </c>
      <c r="P192" s="14"/>
      <c r="Q192" s="14"/>
      <c r="R192" s="14"/>
      <c r="W192" t="s">
        <v>3530</v>
      </c>
      <c r="X192" s="6">
        <v>2004</v>
      </c>
      <c r="Z192" s="6">
        <v>0</v>
      </c>
      <c r="AD192" s="14">
        <v>160</v>
      </c>
    </row>
    <row r="193" spans="1:30">
      <c r="A193" s="9">
        <v>4.5</v>
      </c>
      <c r="B193" s="9" t="str">
        <f t="shared" si="7"/>
        <v>Logic BC11SG49-08</v>
      </c>
      <c r="C193" s="14" t="s">
        <v>927</v>
      </c>
      <c r="D193" s="14" t="s">
        <v>929</v>
      </c>
      <c r="E193" s="14"/>
      <c r="F193" s="14"/>
      <c r="G193" s="14"/>
      <c r="H193" s="14">
        <v>20</v>
      </c>
      <c r="I193" s="14"/>
      <c r="J193" s="9"/>
      <c r="K193" s="14">
        <v>67</v>
      </c>
      <c r="L193" s="14">
        <v>5.3</v>
      </c>
      <c r="M193" s="14">
        <v>0.38</v>
      </c>
      <c r="N193" s="14">
        <f t="shared" si="6"/>
        <v>0.4589041095890411</v>
      </c>
      <c r="O193" s="14">
        <f t="shared" si="8"/>
        <v>2.2100694444444438</v>
      </c>
      <c r="P193" s="14"/>
      <c r="Q193" s="14"/>
      <c r="R193" s="14"/>
      <c r="W193" t="s">
        <v>3530</v>
      </c>
      <c r="X193" s="6">
        <v>2004</v>
      </c>
      <c r="Z193" s="6">
        <v>0</v>
      </c>
      <c r="AD193" s="14">
        <v>146</v>
      </c>
    </row>
    <row r="194" spans="1:30">
      <c r="A194" s="9">
        <v>4.5</v>
      </c>
      <c r="B194" s="9" t="str">
        <f t="shared" si="7"/>
        <v>Logic BC11WG49-04</v>
      </c>
      <c r="C194" s="14" t="s">
        <v>927</v>
      </c>
      <c r="D194" s="14" t="s">
        <v>930</v>
      </c>
      <c r="E194" s="14"/>
      <c r="F194" s="14"/>
      <c r="G194" s="14"/>
      <c r="H194" s="14">
        <v>20</v>
      </c>
      <c r="I194" s="14"/>
      <c r="J194" s="9"/>
      <c r="K194" s="14">
        <v>64</v>
      </c>
      <c r="L194" s="14">
        <v>5.5</v>
      </c>
      <c r="M194" s="14">
        <v>0.34</v>
      </c>
      <c r="N194" s="14">
        <f t="shared" ref="N194:N257" si="9">IF(AD194&gt;0,K194/AD194,0)</f>
        <v>0.4</v>
      </c>
      <c r="O194" s="14">
        <f t="shared" si="8"/>
        <v>2.2666666666666679</v>
      </c>
      <c r="P194" s="14"/>
      <c r="Q194" s="14"/>
      <c r="R194" s="14"/>
      <c r="W194" t="s">
        <v>3530</v>
      </c>
      <c r="X194" s="6">
        <v>2004</v>
      </c>
      <c r="Z194" s="6">
        <v>0</v>
      </c>
      <c r="AD194" s="14">
        <v>160</v>
      </c>
    </row>
    <row r="195" spans="1:30">
      <c r="A195" s="9">
        <v>4.5</v>
      </c>
      <c r="B195" s="9" t="str">
        <f t="shared" ref="B195:B258" si="10">CONCATENATE(C195,CHAR(32),D195)</f>
        <v>Logic BC11WG49-08</v>
      </c>
      <c r="C195" s="14" t="s">
        <v>927</v>
      </c>
      <c r="D195" s="14" t="s">
        <v>931</v>
      </c>
      <c r="E195" s="14"/>
      <c r="F195" s="14"/>
      <c r="G195" s="14"/>
      <c r="H195" s="14">
        <v>20</v>
      </c>
      <c r="I195" s="14"/>
      <c r="J195" s="9"/>
      <c r="K195" s="14">
        <v>67</v>
      </c>
      <c r="L195" s="14">
        <v>5.3</v>
      </c>
      <c r="M195" s="14">
        <v>0.38</v>
      </c>
      <c r="N195" s="14">
        <f t="shared" si="9"/>
        <v>0.4589041095890411</v>
      </c>
      <c r="O195" s="14">
        <f t="shared" si="8"/>
        <v>2.2100694444444438</v>
      </c>
      <c r="P195" s="14"/>
      <c r="Q195" s="14"/>
      <c r="R195" s="14"/>
      <c r="W195" t="s">
        <v>3530</v>
      </c>
      <c r="X195" s="6">
        <v>2004</v>
      </c>
      <c r="Z195" s="6">
        <v>0</v>
      </c>
      <c r="AD195" s="14">
        <v>146</v>
      </c>
    </row>
    <row r="196" spans="1:30">
      <c r="A196" s="9">
        <v>4.5</v>
      </c>
      <c r="B196" s="9" t="str">
        <f t="shared" si="10"/>
        <v>Logic SC11SG49-08</v>
      </c>
      <c r="C196" s="14" t="s">
        <v>927</v>
      </c>
      <c r="D196" s="14" t="s">
        <v>932</v>
      </c>
      <c r="E196" s="14"/>
      <c r="F196" s="14"/>
      <c r="G196" s="14"/>
      <c r="H196" s="14">
        <v>20</v>
      </c>
      <c r="I196" s="14"/>
      <c r="J196" s="9"/>
      <c r="K196" s="14">
        <v>57</v>
      </c>
      <c r="L196" s="14">
        <v>6.9</v>
      </c>
      <c r="M196" s="14">
        <v>0.4</v>
      </c>
      <c r="N196" s="14">
        <f t="shared" si="9"/>
        <v>0.47107438016528924</v>
      </c>
      <c r="O196" s="14">
        <f t="shared" ref="O196:O259" si="11">IF(AD196&gt;0,1/(1/M196-1/N196),0)</f>
        <v>2.6511627906976738</v>
      </c>
      <c r="P196" s="14"/>
      <c r="Q196" s="14"/>
      <c r="R196" s="14"/>
      <c r="W196" t="s">
        <v>3530</v>
      </c>
      <c r="X196" s="6">
        <v>2004</v>
      </c>
      <c r="Z196" s="6">
        <v>0</v>
      </c>
      <c r="AD196" s="14">
        <v>121</v>
      </c>
    </row>
    <row r="197" spans="1:30">
      <c r="A197" s="9">
        <v>4.5</v>
      </c>
      <c r="B197" s="9" t="str">
        <f t="shared" si="10"/>
        <v>Logic SC11WG49-08</v>
      </c>
      <c r="C197" s="14" t="s">
        <v>927</v>
      </c>
      <c r="D197" s="14" t="s">
        <v>933</v>
      </c>
      <c r="E197" s="14"/>
      <c r="F197" s="14"/>
      <c r="G197" s="14"/>
      <c r="H197" s="14">
        <v>20</v>
      </c>
      <c r="I197" s="14"/>
      <c r="J197" s="9"/>
      <c r="K197" s="14">
        <v>57</v>
      </c>
      <c r="L197" s="14">
        <v>6.9</v>
      </c>
      <c r="M197" s="14">
        <v>0.4</v>
      </c>
      <c r="N197" s="14">
        <f t="shared" si="9"/>
        <v>0.47899159663865548</v>
      </c>
      <c r="O197" s="14">
        <f t="shared" si="11"/>
        <v>2.4255319148936159</v>
      </c>
      <c r="P197" s="14"/>
      <c r="Q197" s="14"/>
      <c r="R197" s="14"/>
      <c r="W197" t="s">
        <v>3530</v>
      </c>
      <c r="X197" s="6">
        <v>2004</v>
      </c>
      <c r="Z197" s="6">
        <v>0</v>
      </c>
      <c r="AD197" s="14">
        <v>119</v>
      </c>
    </row>
    <row r="198" spans="1:30">
      <c r="A198" s="9">
        <v>4.5</v>
      </c>
      <c r="B198" s="9" t="str">
        <f t="shared" si="10"/>
        <v>Peerless M 122</v>
      </c>
      <c r="C198" s="14" t="s">
        <v>236</v>
      </c>
      <c r="D198" s="14" t="s">
        <v>934</v>
      </c>
      <c r="E198" s="14"/>
      <c r="F198" s="14"/>
      <c r="G198" s="14"/>
      <c r="H198" s="14">
        <v>180</v>
      </c>
      <c r="I198" s="14">
        <v>91</v>
      </c>
      <c r="J198" s="9">
        <v>2</v>
      </c>
      <c r="K198" s="14">
        <v>530</v>
      </c>
      <c r="L198" s="14">
        <v>7.4</v>
      </c>
      <c r="M198" s="14">
        <v>0.72</v>
      </c>
      <c r="N198" s="14">
        <f t="shared" si="9"/>
        <v>2.1632653061224492</v>
      </c>
      <c r="O198" s="14">
        <f t="shared" si="11"/>
        <v>1.0791855203619911</v>
      </c>
      <c r="P198" s="14"/>
      <c r="Q198" s="14"/>
      <c r="R198" s="14"/>
      <c r="W198" t="s">
        <v>3530</v>
      </c>
      <c r="X198" s="6">
        <v>2004</v>
      </c>
      <c r="Z198" s="6">
        <v>0</v>
      </c>
      <c r="AD198" s="14">
        <v>245</v>
      </c>
    </row>
    <row r="199" spans="1:30">
      <c r="A199" s="9">
        <v>4.5</v>
      </c>
      <c r="B199" s="9" t="str">
        <f t="shared" si="10"/>
        <v>Peerless MF 114</v>
      </c>
      <c r="C199" s="14" t="s">
        <v>236</v>
      </c>
      <c r="D199" s="14" t="s">
        <v>935</v>
      </c>
      <c r="E199" s="14"/>
      <c r="F199" s="14"/>
      <c r="G199" s="14"/>
      <c r="H199" s="14">
        <v>85</v>
      </c>
      <c r="I199" s="14">
        <v>86.8</v>
      </c>
      <c r="J199" s="9">
        <v>1.1499999999999999</v>
      </c>
      <c r="K199" s="14">
        <v>104.6</v>
      </c>
      <c r="L199" s="14">
        <v>2.5</v>
      </c>
      <c r="M199" s="14">
        <v>0.78</v>
      </c>
      <c r="N199" s="14">
        <f t="shared" si="9"/>
        <v>1.0565656565656565</v>
      </c>
      <c r="O199" s="14">
        <f t="shared" si="11"/>
        <v>2.9798392987582192</v>
      </c>
      <c r="P199" s="14"/>
      <c r="Q199" s="14"/>
      <c r="R199" s="14"/>
      <c r="W199" t="s">
        <v>3530</v>
      </c>
      <c r="X199" s="6">
        <v>2004</v>
      </c>
      <c r="Z199" s="6">
        <v>0</v>
      </c>
      <c r="AD199" s="14">
        <v>99</v>
      </c>
    </row>
    <row r="200" spans="1:30">
      <c r="A200" s="9">
        <v>4.5</v>
      </c>
      <c r="B200" s="9" t="str">
        <f t="shared" si="10"/>
        <v>Ultimate IMC4510</v>
      </c>
      <c r="C200" s="14" t="s">
        <v>936</v>
      </c>
      <c r="D200" s="14" t="s">
        <v>937</v>
      </c>
      <c r="E200" s="14"/>
      <c r="F200" s="14"/>
      <c r="G200" s="14"/>
      <c r="H200" s="14">
        <v>40</v>
      </c>
      <c r="I200" s="14">
        <v>86</v>
      </c>
      <c r="J200" s="9">
        <v>2.54</v>
      </c>
      <c r="K200" s="14">
        <v>73</v>
      </c>
      <c r="L200" s="14">
        <v>5.67</v>
      </c>
      <c r="M200" s="14">
        <v>0.56999999999999995</v>
      </c>
      <c r="N200" s="14">
        <f t="shared" si="9"/>
        <v>0</v>
      </c>
      <c r="O200" s="14">
        <f t="shared" si="11"/>
        <v>0</v>
      </c>
      <c r="P200" s="14"/>
      <c r="Q200" s="14"/>
      <c r="R200" s="14"/>
      <c r="W200" t="s">
        <v>3530</v>
      </c>
      <c r="X200" s="6">
        <v>2004</v>
      </c>
      <c r="Z200" s="6">
        <v>0</v>
      </c>
      <c r="AD200" s="14"/>
    </row>
    <row r="201" spans="1:30">
      <c r="A201" s="9">
        <v>4.5</v>
      </c>
      <c r="B201" s="9" t="str">
        <f t="shared" si="10"/>
        <v>Vifa PL11MG09-08</v>
      </c>
      <c r="C201" s="14" t="s">
        <v>260</v>
      </c>
      <c r="D201" s="14" t="s">
        <v>938</v>
      </c>
      <c r="E201" s="14"/>
      <c r="F201" s="14"/>
      <c r="G201" s="14"/>
      <c r="H201" s="14">
        <v>35</v>
      </c>
      <c r="I201" s="14">
        <v>85</v>
      </c>
      <c r="J201" s="9"/>
      <c r="K201" s="14">
        <v>73</v>
      </c>
      <c r="L201" s="14">
        <v>4.25</v>
      </c>
      <c r="M201" s="14">
        <v>0.51</v>
      </c>
      <c r="N201" s="14">
        <f t="shared" si="9"/>
        <v>0.68224299065420557</v>
      </c>
      <c r="O201" s="14">
        <f t="shared" si="11"/>
        <v>2.0200759631036362</v>
      </c>
      <c r="P201" s="14"/>
      <c r="Q201" s="14"/>
      <c r="R201" s="14"/>
      <c r="W201" t="s">
        <v>3530</v>
      </c>
      <c r="X201" s="6">
        <v>2004</v>
      </c>
      <c r="Z201" s="6">
        <v>0</v>
      </c>
      <c r="AD201" s="14">
        <v>107</v>
      </c>
    </row>
    <row r="202" spans="1:30">
      <c r="A202" s="9">
        <v>4.5</v>
      </c>
      <c r="B202" s="9" t="str">
        <f t="shared" si="10"/>
        <v>Vifa PL11MH09-08</v>
      </c>
      <c r="C202" s="14" t="s">
        <v>260</v>
      </c>
      <c r="D202" s="14" t="s">
        <v>939</v>
      </c>
      <c r="E202" s="14"/>
      <c r="F202" s="14"/>
      <c r="G202" s="14"/>
      <c r="H202" s="14">
        <v>35</v>
      </c>
      <c r="I202" s="14">
        <v>87</v>
      </c>
      <c r="J202" s="9"/>
      <c r="K202" s="14">
        <v>73</v>
      </c>
      <c r="L202" s="14">
        <v>4.25</v>
      </c>
      <c r="M202" s="14">
        <v>0.33</v>
      </c>
      <c r="N202" s="14">
        <f t="shared" si="9"/>
        <v>0.4101123595505618</v>
      </c>
      <c r="O202" s="14">
        <f t="shared" si="11"/>
        <v>1.6893408134642356</v>
      </c>
      <c r="P202" s="14"/>
      <c r="Q202" s="14"/>
      <c r="R202" s="14"/>
      <c r="W202" t="s">
        <v>3530</v>
      </c>
      <c r="X202" s="6">
        <v>2004</v>
      </c>
      <c r="Z202" s="6">
        <v>0</v>
      </c>
      <c r="AD202" s="14">
        <v>178</v>
      </c>
    </row>
    <row r="203" spans="1:30">
      <c r="A203" s="9">
        <v>4.5</v>
      </c>
      <c r="B203" s="9" t="str">
        <f t="shared" si="10"/>
        <v>Vifa PL11WG09-04</v>
      </c>
      <c r="C203" s="14" t="s">
        <v>260</v>
      </c>
      <c r="D203" s="14" t="s">
        <v>940</v>
      </c>
      <c r="E203" s="14"/>
      <c r="F203" s="14"/>
      <c r="G203" s="14"/>
      <c r="H203" s="14">
        <v>35</v>
      </c>
      <c r="I203" s="14">
        <v>87</v>
      </c>
      <c r="J203" s="9"/>
      <c r="K203" s="14">
        <v>67</v>
      </c>
      <c r="L203" s="14">
        <v>4.25</v>
      </c>
      <c r="M203" s="14">
        <v>0.42</v>
      </c>
      <c r="N203" s="14">
        <f t="shared" si="9"/>
        <v>0.53174603174603174</v>
      </c>
      <c r="O203" s="14">
        <f t="shared" si="11"/>
        <v>1.9985795454545459</v>
      </c>
      <c r="P203" s="14"/>
      <c r="Q203" s="14"/>
      <c r="R203" s="14"/>
      <c r="W203" t="s">
        <v>3530</v>
      </c>
      <c r="X203" s="6">
        <v>2004</v>
      </c>
      <c r="Z203" s="6">
        <v>0</v>
      </c>
      <c r="AD203" s="14">
        <v>126</v>
      </c>
    </row>
    <row r="204" spans="1:30">
      <c r="A204" s="9">
        <v>4.5</v>
      </c>
      <c r="B204" s="9" t="str">
        <f t="shared" si="10"/>
        <v>Vifa PL11WG09-08</v>
      </c>
      <c r="C204" s="14" t="s">
        <v>260</v>
      </c>
      <c r="D204" s="14" t="s">
        <v>941</v>
      </c>
      <c r="E204" s="14"/>
      <c r="F204" s="14"/>
      <c r="G204" s="14"/>
      <c r="H204" s="14">
        <v>35</v>
      </c>
      <c r="I204" s="14">
        <v>85</v>
      </c>
      <c r="J204" s="9"/>
      <c r="K204" s="14">
        <v>69</v>
      </c>
      <c r="L204" s="14">
        <v>4.25</v>
      </c>
      <c r="M204" s="14">
        <v>0.47</v>
      </c>
      <c r="N204" s="14">
        <f t="shared" si="9"/>
        <v>0.6</v>
      </c>
      <c r="O204" s="14">
        <f t="shared" si="11"/>
        <v>2.16923076923077</v>
      </c>
      <c r="P204" s="14"/>
      <c r="Q204" s="14"/>
      <c r="R204" s="14"/>
      <c r="W204" t="s">
        <v>3530</v>
      </c>
      <c r="X204" s="6">
        <v>2004</v>
      </c>
      <c r="Z204" s="6">
        <v>0</v>
      </c>
      <c r="AD204" s="14">
        <v>115</v>
      </c>
    </row>
    <row r="205" spans="1:30">
      <c r="A205" s="9">
        <v>4.5</v>
      </c>
      <c r="B205" s="9" t="str">
        <f t="shared" si="10"/>
        <v>Vifa PL11WH09-04</v>
      </c>
      <c r="C205" s="14" t="s">
        <v>260</v>
      </c>
      <c r="D205" s="14" t="s">
        <v>942</v>
      </c>
      <c r="E205" s="14"/>
      <c r="F205" s="14"/>
      <c r="G205" s="14"/>
      <c r="H205" s="14">
        <v>35</v>
      </c>
      <c r="I205" s="14">
        <v>89</v>
      </c>
      <c r="J205" s="9"/>
      <c r="K205" s="14">
        <v>67</v>
      </c>
      <c r="L205" s="14">
        <v>4.25</v>
      </c>
      <c r="M205" s="14">
        <v>0.3</v>
      </c>
      <c r="N205" s="14">
        <f t="shared" si="9"/>
        <v>0.36021505376344087</v>
      </c>
      <c r="O205" s="14">
        <f t="shared" si="11"/>
        <v>1.7946428571428568</v>
      </c>
      <c r="P205" s="14"/>
      <c r="Q205" s="14"/>
      <c r="R205" s="14"/>
      <c r="W205" t="s">
        <v>3530</v>
      </c>
      <c r="X205" s="6">
        <v>2004</v>
      </c>
      <c r="Z205" s="6">
        <v>0</v>
      </c>
      <c r="AD205" s="14">
        <v>186</v>
      </c>
    </row>
    <row r="206" spans="1:30">
      <c r="A206" s="9">
        <v>4.5</v>
      </c>
      <c r="B206" s="9" t="str">
        <f t="shared" si="10"/>
        <v>Vifa PL11WH09-08</v>
      </c>
      <c r="C206" s="14" t="s">
        <v>260</v>
      </c>
      <c r="D206" s="14" t="s">
        <v>943</v>
      </c>
      <c r="E206" s="14"/>
      <c r="F206" s="14"/>
      <c r="G206" s="14"/>
      <c r="H206" s="14">
        <v>35</v>
      </c>
      <c r="I206" s="14">
        <v>87</v>
      </c>
      <c r="J206" s="9"/>
      <c r="K206" s="14">
        <v>69</v>
      </c>
      <c r="L206" s="14">
        <v>4.25</v>
      </c>
      <c r="M206" s="14">
        <v>0.32</v>
      </c>
      <c r="N206" s="14">
        <f t="shared" si="9"/>
        <v>0.38983050847457629</v>
      </c>
      <c r="O206" s="14">
        <f t="shared" si="11"/>
        <v>1.7864077669902907</v>
      </c>
      <c r="P206" s="14"/>
      <c r="Q206" s="14"/>
      <c r="R206" s="14"/>
      <c r="W206" t="s">
        <v>3530</v>
      </c>
      <c r="X206" s="6">
        <v>2004</v>
      </c>
      <c r="Z206" s="6">
        <v>0</v>
      </c>
      <c r="AD206" s="14">
        <v>177</v>
      </c>
    </row>
    <row r="207" spans="1:30">
      <c r="A207" s="9">
        <v>4.5</v>
      </c>
      <c r="B207" s="9" t="str">
        <f t="shared" si="10"/>
        <v>Vifa TC11SG49-04</v>
      </c>
      <c r="C207" s="14" t="s">
        <v>260</v>
      </c>
      <c r="D207" s="14" t="s">
        <v>944</v>
      </c>
      <c r="E207" s="14"/>
      <c r="F207" s="14"/>
      <c r="G207" s="14"/>
      <c r="H207" s="14">
        <v>20</v>
      </c>
      <c r="I207" s="14">
        <v>87</v>
      </c>
      <c r="J207" s="9"/>
      <c r="K207" s="14">
        <v>56</v>
      </c>
      <c r="L207" s="14">
        <v>6</v>
      </c>
      <c r="M207" s="14">
        <v>0.33</v>
      </c>
      <c r="N207" s="14">
        <f t="shared" si="9"/>
        <v>0.38095238095238093</v>
      </c>
      <c r="O207" s="14">
        <f t="shared" si="11"/>
        <v>2.4672897196261685</v>
      </c>
      <c r="P207" s="14"/>
      <c r="Q207" s="14"/>
      <c r="R207" s="14"/>
      <c r="W207" t="s">
        <v>3530</v>
      </c>
      <c r="X207" s="6">
        <v>2004</v>
      </c>
      <c r="Z207" s="6">
        <v>0</v>
      </c>
      <c r="AD207" s="14">
        <v>147</v>
      </c>
    </row>
    <row r="208" spans="1:30">
      <c r="A208" s="9">
        <v>4.5</v>
      </c>
      <c r="B208" s="9" t="str">
        <f t="shared" si="10"/>
        <v>Vifa TC11SG49-08</v>
      </c>
      <c r="C208" s="14" t="s">
        <v>260</v>
      </c>
      <c r="D208" s="14" t="s">
        <v>945</v>
      </c>
      <c r="E208" s="14"/>
      <c r="F208" s="14"/>
      <c r="G208" s="14"/>
      <c r="H208" s="14">
        <v>20</v>
      </c>
      <c r="I208" s="14">
        <v>85</v>
      </c>
      <c r="J208" s="9"/>
      <c r="K208" s="14">
        <v>58</v>
      </c>
      <c r="L208" s="14">
        <v>6</v>
      </c>
      <c r="M208" s="14">
        <v>0.37</v>
      </c>
      <c r="N208" s="14">
        <f t="shared" si="9"/>
        <v>0.43939393939393939</v>
      </c>
      <c r="O208" s="14">
        <f t="shared" si="11"/>
        <v>2.3427947598253285</v>
      </c>
      <c r="P208" s="14"/>
      <c r="Q208" s="14"/>
      <c r="R208" s="14"/>
      <c r="W208" t="s">
        <v>3530</v>
      </c>
      <c r="X208" s="6">
        <v>2004</v>
      </c>
      <c r="Z208" s="6">
        <v>0</v>
      </c>
      <c r="AD208" s="14">
        <v>132</v>
      </c>
    </row>
    <row r="209" spans="1:30">
      <c r="A209" s="9">
        <v>4.5</v>
      </c>
      <c r="B209" s="9" t="str">
        <f t="shared" si="10"/>
        <v>Vifa TC11WG49-04</v>
      </c>
      <c r="C209" s="14" t="s">
        <v>260</v>
      </c>
      <c r="D209" s="14" t="s">
        <v>946</v>
      </c>
      <c r="E209" s="14"/>
      <c r="F209" s="14"/>
      <c r="G209" s="14"/>
      <c r="H209" s="14">
        <v>20</v>
      </c>
      <c r="I209" s="14">
        <v>87</v>
      </c>
      <c r="J209" s="9"/>
      <c r="K209" s="14">
        <v>56</v>
      </c>
      <c r="L209" s="14">
        <v>6</v>
      </c>
      <c r="M209" s="14">
        <v>0.33</v>
      </c>
      <c r="N209" s="14">
        <f t="shared" si="9"/>
        <v>0.38095238095238093</v>
      </c>
      <c r="O209" s="14">
        <f t="shared" si="11"/>
        <v>2.4672897196261685</v>
      </c>
      <c r="P209" s="14"/>
      <c r="Q209" s="14"/>
      <c r="R209" s="14"/>
      <c r="W209" t="s">
        <v>3530</v>
      </c>
      <c r="X209" s="6">
        <v>2004</v>
      </c>
      <c r="Z209" s="6">
        <v>0</v>
      </c>
      <c r="AD209" s="14">
        <v>147</v>
      </c>
    </row>
    <row r="210" spans="1:30">
      <c r="A210" s="9">
        <v>4.5</v>
      </c>
      <c r="B210" s="9" t="str">
        <f t="shared" si="10"/>
        <v>Vifa TC11WG49-08</v>
      </c>
      <c r="C210" s="14" t="s">
        <v>260</v>
      </c>
      <c r="D210" s="14" t="s">
        <v>947</v>
      </c>
      <c r="E210" s="14"/>
      <c r="F210" s="14"/>
      <c r="G210" s="14"/>
      <c r="H210" s="14">
        <v>20</v>
      </c>
      <c r="I210" s="14">
        <v>85</v>
      </c>
      <c r="J210" s="9"/>
      <c r="K210" s="14">
        <v>58</v>
      </c>
      <c r="L210" s="14">
        <v>6</v>
      </c>
      <c r="M210" s="14">
        <v>0.37</v>
      </c>
      <c r="N210" s="14">
        <f t="shared" si="9"/>
        <v>0.43939393939393939</v>
      </c>
      <c r="O210" s="14">
        <f t="shared" si="11"/>
        <v>2.3427947598253285</v>
      </c>
      <c r="P210" s="14"/>
      <c r="Q210" s="14"/>
      <c r="R210" s="14"/>
      <c r="W210" t="s">
        <v>3530</v>
      </c>
      <c r="X210" s="6">
        <v>2004</v>
      </c>
      <c r="Z210" s="6">
        <v>0</v>
      </c>
      <c r="AD210" s="14">
        <v>132</v>
      </c>
    </row>
    <row r="211" spans="1:30">
      <c r="A211" s="9">
        <v>5</v>
      </c>
      <c r="B211" s="9" t="str">
        <f t="shared" si="10"/>
        <v>Acousto Pro SC-510</v>
      </c>
      <c r="C211" s="14" t="s">
        <v>948</v>
      </c>
      <c r="D211" s="14" t="s">
        <v>949</v>
      </c>
      <c r="E211" s="14"/>
      <c r="F211" s="14"/>
      <c r="G211" s="14"/>
      <c r="H211" s="14">
        <v>25</v>
      </c>
      <c r="I211" s="14">
        <v>91</v>
      </c>
      <c r="J211" s="9"/>
      <c r="K211" s="14">
        <v>77</v>
      </c>
      <c r="L211" s="14">
        <v>6.7</v>
      </c>
      <c r="M211" s="14">
        <v>0.66</v>
      </c>
      <c r="N211" s="14">
        <f t="shared" si="9"/>
        <v>0.77</v>
      </c>
      <c r="O211" s="14">
        <f t="shared" si="11"/>
        <v>4.62</v>
      </c>
      <c r="P211" s="14"/>
      <c r="Q211" s="14"/>
      <c r="R211" s="14"/>
      <c r="W211" t="s">
        <v>3530</v>
      </c>
      <c r="X211" s="6">
        <v>2004</v>
      </c>
      <c r="Z211" s="6">
        <v>0</v>
      </c>
      <c r="AD211" s="14">
        <v>100</v>
      </c>
    </row>
    <row r="212" spans="1:30">
      <c r="A212" s="9">
        <v>5</v>
      </c>
      <c r="B212" s="9" t="str">
        <f t="shared" si="10"/>
        <v>Audio Technology 5 H 52 15 06 SD</v>
      </c>
      <c r="C212" s="14" t="s">
        <v>841</v>
      </c>
      <c r="D212" s="14" t="s">
        <v>950</v>
      </c>
      <c r="E212" s="14"/>
      <c r="F212" s="14"/>
      <c r="G212" s="14"/>
      <c r="H212" s="14">
        <v>150</v>
      </c>
      <c r="I212" s="14">
        <v>89</v>
      </c>
      <c r="J212" s="9">
        <v>5.2</v>
      </c>
      <c r="K212" s="14">
        <v>40</v>
      </c>
      <c r="L212" s="14">
        <v>28.5</v>
      </c>
      <c r="M212" s="14">
        <v>0.32</v>
      </c>
      <c r="N212" s="14">
        <f t="shared" si="9"/>
        <v>0.38834951456310679</v>
      </c>
      <c r="O212" s="14">
        <f t="shared" si="11"/>
        <v>1.8181818181818188</v>
      </c>
      <c r="P212" s="14"/>
      <c r="Q212" s="14"/>
      <c r="R212" s="14"/>
      <c r="W212" t="s">
        <v>3530</v>
      </c>
      <c r="X212" s="6">
        <v>2004</v>
      </c>
      <c r="Z212" s="6">
        <v>0</v>
      </c>
      <c r="AD212" s="14">
        <v>103</v>
      </c>
    </row>
    <row r="213" spans="1:30">
      <c r="A213" s="9">
        <v>5</v>
      </c>
      <c r="B213" s="9" t="str">
        <f t="shared" si="10"/>
        <v>Audio Technology H 52 15 06 SD</v>
      </c>
      <c r="C213" s="14" t="s">
        <v>841</v>
      </c>
      <c r="D213" s="14" t="s">
        <v>951</v>
      </c>
      <c r="E213" s="14"/>
      <c r="F213" s="14"/>
      <c r="G213" s="14"/>
      <c r="H213" s="14">
        <v>150</v>
      </c>
      <c r="I213" s="14">
        <v>89</v>
      </c>
      <c r="J213" s="9">
        <v>5.2</v>
      </c>
      <c r="K213" s="14">
        <v>40</v>
      </c>
      <c r="L213" s="14">
        <v>28.5</v>
      </c>
      <c r="M213" s="14">
        <v>0.32</v>
      </c>
      <c r="N213" s="14">
        <f t="shared" si="9"/>
        <v>0.38834951456310679</v>
      </c>
      <c r="O213" s="14">
        <f t="shared" si="11"/>
        <v>1.8181818181818188</v>
      </c>
      <c r="P213" s="14"/>
      <c r="Q213" s="14"/>
      <c r="R213" s="14"/>
      <c r="W213" t="s">
        <v>3530</v>
      </c>
      <c r="X213" s="6">
        <v>2004</v>
      </c>
      <c r="Z213" s="6">
        <v>0</v>
      </c>
      <c r="AD213" s="14">
        <v>103</v>
      </c>
    </row>
    <row r="214" spans="1:30">
      <c r="A214" s="9">
        <v>5</v>
      </c>
      <c r="B214" s="9" t="str">
        <f t="shared" si="10"/>
        <v>Beyma 5 M30</v>
      </c>
      <c r="C214" s="14" t="s">
        <v>952</v>
      </c>
      <c r="D214" s="14" t="s">
        <v>953</v>
      </c>
      <c r="E214" s="14"/>
      <c r="F214" s="14"/>
      <c r="G214" s="14"/>
      <c r="H214" s="14">
        <v>50</v>
      </c>
      <c r="I214" s="14">
        <v>91</v>
      </c>
      <c r="J214" s="9">
        <v>1</v>
      </c>
      <c r="K214" s="14">
        <v>85</v>
      </c>
      <c r="L214" s="14">
        <v>6</v>
      </c>
      <c r="M214" s="14">
        <v>0.61</v>
      </c>
      <c r="N214" s="14">
        <f t="shared" si="9"/>
        <v>0.80188679245283023</v>
      </c>
      <c r="O214" s="14">
        <f t="shared" si="11"/>
        <v>2.5491642084562436</v>
      </c>
      <c r="P214" s="14"/>
      <c r="Q214" s="14"/>
      <c r="R214" s="14"/>
      <c r="W214" t="s">
        <v>3530</v>
      </c>
      <c r="X214" s="6">
        <v>2004</v>
      </c>
      <c r="Z214" s="6">
        <v>0</v>
      </c>
      <c r="AD214" s="14">
        <v>106</v>
      </c>
    </row>
    <row r="215" spans="1:30">
      <c r="A215" s="9">
        <v>5</v>
      </c>
      <c r="B215" s="9" t="str">
        <f t="shared" si="10"/>
        <v>Beyma 5 MP60 / N</v>
      </c>
      <c r="C215" s="14" t="s">
        <v>952</v>
      </c>
      <c r="D215" s="14" t="s">
        <v>954</v>
      </c>
      <c r="E215" s="14"/>
      <c r="F215" s="14"/>
      <c r="G215" s="14"/>
      <c r="H215" s="14">
        <v>50</v>
      </c>
      <c r="I215" s="14">
        <v>91</v>
      </c>
      <c r="J215" s="9">
        <v>4</v>
      </c>
      <c r="K215" s="14">
        <v>60</v>
      </c>
      <c r="L215" s="14">
        <v>9.8000000000000007</v>
      </c>
      <c r="M215" s="14">
        <v>0.28999999999999998</v>
      </c>
      <c r="N215" s="14">
        <f t="shared" si="9"/>
        <v>0.35087719298245612</v>
      </c>
      <c r="O215" s="14">
        <f t="shared" si="11"/>
        <v>1.6714697406340053</v>
      </c>
      <c r="P215" s="14"/>
      <c r="Q215" s="14"/>
      <c r="R215" s="14"/>
      <c r="W215" t="s">
        <v>3530</v>
      </c>
      <c r="X215" s="6">
        <v>2004</v>
      </c>
      <c r="Z215" s="6">
        <v>0</v>
      </c>
      <c r="AD215" s="14">
        <v>171</v>
      </c>
    </row>
    <row r="216" spans="1:30">
      <c r="A216" s="9">
        <v>5</v>
      </c>
      <c r="B216" s="9" t="str">
        <f t="shared" si="10"/>
        <v>Beyma 5 WOOFER</v>
      </c>
      <c r="C216" s="14" t="s">
        <v>952</v>
      </c>
      <c r="D216" s="14" t="s">
        <v>955</v>
      </c>
      <c r="E216" s="14"/>
      <c r="F216" s="14"/>
      <c r="G216" s="14"/>
      <c r="H216" s="14">
        <v>25</v>
      </c>
      <c r="I216" s="14">
        <v>90</v>
      </c>
      <c r="J216" s="9">
        <v>2</v>
      </c>
      <c r="K216" s="14">
        <v>75</v>
      </c>
      <c r="L216" s="14">
        <v>7.42</v>
      </c>
      <c r="M216" s="14">
        <v>0.56000000000000005</v>
      </c>
      <c r="N216" s="14">
        <f t="shared" si="9"/>
        <v>0.68807339449541283</v>
      </c>
      <c r="O216" s="14">
        <f t="shared" si="11"/>
        <v>3.0085959885386835</v>
      </c>
      <c r="P216" s="14"/>
      <c r="Q216" s="14"/>
      <c r="R216" s="14"/>
      <c r="W216" t="s">
        <v>3530</v>
      </c>
      <c r="X216" s="6">
        <v>2004</v>
      </c>
      <c r="Z216" s="6">
        <v>0</v>
      </c>
      <c r="AD216" s="14">
        <v>109</v>
      </c>
    </row>
    <row r="217" spans="1:30">
      <c r="A217" s="9">
        <v>5</v>
      </c>
      <c r="B217" s="9" t="str">
        <f t="shared" si="10"/>
        <v>Beyma PL 500</v>
      </c>
      <c r="C217" s="14" t="s">
        <v>952</v>
      </c>
      <c r="D217" s="14" t="s">
        <v>956</v>
      </c>
      <c r="E217" s="14"/>
      <c r="F217" s="14"/>
      <c r="G217" s="14"/>
      <c r="H217" s="14">
        <v>80</v>
      </c>
      <c r="I217" s="14">
        <v>90</v>
      </c>
      <c r="J217" s="9">
        <v>5</v>
      </c>
      <c r="K217" s="14">
        <v>65</v>
      </c>
      <c r="L217" s="14">
        <v>7</v>
      </c>
      <c r="M217" s="14">
        <v>0.45</v>
      </c>
      <c r="N217" s="14">
        <f t="shared" si="9"/>
        <v>0.51181102362204722</v>
      </c>
      <c r="O217" s="14">
        <f t="shared" si="11"/>
        <v>3.7261146496815294</v>
      </c>
      <c r="P217" s="14"/>
      <c r="Q217" s="14"/>
      <c r="R217" s="14"/>
      <c r="W217" t="s">
        <v>3530</v>
      </c>
      <c r="X217" s="6">
        <v>2004</v>
      </c>
      <c r="Z217" s="6">
        <v>0</v>
      </c>
      <c r="AD217" s="14">
        <v>127</v>
      </c>
    </row>
    <row r="218" spans="1:30">
      <c r="A218" s="9">
        <v>5</v>
      </c>
      <c r="B218" s="9" t="str">
        <f t="shared" si="10"/>
        <v>Beyma PL 502</v>
      </c>
      <c r="C218" s="14" t="s">
        <v>952</v>
      </c>
      <c r="D218" s="14" t="s">
        <v>957</v>
      </c>
      <c r="E218" s="14"/>
      <c r="F218" s="14"/>
      <c r="G218" s="14"/>
      <c r="H218" s="14">
        <v>80</v>
      </c>
      <c r="I218" s="14">
        <v>90</v>
      </c>
      <c r="J218" s="9">
        <v>5</v>
      </c>
      <c r="K218" s="14">
        <v>65</v>
      </c>
      <c r="L218" s="14">
        <v>7</v>
      </c>
      <c r="M218" s="14">
        <v>0.45</v>
      </c>
      <c r="N218" s="14">
        <f t="shared" si="9"/>
        <v>0.51181102362204722</v>
      </c>
      <c r="O218" s="14">
        <f t="shared" si="11"/>
        <v>3.7261146496815294</v>
      </c>
      <c r="P218" s="14"/>
      <c r="Q218" s="14"/>
      <c r="R218" s="14"/>
      <c r="W218" t="s">
        <v>3530</v>
      </c>
      <c r="X218" s="6">
        <v>2004</v>
      </c>
      <c r="Z218" s="6">
        <v>0</v>
      </c>
      <c r="AD218" s="14">
        <v>127</v>
      </c>
    </row>
    <row r="219" spans="1:30">
      <c r="A219" s="9">
        <v>5</v>
      </c>
      <c r="B219" s="9" t="str">
        <f t="shared" si="10"/>
        <v>BM Audio Labs MB-52XT</v>
      </c>
      <c r="C219" s="14" t="s">
        <v>847</v>
      </c>
      <c r="D219" s="14" t="s">
        <v>958</v>
      </c>
      <c r="E219" s="14"/>
      <c r="F219" s="14"/>
      <c r="G219" s="14"/>
      <c r="H219" s="14"/>
      <c r="I219" s="14"/>
      <c r="J219" s="9">
        <v>4</v>
      </c>
      <c r="K219" s="14">
        <v>77.2</v>
      </c>
      <c r="L219" s="14">
        <v>7</v>
      </c>
      <c r="M219" s="14">
        <v>1.08</v>
      </c>
      <c r="N219" s="14">
        <f t="shared" si="9"/>
        <v>1.4296296296296296</v>
      </c>
      <c r="O219" s="14">
        <f t="shared" si="11"/>
        <v>4.4161016949152572</v>
      </c>
      <c r="P219" s="14"/>
      <c r="Q219" s="14"/>
      <c r="R219" s="14"/>
      <c r="W219" t="s">
        <v>3530</v>
      </c>
      <c r="X219" s="6">
        <v>2004</v>
      </c>
      <c r="Z219" s="6">
        <v>0</v>
      </c>
      <c r="AD219" s="14">
        <v>54</v>
      </c>
    </row>
    <row r="220" spans="1:30">
      <c r="A220" s="9">
        <v>5</v>
      </c>
      <c r="B220" s="9" t="str">
        <f t="shared" si="10"/>
        <v>Cadence CWM5</v>
      </c>
      <c r="C220" s="14" t="s">
        <v>849</v>
      </c>
      <c r="D220" s="14" t="s">
        <v>959</v>
      </c>
      <c r="E220" s="14"/>
      <c r="F220" s="14"/>
      <c r="G220" s="14"/>
      <c r="H220" s="14">
        <v>50</v>
      </c>
      <c r="I220" s="14">
        <v>86.37</v>
      </c>
      <c r="J220" s="9"/>
      <c r="K220" s="14">
        <v>80.7</v>
      </c>
      <c r="L220" s="14">
        <v>3.9820000000000002</v>
      </c>
      <c r="M220" s="14">
        <v>0.64400000000000002</v>
      </c>
      <c r="N220" s="14">
        <f t="shared" si="9"/>
        <v>0.74036697247706429</v>
      </c>
      <c r="O220" s="14">
        <f t="shared" si="11"/>
        <v>4.9477151561309922</v>
      </c>
      <c r="P220" s="14"/>
      <c r="Q220" s="14"/>
      <c r="R220" s="14"/>
      <c r="W220" t="s">
        <v>3530</v>
      </c>
      <c r="X220" s="6">
        <v>2004</v>
      </c>
      <c r="Z220" s="6">
        <v>0</v>
      </c>
      <c r="AD220" s="14">
        <v>109</v>
      </c>
    </row>
    <row r="221" spans="1:30">
      <c r="A221" s="9">
        <v>5</v>
      </c>
      <c r="B221" s="9" t="str">
        <f t="shared" si="10"/>
        <v>Celestion Truvox 0510</v>
      </c>
      <c r="C221" s="9" t="s">
        <v>960</v>
      </c>
      <c r="D221" s="9" t="s">
        <v>961</v>
      </c>
      <c r="E221" s="9"/>
      <c r="F221" s="9"/>
      <c r="G221" s="9"/>
      <c r="H221" s="9">
        <v>30</v>
      </c>
      <c r="I221" s="9">
        <v>91</v>
      </c>
      <c r="J221" s="9">
        <v>1.1000000000000001</v>
      </c>
      <c r="K221" s="9">
        <v>130</v>
      </c>
      <c r="L221" s="9">
        <v>2.5</v>
      </c>
      <c r="M221" s="9">
        <v>0.51</v>
      </c>
      <c r="N221" s="14">
        <f t="shared" si="9"/>
        <v>0.68062827225130895</v>
      </c>
      <c r="O221" s="14">
        <f t="shared" si="11"/>
        <v>2.034366370052163</v>
      </c>
      <c r="P221" s="9"/>
      <c r="Q221" s="9"/>
      <c r="R221" s="9"/>
      <c r="W221" t="s">
        <v>3530</v>
      </c>
      <c r="X221" s="6">
        <v>2004</v>
      </c>
      <c r="Z221" s="6">
        <v>0</v>
      </c>
      <c r="AD221" s="9">
        <v>191</v>
      </c>
    </row>
    <row r="222" spans="1:30">
      <c r="A222" s="9">
        <v>5</v>
      </c>
      <c r="B222" s="9" t="str">
        <f t="shared" si="10"/>
        <v>Conrad Electronik DS050i</v>
      </c>
      <c r="C222" s="9" t="s">
        <v>962</v>
      </c>
      <c r="D222" s="9" t="s">
        <v>963</v>
      </c>
      <c r="E222" s="9"/>
      <c r="F222" s="9"/>
      <c r="G222" s="9"/>
      <c r="H222" s="9">
        <v>40</v>
      </c>
      <c r="I222" s="9"/>
      <c r="J222" s="9">
        <v>3.5</v>
      </c>
      <c r="K222" s="9">
        <v>46.7</v>
      </c>
      <c r="L222" s="9">
        <v>9.3000000000000007</v>
      </c>
      <c r="M222" s="9">
        <v>0.46</v>
      </c>
      <c r="N222" s="14">
        <f t="shared" si="9"/>
        <v>0.50760869565217392</v>
      </c>
      <c r="O222" s="14">
        <f t="shared" si="11"/>
        <v>4.9045662100456644</v>
      </c>
      <c r="P222" s="9"/>
      <c r="Q222" s="9"/>
      <c r="R222" s="9"/>
      <c r="W222" t="s">
        <v>3530</v>
      </c>
      <c r="X222" s="6">
        <v>2004</v>
      </c>
      <c r="Z222" s="6">
        <v>0</v>
      </c>
      <c r="AD222" s="9">
        <v>92</v>
      </c>
    </row>
    <row r="223" spans="1:30">
      <c r="A223" s="9">
        <v>5</v>
      </c>
      <c r="B223" s="9" t="str">
        <f t="shared" si="10"/>
        <v xml:space="preserve">Davis 13 KLV 5 am </v>
      </c>
      <c r="C223" s="9" t="s">
        <v>851</v>
      </c>
      <c r="D223" s="9" t="s">
        <v>964</v>
      </c>
      <c r="E223" s="9"/>
      <c r="F223" s="9"/>
      <c r="G223" s="9"/>
      <c r="H223" s="9"/>
      <c r="I223" s="9">
        <v>89</v>
      </c>
      <c r="J223" s="9">
        <v>5</v>
      </c>
      <c r="K223" s="9">
        <v>50</v>
      </c>
      <c r="L223" s="9">
        <v>11.8</v>
      </c>
      <c r="M223" s="9">
        <v>0.69</v>
      </c>
      <c r="N223" s="14">
        <f t="shared" si="9"/>
        <v>0.81967213114754101</v>
      </c>
      <c r="O223" s="14">
        <f t="shared" si="11"/>
        <v>4.3615676359039144</v>
      </c>
      <c r="P223" s="9"/>
      <c r="Q223" s="9"/>
      <c r="R223" s="9"/>
      <c r="W223" t="s">
        <v>3530</v>
      </c>
      <c r="X223" s="6">
        <v>2004</v>
      </c>
      <c r="Z223" s="6">
        <v>0</v>
      </c>
      <c r="AD223" s="9">
        <v>61</v>
      </c>
    </row>
    <row r="224" spans="1:30">
      <c r="A224" s="9">
        <v>5</v>
      </c>
      <c r="B224" s="9" t="str">
        <f t="shared" si="10"/>
        <v>Davis 13 KLV 5A</v>
      </c>
      <c r="C224" s="9" t="s">
        <v>851</v>
      </c>
      <c r="D224" s="9" t="s">
        <v>965</v>
      </c>
      <c r="E224" s="9"/>
      <c r="F224" s="9"/>
      <c r="G224" s="9"/>
      <c r="H224" s="9"/>
      <c r="I224" s="9">
        <v>91</v>
      </c>
      <c r="J224" s="9">
        <v>6</v>
      </c>
      <c r="K224" s="9">
        <v>49</v>
      </c>
      <c r="L224" s="9">
        <v>12.1</v>
      </c>
      <c r="M224" s="9">
        <v>0.34</v>
      </c>
      <c r="N224" s="14">
        <f t="shared" si="9"/>
        <v>0.3983739837398374</v>
      </c>
      <c r="O224" s="14">
        <f t="shared" si="11"/>
        <v>2.320334261838441</v>
      </c>
      <c r="P224" s="9"/>
      <c r="Q224" s="9"/>
      <c r="R224" s="9"/>
      <c r="W224" t="s">
        <v>3530</v>
      </c>
      <c r="X224" s="6">
        <v>2004</v>
      </c>
      <c r="Z224" s="6">
        <v>0</v>
      </c>
      <c r="AD224" s="9">
        <v>123</v>
      </c>
    </row>
    <row r="225" spans="1:30">
      <c r="A225" s="9">
        <v>5</v>
      </c>
      <c r="B225" s="9" t="str">
        <f t="shared" si="10"/>
        <v xml:space="preserve">Davis 13 KLV5MA </v>
      </c>
      <c r="C225" s="9" t="s">
        <v>851</v>
      </c>
      <c r="D225" s="9" t="s">
        <v>966</v>
      </c>
      <c r="E225" s="9"/>
      <c r="F225" s="9"/>
      <c r="G225" s="9"/>
      <c r="H225" s="9"/>
      <c r="I225" s="9">
        <v>91</v>
      </c>
      <c r="J225" s="9">
        <v>6</v>
      </c>
      <c r="K225" s="9">
        <v>55</v>
      </c>
      <c r="L225" s="9">
        <v>10.6</v>
      </c>
      <c r="M225" s="9">
        <v>0.37</v>
      </c>
      <c r="N225" s="14">
        <f t="shared" si="9"/>
        <v>0.4296875</v>
      </c>
      <c r="O225" s="14">
        <f t="shared" si="11"/>
        <v>2.663612565445026</v>
      </c>
      <c r="P225" s="9"/>
      <c r="Q225" s="9"/>
      <c r="R225" s="9"/>
      <c r="W225" t="s">
        <v>3530</v>
      </c>
      <c r="X225" s="6">
        <v>2004</v>
      </c>
      <c r="Z225" s="6">
        <v>0</v>
      </c>
      <c r="AD225" s="9">
        <v>128</v>
      </c>
    </row>
    <row r="226" spans="1:30">
      <c r="A226" s="9">
        <v>5</v>
      </c>
      <c r="B226" s="9" t="str">
        <f t="shared" si="10"/>
        <v xml:space="preserve">Davis 13 MP 5G </v>
      </c>
      <c r="C226" s="9" t="s">
        <v>851</v>
      </c>
      <c r="D226" s="9" t="s">
        <v>967</v>
      </c>
      <c r="E226" s="9"/>
      <c r="F226" s="9"/>
      <c r="G226" s="9"/>
      <c r="H226" s="9"/>
      <c r="I226" s="9">
        <v>91</v>
      </c>
      <c r="J226" s="9">
        <v>6</v>
      </c>
      <c r="K226" s="9">
        <v>80</v>
      </c>
      <c r="L226" s="9">
        <v>6.04</v>
      </c>
      <c r="M226" s="9">
        <v>0.43</v>
      </c>
      <c r="N226" s="14">
        <f t="shared" si="9"/>
        <v>0.50955414012738853</v>
      </c>
      <c r="O226" s="14">
        <f t="shared" si="11"/>
        <v>2.7542033626901503</v>
      </c>
      <c r="P226" s="9"/>
      <c r="Q226" s="9"/>
      <c r="R226" s="9"/>
      <c r="W226" t="s">
        <v>3530</v>
      </c>
      <c r="X226" s="6">
        <v>2004</v>
      </c>
      <c r="Z226" s="6">
        <v>0</v>
      </c>
      <c r="AD226" s="9">
        <v>157</v>
      </c>
    </row>
    <row r="227" spans="1:30">
      <c r="A227" s="9">
        <v>5</v>
      </c>
      <c r="B227" s="9" t="str">
        <f t="shared" si="10"/>
        <v>Davis 13 MP5A</v>
      </c>
      <c r="C227" s="9" t="s">
        <v>851</v>
      </c>
      <c r="D227" s="9" t="s">
        <v>968</v>
      </c>
      <c r="E227" s="9"/>
      <c r="F227" s="9"/>
      <c r="G227" s="9"/>
      <c r="H227" s="9"/>
      <c r="I227" s="9">
        <v>90</v>
      </c>
      <c r="J227" s="9">
        <v>6</v>
      </c>
      <c r="K227" s="9">
        <v>67</v>
      </c>
      <c r="L227" s="9">
        <v>7.62</v>
      </c>
      <c r="M227" s="9">
        <v>0.49</v>
      </c>
      <c r="N227" s="14">
        <f t="shared" si="9"/>
        <v>0.5982142857142857</v>
      </c>
      <c r="O227" s="14">
        <f t="shared" si="11"/>
        <v>2.708745874587458</v>
      </c>
      <c r="P227" s="9"/>
      <c r="Q227" s="9"/>
      <c r="R227" s="9"/>
      <c r="W227" t="s">
        <v>3530</v>
      </c>
      <c r="X227" s="6">
        <v>2004</v>
      </c>
      <c r="Z227" s="6">
        <v>0</v>
      </c>
      <c r="AD227" s="9">
        <v>112</v>
      </c>
    </row>
    <row r="228" spans="1:30">
      <c r="A228" s="9">
        <v>5</v>
      </c>
      <c r="B228" s="9" t="str">
        <f t="shared" si="10"/>
        <v>Davis 13 MRP</v>
      </c>
      <c r="C228" s="9" t="s">
        <v>851</v>
      </c>
      <c r="D228" s="9" t="s">
        <v>969</v>
      </c>
      <c r="E228" s="9"/>
      <c r="F228" s="9"/>
      <c r="G228" s="9"/>
      <c r="H228" s="9"/>
      <c r="I228" s="9">
        <v>92</v>
      </c>
      <c r="J228" s="9">
        <v>6</v>
      </c>
      <c r="K228" s="9">
        <v>81</v>
      </c>
      <c r="L228" s="9">
        <v>7.48</v>
      </c>
      <c r="M228" s="9">
        <v>0.32</v>
      </c>
      <c r="N228" s="14">
        <f t="shared" si="9"/>
        <v>0.38028169014084506</v>
      </c>
      <c r="O228" s="14">
        <f t="shared" si="11"/>
        <v>2.0186915887850474</v>
      </c>
      <c r="P228" s="9"/>
      <c r="Q228" s="9"/>
      <c r="R228" s="9"/>
      <c r="W228" t="s">
        <v>3530</v>
      </c>
      <c r="X228" s="6">
        <v>2004</v>
      </c>
      <c r="Z228" s="6">
        <v>0</v>
      </c>
      <c r="AD228" s="9">
        <v>213</v>
      </c>
    </row>
    <row r="229" spans="1:30">
      <c r="A229" s="9">
        <v>5</v>
      </c>
      <c r="B229" s="9" t="str">
        <f t="shared" si="10"/>
        <v>Dayton RS125S-8</v>
      </c>
      <c r="C229" s="9" t="s">
        <v>970</v>
      </c>
      <c r="D229" s="9" t="s">
        <v>971</v>
      </c>
      <c r="E229" s="9"/>
      <c r="F229" s="9"/>
      <c r="G229" s="9"/>
      <c r="H229" s="9">
        <v>30</v>
      </c>
      <c r="I229" s="9">
        <v>86.5</v>
      </c>
      <c r="J229" s="9">
        <v>2.8</v>
      </c>
      <c r="K229" s="9">
        <v>72</v>
      </c>
      <c r="L229" s="9">
        <v>3.32</v>
      </c>
      <c r="M229" s="9">
        <v>0.44</v>
      </c>
      <c r="N229" s="14">
        <f t="shared" si="9"/>
        <v>0.54135338345864659</v>
      </c>
      <c r="O229" s="14">
        <f t="shared" si="11"/>
        <v>2.3501483679525217</v>
      </c>
      <c r="P229" s="9"/>
      <c r="Q229" s="9"/>
      <c r="R229" s="9"/>
      <c r="W229" t="s">
        <v>3530</v>
      </c>
      <c r="X229" s="6">
        <v>2004</v>
      </c>
      <c r="Z229" s="6">
        <v>0</v>
      </c>
      <c r="AD229" s="9">
        <v>133</v>
      </c>
    </row>
    <row r="230" spans="1:30">
      <c r="A230" s="9">
        <v>5</v>
      </c>
      <c r="B230" s="9" t="str">
        <f t="shared" si="10"/>
        <v>Eton 5-80/25</v>
      </c>
      <c r="C230" s="9" t="s">
        <v>853</v>
      </c>
      <c r="D230" s="9" t="s">
        <v>972</v>
      </c>
      <c r="E230" s="9"/>
      <c r="F230" s="9"/>
      <c r="G230" s="9"/>
      <c r="H230" s="9">
        <v>70</v>
      </c>
      <c r="I230" s="9">
        <v>87</v>
      </c>
      <c r="J230" s="9">
        <v>3</v>
      </c>
      <c r="K230" s="9">
        <v>57</v>
      </c>
      <c r="L230" s="9">
        <v>8.3000000000000007</v>
      </c>
      <c r="M230" s="9">
        <v>0.36120000000000002</v>
      </c>
      <c r="N230" s="14">
        <f t="shared" si="9"/>
        <v>0.44881889763779526</v>
      </c>
      <c r="O230" s="14">
        <f t="shared" si="11"/>
        <v>1.8502102879327096</v>
      </c>
      <c r="P230" s="9"/>
      <c r="Q230" s="9"/>
      <c r="R230" s="9"/>
      <c r="W230" t="s">
        <v>3530</v>
      </c>
      <c r="X230" s="6">
        <v>2004</v>
      </c>
      <c r="Z230" s="6">
        <v>0</v>
      </c>
      <c r="AD230" s="9">
        <v>127</v>
      </c>
    </row>
    <row r="231" spans="1:30">
      <c r="A231" s="9">
        <v>5</v>
      </c>
      <c r="B231" s="9" t="str">
        <f t="shared" si="10"/>
        <v>Eton 5-880</v>
      </c>
      <c r="C231" s="9" t="s">
        <v>853</v>
      </c>
      <c r="D231" s="9" t="s">
        <v>973</v>
      </c>
      <c r="E231" s="9"/>
      <c r="F231" s="9"/>
      <c r="G231" s="9"/>
      <c r="H231" s="9">
        <v>70</v>
      </c>
      <c r="I231" s="9">
        <v>88</v>
      </c>
      <c r="J231" s="9">
        <v>3</v>
      </c>
      <c r="K231" s="9">
        <v>48</v>
      </c>
      <c r="L231" s="9">
        <v>12</v>
      </c>
      <c r="M231" s="9">
        <v>0.28720000000000001</v>
      </c>
      <c r="N231" s="14">
        <f t="shared" si="9"/>
        <v>0.35036496350364965</v>
      </c>
      <c r="O231" s="14">
        <f t="shared" si="11"/>
        <v>1.5930479800314321</v>
      </c>
      <c r="P231" s="9"/>
      <c r="Q231" s="9"/>
      <c r="R231" s="9"/>
      <c r="W231" t="s">
        <v>3530</v>
      </c>
      <c r="X231" s="6">
        <v>2004</v>
      </c>
      <c r="Z231" s="6">
        <v>0</v>
      </c>
      <c r="AD231" s="9">
        <v>137</v>
      </c>
    </row>
    <row r="232" spans="1:30">
      <c r="A232" s="9">
        <v>5</v>
      </c>
      <c r="B232" s="9" t="str">
        <f t="shared" si="10"/>
        <v>Fane STUDIO5FR</v>
      </c>
      <c r="C232" s="14" t="s">
        <v>974</v>
      </c>
      <c r="D232" s="14" t="s">
        <v>975</v>
      </c>
      <c r="E232" s="14"/>
      <c r="F232" s="14"/>
      <c r="G232" s="14"/>
      <c r="H232" s="14">
        <v>85</v>
      </c>
      <c r="I232" s="14">
        <v>93</v>
      </c>
      <c r="J232" s="9">
        <v>9.1</v>
      </c>
      <c r="K232" s="14">
        <v>43</v>
      </c>
      <c r="L232" s="14">
        <v>24</v>
      </c>
      <c r="M232" s="14">
        <v>0.39</v>
      </c>
      <c r="N232" s="14">
        <f t="shared" si="9"/>
        <v>0.40952380952380951</v>
      </c>
      <c r="O232" s="14">
        <f t="shared" si="11"/>
        <v>8.1804878048780569</v>
      </c>
      <c r="P232" s="14"/>
      <c r="Q232" s="14"/>
      <c r="R232" s="14"/>
      <c r="W232" t="s">
        <v>3530</v>
      </c>
      <c r="X232" s="6">
        <v>2004</v>
      </c>
      <c r="Z232" s="6">
        <v>0</v>
      </c>
      <c r="AD232" s="14">
        <v>105</v>
      </c>
    </row>
    <row r="233" spans="1:30">
      <c r="A233" s="9">
        <v>5</v>
      </c>
      <c r="B233" s="9" t="str">
        <f t="shared" si="10"/>
        <v>Fane STUDIO5M</v>
      </c>
      <c r="C233" s="14" t="s">
        <v>974</v>
      </c>
      <c r="D233" s="14" t="s">
        <v>976</v>
      </c>
      <c r="E233" s="14"/>
      <c r="F233" s="14"/>
      <c r="G233" s="14"/>
      <c r="H233" s="14">
        <v>150</v>
      </c>
      <c r="I233" s="14">
        <v>100</v>
      </c>
      <c r="J233" s="9">
        <v>9.1</v>
      </c>
      <c r="K233" s="14">
        <v>97</v>
      </c>
      <c r="L233" s="14">
        <v>5.8</v>
      </c>
      <c r="M233" s="14">
        <v>0.31</v>
      </c>
      <c r="N233" s="14">
        <f t="shared" si="9"/>
        <v>0.32993197278911562</v>
      </c>
      <c r="O233" s="14">
        <f t="shared" si="11"/>
        <v>5.1313993174061459</v>
      </c>
      <c r="P233" s="14"/>
      <c r="Q233" s="14"/>
      <c r="R233" s="14"/>
      <c r="W233" t="s">
        <v>3530</v>
      </c>
      <c r="X233" s="6">
        <v>2004</v>
      </c>
      <c r="Z233" s="6">
        <v>0</v>
      </c>
      <c r="AD233" s="14">
        <v>294</v>
      </c>
    </row>
    <row r="234" spans="1:30">
      <c r="A234" s="9">
        <v>5</v>
      </c>
      <c r="B234" s="9" t="str">
        <f t="shared" si="10"/>
        <v>Focal 13KS</v>
      </c>
      <c r="C234" s="14" t="s">
        <v>977</v>
      </c>
      <c r="D234" s="14" t="s">
        <v>978</v>
      </c>
      <c r="E234" s="14"/>
      <c r="F234" s="14"/>
      <c r="G234" s="14"/>
      <c r="H234" s="14">
        <v>80</v>
      </c>
      <c r="I234" s="14">
        <v>85</v>
      </c>
      <c r="J234" s="9">
        <v>8</v>
      </c>
      <c r="K234" s="14">
        <v>56.5</v>
      </c>
      <c r="L234" s="14">
        <v>4.58</v>
      </c>
      <c r="M234" s="14">
        <v>0.54</v>
      </c>
      <c r="N234" s="14">
        <f t="shared" si="9"/>
        <v>0.58854166666666663</v>
      </c>
      <c r="O234" s="14">
        <f t="shared" si="11"/>
        <v>6.5472103004292022</v>
      </c>
      <c r="P234" s="14"/>
      <c r="Q234" s="14"/>
      <c r="R234" s="14"/>
      <c r="W234" t="s">
        <v>3530</v>
      </c>
      <c r="X234" s="6">
        <v>2004</v>
      </c>
      <c r="Z234" s="6">
        <v>0</v>
      </c>
      <c r="AD234" s="14">
        <v>96</v>
      </c>
    </row>
    <row r="235" spans="1:30">
      <c r="A235" s="9">
        <v>5</v>
      </c>
      <c r="B235" s="9" t="str">
        <f t="shared" si="10"/>
        <v>Focal 5K3212B</v>
      </c>
      <c r="C235" s="14" t="s">
        <v>977</v>
      </c>
      <c r="D235" s="14" t="s">
        <v>979</v>
      </c>
      <c r="E235" s="14"/>
      <c r="F235" s="14"/>
      <c r="G235" s="14"/>
      <c r="H235" s="14">
        <v>50</v>
      </c>
      <c r="I235" s="14">
        <v>88.17</v>
      </c>
      <c r="J235" s="9">
        <v>3.2</v>
      </c>
      <c r="K235" s="14">
        <v>49</v>
      </c>
      <c r="L235" s="14">
        <v>14.8</v>
      </c>
      <c r="M235" s="14">
        <v>0.3</v>
      </c>
      <c r="N235" s="14">
        <f t="shared" si="9"/>
        <v>0.33108108108108109</v>
      </c>
      <c r="O235" s="14">
        <f t="shared" si="11"/>
        <v>3.1956521739130399</v>
      </c>
      <c r="P235" s="14"/>
      <c r="Q235" s="14"/>
      <c r="R235" s="14"/>
      <c r="W235" t="s">
        <v>3530</v>
      </c>
      <c r="X235" s="6">
        <v>2004</v>
      </c>
      <c r="Z235" s="6">
        <v>0</v>
      </c>
      <c r="AD235" s="14">
        <v>148</v>
      </c>
    </row>
    <row r="236" spans="1:30">
      <c r="A236" s="9">
        <v>5</v>
      </c>
      <c r="B236" s="9" t="str">
        <f t="shared" si="10"/>
        <v>Focal 5K4211</v>
      </c>
      <c r="C236" s="14" t="s">
        <v>977</v>
      </c>
      <c r="D236" s="14" t="s">
        <v>980</v>
      </c>
      <c r="E236" s="14"/>
      <c r="F236" s="14"/>
      <c r="G236" s="14"/>
      <c r="H236" s="14">
        <v>50</v>
      </c>
      <c r="I236" s="14">
        <v>88.63</v>
      </c>
      <c r="J236" s="9">
        <v>3.2</v>
      </c>
      <c r="K236" s="14">
        <v>56.4</v>
      </c>
      <c r="L236" s="14">
        <v>11.5</v>
      </c>
      <c r="M236" s="14">
        <v>0.32</v>
      </c>
      <c r="N236" s="14">
        <f t="shared" si="9"/>
        <v>0.37105263157894736</v>
      </c>
      <c r="O236" s="14">
        <f t="shared" si="11"/>
        <v>2.3257731958762879</v>
      </c>
      <c r="P236" s="14"/>
      <c r="Q236" s="14"/>
      <c r="R236" s="14"/>
      <c r="W236" t="s">
        <v>3530</v>
      </c>
      <c r="X236" s="6">
        <v>2004</v>
      </c>
      <c r="Z236" s="6">
        <v>0</v>
      </c>
      <c r="AD236" s="14">
        <v>152</v>
      </c>
    </row>
    <row r="237" spans="1:30">
      <c r="A237" s="9">
        <v>5</v>
      </c>
      <c r="B237" s="9" t="str">
        <f t="shared" si="10"/>
        <v>Focal 5W4211</v>
      </c>
      <c r="C237" s="14" t="s">
        <v>977</v>
      </c>
      <c r="D237" s="14" t="s">
        <v>981</v>
      </c>
      <c r="E237" s="14"/>
      <c r="F237" s="14"/>
      <c r="G237" s="14"/>
      <c r="H237" s="14">
        <v>50</v>
      </c>
      <c r="I237" s="14">
        <v>87.45</v>
      </c>
      <c r="J237" s="9">
        <v>3.2</v>
      </c>
      <c r="K237" s="14">
        <v>46.5</v>
      </c>
      <c r="L237" s="14">
        <v>13.7</v>
      </c>
      <c r="M237" s="14">
        <v>0.28000000000000003</v>
      </c>
      <c r="N237" s="14">
        <f t="shared" si="9"/>
        <v>0.3</v>
      </c>
      <c r="O237" s="14">
        <f t="shared" si="11"/>
        <v>4.2000000000000073</v>
      </c>
      <c r="P237" s="14"/>
      <c r="Q237" s="14"/>
      <c r="R237" s="14"/>
      <c r="W237" t="s">
        <v>3530</v>
      </c>
      <c r="X237" s="6">
        <v>2004</v>
      </c>
      <c r="Z237" s="6">
        <v>0</v>
      </c>
      <c r="AD237" s="14">
        <v>155</v>
      </c>
    </row>
    <row r="238" spans="1:30">
      <c r="A238" s="9">
        <v>5</v>
      </c>
      <c r="B238" s="9" t="str">
        <f t="shared" si="10"/>
        <v>Focal 5W4211B</v>
      </c>
      <c r="C238" s="14" t="s">
        <v>977</v>
      </c>
      <c r="D238" s="14" t="s">
        <v>982</v>
      </c>
      <c r="E238" s="14"/>
      <c r="F238" s="14"/>
      <c r="G238" s="14"/>
      <c r="H238" s="14">
        <v>50</v>
      </c>
      <c r="I238" s="14">
        <v>86.22</v>
      </c>
      <c r="J238" s="9">
        <v>3.5</v>
      </c>
      <c r="K238" s="14">
        <v>46.6</v>
      </c>
      <c r="L238" s="14">
        <v>13.2</v>
      </c>
      <c r="M238" s="14">
        <v>0.36</v>
      </c>
      <c r="N238" s="14">
        <f t="shared" si="9"/>
        <v>0.39159663865546218</v>
      </c>
      <c r="O238" s="14">
        <f t="shared" si="11"/>
        <v>4.4617021276595734</v>
      </c>
      <c r="P238" s="14"/>
      <c r="Q238" s="14"/>
      <c r="R238" s="14"/>
      <c r="W238" t="s">
        <v>3530</v>
      </c>
      <c r="X238" s="6">
        <v>2004</v>
      </c>
      <c r="Z238" s="6">
        <v>0</v>
      </c>
      <c r="AD238" s="14">
        <v>119</v>
      </c>
    </row>
    <row r="239" spans="1:30">
      <c r="A239" s="9">
        <v>5</v>
      </c>
      <c r="B239" s="9" t="str">
        <f t="shared" si="10"/>
        <v>Fostex FX120</v>
      </c>
      <c r="C239" s="14" t="s">
        <v>786</v>
      </c>
      <c r="D239" s="14" t="s">
        <v>983</v>
      </c>
      <c r="E239" s="14"/>
      <c r="F239" s="14"/>
      <c r="G239" s="14"/>
      <c r="H239" s="14">
        <v>30</v>
      </c>
      <c r="I239" s="14">
        <v>89</v>
      </c>
      <c r="J239" s="9">
        <v>2</v>
      </c>
      <c r="K239" s="14">
        <v>70</v>
      </c>
      <c r="L239" s="14">
        <v>8.2100000000000009</v>
      </c>
      <c r="M239" s="14">
        <v>0.45</v>
      </c>
      <c r="N239" s="14">
        <f t="shared" si="9"/>
        <v>0</v>
      </c>
      <c r="O239" s="14">
        <f t="shared" si="11"/>
        <v>0</v>
      </c>
      <c r="P239" s="14"/>
      <c r="Q239" s="14"/>
      <c r="R239" s="14"/>
      <c r="W239" t="s">
        <v>3530</v>
      </c>
      <c r="X239" s="6">
        <v>2004</v>
      </c>
      <c r="Z239" s="6">
        <v>0</v>
      </c>
      <c r="AD239" s="14"/>
    </row>
    <row r="240" spans="1:30">
      <c r="A240" s="9">
        <v>5</v>
      </c>
      <c r="B240" s="9" t="str">
        <f t="shared" si="10"/>
        <v xml:space="preserve">Hi-Vi BG5N </v>
      </c>
      <c r="C240" s="14" t="s">
        <v>8</v>
      </c>
      <c r="D240" s="14" t="s">
        <v>984</v>
      </c>
      <c r="E240" s="14"/>
      <c r="F240" s="14"/>
      <c r="G240" s="14"/>
      <c r="H240" s="14">
        <v>35</v>
      </c>
      <c r="I240" s="14">
        <v>88</v>
      </c>
      <c r="J240" s="9">
        <v>2.5</v>
      </c>
      <c r="K240" s="14">
        <v>60</v>
      </c>
      <c r="L240" s="14">
        <v>7.1</v>
      </c>
      <c r="M240" s="14">
        <v>0.33</v>
      </c>
      <c r="N240" s="14">
        <f t="shared" si="9"/>
        <v>0.41095890410958902</v>
      </c>
      <c r="O240" s="14">
        <f t="shared" si="11"/>
        <v>1.6751269035533003</v>
      </c>
      <c r="P240" s="14"/>
      <c r="Q240" s="14"/>
      <c r="R240" s="14"/>
      <c r="W240" t="s">
        <v>3530</v>
      </c>
      <c r="X240" s="6">
        <v>2004</v>
      </c>
      <c r="Z240" s="6">
        <v>0</v>
      </c>
      <c r="AD240" s="14">
        <v>146</v>
      </c>
    </row>
    <row r="241" spans="1:30">
      <c r="A241" s="9">
        <v>5</v>
      </c>
      <c r="B241" s="9" t="str">
        <f t="shared" si="10"/>
        <v xml:space="preserve">Hi-Vi D5G </v>
      </c>
      <c r="C241" s="14" t="s">
        <v>8</v>
      </c>
      <c r="D241" s="14" t="s">
        <v>985</v>
      </c>
      <c r="E241" s="14"/>
      <c r="F241" s="14"/>
      <c r="G241" s="14"/>
      <c r="H241" s="14">
        <v>60</v>
      </c>
      <c r="I241" s="14">
        <v>83</v>
      </c>
      <c r="J241" s="9">
        <v>4.8</v>
      </c>
      <c r="K241" s="14">
        <v>52</v>
      </c>
      <c r="L241" s="14">
        <v>6.1</v>
      </c>
      <c r="M241" s="14">
        <v>0.38</v>
      </c>
      <c r="N241" s="14">
        <f t="shared" si="9"/>
        <v>0.44067796610169491</v>
      </c>
      <c r="O241" s="14">
        <f t="shared" si="11"/>
        <v>2.759776536312847</v>
      </c>
      <c r="P241" s="14"/>
      <c r="Q241" s="14"/>
      <c r="R241" s="14"/>
      <c r="W241" t="s">
        <v>3530</v>
      </c>
      <c r="X241" s="6">
        <v>2004</v>
      </c>
      <c r="Z241" s="6">
        <v>0</v>
      </c>
      <c r="AD241" s="14">
        <v>118</v>
      </c>
    </row>
    <row r="242" spans="1:30">
      <c r="A242" s="9">
        <v>5</v>
      </c>
      <c r="B242" s="9" t="str">
        <f t="shared" si="10"/>
        <v xml:space="preserve">Hi-Vi F5 </v>
      </c>
      <c r="C242" s="14" t="s">
        <v>8</v>
      </c>
      <c r="D242" s="14" t="s">
        <v>986</v>
      </c>
      <c r="E242" s="14"/>
      <c r="F242" s="14"/>
      <c r="G242" s="14"/>
      <c r="H242" s="14">
        <v>35</v>
      </c>
      <c r="I242" s="14">
        <v>86</v>
      </c>
      <c r="J242" s="9">
        <v>2.7</v>
      </c>
      <c r="K242" s="14">
        <v>52</v>
      </c>
      <c r="L242" s="14">
        <v>7.3</v>
      </c>
      <c r="M242" s="14">
        <v>0.33</v>
      </c>
      <c r="N242" s="14">
        <f t="shared" si="9"/>
        <v>0.3611111111111111</v>
      </c>
      <c r="O242" s="14">
        <f t="shared" si="11"/>
        <v>3.8303571428571423</v>
      </c>
      <c r="P242" s="14"/>
      <c r="Q242" s="14"/>
      <c r="R242" s="14"/>
      <c r="W242" t="s">
        <v>3530</v>
      </c>
      <c r="X242" s="6">
        <v>2004</v>
      </c>
      <c r="Z242" s="6">
        <v>0</v>
      </c>
      <c r="AD242" s="14">
        <v>144</v>
      </c>
    </row>
    <row r="243" spans="1:30">
      <c r="A243" s="9">
        <v>5</v>
      </c>
      <c r="B243" s="9" t="str">
        <f t="shared" si="10"/>
        <v xml:space="preserve">Hi-Vi F5Ba </v>
      </c>
      <c r="C243" s="14" t="s">
        <v>8</v>
      </c>
      <c r="D243" s="14" t="s">
        <v>987</v>
      </c>
      <c r="E243" s="14"/>
      <c r="F243" s="14"/>
      <c r="G243" s="14"/>
      <c r="H243" s="14">
        <v>35</v>
      </c>
      <c r="I243" s="14">
        <v>87</v>
      </c>
      <c r="J243" s="9">
        <v>2.5</v>
      </c>
      <c r="K243" s="14">
        <v>53</v>
      </c>
      <c r="L243" s="14">
        <v>8.4</v>
      </c>
      <c r="M243" s="14">
        <v>0.33</v>
      </c>
      <c r="N243" s="14">
        <f t="shared" si="9"/>
        <v>0.36054421768707484</v>
      </c>
      <c r="O243" s="14">
        <f t="shared" si="11"/>
        <v>3.8953229398663707</v>
      </c>
      <c r="P243" s="14"/>
      <c r="Q243" s="14"/>
      <c r="R243" s="14"/>
      <c r="W243" t="s">
        <v>3530</v>
      </c>
      <c r="X243" s="6">
        <v>2004</v>
      </c>
      <c r="Z243" s="6">
        <v>0</v>
      </c>
      <c r="AD243" s="14">
        <v>147</v>
      </c>
    </row>
    <row r="244" spans="1:30">
      <c r="A244" s="9">
        <v>5</v>
      </c>
      <c r="B244" s="9" t="str">
        <f t="shared" si="10"/>
        <v xml:space="preserve">Hi-Vi F5BN </v>
      </c>
      <c r="C244" s="14" t="s">
        <v>8</v>
      </c>
      <c r="D244" s="14" t="s">
        <v>988</v>
      </c>
      <c r="E244" s="14"/>
      <c r="F244" s="14"/>
      <c r="G244" s="14"/>
      <c r="H244" s="14">
        <v>40</v>
      </c>
      <c r="I244" s="14">
        <v>86</v>
      </c>
      <c r="J244" s="9">
        <v>2.5</v>
      </c>
      <c r="K244" s="14">
        <v>53</v>
      </c>
      <c r="L244" s="14">
        <v>7.3</v>
      </c>
      <c r="M244" s="14">
        <v>0.38</v>
      </c>
      <c r="N244" s="14">
        <f t="shared" si="9"/>
        <v>0.44915254237288138</v>
      </c>
      <c r="O244" s="14">
        <f t="shared" si="11"/>
        <v>2.4681372549019591</v>
      </c>
      <c r="P244" s="14"/>
      <c r="Q244" s="14"/>
      <c r="R244" s="14"/>
      <c r="W244" t="s">
        <v>3530</v>
      </c>
      <c r="X244" s="6">
        <v>2004</v>
      </c>
      <c r="Z244" s="6">
        <v>0</v>
      </c>
      <c r="AD244" s="14">
        <v>118</v>
      </c>
    </row>
    <row r="245" spans="1:30">
      <c r="A245" s="9">
        <v>5</v>
      </c>
      <c r="B245" s="9" t="str">
        <f t="shared" si="10"/>
        <v xml:space="preserve">Hi-Vi M5a </v>
      </c>
      <c r="C245" s="14" t="s">
        <v>8</v>
      </c>
      <c r="D245" s="14" t="s">
        <v>989</v>
      </c>
      <c r="E245" s="14"/>
      <c r="F245" s="14"/>
      <c r="G245" s="14"/>
      <c r="H245" s="14">
        <v>35</v>
      </c>
      <c r="I245" s="14">
        <v>87</v>
      </c>
      <c r="J245" s="9">
        <v>2.7</v>
      </c>
      <c r="K245" s="14">
        <v>48</v>
      </c>
      <c r="L245" s="14">
        <v>11.2</v>
      </c>
      <c r="M245" s="14">
        <v>0.34</v>
      </c>
      <c r="N245" s="14">
        <f t="shared" si="9"/>
        <v>0.36090225563909772</v>
      </c>
      <c r="O245" s="14">
        <f t="shared" si="11"/>
        <v>5.8705035971223154</v>
      </c>
      <c r="P245" s="14"/>
      <c r="Q245" s="14"/>
      <c r="R245" s="14"/>
      <c r="W245" t="s">
        <v>3530</v>
      </c>
      <c r="X245" s="6">
        <v>2004</v>
      </c>
      <c r="Z245" s="6">
        <v>0</v>
      </c>
      <c r="AD245" s="14">
        <v>133</v>
      </c>
    </row>
    <row r="246" spans="1:30">
      <c r="A246" s="9">
        <v>5</v>
      </c>
      <c r="B246" s="9" t="str">
        <f t="shared" si="10"/>
        <v xml:space="preserve">Hi-Vi M5N </v>
      </c>
      <c r="C246" s="14" t="s">
        <v>8</v>
      </c>
      <c r="D246" s="14" t="s">
        <v>990</v>
      </c>
      <c r="E246" s="14"/>
      <c r="F246" s="14"/>
      <c r="G246" s="14"/>
      <c r="H246" s="14">
        <v>35</v>
      </c>
      <c r="I246" s="14">
        <v>87</v>
      </c>
      <c r="J246" s="9">
        <v>2.7</v>
      </c>
      <c r="K246" s="14">
        <v>47</v>
      </c>
      <c r="L246" s="14">
        <v>11.3</v>
      </c>
      <c r="M246" s="14">
        <v>0.35</v>
      </c>
      <c r="N246" s="14">
        <f t="shared" si="9"/>
        <v>0.37007874015748032</v>
      </c>
      <c r="O246" s="14">
        <f t="shared" si="11"/>
        <v>6.4509803921568514</v>
      </c>
      <c r="P246" s="14"/>
      <c r="Q246" s="14"/>
      <c r="R246" s="14"/>
      <c r="W246" t="s">
        <v>3530</v>
      </c>
      <c r="X246" s="6">
        <v>2004</v>
      </c>
      <c r="Z246" s="6">
        <v>0</v>
      </c>
      <c r="AD246" s="14">
        <v>127</v>
      </c>
    </row>
    <row r="247" spans="1:30">
      <c r="A247" s="9">
        <v>5</v>
      </c>
      <c r="B247" s="9" t="str">
        <f t="shared" si="10"/>
        <v xml:space="preserve">Hi-Vi MY5N </v>
      </c>
      <c r="C247" s="14" t="s">
        <v>8</v>
      </c>
      <c r="D247" s="14" t="s">
        <v>991</v>
      </c>
      <c r="E247" s="14"/>
      <c r="F247" s="14"/>
      <c r="G247" s="14"/>
      <c r="H247" s="14">
        <v>35</v>
      </c>
      <c r="I247" s="14">
        <v>87</v>
      </c>
      <c r="J247" s="9">
        <v>2.5</v>
      </c>
      <c r="K247" s="14">
        <v>57</v>
      </c>
      <c r="L247" s="14">
        <v>7</v>
      </c>
      <c r="M247" s="14">
        <v>0.32</v>
      </c>
      <c r="N247" s="14">
        <f t="shared" si="9"/>
        <v>0.39860139860139859</v>
      </c>
      <c r="O247" s="14">
        <f t="shared" si="11"/>
        <v>1.6227758007117443</v>
      </c>
      <c r="P247" s="14"/>
      <c r="Q247" s="14"/>
      <c r="R247" s="14"/>
      <c r="W247" t="s">
        <v>3530</v>
      </c>
      <c r="X247" s="6">
        <v>2004</v>
      </c>
      <c r="Z247" s="6">
        <v>0</v>
      </c>
      <c r="AD247" s="14">
        <v>143</v>
      </c>
    </row>
    <row r="248" spans="1:30">
      <c r="A248" s="9">
        <v>5</v>
      </c>
      <c r="B248" s="9" t="str">
        <f t="shared" si="10"/>
        <v xml:space="preserve">Hi-Vi S5Â </v>
      </c>
      <c r="C248" s="14" t="s">
        <v>8</v>
      </c>
      <c r="D248" s="14" t="s">
        <v>992</v>
      </c>
      <c r="E248" s="14"/>
      <c r="F248" s="14"/>
      <c r="G248" s="14"/>
      <c r="H248" s="14">
        <v>35</v>
      </c>
      <c r="I248" s="14">
        <v>88</v>
      </c>
      <c r="J248" s="9">
        <v>2.5</v>
      </c>
      <c r="K248" s="14">
        <v>60</v>
      </c>
      <c r="L248" s="14">
        <v>7.1</v>
      </c>
      <c r="M248" s="14">
        <v>0.33</v>
      </c>
      <c r="N248" s="14">
        <f t="shared" si="9"/>
        <v>0.41095890410958902</v>
      </c>
      <c r="O248" s="14">
        <f t="shared" si="11"/>
        <v>1.6751269035533003</v>
      </c>
      <c r="P248" s="14"/>
      <c r="Q248" s="14"/>
      <c r="R248" s="14"/>
      <c r="W248" t="s">
        <v>3530</v>
      </c>
      <c r="X248" s="6">
        <v>2004</v>
      </c>
      <c r="Z248" s="6">
        <v>0</v>
      </c>
      <c r="AD248" s="14">
        <v>146</v>
      </c>
    </row>
    <row r="249" spans="1:30">
      <c r="A249" s="9">
        <v>5</v>
      </c>
      <c r="B249" s="9" t="str">
        <f t="shared" si="10"/>
        <v xml:space="preserve">Hi-Vi S5N </v>
      </c>
      <c r="C249" s="14" t="s">
        <v>8</v>
      </c>
      <c r="D249" s="14" t="s">
        <v>993</v>
      </c>
      <c r="E249" s="14"/>
      <c r="F249" s="14"/>
      <c r="G249" s="14"/>
      <c r="H249" s="14">
        <v>35</v>
      </c>
      <c r="I249" s="14">
        <v>87</v>
      </c>
      <c r="J249" s="9">
        <v>2.7</v>
      </c>
      <c r="K249" s="14">
        <v>49</v>
      </c>
      <c r="L249" s="14">
        <v>8.9</v>
      </c>
      <c r="M249" s="14">
        <v>0.34</v>
      </c>
      <c r="N249" s="14">
        <f t="shared" si="9"/>
        <v>0.35</v>
      </c>
      <c r="O249" s="14">
        <f t="shared" si="11"/>
        <v>11.900000000000043</v>
      </c>
      <c r="P249" s="14"/>
      <c r="Q249" s="14"/>
      <c r="R249" s="14"/>
      <c r="W249" t="s">
        <v>3530</v>
      </c>
      <c r="X249" s="6">
        <v>2004</v>
      </c>
      <c r="Z249" s="6">
        <v>0</v>
      </c>
      <c r="AD249" s="14">
        <v>140</v>
      </c>
    </row>
    <row r="250" spans="1:30">
      <c r="A250" s="9">
        <v>5</v>
      </c>
      <c r="B250" s="9" t="str">
        <f t="shared" si="10"/>
        <v xml:space="preserve">Hi-Vi S5P </v>
      </c>
      <c r="C250" s="14" t="s">
        <v>8</v>
      </c>
      <c r="D250" s="14" t="s">
        <v>994</v>
      </c>
      <c r="E250" s="14"/>
      <c r="F250" s="14"/>
      <c r="G250" s="14"/>
      <c r="H250" s="14">
        <v>60</v>
      </c>
      <c r="I250" s="14">
        <v>85</v>
      </c>
      <c r="J250" s="9">
        <v>4</v>
      </c>
      <c r="K250" s="14">
        <v>49</v>
      </c>
      <c r="L250" s="14">
        <v>10.4</v>
      </c>
      <c r="M250" s="14">
        <v>0.44</v>
      </c>
      <c r="N250" s="14">
        <f t="shared" si="9"/>
        <v>0.53260869565217395</v>
      </c>
      <c r="O250" s="14">
        <f t="shared" si="11"/>
        <v>2.5305164319248803</v>
      </c>
      <c r="P250" s="14"/>
      <c r="Q250" s="14"/>
      <c r="R250" s="14"/>
      <c r="W250" t="s">
        <v>3530</v>
      </c>
      <c r="X250" s="6">
        <v>2004</v>
      </c>
      <c r="Z250" s="6">
        <v>0</v>
      </c>
      <c r="AD250" s="14">
        <v>92</v>
      </c>
    </row>
    <row r="251" spans="1:30">
      <c r="A251" s="9">
        <v>5</v>
      </c>
      <c r="B251" s="9" t="str">
        <f t="shared" si="10"/>
        <v xml:space="preserve">Hi-Vi S5RÂ </v>
      </c>
      <c r="C251" s="14" t="s">
        <v>8</v>
      </c>
      <c r="D251" s="14" t="s">
        <v>995</v>
      </c>
      <c r="E251" s="14"/>
      <c r="F251" s="14"/>
      <c r="G251" s="14"/>
      <c r="H251" s="14">
        <v>35</v>
      </c>
      <c r="I251" s="14">
        <v>90</v>
      </c>
      <c r="J251" s="9">
        <v>3.5</v>
      </c>
      <c r="K251" s="14">
        <v>53</v>
      </c>
      <c r="L251" s="14">
        <v>6.9</v>
      </c>
      <c r="M251" s="14">
        <v>0.38</v>
      </c>
      <c r="N251" s="14">
        <f t="shared" si="9"/>
        <v>0.42063492063492064</v>
      </c>
      <c r="O251" s="14">
        <f t="shared" si="11"/>
        <v>3.933593749999996</v>
      </c>
      <c r="P251" s="14"/>
      <c r="Q251" s="14"/>
      <c r="R251" s="14"/>
      <c r="W251" t="s">
        <v>3530</v>
      </c>
      <c r="X251" s="6">
        <v>2004</v>
      </c>
      <c r="Z251" s="6">
        <v>0</v>
      </c>
      <c r="AD251" s="14">
        <v>126</v>
      </c>
    </row>
    <row r="252" spans="1:30">
      <c r="A252" s="9">
        <v>5</v>
      </c>
      <c r="B252" s="9" t="str">
        <f t="shared" si="10"/>
        <v xml:space="preserve">Hi-Vi SS5P </v>
      </c>
      <c r="C252" s="14" t="s">
        <v>8</v>
      </c>
      <c r="D252" s="14" t="s">
        <v>996</v>
      </c>
      <c r="E252" s="14"/>
      <c r="F252" s="14"/>
      <c r="G252" s="14"/>
      <c r="H252" s="14">
        <v>60</v>
      </c>
      <c r="I252" s="14">
        <v>85</v>
      </c>
      <c r="J252" s="9">
        <v>4.5</v>
      </c>
      <c r="K252" s="14">
        <v>44</v>
      </c>
      <c r="L252" s="14">
        <v>10.7</v>
      </c>
      <c r="M252" s="14">
        <v>0.35</v>
      </c>
      <c r="N252" s="14">
        <f t="shared" si="9"/>
        <v>0.41904761904761906</v>
      </c>
      <c r="O252" s="14">
        <f t="shared" si="11"/>
        <v>2.1241379310344821</v>
      </c>
      <c r="P252" s="14"/>
      <c r="Q252" s="14"/>
      <c r="R252" s="14"/>
      <c r="W252" t="s">
        <v>3530</v>
      </c>
      <c r="X252" s="6">
        <v>2004</v>
      </c>
      <c r="Z252" s="6">
        <v>0</v>
      </c>
      <c r="AD252" s="14">
        <v>105</v>
      </c>
    </row>
    <row r="253" spans="1:30">
      <c r="A253" s="9">
        <v>5</v>
      </c>
      <c r="B253" s="9" t="str">
        <f t="shared" si="10"/>
        <v xml:space="preserve">Hi-Vi SS5RÂ </v>
      </c>
      <c r="C253" s="14" t="s">
        <v>8</v>
      </c>
      <c r="D253" s="14" t="s">
        <v>997</v>
      </c>
      <c r="E253" s="14"/>
      <c r="F253" s="14"/>
      <c r="G253" s="14"/>
      <c r="H253" s="14">
        <v>60</v>
      </c>
      <c r="I253" s="14">
        <v>85</v>
      </c>
      <c r="J253" s="9">
        <v>4.5</v>
      </c>
      <c r="K253" s="14">
        <v>47</v>
      </c>
      <c r="L253" s="14">
        <v>9.5</v>
      </c>
      <c r="M253" s="14">
        <v>0.35</v>
      </c>
      <c r="N253" s="14">
        <f t="shared" si="9"/>
        <v>0.43119266055045874</v>
      </c>
      <c r="O253" s="14">
        <f t="shared" si="11"/>
        <v>1.8587570621468921</v>
      </c>
      <c r="P253" s="14"/>
      <c r="Q253" s="14"/>
      <c r="R253" s="14"/>
      <c r="W253" t="s">
        <v>3530</v>
      </c>
      <c r="X253" s="6">
        <v>2004</v>
      </c>
      <c r="Z253" s="6">
        <v>0</v>
      </c>
      <c r="AD253" s="14">
        <v>109</v>
      </c>
    </row>
    <row r="254" spans="1:30">
      <c r="A254" s="9">
        <v>5</v>
      </c>
      <c r="B254" s="9" t="str">
        <f t="shared" si="10"/>
        <v xml:space="preserve">Hi-Vi W5a </v>
      </c>
      <c r="C254" s="14" t="s">
        <v>8</v>
      </c>
      <c r="D254" s="14" t="s">
        <v>998</v>
      </c>
      <c r="E254" s="14"/>
      <c r="F254" s="14"/>
      <c r="G254" s="14"/>
      <c r="H254" s="14">
        <v>35</v>
      </c>
      <c r="I254" s="14">
        <v>88</v>
      </c>
      <c r="J254" s="9">
        <v>2.7</v>
      </c>
      <c r="K254" s="14">
        <v>71</v>
      </c>
      <c r="L254" s="14">
        <v>55</v>
      </c>
      <c r="M254" s="14">
        <v>0.4</v>
      </c>
      <c r="N254" s="14">
        <f t="shared" si="9"/>
        <v>0.44936708860759494</v>
      </c>
      <c r="O254" s="14">
        <f t="shared" si="11"/>
        <v>3.6410256410256427</v>
      </c>
      <c r="P254" s="14"/>
      <c r="Q254" s="14"/>
      <c r="R254" s="14"/>
      <c r="W254" t="s">
        <v>3530</v>
      </c>
      <c r="X254" s="6">
        <v>2004</v>
      </c>
      <c r="Z254" s="6">
        <v>0</v>
      </c>
      <c r="AD254" s="14">
        <v>158</v>
      </c>
    </row>
    <row r="255" spans="1:30">
      <c r="A255" s="9">
        <v>5</v>
      </c>
      <c r="B255" s="9" t="str">
        <f t="shared" si="10"/>
        <v xml:space="preserve">Hi-Vi W5Â Â </v>
      </c>
      <c r="C255" s="14" t="s">
        <v>8</v>
      </c>
      <c r="D255" s="14" t="s">
        <v>999</v>
      </c>
      <c r="E255" s="14"/>
      <c r="F255" s="14"/>
      <c r="G255" s="14"/>
      <c r="H255" s="14">
        <v>35</v>
      </c>
      <c r="I255" s="14">
        <v>86</v>
      </c>
      <c r="J255" s="9">
        <v>2.5</v>
      </c>
      <c r="K255" s="14">
        <v>57</v>
      </c>
      <c r="L255" s="14">
        <v>8.6</v>
      </c>
      <c r="M255" s="14">
        <v>0.49</v>
      </c>
      <c r="N255" s="14">
        <f t="shared" si="9"/>
        <v>0.58163265306122447</v>
      </c>
      <c r="O255" s="14">
        <f t="shared" si="11"/>
        <v>3.1102449888641424</v>
      </c>
      <c r="P255" s="14"/>
      <c r="Q255" s="14"/>
      <c r="R255" s="14"/>
      <c r="W255" t="s">
        <v>3530</v>
      </c>
      <c r="X255" s="6">
        <v>2004</v>
      </c>
      <c r="Z255" s="6">
        <v>0</v>
      </c>
      <c r="AD255" s="14">
        <v>98</v>
      </c>
    </row>
    <row r="256" spans="1:30">
      <c r="A256" s="9">
        <v>5</v>
      </c>
      <c r="B256" s="9" t="str">
        <f t="shared" si="10"/>
        <v>Infinity 50.1cs</v>
      </c>
      <c r="C256" s="14" t="s">
        <v>863</v>
      </c>
      <c r="D256" s="14" t="s">
        <v>1000</v>
      </c>
      <c r="E256" s="14"/>
      <c r="F256" s="14"/>
      <c r="G256" s="14"/>
      <c r="H256" s="14">
        <v>100</v>
      </c>
      <c r="I256" s="14"/>
      <c r="J256" s="9">
        <v>3.75</v>
      </c>
      <c r="K256" s="14">
        <v>66.28</v>
      </c>
      <c r="L256" s="14">
        <v>6.8949999999999996</v>
      </c>
      <c r="M256" s="14">
        <v>0.75</v>
      </c>
      <c r="N256" s="14">
        <f t="shared" si="9"/>
        <v>0.81827160493827167</v>
      </c>
      <c r="O256" s="14">
        <f t="shared" si="11"/>
        <v>8.9891500904159045</v>
      </c>
      <c r="P256" s="14"/>
      <c r="Q256" s="14"/>
      <c r="R256" s="14"/>
      <c r="W256" t="s">
        <v>3530</v>
      </c>
      <c r="X256" s="6">
        <v>2004</v>
      </c>
      <c r="Z256" s="6">
        <v>0</v>
      </c>
      <c r="AD256" s="14">
        <v>81</v>
      </c>
    </row>
    <row r="257" spans="1:30">
      <c r="A257" s="9">
        <v>5</v>
      </c>
      <c r="B257" s="9" t="str">
        <f t="shared" si="10"/>
        <v>Infinity 510cswoofer</v>
      </c>
      <c r="C257" s="14" t="s">
        <v>863</v>
      </c>
      <c r="D257" s="14" t="s">
        <v>1001</v>
      </c>
      <c r="E257" s="14"/>
      <c r="F257" s="14"/>
      <c r="G257" s="14"/>
      <c r="H257" s="14">
        <v>65</v>
      </c>
      <c r="I257" s="14"/>
      <c r="J257" s="9">
        <v>0.35</v>
      </c>
      <c r="K257" s="14">
        <v>91.039000000000001</v>
      </c>
      <c r="L257" s="14">
        <v>4.4809999999999999</v>
      </c>
      <c r="M257" s="14">
        <v>0.58399999999999996</v>
      </c>
      <c r="N257" s="14">
        <f t="shared" si="9"/>
        <v>0.67436296296296294</v>
      </c>
      <c r="O257" s="14">
        <f t="shared" si="11"/>
        <v>4.3582896958767074</v>
      </c>
      <c r="P257" s="14"/>
      <c r="Q257" s="14"/>
      <c r="R257" s="14"/>
      <c r="W257" t="s">
        <v>3530</v>
      </c>
      <c r="X257" s="6">
        <v>2004</v>
      </c>
      <c r="Z257" s="6">
        <v>0</v>
      </c>
      <c r="AD257" s="14">
        <v>135</v>
      </c>
    </row>
    <row r="258" spans="1:30">
      <c r="A258" s="9">
        <v>5</v>
      </c>
      <c r="B258" s="9" t="str">
        <f t="shared" si="10"/>
        <v>JBL 2104H</v>
      </c>
      <c r="C258" s="14" t="s">
        <v>1002</v>
      </c>
      <c r="D258" s="14" t="s">
        <v>1003</v>
      </c>
      <c r="E258" s="14"/>
      <c r="F258" s="14"/>
      <c r="G258" s="14"/>
      <c r="H258" s="14">
        <v>50</v>
      </c>
      <c r="I258" s="14"/>
      <c r="J258" s="9">
        <v>1.3</v>
      </c>
      <c r="K258" s="14">
        <v>207</v>
      </c>
      <c r="L258" s="14">
        <v>1</v>
      </c>
      <c r="M258" s="14">
        <v>0.66</v>
      </c>
      <c r="N258" s="14">
        <f t="shared" ref="N258:N321" si="12">IF(AD258&gt;0,K258/AD258,0)</f>
        <v>0.86974789915966388</v>
      </c>
      <c r="O258" s="14">
        <f t="shared" si="11"/>
        <v>2.7367788461538463</v>
      </c>
      <c r="P258" s="14"/>
      <c r="Q258" s="14"/>
      <c r="R258" s="14"/>
      <c r="W258" t="s">
        <v>3530</v>
      </c>
      <c r="X258" s="6">
        <v>2004</v>
      </c>
      <c r="Z258" s="6">
        <v>0</v>
      </c>
      <c r="AD258" s="14">
        <v>238</v>
      </c>
    </row>
    <row r="259" spans="1:30">
      <c r="A259" s="9">
        <v>5</v>
      </c>
      <c r="B259" s="9" t="str">
        <f t="shared" ref="B259:B322" si="13">CONCATENATE(C259,CHAR(32),D259)</f>
        <v>JBL 2106H</v>
      </c>
      <c r="C259" s="14" t="s">
        <v>1002</v>
      </c>
      <c r="D259" s="14" t="s">
        <v>1004</v>
      </c>
      <c r="E259" s="14"/>
      <c r="F259" s="14"/>
      <c r="G259" s="14"/>
      <c r="H259" s="14">
        <v>100</v>
      </c>
      <c r="I259" s="14"/>
      <c r="J259" s="9">
        <v>0.41799999999999998</v>
      </c>
      <c r="K259" s="14">
        <v>386</v>
      </c>
      <c r="L259" s="14">
        <v>0.2</v>
      </c>
      <c r="M259" s="14">
        <v>0.88</v>
      </c>
      <c r="N259" s="14">
        <f t="shared" si="12"/>
        <v>0.95073891625615758</v>
      </c>
      <c r="O259" s="14">
        <f t="shared" si="11"/>
        <v>11.827298050139257</v>
      </c>
      <c r="P259" s="14"/>
      <c r="Q259" s="14"/>
      <c r="R259" s="14"/>
      <c r="W259" t="s">
        <v>3530</v>
      </c>
      <c r="X259" s="6">
        <v>2004</v>
      </c>
      <c r="Z259" s="6">
        <v>0</v>
      </c>
      <c r="AD259" s="14">
        <v>406</v>
      </c>
    </row>
    <row r="260" spans="1:30">
      <c r="A260" s="9">
        <v>5</v>
      </c>
      <c r="B260" s="9" t="str">
        <f t="shared" si="13"/>
        <v>Jensen JA 5/30 - 16 ohm</v>
      </c>
      <c r="C260" s="14" t="s">
        <v>1005</v>
      </c>
      <c r="D260" s="14" t="s">
        <v>1006</v>
      </c>
      <c r="E260" s="14"/>
      <c r="F260" s="14"/>
      <c r="G260" s="14"/>
      <c r="H260" s="14">
        <v>30</v>
      </c>
      <c r="I260" s="14">
        <v>92.6</v>
      </c>
      <c r="J260" s="9">
        <v>0.75</v>
      </c>
      <c r="K260" s="14">
        <v>116</v>
      </c>
      <c r="L260" s="14">
        <v>3.6</v>
      </c>
      <c r="M260" s="14">
        <v>0.56999999999999995</v>
      </c>
      <c r="N260" s="14">
        <f t="shared" si="12"/>
        <v>0.6203208556149733</v>
      </c>
      <c r="O260" s="14">
        <f t="shared" ref="O260:O323" si="14">IF(AD260&gt;0,1/(1/M260-1/N260),0)</f>
        <v>7.0265674814027541</v>
      </c>
      <c r="P260" s="14"/>
      <c r="Q260" s="14"/>
      <c r="R260" s="14"/>
      <c r="W260" t="s">
        <v>3530</v>
      </c>
      <c r="X260" s="6">
        <v>2004</v>
      </c>
      <c r="Z260" s="6">
        <v>0</v>
      </c>
      <c r="AD260" s="14">
        <v>187</v>
      </c>
    </row>
    <row r="261" spans="1:30">
      <c r="A261" s="9">
        <v>5</v>
      </c>
      <c r="B261" s="9" t="str">
        <f t="shared" si="13"/>
        <v>Jensen JA 5/30 - 8 ohm</v>
      </c>
      <c r="C261" s="14" t="s">
        <v>1005</v>
      </c>
      <c r="D261" s="14" t="s">
        <v>1007</v>
      </c>
      <c r="E261" s="14"/>
      <c r="F261" s="14"/>
      <c r="G261" s="14"/>
      <c r="H261" s="14">
        <v>30</v>
      </c>
      <c r="I261" s="14">
        <v>91.5</v>
      </c>
      <c r="J261" s="9">
        <v>0.5</v>
      </c>
      <c r="K261" s="14">
        <v>125</v>
      </c>
      <c r="L261" s="14">
        <v>3.3</v>
      </c>
      <c r="M261" s="14">
        <v>0.84</v>
      </c>
      <c r="N261" s="14">
        <f t="shared" si="12"/>
        <v>0.93984962406015038</v>
      </c>
      <c r="O261" s="14">
        <f t="shared" si="14"/>
        <v>7.906626506024101</v>
      </c>
      <c r="P261" s="14"/>
      <c r="Q261" s="14"/>
      <c r="R261" s="14"/>
      <c r="W261" t="s">
        <v>3530</v>
      </c>
      <c r="X261" s="6">
        <v>2004</v>
      </c>
      <c r="Z261" s="6">
        <v>0</v>
      </c>
      <c r="AD261" s="14">
        <v>133</v>
      </c>
    </row>
    <row r="262" spans="1:30">
      <c r="A262" s="9">
        <v>5</v>
      </c>
      <c r="B262" s="9" t="str">
        <f t="shared" si="13"/>
        <v>LPG 130HMS</v>
      </c>
      <c r="C262" s="14" t="s">
        <v>866</v>
      </c>
      <c r="D262" s="14" t="s">
        <v>1008</v>
      </c>
      <c r="E262" s="14"/>
      <c r="F262" s="14"/>
      <c r="G262" s="14"/>
      <c r="H262" s="14">
        <v>50</v>
      </c>
      <c r="I262" s="14">
        <v>89</v>
      </c>
      <c r="J262" s="9">
        <v>1.5</v>
      </c>
      <c r="K262" s="14">
        <v>40</v>
      </c>
      <c r="L262" s="14">
        <v>18</v>
      </c>
      <c r="M262" s="14">
        <v>0.1404</v>
      </c>
      <c r="N262" s="14">
        <f t="shared" si="12"/>
        <v>0.25</v>
      </c>
      <c r="O262" s="14">
        <f t="shared" si="14"/>
        <v>0.32025547445255476</v>
      </c>
      <c r="P262" s="14"/>
      <c r="Q262" s="14"/>
      <c r="R262" s="14"/>
      <c r="W262" t="s">
        <v>3530</v>
      </c>
      <c r="X262" s="6">
        <v>2004</v>
      </c>
      <c r="Z262" s="6">
        <v>0</v>
      </c>
      <c r="AD262" s="14">
        <v>160</v>
      </c>
    </row>
    <row r="263" spans="1:30">
      <c r="A263" s="9">
        <v>5</v>
      </c>
      <c r="B263" s="9" t="str">
        <f t="shared" si="13"/>
        <v>Monacor SPH-100 Al</v>
      </c>
      <c r="C263" s="14" t="s">
        <v>1009</v>
      </c>
      <c r="D263" s="14" t="s">
        <v>1010</v>
      </c>
      <c r="E263" s="14"/>
      <c r="F263" s="14"/>
      <c r="G263" s="14"/>
      <c r="H263" s="14">
        <v>40</v>
      </c>
      <c r="I263" s="14"/>
      <c r="J263" s="9">
        <v>1.5</v>
      </c>
      <c r="K263" s="14">
        <v>92</v>
      </c>
      <c r="L263" s="14">
        <v>2.2999999999999998</v>
      </c>
      <c r="M263" s="14">
        <v>0.57999999999999996</v>
      </c>
      <c r="N263" s="14">
        <f t="shared" si="12"/>
        <v>0.70769230769230773</v>
      </c>
      <c r="O263" s="14">
        <f t="shared" si="14"/>
        <v>3.2144578313252983</v>
      </c>
      <c r="P263" s="14"/>
      <c r="Q263" s="14"/>
      <c r="R263" s="14"/>
      <c r="W263" t="s">
        <v>3530</v>
      </c>
      <c r="X263" s="6">
        <v>2004</v>
      </c>
      <c r="Z263" s="6">
        <v>0</v>
      </c>
      <c r="AD263" s="14">
        <v>130</v>
      </c>
    </row>
    <row r="264" spans="1:30">
      <c r="A264" s="9">
        <v>5</v>
      </c>
      <c r="B264" s="9" t="str">
        <f t="shared" si="13"/>
        <v>Monacor SPH-100 Al S</v>
      </c>
      <c r="C264" s="14" t="s">
        <v>1009</v>
      </c>
      <c r="D264" s="14" t="s">
        <v>1011</v>
      </c>
      <c r="E264" s="14"/>
      <c r="F264" s="14"/>
      <c r="G264" s="14"/>
      <c r="H264" s="14">
        <v>40</v>
      </c>
      <c r="I264" s="14"/>
      <c r="J264" s="9">
        <v>1.5</v>
      </c>
      <c r="K264" s="14">
        <v>92.4</v>
      </c>
      <c r="L264" s="14">
        <v>2.2000000000000002</v>
      </c>
      <c r="M264" s="14">
        <v>0.5</v>
      </c>
      <c r="N264" s="14">
        <f t="shared" si="12"/>
        <v>0.60000000000000009</v>
      </c>
      <c r="O264" s="14">
        <f t="shared" si="14"/>
        <v>2.9999999999999987</v>
      </c>
      <c r="P264" s="14"/>
      <c r="Q264" s="14"/>
      <c r="R264" s="14"/>
      <c r="W264" t="s">
        <v>3530</v>
      </c>
      <c r="X264" s="6">
        <v>2004</v>
      </c>
      <c r="Z264" s="6">
        <v>0</v>
      </c>
      <c r="AD264" s="14">
        <v>154</v>
      </c>
    </row>
    <row r="265" spans="1:30">
      <c r="A265" s="9">
        <v>5</v>
      </c>
      <c r="B265" s="9" t="str">
        <f t="shared" si="13"/>
        <v>Morel F5.1</v>
      </c>
      <c r="C265" s="14" t="s">
        <v>13</v>
      </c>
      <c r="D265" s="14" t="s">
        <v>1012</v>
      </c>
      <c r="E265" s="14"/>
      <c r="F265" s="14"/>
      <c r="G265" s="14"/>
      <c r="H265" s="14">
        <v>150</v>
      </c>
      <c r="I265" s="14">
        <v>86</v>
      </c>
      <c r="J265" s="9"/>
      <c r="K265" s="14">
        <v>51</v>
      </c>
      <c r="L265" s="14">
        <v>10.78</v>
      </c>
      <c r="M265" s="14">
        <v>0.41</v>
      </c>
      <c r="N265" s="14">
        <f t="shared" si="12"/>
        <v>0.5</v>
      </c>
      <c r="O265" s="14">
        <f t="shared" si="14"/>
        <v>2.2777777777777781</v>
      </c>
      <c r="P265" s="14"/>
      <c r="Q265" s="14"/>
      <c r="R265" s="14"/>
      <c r="W265" t="s">
        <v>3530</v>
      </c>
      <c r="X265" s="6">
        <v>2004</v>
      </c>
      <c r="Z265" s="6">
        <v>0</v>
      </c>
      <c r="AD265" s="14">
        <v>102</v>
      </c>
    </row>
    <row r="266" spans="1:30">
      <c r="A266" s="9">
        <v>5</v>
      </c>
      <c r="B266" s="9" t="str">
        <f t="shared" si="13"/>
        <v>Morel F5.2</v>
      </c>
      <c r="C266" s="14" t="s">
        <v>13</v>
      </c>
      <c r="D266" s="14" t="s">
        <v>1013</v>
      </c>
      <c r="E266" s="14"/>
      <c r="F266" s="14"/>
      <c r="G266" s="14"/>
      <c r="H266" s="14">
        <v>150</v>
      </c>
      <c r="I266" s="14">
        <v>88</v>
      </c>
      <c r="J266" s="9"/>
      <c r="K266" s="14">
        <v>50</v>
      </c>
      <c r="L266" s="14">
        <v>18.23</v>
      </c>
      <c r="M266" s="14">
        <v>0.43</v>
      </c>
      <c r="N266" s="14">
        <f t="shared" si="12"/>
        <v>0.5</v>
      </c>
      <c r="O266" s="14">
        <f t="shared" si="14"/>
        <v>3.0714285714285703</v>
      </c>
      <c r="P266" s="14"/>
      <c r="Q266" s="14"/>
      <c r="R266" s="14"/>
      <c r="W266" t="s">
        <v>3530</v>
      </c>
      <c r="X266" s="6">
        <v>2004</v>
      </c>
      <c r="Z266" s="6">
        <v>0</v>
      </c>
      <c r="AD266" s="14">
        <v>100</v>
      </c>
    </row>
    <row r="267" spans="1:30">
      <c r="A267" s="9">
        <v>5</v>
      </c>
      <c r="B267" s="9" t="str">
        <f t="shared" si="13"/>
        <v>Morel H5.1</v>
      </c>
      <c r="C267" s="14" t="s">
        <v>13</v>
      </c>
      <c r="D267" s="14" t="s">
        <v>1014</v>
      </c>
      <c r="E267" s="14"/>
      <c r="F267" s="14"/>
      <c r="G267" s="14"/>
      <c r="H267" s="14">
        <v>150</v>
      </c>
      <c r="I267" s="14">
        <v>88</v>
      </c>
      <c r="J267" s="9">
        <v>3.5</v>
      </c>
      <c r="K267" s="14">
        <v>43</v>
      </c>
      <c r="L267" s="14">
        <v>22</v>
      </c>
      <c r="M267" s="14">
        <v>0.36</v>
      </c>
      <c r="N267" s="14">
        <f t="shared" si="12"/>
        <v>0.46236559139784944</v>
      </c>
      <c r="O267" s="14">
        <f t="shared" si="14"/>
        <v>1.6260504201680683</v>
      </c>
      <c r="P267" s="14"/>
      <c r="Q267" s="14"/>
      <c r="R267" s="14"/>
      <c r="W267" t="s">
        <v>3530</v>
      </c>
      <c r="X267" s="6">
        <v>2004</v>
      </c>
      <c r="Z267" s="6">
        <v>0</v>
      </c>
      <c r="AD267" s="14">
        <v>93</v>
      </c>
    </row>
    <row r="268" spans="1:30">
      <c r="A268" s="9">
        <v>5</v>
      </c>
      <c r="B268" s="9" t="str">
        <f t="shared" si="13"/>
        <v>Morel H5.2</v>
      </c>
      <c r="C268" s="14" t="s">
        <v>13</v>
      </c>
      <c r="D268" s="14" t="s">
        <v>1015</v>
      </c>
      <c r="E268" s="14"/>
      <c r="F268" s="14"/>
      <c r="G268" s="14"/>
      <c r="H268" s="14">
        <v>150</v>
      </c>
      <c r="I268" s="14">
        <v>88</v>
      </c>
      <c r="J268" s="9">
        <v>3.5</v>
      </c>
      <c r="K268" s="14">
        <v>43</v>
      </c>
      <c r="L268" s="14">
        <v>22</v>
      </c>
      <c r="M268" s="14">
        <v>0.36</v>
      </c>
      <c r="N268" s="14">
        <f t="shared" si="12"/>
        <v>0.46236559139784944</v>
      </c>
      <c r="O268" s="14">
        <f t="shared" si="14"/>
        <v>1.6260504201680683</v>
      </c>
      <c r="P268" s="14"/>
      <c r="Q268" s="14"/>
      <c r="R268" s="14"/>
      <c r="W268" t="s">
        <v>3530</v>
      </c>
      <c r="X268" s="6">
        <v>2004</v>
      </c>
      <c r="Z268" s="6">
        <v>0</v>
      </c>
      <c r="AD268" s="14">
        <v>93</v>
      </c>
    </row>
    <row r="269" spans="1:30">
      <c r="A269" s="9">
        <v>5</v>
      </c>
      <c r="B269" s="9" t="str">
        <f t="shared" si="13"/>
        <v>Morel MW 142</v>
      </c>
      <c r="C269" s="14" t="s">
        <v>13</v>
      </c>
      <c r="D269" s="14" t="s">
        <v>1016</v>
      </c>
      <c r="E269" s="14"/>
      <c r="F269" s="14"/>
      <c r="G269" s="14"/>
      <c r="H269" s="14">
        <v>150</v>
      </c>
      <c r="I269" s="14">
        <v>86</v>
      </c>
      <c r="J269" s="9">
        <v>3.5</v>
      </c>
      <c r="K269" s="14">
        <v>45</v>
      </c>
      <c r="L269" s="14">
        <v>11.7</v>
      </c>
      <c r="M269" s="14">
        <v>0.4</v>
      </c>
      <c r="N269" s="14">
        <f t="shared" si="12"/>
        <v>0.51136363636363635</v>
      </c>
      <c r="O269" s="14">
        <f t="shared" si="14"/>
        <v>1.8367346938775508</v>
      </c>
      <c r="P269" s="14"/>
      <c r="Q269" s="14"/>
      <c r="R269" s="14"/>
      <c r="W269" t="s">
        <v>3530</v>
      </c>
      <c r="X269" s="6">
        <v>2004</v>
      </c>
      <c r="Z269" s="6">
        <v>0</v>
      </c>
      <c r="AD269" s="14">
        <v>88</v>
      </c>
    </row>
    <row r="270" spans="1:30">
      <c r="A270" s="9">
        <v>5</v>
      </c>
      <c r="B270" s="9" t="str">
        <f t="shared" si="13"/>
        <v>Morel MW 143</v>
      </c>
      <c r="C270" s="14" t="s">
        <v>13</v>
      </c>
      <c r="D270" s="14" t="s">
        <v>1017</v>
      </c>
      <c r="E270" s="14"/>
      <c r="F270" s="14"/>
      <c r="G270" s="14"/>
      <c r="H270" s="14">
        <v>150</v>
      </c>
      <c r="I270" s="14">
        <v>89</v>
      </c>
      <c r="J270" s="9">
        <v>3.5</v>
      </c>
      <c r="K270" s="14">
        <v>47</v>
      </c>
      <c r="L270" s="14">
        <v>14</v>
      </c>
      <c r="M270" s="14">
        <v>0.26</v>
      </c>
      <c r="N270" s="14">
        <f t="shared" si="12"/>
        <v>0.30921052631578949</v>
      </c>
      <c r="O270" s="14">
        <f t="shared" si="14"/>
        <v>1.6336898395721928</v>
      </c>
      <c r="P270" s="14"/>
      <c r="Q270" s="14"/>
      <c r="R270" s="14"/>
      <c r="W270" t="s">
        <v>3530</v>
      </c>
      <c r="X270" s="6">
        <v>2004</v>
      </c>
      <c r="Z270" s="6">
        <v>0</v>
      </c>
      <c r="AD270" s="14">
        <v>152</v>
      </c>
    </row>
    <row r="271" spans="1:30">
      <c r="A271" s="9">
        <v>5</v>
      </c>
      <c r="B271" s="9" t="str">
        <f t="shared" si="13"/>
        <v>Morel MW 144</v>
      </c>
      <c r="C271" s="14" t="s">
        <v>13</v>
      </c>
      <c r="D271" s="14" t="s">
        <v>1018</v>
      </c>
      <c r="E271" s="14"/>
      <c r="F271" s="14"/>
      <c r="G271" s="14"/>
      <c r="H271" s="14">
        <v>150</v>
      </c>
      <c r="I271" s="14">
        <v>88</v>
      </c>
      <c r="J271" s="9">
        <v>3.5</v>
      </c>
      <c r="K271" s="14">
        <v>45</v>
      </c>
      <c r="L271" s="14">
        <v>12.34</v>
      </c>
      <c r="M271" s="14">
        <v>0.36</v>
      </c>
      <c r="N271" s="14">
        <f t="shared" si="12"/>
        <v>0.45918367346938777</v>
      </c>
      <c r="O271" s="14">
        <f t="shared" si="14"/>
        <v>1.6666666666666665</v>
      </c>
      <c r="P271" s="14"/>
      <c r="Q271" s="14"/>
      <c r="R271" s="14"/>
      <c r="W271" t="s">
        <v>3530</v>
      </c>
      <c r="X271" s="6">
        <v>2004</v>
      </c>
      <c r="Z271" s="6">
        <v>0</v>
      </c>
      <c r="AD271" s="14">
        <v>98</v>
      </c>
    </row>
    <row r="272" spans="1:30">
      <c r="A272" s="9">
        <v>5</v>
      </c>
      <c r="B272" s="9" t="str">
        <f t="shared" si="13"/>
        <v>Peerless CSC 130 C</v>
      </c>
      <c r="C272" s="14" t="s">
        <v>236</v>
      </c>
      <c r="D272" s="14" t="s">
        <v>1019</v>
      </c>
      <c r="E272" s="14"/>
      <c r="F272" s="14"/>
      <c r="G272" s="14"/>
      <c r="H272" s="14">
        <v>110</v>
      </c>
      <c r="I272" s="14">
        <v>91</v>
      </c>
      <c r="J272" s="9">
        <v>2</v>
      </c>
      <c r="K272" s="14">
        <v>92.3</v>
      </c>
      <c r="L272" s="14">
        <v>3.7</v>
      </c>
      <c r="M272" s="14">
        <v>0.54</v>
      </c>
      <c r="N272" s="14">
        <f t="shared" si="12"/>
        <v>0.65</v>
      </c>
      <c r="O272" s="14">
        <f t="shared" si="14"/>
        <v>3.1909090909090918</v>
      </c>
      <c r="P272" s="14"/>
      <c r="Q272" s="14"/>
      <c r="R272" s="14"/>
      <c r="W272" t="s">
        <v>3530</v>
      </c>
      <c r="X272" s="6">
        <v>2004</v>
      </c>
      <c r="Z272" s="6">
        <v>0</v>
      </c>
      <c r="AD272" s="14">
        <v>142</v>
      </c>
    </row>
    <row r="273" spans="1:30">
      <c r="A273" s="9">
        <v>5</v>
      </c>
      <c r="B273" s="9" t="str">
        <f t="shared" si="13"/>
        <v>Peerless CSX 130 C</v>
      </c>
      <c r="C273" s="14" t="s">
        <v>236</v>
      </c>
      <c r="D273" s="14" t="s">
        <v>1020</v>
      </c>
      <c r="E273" s="14"/>
      <c r="F273" s="14"/>
      <c r="G273" s="14"/>
      <c r="H273" s="14">
        <v>110</v>
      </c>
      <c r="I273" s="14">
        <v>90</v>
      </c>
      <c r="J273" s="9">
        <v>2.5</v>
      </c>
      <c r="K273" s="14">
        <v>64.599999999999994</v>
      </c>
      <c r="L273" s="14">
        <v>6.6</v>
      </c>
      <c r="M273" s="14">
        <v>0.4</v>
      </c>
      <c r="N273" s="14">
        <f t="shared" si="12"/>
        <v>0.47153284671532841</v>
      </c>
      <c r="O273" s="14">
        <f t="shared" si="14"/>
        <v>2.6367346938775515</v>
      </c>
      <c r="P273" s="14"/>
      <c r="Q273" s="14"/>
      <c r="R273" s="14"/>
      <c r="W273" t="s">
        <v>3530</v>
      </c>
      <c r="X273" s="6">
        <v>2004</v>
      </c>
      <c r="Z273" s="6">
        <v>0</v>
      </c>
      <c r="AD273" s="14">
        <v>137</v>
      </c>
    </row>
    <row r="274" spans="1:30">
      <c r="A274" s="9">
        <v>5</v>
      </c>
      <c r="B274" s="9" t="str">
        <f t="shared" si="13"/>
        <v>Peerless CSX 145 H</v>
      </c>
      <c r="C274" s="14" t="s">
        <v>236</v>
      </c>
      <c r="D274" s="14" t="s">
        <v>1021</v>
      </c>
      <c r="E274" s="14"/>
      <c r="F274" s="14"/>
      <c r="G274" s="14"/>
      <c r="H274" s="14">
        <v>110</v>
      </c>
      <c r="I274" s="14">
        <v>87.5</v>
      </c>
      <c r="J274" s="9">
        <v>4.5</v>
      </c>
      <c r="K274" s="14">
        <v>48</v>
      </c>
      <c r="L274" s="14">
        <v>12.5</v>
      </c>
      <c r="M274" s="14">
        <v>0.34</v>
      </c>
      <c r="N274" s="14">
        <f t="shared" si="12"/>
        <v>0.42105263157894735</v>
      </c>
      <c r="O274" s="14">
        <f t="shared" si="14"/>
        <v>1.766233766233767</v>
      </c>
      <c r="P274" s="14"/>
      <c r="Q274" s="14"/>
      <c r="R274" s="14"/>
      <c r="W274" t="s">
        <v>3530</v>
      </c>
      <c r="X274" s="6">
        <v>2004</v>
      </c>
      <c r="Z274" s="6">
        <v>0</v>
      </c>
      <c r="AD274" s="14">
        <v>114</v>
      </c>
    </row>
    <row r="275" spans="1:30">
      <c r="A275" s="9">
        <v>5</v>
      </c>
      <c r="B275" s="9" t="str">
        <f t="shared" si="13"/>
        <v>Peerless HDS 134</v>
      </c>
      <c r="C275" s="14" t="s">
        <v>236</v>
      </c>
      <c r="D275" s="14" t="s">
        <v>1022</v>
      </c>
      <c r="E275" s="14"/>
      <c r="F275" s="14"/>
      <c r="G275" s="14"/>
      <c r="H275" s="14"/>
      <c r="I275" s="14">
        <v>87.9</v>
      </c>
      <c r="J275" s="9">
        <v>3.5</v>
      </c>
      <c r="K275" s="14">
        <v>53.2</v>
      </c>
      <c r="L275" s="14">
        <v>8.8000000000000007</v>
      </c>
      <c r="M275" s="14">
        <v>0.38</v>
      </c>
      <c r="N275" s="14">
        <f t="shared" si="12"/>
        <v>0.43966942148760335</v>
      </c>
      <c r="O275" s="14">
        <f t="shared" si="14"/>
        <v>2.7999999999999958</v>
      </c>
      <c r="P275" s="14"/>
      <c r="Q275" s="14"/>
      <c r="R275" s="14"/>
      <c r="W275" t="s">
        <v>3530</v>
      </c>
      <c r="X275" s="6">
        <v>2004</v>
      </c>
      <c r="Z275" s="6">
        <v>0</v>
      </c>
      <c r="AD275" s="14">
        <v>121</v>
      </c>
    </row>
    <row r="276" spans="1:30">
      <c r="A276" s="9">
        <v>5</v>
      </c>
      <c r="B276" s="9" t="str">
        <f t="shared" si="13"/>
        <v>Peerless HDS 134 Phaseplug</v>
      </c>
      <c r="C276" s="14" t="s">
        <v>236</v>
      </c>
      <c r="D276" s="14" t="s">
        <v>1023</v>
      </c>
      <c r="E276" s="14"/>
      <c r="F276" s="14"/>
      <c r="G276" s="14"/>
      <c r="H276" s="14"/>
      <c r="I276" s="14"/>
      <c r="J276" s="9">
        <v>4</v>
      </c>
      <c r="K276" s="14">
        <v>61.1</v>
      </c>
      <c r="L276" s="14">
        <v>7.6</v>
      </c>
      <c r="M276" s="14">
        <v>0.34</v>
      </c>
      <c r="N276" s="14">
        <f t="shared" si="12"/>
        <v>0.41006711409395974</v>
      </c>
      <c r="O276" s="14">
        <f t="shared" si="14"/>
        <v>1.9898467432950198</v>
      </c>
      <c r="P276" s="14"/>
      <c r="Q276" s="14"/>
      <c r="R276" s="14"/>
      <c r="W276" t="s">
        <v>3530</v>
      </c>
      <c r="X276" s="6">
        <v>2004</v>
      </c>
      <c r="Z276" s="6">
        <v>0</v>
      </c>
      <c r="AD276" s="14">
        <v>149</v>
      </c>
    </row>
    <row r="277" spans="1:30">
      <c r="A277" s="9">
        <v>5</v>
      </c>
      <c r="B277" s="9" t="str">
        <f t="shared" si="13"/>
        <v>Peerless WR 130 (Car)</v>
      </c>
      <c r="C277" s="14" t="s">
        <v>236</v>
      </c>
      <c r="D277" s="14" t="s">
        <v>1024</v>
      </c>
      <c r="E277" s="14"/>
      <c r="F277" s="14"/>
      <c r="G277" s="14"/>
      <c r="H277" s="14"/>
      <c r="I277" s="14"/>
      <c r="J277" s="9">
        <v>2</v>
      </c>
      <c r="K277" s="14">
        <v>67.5</v>
      </c>
      <c r="L277" s="14">
        <v>6.6</v>
      </c>
      <c r="M277" s="14">
        <v>0.5</v>
      </c>
      <c r="N277" s="14">
        <f t="shared" si="12"/>
        <v>0.59210526315789469</v>
      </c>
      <c r="O277" s="14">
        <f t="shared" si="14"/>
        <v>3.2142857142857166</v>
      </c>
      <c r="P277" s="14"/>
      <c r="Q277" s="14"/>
      <c r="R277" s="14"/>
      <c r="W277" t="s">
        <v>3530</v>
      </c>
      <c r="X277" s="6">
        <v>2004</v>
      </c>
      <c r="Z277" s="6">
        <v>0</v>
      </c>
      <c r="AD277" s="14">
        <v>114</v>
      </c>
    </row>
    <row r="278" spans="1:30">
      <c r="A278" s="9">
        <v>5</v>
      </c>
      <c r="B278" s="9" t="str">
        <f t="shared" si="13"/>
        <v>Peerless WR 130 (HiFi)</v>
      </c>
      <c r="C278" s="14" t="s">
        <v>236</v>
      </c>
      <c r="D278" s="14" t="s">
        <v>1025</v>
      </c>
      <c r="E278" s="14"/>
      <c r="F278" s="14"/>
      <c r="G278" s="14"/>
      <c r="H278" s="14"/>
      <c r="I278" s="14"/>
      <c r="J278" s="9">
        <v>2</v>
      </c>
      <c r="K278" s="14">
        <v>54.9</v>
      </c>
      <c r="L278" s="14">
        <v>11</v>
      </c>
      <c r="M278" s="14">
        <v>0.43</v>
      </c>
      <c r="N278" s="14">
        <f t="shared" si="12"/>
        <v>0.54899999999999993</v>
      </c>
      <c r="O278" s="14">
        <f t="shared" si="14"/>
        <v>1.9837815126050422</v>
      </c>
      <c r="P278" s="14"/>
      <c r="Q278" s="14"/>
      <c r="R278" s="14"/>
      <c r="W278" t="s">
        <v>3530</v>
      </c>
      <c r="X278" s="6">
        <v>2004</v>
      </c>
      <c r="Z278" s="6">
        <v>0</v>
      </c>
      <c r="AD278" s="14">
        <v>100</v>
      </c>
    </row>
    <row r="279" spans="1:30">
      <c r="A279" s="9">
        <v>5</v>
      </c>
      <c r="B279" s="9" t="str">
        <f t="shared" si="13"/>
        <v>Peerless WR 134</v>
      </c>
      <c r="C279" s="14" t="s">
        <v>236</v>
      </c>
      <c r="D279" s="14" t="s">
        <v>1026</v>
      </c>
      <c r="E279" s="14"/>
      <c r="F279" s="14"/>
      <c r="G279" s="14"/>
      <c r="H279" s="14"/>
      <c r="I279" s="14"/>
      <c r="J279" s="9">
        <v>3.5</v>
      </c>
      <c r="K279" s="14">
        <v>63.3</v>
      </c>
      <c r="L279" s="14">
        <v>8.4</v>
      </c>
      <c r="M279" s="14">
        <v>0.54</v>
      </c>
      <c r="N279" s="14">
        <f t="shared" si="12"/>
        <v>0.65937499999999993</v>
      </c>
      <c r="O279" s="14">
        <f t="shared" si="14"/>
        <v>2.982722513089008</v>
      </c>
      <c r="P279" s="14"/>
      <c r="Q279" s="14"/>
      <c r="R279" s="14"/>
      <c r="W279" t="s">
        <v>3530</v>
      </c>
      <c r="X279" s="6">
        <v>2004</v>
      </c>
      <c r="Z279" s="6">
        <v>0</v>
      </c>
      <c r="AD279" s="14">
        <v>96</v>
      </c>
    </row>
    <row r="280" spans="1:30">
      <c r="A280" s="9">
        <v>5</v>
      </c>
      <c r="B280" s="9" t="str">
        <f t="shared" si="13"/>
        <v>Precision TO 125F</v>
      </c>
      <c r="C280" s="14" t="s">
        <v>1027</v>
      </c>
      <c r="D280" s="14" t="s">
        <v>1028</v>
      </c>
      <c r="E280" s="14"/>
      <c r="F280" s="14"/>
      <c r="G280" s="14"/>
      <c r="H280" s="14">
        <v>50</v>
      </c>
      <c r="I280" s="14">
        <v>87</v>
      </c>
      <c r="J280" s="9">
        <v>1.5</v>
      </c>
      <c r="K280" s="14">
        <v>55</v>
      </c>
      <c r="L280" s="14">
        <v>11</v>
      </c>
      <c r="M280" s="14">
        <v>0.4501</v>
      </c>
      <c r="N280" s="14">
        <f t="shared" si="12"/>
        <v>0.57894736842105265</v>
      </c>
      <c r="O280" s="14">
        <f t="shared" si="14"/>
        <v>2.0224255545116629</v>
      </c>
      <c r="P280" s="14"/>
      <c r="Q280" s="14"/>
      <c r="R280" s="14"/>
      <c r="W280" t="s">
        <v>3530</v>
      </c>
      <c r="X280" s="6">
        <v>2004</v>
      </c>
      <c r="Z280" s="6">
        <v>0</v>
      </c>
      <c r="AD280" s="14">
        <v>95</v>
      </c>
    </row>
    <row r="281" spans="1:30">
      <c r="A281" s="9">
        <v>5</v>
      </c>
      <c r="B281" s="9" t="str">
        <f t="shared" si="13"/>
        <v>Scan-Speak 12M/4631G00</v>
      </c>
      <c r="C281" s="14" t="s">
        <v>1029</v>
      </c>
      <c r="D281" s="14" t="s">
        <v>1030</v>
      </c>
      <c r="E281" s="14"/>
      <c r="F281" s="14"/>
      <c r="G281" s="14"/>
      <c r="H281" s="14">
        <v>40</v>
      </c>
      <c r="I281" s="14">
        <v>89</v>
      </c>
      <c r="J281" s="9">
        <v>3</v>
      </c>
      <c r="K281" s="14">
        <v>75</v>
      </c>
      <c r="L281" s="14">
        <v>2.4</v>
      </c>
      <c r="M281" s="14">
        <v>0.33</v>
      </c>
      <c r="N281" s="14">
        <f t="shared" si="12"/>
        <v>0.35046728971962615</v>
      </c>
      <c r="O281" s="14">
        <f t="shared" si="14"/>
        <v>5.6506849315068557</v>
      </c>
      <c r="P281" s="14"/>
      <c r="Q281" s="14"/>
      <c r="R281" s="14"/>
      <c r="W281" t="s">
        <v>3530</v>
      </c>
      <c r="X281" s="6">
        <v>2004</v>
      </c>
      <c r="Z281" s="6">
        <v>0</v>
      </c>
      <c r="AD281" s="14">
        <v>214</v>
      </c>
    </row>
    <row r="282" spans="1:30">
      <c r="A282" s="9">
        <v>5</v>
      </c>
      <c r="B282" s="9" t="str">
        <f t="shared" si="13"/>
        <v>Scan-Speak 13M/8636-00</v>
      </c>
      <c r="C282" s="14" t="s">
        <v>1029</v>
      </c>
      <c r="D282" s="14" t="s">
        <v>1031</v>
      </c>
      <c r="E282" s="14"/>
      <c r="F282" s="14"/>
      <c r="G282" s="14"/>
      <c r="H282" s="14">
        <v>100</v>
      </c>
      <c r="I282" s="14">
        <v>86.5</v>
      </c>
      <c r="J282" s="9">
        <v>1.5</v>
      </c>
      <c r="K282" s="14">
        <v>77</v>
      </c>
      <c r="L282" s="14">
        <v>3</v>
      </c>
      <c r="M282" s="14">
        <v>0.32</v>
      </c>
      <c r="N282" s="14">
        <f t="shared" si="12"/>
        <v>0.35981308411214952</v>
      </c>
      <c r="O282" s="14">
        <f t="shared" si="14"/>
        <v>2.8920187793427252</v>
      </c>
      <c r="P282" s="14"/>
      <c r="Q282" s="14"/>
      <c r="R282" s="14"/>
      <c r="W282" t="s">
        <v>3530</v>
      </c>
      <c r="X282" s="6">
        <v>2004</v>
      </c>
      <c r="Z282" s="6">
        <v>0</v>
      </c>
      <c r="AD282" s="14">
        <v>214</v>
      </c>
    </row>
    <row r="283" spans="1:30">
      <c r="A283" s="9">
        <v>5</v>
      </c>
      <c r="B283" s="9" t="str">
        <f t="shared" si="13"/>
        <v>Scan-Speak 13M/8640-00</v>
      </c>
      <c r="C283" s="14" t="s">
        <v>1029</v>
      </c>
      <c r="D283" s="14" t="s">
        <v>1032</v>
      </c>
      <c r="E283" s="14"/>
      <c r="F283" s="14"/>
      <c r="G283" s="14"/>
      <c r="H283" s="14">
        <v>100</v>
      </c>
      <c r="I283" s="14">
        <v>87.5</v>
      </c>
      <c r="J283" s="9">
        <v>1.5</v>
      </c>
      <c r="K283" s="14">
        <v>64</v>
      </c>
      <c r="L283" s="14">
        <v>5</v>
      </c>
      <c r="M283" s="14">
        <v>0.24</v>
      </c>
      <c r="N283" s="14">
        <f t="shared" si="12"/>
        <v>0.27004219409282698</v>
      </c>
      <c r="O283" s="14">
        <f t="shared" si="14"/>
        <v>2.1573033707865177</v>
      </c>
      <c r="P283" s="14"/>
      <c r="Q283" s="14"/>
      <c r="R283" s="14"/>
      <c r="W283" t="s">
        <v>3530</v>
      </c>
      <c r="X283" s="6">
        <v>2004</v>
      </c>
      <c r="Z283" s="6">
        <v>0</v>
      </c>
      <c r="AD283" s="14">
        <v>237</v>
      </c>
    </row>
    <row r="284" spans="1:30">
      <c r="A284" s="9">
        <v>5</v>
      </c>
      <c r="B284" s="9" t="str">
        <f t="shared" si="13"/>
        <v>Seas L14RC/P</v>
      </c>
      <c r="C284" s="14" t="s">
        <v>874</v>
      </c>
      <c r="D284" s="14" t="s">
        <v>1033</v>
      </c>
      <c r="E284" s="14"/>
      <c r="F284" s="14"/>
      <c r="G284" s="14"/>
      <c r="H284" s="14"/>
      <c r="I284" s="14"/>
      <c r="J284" s="9"/>
      <c r="K284" s="14">
        <v>39</v>
      </c>
      <c r="L284" s="14">
        <v>14</v>
      </c>
      <c r="M284" s="14">
        <v>0.31</v>
      </c>
      <c r="N284" s="14">
        <f t="shared" si="12"/>
        <v>0</v>
      </c>
      <c r="O284" s="14">
        <f t="shared" si="14"/>
        <v>0</v>
      </c>
      <c r="P284" s="14"/>
      <c r="Q284" s="14"/>
      <c r="R284" s="14"/>
      <c r="W284" t="s">
        <v>3530</v>
      </c>
      <c r="X284" s="6">
        <v>2004</v>
      </c>
      <c r="Z284" s="6">
        <v>0</v>
      </c>
      <c r="AD284" s="14"/>
    </row>
    <row r="285" spans="1:30">
      <c r="A285" s="9">
        <v>5</v>
      </c>
      <c r="B285" s="9" t="str">
        <f t="shared" si="13"/>
        <v>Seas MP14RC/TV</v>
      </c>
      <c r="C285" s="14" t="s">
        <v>874</v>
      </c>
      <c r="D285" s="14" t="s">
        <v>1034</v>
      </c>
      <c r="E285" s="14"/>
      <c r="F285" s="14"/>
      <c r="G285" s="14"/>
      <c r="H285" s="14"/>
      <c r="I285" s="14"/>
      <c r="J285" s="9"/>
      <c r="K285" s="14">
        <v>42</v>
      </c>
      <c r="L285" s="14">
        <v>17.100000000000001</v>
      </c>
      <c r="M285" s="14">
        <v>0.21</v>
      </c>
      <c r="N285" s="14">
        <f t="shared" si="12"/>
        <v>0</v>
      </c>
      <c r="O285" s="14">
        <f t="shared" si="14"/>
        <v>0</v>
      </c>
      <c r="P285" s="14"/>
      <c r="Q285" s="14"/>
      <c r="R285" s="14"/>
      <c r="W285" t="s">
        <v>3530</v>
      </c>
      <c r="X285" s="6">
        <v>2004</v>
      </c>
      <c r="Z285" s="6">
        <v>0</v>
      </c>
      <c r="AD285" s="14"/>
    </row>
    <row r="286" spans="1:30">
      <c r="A286" s="9">
        <v>5</v>
      </c>
      <c r="B286" s="9" t="str">
        <f t="shared" si="13"/>
        <v>Seas MP14RCY</v>
      </c>
      <c r="C286" s="14" t="s">
        <v>874</v>
      </c>
      <c r="D286" s="14" t="s">
        <v>1035</v>
      </c>
      <c r="E286" s="14"/>
      <c r="F286" s="14"/>
      <c r="G286" s="14"/>
      <c r="H286" s="14">
        <v>100</v>
      </c>
      <c r="I286" s="14"/>
      <c r="J286" s="9">
        <v>3</v>
      </c>
      <c r="K286" s="14">
        <v>42</v>
      </c>
      <c r="L286" s="14">
        <v>17.2</v>
      </c>
      <c r="M286" s="14">
        <v>0.2</v>
      </c>
      <c r="N286" s="14">
        <f t="shared" si="12"/>
        <v>0.31111111111111112</v>
      </c>
      <c r="O286" s="14">
        <f t="shared" si="14"/>
        <v>0.56000000000000005</v>
      </c>
      <c r="P286" s="14"/>
      <c r="Q286" s="14"/>
      <c r="R286" s="14"/>
      <c r="W286" t="s">
        <v>3530</v>
      </c>
      <c r="X286" s="6">
        <v>2004</v>
      </c>
      <c r="Z286" s="6">
        <v>0</v>
      </c>
      <c r="AD286" s="14">
        <v>135</v>
      </c>
    </row>
    <row r="287" spans="1:30">
      <c r="A287" s="9">
        <v>5</v>
      </c>
      <c r="B287" s="9" t="str">
        <f t="shared" si="13"/>
        <v>Seas MP14RCY/P</v>
      </c>
      <c r="C287" s="14" t="s">
        <v>874</v>
      </c>
      <c r="D287" s="14" t="s">
        <v>1036</v>
      </c>
      <c r="E287" s="14"/>
      <c r="F287" s="14"/>
      <c r="G287" s="14"/>
      <c r="H287" s="14"/>
      <c r="I287" s="14"/>
      <c r="J287" s="9"/>
      <c r="K287" s="14">
        <v>43</v>
      </c>
      <c r="L287" s="14">
        <v>16.600000000000001</v>
      </c>
      <c r="M287" s="14">
        <v>0.18</v>
      </c>
      <c r="N287" s="14">
        <f t="shared" si="12"/>
        <v>0</v>
      </c>
      <c r="O287" s="14">
        <f t="shared" si="14"/>
        <v>0</v>
      </c>
      <c r="P287" s="14"/>
      <c r="Q287" s="14"/>
      <c r="R287" s="14"/>
      <c r="W287" t="s">
        <v>3530</v>
      </c>
      <c r="X287" s="6">
        <v>2004</v>
      </c>
      <c r="Z287" s="6">
        <v>0</v>
      </c>
      <c r="AD287" s="14"/>
    </row>
    <row r="288" spans="1:30">
      <c r="A288" s="9">
        <v>5</v>
      </c>
      <c r="B288" s="9" t="str">
        <f t="shared" si="13"/>
        <v>Seas MP14RECOAX/F</v>
      </c>
      <c r="C288" s="14" t="s">
        <v>874</v>
      </c>
      <c r="D288" s="14" t="s">
        <v>1037</v>
      </c>
      <c r="E288" s="14"/>
      <c r="F288" s="14"/>
      <c r="G288" s="14"/>
      <c r="H288" s="14"/>
      <c r="I288" s="14"/>
      <c r="J288" s="9"/>
      <c r="K288" s="14">
        <v>84</v>
      </c>
      <c r="L288" s="14">
        <v>3.6</v>
      </c>
      <c r="M288" s="14">
        <v>0.3</v>
      </c>
      <c r="N288" s="14">
        <f t="shared" si="12"/>
        <v>0</v>
      </c>
      <c r="O288" s="14">
        <f t="shared" si="14"/>
        <v>0</v>
      </c>
      <c r="P288" s="14"/>
      <c r="Q288" s="14"/>
      <c r="R288" s="14"/>
      <c r="W288" t="s">
        <v>3530</v>
      </c>
      <c r="X288" s="6">
        <v>2004</v>
      </c>
      <c r="Z288" s="6">
        <v>0</v>
      </c>
      <c r="AD288" s="14"/>
    </row>
    <row r="289" spans="1:30">
      <c r="A289" s="9">
        <v>5</v>
      </c>
      <c r="B289" s="9" t="str">
        <f t="shared" si="13"/>
        <v>Seas P14RC</v>
      </c>
      <c r="C289" s="14" t="s">
        <v>874</v>
      </c>
      <c r="D289" s="14" t="s">
        <v>1038</v>
      </c>
      <c r="E289" s="14"/>
      <c r="F289" s="14"/>
      <c r="G289" s="14"/>
      <c r="H289" s="14"/>
      <c r="I289" s="14"/>
      <c r="J289" s="9"/>
      <c r="K289" s="14">
        <v>40</v>
      </c>
      <c r="L289" s="14">
        <v>18.899999999999999</v>
      </c>
      <c r="M289" s="14">
        <v>0.28000000000000003</v>
      </c>
      <c r="N289" s="14">
        <f t="shared" si="12"/>
        <v>0</v>
      </c>
      <c r="O289" s="14">
        <f t="shared" si="14"/>
        <v>0</v>
      </c>
      <c r="P289" s="14"/>
      <c r="Q289" s="14"/>
      <c r="R289" s="14"/>
      <c r="W289" t="s">
        <v>3530</v>
      </c>
      <c r="X289" s="6">
        <v>2004</v>
      </c>
      <c r="Z289" s="6">
        <v>0</v>
      </c>
      <c r="AD289" s="14"/>
    </row>
    <row r="290" spans="1:30">
      <c r="A290" s="9">
        <v>5</v>
      </c>
      <c r="B290" s="9" t="str">
        <f t="shared" si="13"/>
        <v>Seas P14RC/TV</v>
      </c>
      <c r="C290" s="14" t="s">
        <v>874</v>
      </c>
      <c r="D290" s="14" t="s">
        <v>1039</v>
      </c>
      <c r="E290" s="14"/>
      <c r="F290" s="14"/>
      <c r="G290" s="14"/>
      <c r="H290" s="14"/>
      <c r="I290" s="14"/>
      <c r="J290" s="9"/>
      <c r="K290" s="14">
        <v>40</v>
      </c>
      <c r="L290" s="14">
        <v>18.899999999999999</v>
      </c>
      <c r="M290" s="14">
        <v>0.21</v>
      </c>
      <c r="N290" s="14">
        <f t="shared" si="12"/>
        <v>0</v>
      </c>
      <c r="O290" s="14">
        <f t="shared" si="14"/>
        <v>0</v>
      </c>
      <c r="P290" s="14"/>
      <c r="Q290" s="14"/>
      <c r="R290" s="14"/>
      <c r="W290" t="s">
        <v>3530</v>
      </c>
      <c r="X290" s="6">
        <v>2004</v>
      </c>
      <c r="Z290" s="6">
        <v>0</v>
      </c>
      <c r="AD290" s="14"/>
    </row>
    <row r="291" spans="1:30">
      <c r="A291" s="9">
        <v>5</v>
      </c>
      <c r="B291" s="9" t="str">
        <f t="shared" si="13"/>
        <v>Seas P14RCY</v>
      </c>
      <c r="C291" s="14" t="s">
        <v>874</v>
      </c>
      <c r="D291" s="14" t="s">
        <v>1040</v>
      </c>
      <c r="E291" s="14"/>
      <c r="F291" s="14"/>
      <c r="G291" s="14"/>
      <c r="H291" s="14"/>
      <c r="I291" s="14"/>
      <c r="J291" s="9"/>
      <c r="K291" s="14">
        <v>40</v>
      </c>
      <c r="L291" s="14">
        <v>18.899999999999999</v>
      </c>
      <c r="M291" s="14">
        <v>0.19</v>
      </c>
      <c r="N291" s="14">
        <f t="shared" si="12"/>
        <v>0</v>
      </c>
      <c r="O291" s="14">
        <f t="shared" si="14"/>
        <v>0</v>
      </c>
      <c r="P291" s="14"/>
      <c r="Q291" s="14"/>
      <c r="R291" s="14"/>
      <c r="W291" t="s">
        <v>3530</v>
      </c>
      <c r="X291" s="6">
        <v>2004</v>
      </c>
      <c r="Z291" s="6">
        <v>0</v>
      </c>
      <c r="AD291" s="14"/>
    </row>
    <row r="292" spans="1:30">
      <c r="A292" s="9">
        <v>5</v>
      </c>
      <c r="B292" s="9" t="str">
        <f t="shared" si="13"/>
        <v>Seas T14RCY</v>
      </c>
      <c r="C292" s="14" t="s">
        <v>874</v>
      </c>
      <c r="D292" s="14" t="s">
        <v>1041</v>
      </c>
      <c r="E292" s="14"/>
      <c r="F292" s="14"/>
      <c r="G292" s="14"/>
      <c r="H292" s="14"/>
      <c r="I292" s="14"/>
      <c r="J292" s="9"/>
      <c r="K292" s="14">
        <v>42</v>
      </c>
      <c r="L292" s="14">
        <v>12.2</v>
      </c>
      <c r="M292" s="14">
        <v>0.28000000000000003</v>
      </c>
      <c r="N292" s="14">
        <f t="shared" si="12"/>
        <v>0</v>
      </c>
      <c r="O292" s="14">
        <f t="shared" si="14"/>
        <v>0</v>
      </c>
      <c r="P292" s="14"/>
      <c r="Q292" s="14"/>
      <c r="R292" s="14"/>
      <c r="W292" t="s">
        <v>3530</v>
      </c>
      <c r="X292" s="6">
        <v>2004</v>
      </c>
      <c r="Z292" s="6">
        <v>0</v>
      </c>
      <c r="AD292" s="14"/>
    </row>
    <row r="293" spans="1:30">
      <c r="A293" s="9">
        <v>5</v>
      </c>
      <c r="B293" s="9" t="str">
        <f t="shared" si="13"/>
        <v>Seas W12CY001</v>
      </c>
      <c r="C293" s="14" t="s">
        <v>874</v>
      </c>
      <c r="D293" s="14" t="s">
        <v>1042</v>
      </c>
      <c r="E293" s="14"/>
      <c r="F293" s="14"/>
      <c r="G293" s="14"/>
      <c r="H293" s="14"/>
      <c r="I293" s="14"/>
      <c r="J293" s="9"/>
      <c r="K293" s="14">
        <v>46</v>
      </c>
      <c r="L293" s="14">
        <v>5.8</v>
      </c>
      <c r="M293" s="14">
        <v>0.32</v>
      </c>
      <c r="N293" s="14">
        <f t="shared" si="12"/>
        <v>0</v>
      </c>
      <c r="O293" s="14">
        <f t="shared" si="14"/>
        <v>0</v>
      </c>
      <c r="P293" s="14"/>
      <c r="Q293" s="14"/>
      <c r="R293" s="14"/>
      <c r="W293" t="s">
        <v>3530</v>
      </c>
      <c r="X293" s="6">
        <v>2004</v>
      </c>
      <c r="Z293" s="6">
        <v>0</v>
      </c>
      <c r="AD293" s="14"/>
    </row>
    <row r="294" spans="1:30">
      <c r="A294" s="9">
        <v>5</v>
      </c>
      <c r="B294" s="9" t="str">
        <f t="shared" si="13"/>
        <v>Sica LP 12925160 ER 8 ohm</v>
      </c>
      <c r="C294" s="14" t="s">
        <v>879</v>
      </c>
      <c r="D294" s="14" t="s">
        <v>1043</v>
      </c>
      <c r="E294" s="14"/>
      <c r="F294" s="14"/>
      <c r="G294" s="14"/>
      <c r="H294" s="14">
        <v>30</v>
      </c>
      <c r="I294" s="14">
        <v>87.5</v>
      </c>
      <c r="J294" s="9">
        <v>1.5</v>
      </c>
      <c r="K294" s="14">
        <v>74</v>
      </c>
      <c r="L294" s="14">
        <v>6.3</v>
      </c>
      <c r="M294" s="14">
        <v>0.83</v>
      </c>
      <c r="N294" s="14">
        <f t="shared" si="12"/>
        <v>0.94871794871794868</v>
      </c>
      <c r="O294" s="14">
        <f t="shared" si="14"/>
        <v>6.6328293736501083</v>
      </c>
      <c r="P294" s="14"/>
      <c r="Q294" s="14"/>
      <c r="R294" s="14"/>
      <c r="W294" t="s">
        <v>3530</v>
      </c>
      <c r="X294" s="6">
        <v>2004</v>
      </c>
      <c r="Z294" s="6">
        <v>0</v>
      </c>
      <c r="AD294" s="14">
        <v>78</v>
      </c>
    </row>
    <row r="295" spans="1:30">
      <c r="A295" s="9">
        <v>5</v>
      </c>
      <c r="B295" s="9" t="str">
        <f t="shared" si="13"/>
        <v>Sica LP 12925245 WG 4 ohm</v>
      </c>
      <c r="C295" s="14" t="s">
        <v>879</v>
      </c>
      <c r="D295" s="14" t="s">
        <v>1044</v>
      </c>
      <c r="E295" s="14"/>
      <c r="F295" s="14"/>
      <c r="G295" s="14"/>
      <c r="H295" s="14">
        <v>35</v>
      </c>
      <c r="I295" s="14">
        <v>89.5</v>
      </c>
      <c r="J295" s="9">
        <v>1</v>
      </c>
      <c r="K295" s="14">
        <v>66</v>
      </c>
      <c r="L295" s="14">
        <v>9.6999999999999993</v>
      </c>
      <c r="M295" s="14">
        <v>0.48</v>
      </c>
      <c r="N295" s="14">
        <f t="shared" si="12"/>
        <v>0.57894736842105265</v>
      </c>
      <c r="O295" s="14">
        <f t="shared" si="14"/>
        <v>2.8085106382978715</v>
      </c>
      <c r="P295" s="14"/>
      <c r="Q295" s="14"/>
      <c r="R295" s="14"/>
      <c r="W295" t="s">
        <v>3530</v>
      </c>
      <c r="X295" s="6">
        <v>2004</v>
      </c>
      <c r="Z295" s="6">
        <v>0</v>
      </c>
      <c r="AD295" s="14">
        <v>114</v>
      </c>
    </row>
    <row r="296" spans="1:30">
      <c r="A296" s="9">
        <v>5</v>
      </c>
      <c r="B296" s="9" t="str">
        <f t="shared" si="13"/>
        <v>Sica LP 12925270 Cx 4 ohm</v>
      </c>
      <c r="C296" s="14" t="s">
        <v>879</v>
      </c>
      <c r="D296" s="14" t="s">
        <v>1045</v>
      </c>
      <c r="E296" s="14"/>
      <c r="F296" s="14"/>
      <c r="G296" s="14"/>
      <c r="H296" s="14">
        <v>35</v>
      </c>
      <c r="I296" s="14">
        <v>91.5</v>
      </c>
      <c r="J296" s="9">
        <v>2</v>
      </c>
      <c r="K296" s="14">
        <v>86</v>
      </c>
      <c r="L296" s="14">
        <v>4.8</v>
      </c>
      <c r="M296" s="14">
        <v>0.4</v>
      </c>
      <c r="N296" s="14">
        <f t="shared" si="12"/>
        <v>0</v>
      </c>
      <c r="O296" s="14">
        <f t="shared" si="14"/>
        <v>0</v>
      </c>
      <c r="P296" s="14"/>
      <c r="Q296" s="14"/>
      <c r="R296" s="14"/>
      <c r="W296" t="s">
        <v>3530</v>
      </c>
      <c r="X296" s="6">
        <v>2004</v>
      </c>
      <c r="Z296" s="6">
        <v>0</v>
      </c>
      <c r="AD296" s="14"/>
    </row>
    <row r="297" spans="1:30">
      <c r="A297" s="9">
        <v>5</v>
      </c>
      <c r="B297" s="9" t="str">
        <f t="shared" si="13"/>
        <v>Sica LP 12925280 ER2 8 ohm</v>
      </c>
      <c r="C297" s="14" t="s">
        <v>879</v>
      </c>
      <c r="D297" s="14" t="s">
        <v>1046</v>
      </c>
      <c r="E297" s="14"/>
      <c r="F297" s="14"/>
      <c r="G297" s="14"/>
      <c r="H297" s="14">
        <v>35</v>
      </c>
      <c r="I297" s="14">
        <v>89.5</v>
      </c>
      <c r="J297" s="9">
        <v>1.5</v>
      </c>
      <c r="K297" s="14">
        <v>80.3</v>
      </c>
      <c r="L297" s="14">
        <v>5</v>
      </c>
      <c r="M297" s="14">
        <v>0.53</v>
      </c>
      <c r="N297" s="14">
        <f t="shared" si="12"/>
        <v>0.56153846153846154</v>
      </c>
      <c r="O297" s="14">
        <f t="shared" si="14"/>
        <v>9.4365853658536771</v>
      </c>
      <c r="P297" s="14"/>
      <c r="Q297" s="14"/>
      <c r="R297" s="14"/>
      <c r="W297" t="s">
        <v>3530</v>
      </c>
      <c r="X297" s="6">
        <v>2004</v>
      </c>
      <c r="Z297" s="6">
        <v>0</v>
      </c>
      <c r="AD297" s="14">
        <v>143</v>
      </c>
    </row>
    <row r="298" spans="1:30">
      <c r="A298" s="9">
        <v>5</v>
      </c>
      <c r="B298" s="9" t="str">
        <f t="shared" si="13"/>
        <v>Sica LP 12925280 W 6W</v>
      </c>
      <c r="C298" s="14" t="s">
        <v>879</v>
      </c>
      <c r="D298" s="14" t="s">
        <v>1047</v>
      </c>
      <c r="E298" s="14"/>
      <c r="F298" s="14"/>
      <c r="G298" s="14"/>
      <c r="H298" s="14">
        <v>35</v>
      </c>
      <c r="I298" s="14">
        <v>91.1</v>
      </c>
      <c r="J298" s="9">
        <v>2.5</v>
      </c>
      <c r="K298" s="14">
        <v>80.2</v>
      </c>
      <c r="L298" s="14">
        <v>5.4</v>
      </c>
      <c r="M298" s="14">
        <v>0.4</v>
      </c>
      <c r="N298" s="14">
        <f t="shared" si="12"/>
        <v>0.4288770053475936</v>
      </c>
      <c r="O298" s="14">
        <f t="shared" si="14"/>
        <v>5.9407407407407362</v>
      </c>
      <c r="P298" s="14"/>
      <c r="Q298" s="14"/>
      <c r="R298" s="14"/>
      <c r="W298" t="s">
        <v>3530</v>
      </c>
      <c r="X298" s="6">
        <v>2004</v>
      </c>
      <c r="Z298" s="6">
        <v>0</v>
      </c>
      <c r="AD298" s="14">
        <v>187</v>
      </c>
    </row>
    <row r="299" spans="1:30">
      <c r="A299" s="9">
        <v>5</v>
      </c>
      <c r="B299" s="9" t="str">
        <f t="shared" si="13"/>
        <v>Sica LP 12925280 W Car 4 ohm</v>
      </c>
      <c r="C299" s="14" t="s">
        <v>879</v>
      </c>
      <c r="D299" s="14" t="s">
        <v>1048</v>
      </c>
      <c r="E299" s="14"/>
      <c r="F299" s="14"/>
      <c r="G299" s="14"/>
      <c r="H299" s="14">
        <v>35</v>
      </c>
      <c r="I299" s="14">
        <v>91.8</v>
      </c>
      <c r="J299" s="9">
        <v>1.5</v>
      </c>
      <c r="K299" s="14">
        <v>78</v>
      </c>
      <c r="L299" s="14">
        <v>5.5</v>
      </c>
      <c r="M299" s="14">
        <v>0.34</v>
      </c>
      <c r="N299" s="14">
        <f t="shared" si="12"/>
        <v>0.35944700460829493</v>
      </c>
      <c r="O299" s="14">
        <f t="shared" si="14"/>
        <v>6.2843601895734649</v>
      </c>
      <c r="P299" s="14"/>
      <c r="Q299" s="14"/>
      <c r="R299" s="14"/>
      <c r="W299" t="s">
        <v>3530</v>
      </c>
      <c r="X299" s="6">
        <v>2004</v>
      </c>
      <c r="Z299" s="6">
        <v>0</v>
      </c>
      <c r="AD299" s="14">
        <v>217</v>
      </c>
    </row>
    <row r="300" spans="1:30">
      <c r="A300" s="9">
        <v>5</v>
      </c>
      <c r="B300" s="9" t="str">
        <f t="shared" si="13"/>
        <v>Sica LP 12925380 WP 8 ohm</v>
      </c>
      <c r="C300" s="14" t="s">
        <v>879</v>
      </c>
      <c r="D300" s="14" t="s">
        <v>1049</v>
      </c>
      <c r="E300" s="14"/>
      <c r="F300" s="14"/>
      <c r="G300" s="14"/>
      <c r="H300" s="14">
        <v>40</v>
      </c>
      <c r="I300" s="14">
        <v>90.5</v>
      </c>
      <c r="J300" s="9">
        <v>3.5</v>
      </c>
      <c r="K300" s="14">
        <v>60</v>
      </c>
      <c r="L300" s="14">
        <v>8.1999999999999993</v>
      </c>
      <c r="M300" s="14">
        <v>0.42</v>
      </c>
      <c r="N300" s="14">
        <f t="shared" si="12"/>
        <v>0.45112781954887216</v>
      </c>
      <c r="O300" s="14">
        <f t="shared" si="14"/>
        <v>6.0869565217391353</v>
      </c>
      <c r="P300" s="14"/>
      <c r="Q300" s="14"/>
      <c r="R300" s="14"/>
      <c r="W300" t="s">
        <v>3530</v>
      </c>
      <c r="X300" s="6">
        <v>2004</v>
      </c>
      <c r="Z300" s="6">
        <v>0</v>
      </c>
      <c r="AD300" s="14">
        <v>133</v>
      </c>
    </row>
    <row r="301" spans="1:30">
      <c r="A301" s="9">
        <v>5</v>
      </c>
      <c r="B301" s="9" t="str">
        <f t="shared" si="13"/>
        <v>Sica LP 12925380 WP 8 ohm</v>
      </c>
      <c r="C301" s="14" t="s">
        <v>879</v>
      </c>
      <c r="D301" s="14" t="s">
        <v>1049</v>
      </c>
      <c r="E301" s="14"/>
      <c r="F301" s="14"/>
      <c r="G301" s="14"/>
      <c r="H301" s="14">
        <v>40</v>
      </c>
      <c r="I301" s="14">
        <v>90.5</v>
      </c>
      <c r="J301" s="9">
        <v>3.5</v>
      </c>
      <c r="K301" s="14">
        <v>60</v>
      </c>
      <c r="L301" s="14">
        <v>8.1999999999999993</v>
      </c>
      <c r="M301" s="14">
        <v>0.42</v>
      </c>
      <c r="N301" s="14">
        <f t="shared" si="12"/>
        <v>0.45112781954887216</v>
      </c>
      <c r="O301" s="14">
        <f t="shared" si="14"/>
        <v>6.0869565217391353</v>
      </c>
      <c r="P301" s="14"/>
      <c r="Q301" s="14"/>
      <c r="R301" s="14"/>
      <c r="W301" t="s">
        <v>3530</v>
      </c>
      <c r="X301" s="6">
        <v>2004</v>
      </c>
      <c r="Z301" s="6">
        <v>0</v>
      </c>
      <c r="AD301" s="14">
        <v>133</v>
      </c>
    </row>
    <row r="302" spans="1:30">
      <c r="A302" s="9">
        <v>5</v>
      </c>
      <c r="B302" s="9" t="str">
        <f t="shared" si="13"/>
        <v>Sica LP 12932426 WG FV 4 ohm</v>
      </c>
      <c r="C302" s="14" t="s">
        <v>879</v>
      </c>
      <c r="D302" s="14" t="s">
        <v>1050</v>
      </c>
      <c r="E302" s="14"/>
      <c r="F302" s="14"/>
      <c r="G302" s="14"/>
      <c r="H302" s="14">
        <v>50</v>
      </c>
      <c r="I302" s="14">
        <v>89.9</v>
      </c>
      <c r="J302" s="9">
        <v>2</v>
      </c>
      <c r="K302" s="14">
        <v>79</v>
      </c>
      <c r="L302" s="14">
        <v>7.5</v>
      </c>
      <c r="M302" s="14">
        <v>0.31</v>
      </c>
      <c r="N302" s="14">
        <f t="shared" si="12"/>
        <v>0.34051724137931033</v>
      </c>
      <c r="O302" s="14">
        <f t="shared" si="14"/>
        <v>3.4590395480225973</v>
      </c>
      <c r="P302" s="14"/>
      <c r="Q302" s="14"/>
      <c r="R302" s="14"/>
      <c r="W302" t="s">
        <v>3530</v>
      </c>
      <c r="X302" s="6">
        <v>2004</v>
      </c>
      <c r="Z302" s="6">
        <v>0</v>
      </c>
      <c r="AD302" s="14">
        <v>232</v>
      </c>
    </row>
    <row r="303" spans="1:30">
      <c r="A303" s="9">
        <v>5</v>
      </c>
      <c r="B303" s="9" t="str">
        <f t="shared" si="13"/>
        <v>Sica LP 12932426 WG FV 4 ohm</v>
      </c>
      <c r="C303" s="14" t="s">
        <v>879</v>
      </c>
      <c r="D303" s="14" t="s">
        <v>1050</v>
      </c>
      <c r="E303" s="14"/>
      <c r="F303" s="14"/>
      <c r="G303" s="14"/>
      <c r="H303" s="14">
        <v>50</v>
      </c>
      <c r="I303" s="14">
        <v>89.9</v>
      </c>
      <c r="J303" s="9">
        <v>2</v>
      </c>
      <c r="K303" s="14">
        <v>79</v>
      </c>
      <c r="L303" s="14">
        <v>7.5</v>
      </c>
      <c r="M303" s="14">
        <v>0.31</v>
      </c>
      <c r="N303" s="14">
        <f t="shared" si="12"/>
        <v>0.34051724137931033</v>
      </c>
      <c r="O303" s="14">
        <f t="shared" si="14"/>
        <v>3.4590395480225973</v>
      </c>
      <c r="P303" s="14"/>
      <c r="Q303" s="14"/>
      <c r="R303" s="14"/>
      <c r="W303" t="s">
        <v>3530</v>
      </c>
      <c r="X303" s="6">
        <v>2004</v>
      </c>
      <c r="Z303" s="6">
        <v>0</v>
      </c>
      <c r="AD303" s="14">
        <v>232</v>
      </c>
    </row>
    <row r="304" spans="1:30">
      <c r="A304" s="9">
        <v>5</v>
      </c>
      <c r="B304" s="9" t="str">
        <f t="shared" si="13"/>
        <v>Sinus 13MS10,3BP8</v>
      </c>
      <c r="C304" s="14" t="s">
        <v>887</v>
      </c>
      <c r="D304" s="14" t="s">
        <v>1051</v>
      </c>
      <c r="E304" s="14"/>
      <c r="F304" s="14"/>
      <c r="G304" s="14"/>
      <c r="H304" s="14">
        <v>125</v>
      </c>
      <c r="I304" s="14"/>
      <c r="J304" s="9">
        <v>4.0999999999999996</v>
      </c>
      <c r="K304" s="14">
        <v>80</v>
      </c>
      <c r="L304" s="14">
        <v>7.2</v>
      </c>
      <c r="M304" s="14">
        <v>0.28999999999999998</v>
      </c>
      <c r="N304" s="14">
        <f t="shared" si="12"/>
        <v>0.33057851239669422</v>
      </c>
      <c r="O304" s="14">
        <f t="shared" si="14"/>
        <v>2.3625254582484709</v>
      </c>
      <c r="P304" s="14"/>
      <c r="Q304" s="14"/>
      <c r="R304" s="14"/>
      <c r="W304" t="s">
        <v>3530</v>
      </c>
      <c r="X304" s="6">
        <v>2004</v>
      </c>
      <c r="Z304" s="6">
        <v>0</v>
      </c>
      <c r="AD304" s="14">
        <v>242</v>
      </c>
    </row>
    <row r="305" spans="1:30">
      <c r="A305" s="9">
        <v>5</v>
      </c>
      <c r="B305" s="9" t="str">
        <f t="shared" si="13"/>
        <v>Sinus 13WS7,3BP8</v>
      </c>
      <c r="C305" s="14" t="s">
        <v>887</v>
      </c>
      <c r="D305" s="14" t="s">
        <v>1052</v>
      </c>
      <c r="E305" s="14"/>
      <c r="F305" s="14"/>
      <c r="G305" s="14"/>
      <c r="H305" s="14">
        <v>150</v>
      </c>
      <c r="I305" s="14"/>
      <c r="J305" s="9">
        <v>4.0999999999999996</v>
      </c>
      <c r="K305" s="14">
        <v>55</v>
      </c>
      <c r="L305" s="14">
        <v>10</v>
      </c>
      <c r="M305" s="14">
        <v>0.49</v>
      </c>
      <c r="N305" s="14">
        <f t="shared" si="12"/>
        <v>0.57894736842105265</v>
      </c>
      <c r="O305" s="14">
        <f t="shared" si="14"/>
        <v>3.1893491124260351</v>
      </c>
      <c r="P305" s="14"/>
      <c r="Q305" s="14"/>
      <c r="R305" s="14"/>
      <c r="W305" t="s">
        <v>3530</v>
      </c>
      <c r="X305" s="6">
        <v>2004</v>
      </c>
      <c r="Z305" s="6">
        <v>0</v>
      </c>
      <c r="AD305" s="14">
        <v>95</v>
      </c>
    </row>
    <row r="306" spans="1:30">
      <c r="A306" s="9">
        <v>5</v>
      </c>
      <c r="B306" s="9" t="str">
        <f t="shared" si="13"/>
        <v>Tang Band W5-1126S</v>
      </c>
      <c r="C306" s="14" t="s">
        <v>14</v>
      </c>
      <c r="D306" s="14" t="s">
        <v>1053</v>
      </c>
      <c r="E306" s="14"/>
      <c r="F306" s="14"/>
      <c r="G306" s="14"/>
      <c r="H306" s="14">
        <v>55</v>
      </c>
      <c r="I306" s="14">
        <v>82</v>
      </c>
      <c r="J306" s="9">
        <v>8.5</v>
      </c>
      <c r="K306" s="14">
        <v>40</v>
      </c>
      <c r="L306" s="14">
        <v>7.44</v>
      </c>
      <c r="M306" s="14">
        <v>0.37</v>
      </c>
      <c r="N306" s="14">
        <f t="shared" si="12"/>
        <v>0.43010752688172044</v>
      </c>
      <c r="O306" s="14">
        <f t="shared" si="14"/>
        <v>2.6475849731663703</v>
      </c>
      <c r="P306" s="14"/>
      <c r="Q306" s="14"/>
      <c r="R306" s="14"/>
      <c r="W306" t="s">
        <v>3530</v>
      </c>
      <c r="X306" s="6">
        <v>2004</v>
      </c>
      <c r="Z306" s="6">
        <v>0</v>
      </c>
      <c r="AD306" s="14">
        <v>93</v>
      </c>
    </row>
    <row r="307" spans="1:30">
      <c r="A307" s="9">
        <v>5</v>
      </c>
      <c r="B307" s="9" t="str">
        <f t="shared" si="13"/>
        <v>Tang Band W5-1138SA</v>
      </c>
      <c r="C307" s="14" t="s">
        <v>14</v>
      </c>
      <c r="D307" s="14" t="s">
        <v>55</v>
      </c>
      <c r="E307" s="14"/>
      <c r="F307" s="14"/>
      <c r="G307" s="14"/>
      <c r="H307" s="14">
        <v>55</v>
      </c>
      <c r="I307" s="14">
        <v>82</v>
      </c>
      <c r="J307" s="9">
        <v>9.25</v>
      </c>
      <c r="K307" s="14">
        <v>45</v>
      </c>
      <c r="L307" s="14">
        <v>6.71</v>
      </c>
      <c r="M307" s="14">
        <v>0.49</v>
      </c>
      <c r="N307" s="14">
        <f t="shared" si="12"/>
        <v>0.60810810810810811</v>
      </c>
      <c r="O307" s="14">
        <f t="shared" si="14"/>
        <v>2.5228832951945073</v>
      </c>
      <c r="P307" s="14"/>
      <c r="Q307" s="14"/>
      <c r="R307" s="14"/>
      <c r="W307" t="s">
        <v>3530</v>
      </c>
      <c r="X307" s="6">
        <v>2004</v>
      </c>
      <c r="Z307" s="6">
        <v>0</v>
      </c>
      <c r="AD307" s="14">
        <v>74</v>
      </c>
    </row>
    <row r="308" spans="1:30">
      <c r="A308" s="9">
        <v>5</v>
      </c>
      <c r="B308" s="9" t="str">
        <f t="shared" si="13"/>
        <v>Tang Band W5-576S</v>
      </c>
      <c r="C308" s="14" t="s">
        <v>14</v>
      </c>
      <c r="D308" s="14" t="s">
        <v>1054</v>
      </c>
      <c r="E308" s="14"/>
      <c r="F308" s="14"/>
      <c r="G308" s="14"/>
      <c r="H308" s="14">
        <v>70</v>
      </c>
      <c r="I308" s="14">
        <v>85</v>
      </c>
      <c r="J308" s="9">
        <v>3.8</v>
      </c>
      <c r="K308" s="14">
        <v>70</v>
      </c>
      <c r="L308" s="14">
        <v>5.8</v>
      </c>
      <c r="M308" s="14">
        <v>0.77</v>
      </c>
      <c r="N308" s="14">
        <f t="shared" si="12"/>
        <v>0.86419753086419748</v>
      </c>
      <c r="O308" s="14">
        <f t="shared" si="14"/>
        <v>7.0642201834862446</v>
      </c>
      <c r="P308" s="14"/>
      <c r="Q308" s="14"/>
      <c r="R308" s="14"/>
      <c r="W308" t="s">
        <v>3530</v>
      </c>
      <c r="X308" s="6">
        <v>2004</v>
      </c>
      <c r="Z308" s="6">
        <v>0</v>
      </c>
      <c r="AD308" s="14">
        <v>81</v>
      </c>
    </row>
    <row r="309" spans="1:30">
      <c r="A309" s="9">
        <v>5</v>
      </c>
      <c r="B309" s="9" t="str">
        <f t="shared" si="13"/>
        <v>Tang Band W5-577S</v>
      </c>
      <c r="C309" s="14" t="s">
        <v>14</v>
      </c>
      <c r="D309" s="14" t="s">
        <v>1055</v>
      </c>
      <c r="E309" s="14"/>
      <c r="F309" s="14"/>
      <c r="G309" s="14"/>
      <c r="H309" s="14">
        <v>70</v>
      </c>
      <c r="I309" s="14">
        <v>86</v>
      </c>
      <c r="J309" s="9">
        <v>3.8</v>
      </c>
      <c r="K309" s="14">
        <v>73</v>
      </c>
      <c r="L309" s="14">
        <v>5.9</v>
      </c>
      <c r="M309" s="14">
        <v>0.54</v>
      </c>
      <c r="N309" s="14">
        <f t="shared" si="12"/>
        <v>0.64035087719298245</v>
      </c>
      <c r="O309" s="14">
        <f t="shared" si="14"/>
        <v>3.4458041958041985</v>
      </c>
      <c r="P309" s="14"/>
      <c r="Q309" s="14"/>
      <c r="R309" s="14"/>
      <c r="W309" t="s">
        <v>3530</v>
      </c>
      <c r="X309" s="6">
        <v>2004</v>
      </c>
      <c r="Z309" s="6">
        <v>0</v>
      </c>
      <c r="AD309" s="14">
        <v>114</v>
      </c>
    </row>
    <row r="310" spans="1:30">
      <c r="A310" s="9">
        <v>5</v>
      </c>
      <c r="B310" s="9" t="str">
        <f t="shared" si="13"/>
        <v>Tang Band W5-610S</v>
      </c>
      <c r="C310" s="14" t="s">
        <v>14</v>
      </c>
      <c r="D310" s="14" t="s">
        <v>1056</v>
      </c>
      <c r="E310" s="14"/>
      <c r="F310" s="14"/>
      <c r="G310" s="14"/>
      <c r="H310" s="14">
        <v>45</v>
      </c>
      <c r="I310" s="14">
        <v>86</v>
      </c>
      <c r="J310" s="9">
        <v>3.5</v>
      </c>
      <c r="K310" s="14">
        <v>35</v>
      </c>
      <c r="L310" s="14">
        <v>16.5</v>
      </c>
      <c r="M310" s="14">
        <v>0.33</v>
      </c>
      <c r="N310" s="14">
        <f t="shared" si="12"/>
        <v>0.36082474226804123</v>
      </c>
      <c r="O310" s="14">
        <f t="shared" si="14"/>
        <v>3.8628762541806014</v>
      </c>
      <c r="P310" s="14"/>
      <c r="Q310" s="14"/>
      <c r="R310" s="14"/>
      <c r="W310" t="s">
        <v>3530</v>
      </c>
      <c r="X310" s="6">
        <v>2004</v>
      </c>
      <c r="Z310" s="6">
        <v>0</v>
      </c>
      <c r="AD310" s="14">
        <v>97</v>
      </c>
    </row>
    <row r="311" spans="1:30">
      <c r="A311" s="9">
        <v>5</v>
      </c>
      <c r="B311" s="9" t="str">
        <f t="shared" si="13"/>
        <v>Tang Band W5-704</v>
      </c>
      <c r="C311" s="14" t="s">
        <v>14</v>
      </c>
      <c r="D311" s="14" t="s">
        <v>1057</v>
      </c>
      <c r="E311" s="14"/>
      <c r="F311" s="14"/>
      <c r="G311" s="14"/>
      <c r="H311" s="14">
        <v>35</v>
      </c>
      <c r="I311" s="14">
        <v>88</v>
      </c>
      <c r="J311" s="9">
        <v>3</v>
      </c>
      <c r="K311" s="14">
        <v>55</v>
      </c>
      <c r="L311" s="14">
        <v>12.6</v>
      </c>
      <c r="M311" s="14">
        <v>0.37</v>
      </c>
      <c r="N311" s="14">
        <f t="shared" si="12"/>
        <v>0.45833333333333331</v>
      </c>
      <c r="O311" s="14">
        <f t="shared" si="14"/>
        <v>1.9198113207547183</v>
      </c>
      <c r="P311" s="14"/>
      <c r="Q311" s="14"/>
      <c r="R311" s="14"/>
      <c r="W311" t="s">
        <v>3530</v>
      </c>
      <c r="X311" s="6">
        <v>2004</v>
      </c>
      <c r="Z311" s="6">
        <v>0</v>
      </c>
      <c r="AD311" s="14">
        <v>120</v>
      </c>
    </row>
    <row r="312" spans="1:30">
      <c r="A312" s="9">
        <v>5</v>
      </c>
      <c r="B312" s="9" t="str">
        <f t="shared" si="13"/>
        <v>Tang Band W5-753SA</v>
      </c>
      <c r="C312" s="14" t="s">
        <v>14</v>
      </c>
      <c r="D312" s="14" t="s">
        <v>1058</v>
      </c>
      <c r="E312" s="14"/>
      <c r="F312" s="14"/>
      <c r="G312" s="14"/>
      <c r="H312" s="14">
        <v>40</v>
      </c>
      <c r="I312" s="14">
        <v>89</v>
      </c>
      <c r="J312" s="9">
        <v>3</v>
      </c>
      <c r="K312" s="14">
        <v>55</v>
      </c>
      <c r="L312" s="14">
        <v>15.5</v>
      </c>
      <c r="M312" s="14">
        <v>0.38</v>
      </c>
      <c r="N312" s="14">
        <f t="shared" si="12"/>
        <v>0.45081967213114754</v>
      </c>
      <c r="O312" s="14">
        <f t="shared" si="14"/>
        <v>2.418981481481481</v>
      </c>
      <c r="P312" s="14"/>
      <c r="Q312" s="14"/>
      <c r="R312" s="14"/>
      <c r="W312" t="s">
        <v>3530</v>
      </c>
      <c r="X312" s="6">
        <v>2004</v>
      </c>
      <c r="Z312" s="6">
        <v>0</v>
      </c>
      <c r="AD312" s="14">
        <v>122</v>
      </c>
    </row>
    <row r="313" spans="1:30">
      <c r="A313" s="9">
        <v>5</v>
      </c>
      <c r="B313" s="9" t="str">
        <f t="shared" si="13"/>
        <v>Tang Band W5-876SA</v>
      </c>
      <c r="C313" s="14" t="s">
        <v>14</v>
      </c>
      <c r="D313" s="14" t="s">
        <v>1059</v>
      </c>
      <c r="E313" s="14"/>
      <c r="F313" s="14"/>
      <c r="G313" s="14"/>
      <c r="H313" s="14">
        <v>50</v>
      </c>
      <c r="I313" s="14">
        <v>86</v>
      </c>
      <c r="J313" s="9">
        <v>5</v>
      </c>
      <c r="K313" s="14">
        <v>50</v>
      </c>
      <c r="L313" s="14">
        <v>7.13</v>
      </c>
      <c r="M313" s="14">
        <v>0.33</v>
      </c>
      <c r="N313" s="14">
        <f t="shared" si="12"/>
        <v>0.35971223021582732</v>
      </c>
      <c r="O313" s="14">
        <f t="shared" si="14"/>
        <v>3.9951573849878979</v>
      </c>
      <c r="P313" s="14"/>
      <c r="Q313" s="14"/>
      <c r="R313" s="14"/>
      <c r="W313" t="s">
        <v>3530</v>
      </c>
      <c r="X313" s="6">
        <v>2004</v>
      </c>
      <c r="Z313" s="6">
        <v>0</v>
      </c>
      <c r="AD313" s="14">
        <v>139</v>
      </c>
    </row>
    <row r="314" spans="1:30">
      <c r="A314" s="9">
        <v>5</v>
      </c>
      <c r="B314" s="9" t="str">
        <f t="shared" si="13"/>
        <v>Vifa P13WH-00-08</v>
      </c>
      <c r="C314" s="14" t="s">
        <v>260</v>
      </c>
      <c r="D314" s="14" t="s">
        <v>1060</v>
      </c>
      <c r="E314" s="14"/>
      <c r="F314" s="14"/>
      <c r="G314" s="14"/>
      <c r="H314" s="14">
        <v>40</v>
      </c>
      <c r="I314" s="14">
        <v>88</v>
      </c>
      <c r="J314" s="9">
        <v>4</v>
      </c>
      <c r="K314" s="14">
        <v>60</v>
      </c>
      <c r="L314" s="14">
        <v>10</v>
      </c>
      <c r="M314" s="14">
        <v>0.33</v>
      </c>
      <c r="N314" s="14">
        <f t="shared" si="12"/>
        <v>0.42857142857142855</v>
      </c>
      <c r="O314" s="14">
        <f t="shared" si="14"/>
        <v>1.4347826086956526</v>
      </c>
      <c r="P314" s="14"/>
      <c r="Q314" s="14"/>
      <c r="R314" s="14"/>
      <c r="W314" t="s">
        <v>3530</v>
      </c>
      <c r="X314" s="6">
        <v>2004</v>
      </c>
      <c r="Z314" s="6">
        <v>0</v>
      </c>
      <c r="AD314" s="14">
        <v>140</v>
      </c>
    </row>
    <row r="315" spans="1:30">
      <c r="A315" s="9">
        <v>5</v>
      </c>
      <c r="B315" s="9" t="str">
        <f t="shared" si="13"/>
        <v>Visaton AL 130 8 Ohm</v>
      </c>
      <c r="C315" s="14" t="s">
        <v>752</v>
      </c>
      <c r="D315" s="14" t="s">
        <v>1061</v>
      </c>
      <c r="E315" s="14"/>
      <c r="F315" s="14"/>
      <c r="G315" s="14"/>
      <c r="H315" s="14">
        <v>60</v>
      </c>
      <c r="I315" s="14">
        <v>87</v>
      </c>
      <c r="J315" s="9">
        <v>8.5</v>
      </c>
      <c r="K315" s="14">
        <v>40</v>
      </c>
      <c r="L315" s="14">
        <v>15.6</v>
      </c>
      <c r="M315" s="14">
        <v>0.36</v>
      </c>
      <c r="N315" s="14">
        <f t="shared" si="12"/>
        <v>0.38834951456310679</v>
      </c>
      <c r="O315" s="14">
        <f t="shared" si="14"/>
        <v>4.9315068493150749</v>
      </c>
      <c r="P315" s="14"/>
      <c r="Q315" s="14"/>
      <c r="R315" s="14"/>
      <c r="W315" t="s">
        <v>3530</v>
      </c>
      <c r="X315" s="6">
        <v>2004</v>
      </c>
      <c r="Z315" s="6">
        <v>0</v>
      </c>
      <c r="AD315" s="14">
        <v>103</v>
      </c>
    </row>
    <row r="316" spans="1:30">
      <c r="A316" s="9">
        <v>5</v>
      </c>
      <c r="B316" s="9" t="str">
        <f t="shared" si="13"/>
        <v>Visaton AL 130 M 8 Ohm</v>
      </c>
      <c r="C316" s="14" t="s">
        <v>752</v>
      </c>
      <c r="D316" s="14" t="s">
        <v>1062</v>
      </c>
      <c r="E316" s="14"/>
      <c r="F316" s="14"/>
      <c r="G316" s="14"/>
      <c r="H316" s="14">
        <v>60</v>
      </c>
      <c r="I316" s="14">
        <v>90</v>
      </c>
      <c r="J316" s="9">
        <v>5.5</v>
      </c>
      <c r="K316" s="14">
        <v>50</v>
      </c>
      <c r="L316" s="14">
        <v>11.6</v>
      </c>
      <c r="M316" s="14">
        <v>0.39</v>
      </c>
      <c r="N316" s="14">
        <f t="shared" si="12"/>
        <v>0.4098360655737705</v>
      </c>
      <c r="O316" s="14">
        <f t="shared" si="14"/>
        <v>8.0578512396694322</v>
      </c>
      <c r="P316" s="14"/>
      <c r="Q316" s="14"/>
      <c r="R316" s="14"/>
      <c r="W316" t="s">
        <v>3530</v>
      </c>
      <c r="X316" s="6">
        <v>2004</v>
      </c>
      <c r="Z316" s="6">
        <v>0</v>
      </c>
      <c r="AD316" s="14">
        <v>122</v>
      </c>
    </row>
    <row r="317" spans="1:30">
      <c r="A317" s="9">
        <v>5</v>
      </c>
      <c r="B317" s="9" t="str">
        <f t="shared" si="13"/>
        <v>Visaton BG 13 8 Ohm</v>
      </c>
      <c r="C317" s="14" t="s">
        <v>752</v>
      </c>
      <c r="D317" s="14" t="s">
        <v>1063</v>
      </c>
      <c r="E317" s="14"/>
      <c r="F317" s="14"/>
      <c r="G317" s="14"/>
      <c r="H317" s="14">
        <v>20</v>
      </c>
      <c r="I317" s="14">
        <v>89</v>
      </c>
      <c r="J317" s="9">
        <v>1.5</v>
      </c>
      <c r="K317" s="14">
        <v>170</v>
      </c>
      <c r="L317" s="14">
        <v>1.6</v>
      </c>
      <c r="M317" s="14">
        <v>1.68</v>
      </c>
      <c r="N317" s="14">
        <f t="shared" si="12"/>
        <v>2.7868852459016393</v>
      </c>
      <c r="O317" s="14">
        <f t="shared" si="14"/>
        <v>4.229857819905213</v>
      </c>
      <c r="P317" s="14"/>
      <c r="Q317" s="14"/>
      <c r="R317" s="14"/>
      <c r="W317" t="s">
        <v>3530</v>
      </c>
      <c r="X317" s="6">
        <v>2004</v>
      </c>
      <c r="Z317" s="6">
        <v>0</v>
      </c>
      <c r="AD317" s="14">
        <v>61</v>
      </c>
    </row>
    <row r="318" spans="1:30">
      <c r="A318" s="9">
        <v>5</v>
      </c>
      <c r="B318" s="9" t="str">
        <f t="shared" si="13"/>
        <v>Visaton BZ 130 P 4 Ohm</v>
      </c>
      <c r="C318" s="14" t="s">
        <v>752</v>
      </c>
      <c r="D318" s="14" t="s">
        <v>1064</v>
      </c>
      <c r="E318" s="14"/>
      <c r="F318" s="14"/>
      <c r="G318" s="14"/>
      <c r="H318" s="14">
        <v>60</v>
      </c>
      <c r="I318" s="14">
        <v>89</v>
      </c>
      <c r="J318" s="9">
        <v>8</v>
      </c>
      <c r="K318" s="14">
        <v>70</v>
      </c>
      <c r="L318" s="14">
        <v>13</v>
      </c>
      <c r="M318" s="14">
        <v>0.185</v>
      </c>
      <c r="N318" s="14">
        <f t="shared" si="12"/>
        <v>0.37037037037037035</v>
      </c>
      <c r="O318" s="14">
        <f t="shared" si="14"/>
        <v>0.36963036963036966</v>
      </c>
      <c r="P318" s="14"/>
      <c r="Q318" s="14"/>
      <c r="R318" s="14"/>
      <c r="W318" t="s">
        <v>3530</v>
      </c>
      <c r="X318" s="6">
        <v>2004</v>
      </c>
      <c r="Z318" s="6">
        <v>0</v>
      </c>
      <c r="AD318" s="14">
        <v>189</v>
      </c>
    </row>
    <row r="319" spans="1:30">
      <c r="A319" s="9">
        <v>5</v>
      </c>
      <c r="B319" s="9" t="str">
        <f t="shared" si="13"/>
        <v>Visaton FR 13 WP 4 Ohm</v>
      </c>
      <c r="C319" s="14" t="s">
        <v>752</v>
      </c>
      <c r="D319" s="14" t="s">
        <v>1065</v>
      </c>
      <c r="E319" s="14"/>
      <c r="F319" s="14"/>
      <c r="G319" s="14"/>
      <c r="H319" s="14">
        <v>40</v>
      </c>
      <c r="I319" s="14">
        <v>85</v>
      </c>
      <c r="J319" s="9">
        <v>0</v>
      </c>
      <c r="K319" s="14">
        <v>100</v>
      </c>
      <c r="L319" s="14">
        <v>4.4000000000000004</v>
      </c>
      <c r="M319" s="14">
        <v>1.23</v>
      </c>
      <c r="N319" s="14">
        <f t="shared" si="12"/>
        <v>2.1739130434782608</v>
      </c>
      <c r="O319" s="14">
        <f t="shared" si="14"/>
        <v>2.8327959465684018</v>
      </c>
      <c r="P319" s="14"/>
      <c r="Q319" s="14"/>
      <c r="R319" s="14"/>
      <c r="W319" t="s">
        <v>3530</v>
      </c>
      <c r="X319" s="6">
        <v>2004</v>
      </c>
      <c r="Z319" s="6">
        <v>0</v>
      </c>
      <c r="AD319" s="14">
        <v>46</v>
      </c>
    </row>
    <row r="320" spans="1:30">
      <c r="A320" s="9">
        <v>5</v>
      </c>
      <c r="B320" s="9" t="str">
        <f t="shared" si="13"/>
        <v>Visaton MR 130 8 Ohm</v>
      </c>
      <c r="C320" s="14" t="s">
        <v>752</v>
      </c>
      <c r="D320" s="14" t="s">
        <v>1066</v>
      </c>
      <c r="E320" s="14"/>
      <c r="F320" s="14"/>
      <c r="G320" s="14"/>
      <c r="H320" s="14">
        <v>80</v>
      </c>
      <c r="I320" s="14">
        <v>89</v>
      </c>
      <c r="J320" s="9">
        <v>0</v>
      </c>
      <c r="K320" s="14">
        <v>500</v>
      </c>
      <c r="L320" s="14">
        <v>0.1</v>
      </c>
      <c r="M320" s="14">
        <v>3.49</v>
      </c>
      <c r="N320" s="14">
        <f t="shared" si="12"/>
        <v>5.882352941176471</v>
      </c>
      <c r="O320" s="14">
        <f t="shared" si="14"/>
        <v>8.5812638308335387</v>
      </c>
      <c r="P320" s="14"/>
      <c r="Q320" s="14"/>
      <c r="R320" s="14"/>
      <c r="W320" t="s">
        <v>3530</v>
      </c>
      <c r="X320" s="6">
        <v>2004</v>
      </c>
      <c r="Z320" s="6">
        <v>0</v>
      </c>
      <c r="AD320" s="14">
        <v>85</v>
      </c>
    </row>
    <row r="321" spans="1:30">
      <c r="A321" s="9">
        <v>5</v>
      </c>
      <c r="B321" s="9" t="str">
        <f t="shared" si="13"/>
        <v>Visaton SC 13 8 Ohm</v>
      </c>
      <c r="C321" s="14" t="s">
        <v>752</v>
      </c>
      <c r="D321" s="14" t="s">
        <v>1067</v>
      </c>
      <c r="E321" s="14"/>
      <c r="F321" s="14"/>
      <c r="G321" s="14"/>
      <c r="H321" s="14">
        <v>40</v>
      </c>
      <c r="I321" s="14">
        <v>90</v>
      </c>
      <c r="J321" s="9">
        <v>7.5</v>
      </c>
      <c r="K321" s="14">
        <v>75</v>
      </c>
      <c r="L321" s="14">
        <v>8</v>
      </c>
      <c r="M321" s="14">
        <v>0.56999999999999995</v>
      </c>
      <c r="N321" s="14">
        <f t="shared" si="12"/>
        <v>0.90361445783132532</v>
      </c>
      <c r="O321" s="14">
        <f t="shared" si="14"/>
        <v>1.5438786565547127</v>
      </c>
      <c r="P321" s="14"/>
      <c r="Q321" s="14"/>
      <c r="R321" s="14"/>
      <c r="W321" t="s">
        <v>3530</v>
      </c>
      <c r="X321" s="6">
        <v>2004</v>
      </c>
      <c r="Z321" s="6">
        <v>0</v>
      </c>
      <c r="AD321" s="14">
        <v>83</v>
      </c>
    </row>
    <row r="322" spans="1:30">
      <c r="A322" s="9">
        <v>5</v>
      </c>
      <c r="B322" s="9" t="str">
        <f t="shared" si="13"/>
        <v>Visaton T 130 4 Ohm</v>
      </c>
      <c r="C322" s="14" t="s">
        <v>752</v>
      </c>
      <c r="D322" s="14" t="s">
        <v>1068</v>
      </c>
      <c r="E322" s="14"/>
      <c r="F322" s="14"/>
      <c r="G322" s="14"/>
      <c r="H322" s="14">
        <v>50</v>
      </c>
      <c r="I322" s="14">
        <v>86</v>
      </c>
      <c r="J322" s="9">
        <v>6</v>
      </c>
      <c r="K322" s="14">
        <v>80</v>
      </c>
      <c r="L322" s="14">
        <v>3.3</v>
      </c>
      <c r="M322" s="14">
        <v>0.59</v>
      </c>
      <c r="N322" s="14">
        <f t="shared" ref="N322:N385" si="15">IF(AD322&gt;0,K322/AD322,0)</f>
        <v>1.1764705882352942</v>
      </c>
      <c r="O322" s="14">
        <f t="shared" si="14"/>
        <v>1.1835506519558674</v>
      </c>
      <c r="P322" s="14"/>
      <c r="Q322" s="14"/>
      <c r="R322" s="14"/>
      <c r="W322" t="s">
        <v>3530</v>
      </c>
      <c r="X322" s="6">
        <v>2004</v>
      </c>
      <c r="Z322" s="6">
        <v>0</v>
      </c>
      <c r="AD322" s="14">
        <v>68</v>
      </c>
    </row>
    <row r="323" spans="1:30">
      <c r="A323" s="9">
        <v>5</v>
      </c>
      <c r="B323" s="9" t="str">
        <f t="shared" ref="B323:B386" si="16">CONCATENATE(C323,CHAR(32),D323)</f>
        <v>Visaton W 130 S 4 Ohm</v>
      </c>
      <c r="C323" s="14" t="s">
        <v>752</v>
      </c>
      <c r="D323" s="14" t="s">
        <v>1069</v>
      </c>
      <c r="E323" s="14"/>
      <c r="F323" s="14"/>
      <c r="G323" s="14"/>
      <c r="H323" s="14">
        <v>50</v>
      </c>
      <c r="I323" s="14">
        <v>87</v>
      </c>
      <c r="J323" s="9">
        <v>8</v>
      </c>
      <c r="K323" s="14">
        <v>49</v>
      </c>
      <c r="L323" s="14">
        <v>16</v>
      </c>
      <c r="M323" s="14">
        <v>0.37</v>
      </c>
      <c r="N323" s="14">
        <f t="shared" si="15"/>
        <v>0.42982456140350878</v>
      </c>
      <c r="O323" s="14">
        <f t="shared" si="14"/>
        <v>2.6583577712609969</v>
      </c>
      <c r="P323" s="14"/>
      <c r="Q323" s="14"/>
      <c r="R323" s="14"/>
      <c r="W323" t="s">
        <v>3530</v>
      </c>
      <c r="X323" s="6">
        <v>2004</v>
      </c>
      <c r="Z323" s="6">
        <v>0</v>
      </c>
      <c r="AD323" s="14">
        <v>114</v>
      </c>
    </row>
    <row r="324" spans="1:30">
      <c r="A324" s="9">
        <v>5</v>
      </c>
      <c r="B324" s="9" t="str">
        <f t="shared" si="16"/>
        <v>Visaton W 130 S 8 Ohm</v>
      </c>
      <c r="C324" s="14" t="s">
        <v>752</v>
      </c>
      <c r="D324" s="14" t="s">
        <v>1070</v>
      </c>
      <c r="E324" s="14"/>
      <c r="F324" s="14"/>
      <c r="G324" s="14"/>
      <c r="H324" s="14">
        <v>50</v>
      </c>
      <c r="I324" s="14">
        <v>87</v>
      </c>
      <c r="J324" s="9">
        <v>8</v>
      </c>
      <c r="K324" s="14">
        <v>49</v>
      </c>
      <c r="L324" s="14">
        <v>15</v>
      </c>
      <c r="M324" s="14">
        <v>0.43</v>
      </c>
      <c r="N324" s="14">
        <f t="shared" si="15"/>
        <v>0.53846153846153844</v>
      </c>
      <c r="O324" s="14">
        <f t="shared" ref="O324:O387" si="17">IF(AD324&gt;0,1/(1/M324-1/N324),0)</f>
        <v>2.1347517730496453</v>
      </c>
      <c r="P324" s="14"/>
      <c r="Q324" s="14"/>
      <c r="R324" s="14"/>
      <c r="W324" t="s">
        <v>3530</v>
      </c>
      <c r="X324" s="6">
        <v>2004</v>
      </c>
      <c r="Z324" s="6">
        <v>0</v>
      </c>
      <c r="AD324" s="14">
        <v>91</v>
      </c>
    </row>
    <row r="325" spans="1:30">
      <c r="A325" s="9">
        <v>5</v>
      </c>
      <c r="B325" s="9" t="str">
        <f t="shared" si="16"/>
        <v>Visaton W 130 SC 4 Ohm</v>
      </c>
      <c r="C325" s="14" t="s">
        <v>752</v>
      </c>
      <c r="D325" s="14" t="s">
        <v>1071</v>
      </c>
      <c r="E325" s="14"/>
      <c r="F325" s="14"/>
      <c r="G325" s="14"/>
      <c r="H325" s="14">
        <v>50</v>
      </c>
      <c r="I325" s="14">
        <v>87</v>
      </c>
      <c r="J325" s="9">
        <v>8</v>
      </c>
      <c r="K325" s="14">
        <v>49</v>
      </c>
      <c r="L325" s="14">
        <v>13</v>
      </c>
      <c r="M325" s="14">
        <v>0.35</v>
      </c>
      <c r="N325" s="14">
        <f t="shared" si="15"/>
        <v>0.40833333333333333</v>
      </c>
      <c r="O325" s="14">
        <f t="shared" si="17"/>
        <v>2.4499999999999997</v>
      </c>
      <c r="P325" s="14"/>
      <c r="Q325" s="14"/>
      <c r="R325" s="14"/>
      <c r="W325" t="s">
        <v>3530</v>
      </c>
      <c r="X325" s="6">
        <v>2004</v>
      </c>
      <c r="Z325" s="6">
        <v>0</v>
      </c>
      <c r="AD325" s="14">
        <v>120</v>
      </c>
    </row>
    <row r="326" spans="1:30">
      <c r="A326" s="9">
        <v>5</v>
      </c>
      <c r="B326" s="9" t="str">
        <f t="shared" si="16"/>
        <v>Visaton W 130 SC 8 Ohm</v>
      </c>
      <c r="C326" s="14" t="s">
        <v>752</v>
      </c>
      <c r="D326" s="14" t="s">
        <v>1072</v>
      </c>
      <c r="E326" s="14"/>
      <c r="F326" s="14"/>
      <c r="G326" s="14"/>
      <c r="H326" s="14">
        <v>50</v>
      </c>
      <c r="I326" s="14">
        <v>87</v>
      </c>
      <c r="J326" s="9">
        <v>8</v>
      </c>
      <c r="K326" s="14">
        <v>49</v>
      </c>
      <c r="L326" s="14">
        <v>17</v>
      </c>
      <c r="M326" s="14">
        <v>0.39</v>
      </c>
      <c r="N326" s="14">
        <f t="shared" si="15"/>
        <v>0.48039215686274511</v>
      </c>
      <c r="O326" s="14">
        <f t="shared" si="17"/>
        <v>2.072668112798266</v>
      </c>
      <c r="P326" s="14"/>
      <c r="Q326" s="14"/>
      <c r="R326" s="14"/>
      <c r="W326" t="s">
        <v>3530</v>
      </c>
      <c r="X326" s="6">
        <v>2004</v>
      </c>
      <c r="Z326" s="6">
        <v>0</v>
      </c>
      <c r="AD326" s="14">
        <v>102</v>
      </c>
    </row>
    <row r="327" spans="1:30">
      <c r="A327" s="9">
        <v>5</v>
      </c>
      <c r="B327" s="9" t="str">
        <f t="shared" si="16"/>
        <v>Visaton WS 13 E 8 Ohm</v>
      </c>
      <c r="C327" s="14" t="s">
        <v>752</v>
      </c>
      <c r="D327" s="14" t="s">
        <v>1073</v>
      </c>
      <c r="E327" s="14"/>
      <c r="F327" s="14"/>
      <c r="G327" s="14"/>
      <c r="H327" s="14">
        <v>40</v>
      </c>
      <c r="I327" s="14">
        <v>86</v>
      </c>
      <c r="J327" s="9">
        <v>7.5</v>
      </c>
      <c r="K327" s="14">
        <v>83</v>
      </c>
      <c r="L327" s="14">
        <v>7.4</v>
      </c>
      <c r="M327" s="14">
        <v>1.08</v>
      </c>
      <c r="N327" s="14">
        <f t="shared" si="15"/>
        <v>1.5660377358490567</v>
      </c>
      <c r="O327" s="14">
        <f t="shared" si="17"/>
        <v>3.4798136645962741</v>
      </c>
      <c r="P327" s="14"/>
      <c r="Q327" s="14"/>
      <c r="R327" s="14"/>
      <c r="W327" t="s">
        <v>3530</v>
      </c>
      <c r="X327" s="6">
        <v>2004</v>
      </c>
      <c r="Z327" s="6">
        <v>0</v>
      </c>
      <c r="AD327" s="14">
        <v>53</v>
      </c>
    </row>
    <row r="328" spans="1:30">
      <c r="A328" s="9">
        <v>5.25</v>
      </c>
      <c r="B328" s="9" t="str">
        <f t="shared" si="16"/>
        <v>Audax AM130Z2</v>
      </c>
      <c r="C328" s="14" t="s">
        <v>782</v>
      </c>
      <c r="D328" s="14" t="s">
        <v>1074</v>
      </c>
      <c r="E328" s="14"/>
      <c r="F328" s="14"/>
      <c r="G328" s="14"/>
      <c r="H328" s="14">
        <v>50</v>
      </c>
      <c r="I328" s="14">
        <v>89.8</v>
      </c>
      <c r="J328" s="9">
        <v>2.6</v>
      </c>
      <c r="K328" s="14">
        <v>57</v>
      </c>
      <c r="L328" s="14">
        <v>10.58</v>
      </c>
      <c r="M328" s="14">
        <v>0.28999999999999998</v>
      </c>
      <c r="N328" s="14">
        <f t="shared" si="15"/>
        <v>0</v>
      </c>
      <c r="O328" s="14">
        <f t="shared" si="17"/>
        <v>0</v>
      </c>
      <c r="P328" s="14"/>
      <c r="Q328" s="14"/>
      <c r="R328" s="14"/>
      <c r="W328" t="s">
        <v>3530</v>
      </c>
      <c r="X328" s="6">
        <v>2004</v>
      </c>
      <c r="Z328" s="6">
        <v>0</v>
      </c>
      <c r="AD328" s="14"/>
    </row>
    <row r="329" spans="1:30">
      <c r="A329" s="9">
        <v>5.25</v>
      </c>
      <c r="B329" s="9" t="str">
        <f t="shared" si="16"/>
        <v>Audax HM130C0</v>
      </c>
      <c r="C329" s="14" t="s">
        <v>782</v>
      </c>
      <c r="D329" s="14" t="s">
        <v>1075</v>
      </c>
      <c r="E329" s="14"/>
      <c r="F329" s="14"/>
      <c r="G329" s="14"/>
      <c r="H329" s="14">
        <v>50</v>
      </c>
      <c r="I329" s="14">
        <v>90</v>
      </c>
      <c r="J329" s="9">
        <v>3</v>
      </c>
      <c r="K329" s="14">
        <v>46</v>
      </c>
      <c r="L329" s="14">
        <v>18</v>
      </c>
      <c r="M329" s="14">
        <v>0.31</v>
      </c>
      <c r="N329" s="14">
        <f t="shared" si="15"/>
        <v>0</v>
      </c>
      <c r="O329" s="14">
        <f t="shared" si="17"/>
        <v>0</v>
      </c>
      <c r="P329" s="14"/>
      <c r="Q329" s="14"/>
      <c r="R329" s="14"/>
      <c r="W329" t="s">
        <v>3530</v>
      </c>
      <c r="X329" s="6">
        <v>2004</v>
      </c>
      <c r="Z329" s="6">
        <v>0</v>
      </c>
      <c r="AD329" s="14"/>
    </row>
    <row r="330" spans="1:30">
      <c r="A330" s="9">
        <v>5.25</v>
      </c>
      <c r="B330" s="9" t="str">
        <f t="shared" si="16"/>
        <v>Audax HM130G14</v>
      </c>
      <c r="C330" s="14" t="s">
        <v>782</v>
      </c>
      <c r="D330" s="14" t="s">
        <v>1076</v>
      </c>
      <c r="E330" s="14"/>
      <c r="F330" s="14"/>
      <c r="G330" s="14"/>
      <c r="H330" s="14">
        <v>50</v>
      </c>
      <c r="I330" s="14">
        <v>86.4</v>
      </c>
      <c r="J330" s="9">
        <v>3.1</v>
      </c>
      <c r="K330" s="14">
        <v>58</v>
      </c>
      <c r="L330" s="14">
        <v>8.83</v>
      </c>
      <c r="M330" s="14">
        <v>0.48</v>
      </c>
      <c r="N330" s="14">
        <f t="shared" si="15"/>
        <v>0</v>
      </c>
      <c r="O330" s="14">
        <f t="shared" si="17"/>
        <v>0</v>
      </c>
      <c r="P330" s="14"/>
      <c r="Q330" s="14"/>
      <c r="R330" s="14"/>
      <c r="W330" t="s">
        <v>3530</v>
      </c>
      <c r="X330" s="6">
        <v>2004</v>
      </c>
      <c r="Z330" s="6">
        <v>0</v>
      </c>
      <c r="AD330" s="14"/>
    </row>
    <row r="331" spans="1:30">
      <c r="A331" s="9">
        <v>5.25</v>
      </c>
      <c r="B331" s="9" t="str">
        <f t="shared" si="16"/>
        <v>Audax HM130Z12</v>
      </c>
      <c r="C331" s="14" t="s">
        <v>782</v>
      </c>
      <c r="D331" s="14" t="s">
        <v>1077</v>
      </c>
      <c r="E331" s="14"/>
      <c r="F331" s="14"/>
      <c r="G331" s="14"/>
      <c r="H331" s="14">
        <v>50</v>
      </c>
      <c r="I331" s="14">
        <v>87.8</v>
      </c>
      <c r="J331" s="9">
        <v>3.1</v>
      </c>
      <c r="K331" s="14">
        <v>55</v>
      </c>
      <c r="L331" s="14">
        <v>10.69</v>
      </c>
      <c r="M331" s="14">
        <v>0.41</v>
      </c>
      <c r="N331" s="14">
        <f t="shared" si="15"/>
        <v>0</v>
      </c>
      <c r="O331" s="14">
        <f t="shared" si="17"/>
        <v>0</v>
      </c>
      <c r="P331" s="14"/>
      <c r="Q331" s="14"/>
      <c r="R331" s="14"/>
      <c r="W331" t="s">
        <v>3530</v>
      </c>
      <c r="X331" s="6">
        <v>2004</v>
      </c>
      <c r="Z331" s="6">
        <v>0</v>
      </c>
      <c r="AD331" s="14"/>
    </row>
    <row r="332" spans="1:30">
      <c r="A332" s="9">
        <v>5.25</v>
      </c>
      <c r="B332" s="9" t="str">
        <f t="shared" si="16"/>
        <v>Babb Model 514</v>
      </c>
      <c r="C332" s="14" t="s">
        <v>843</v>
      </c>
      <c r="D332" s="14" t="s">
        <v>1078</v>
      </c>
      <c r="E332" s="14"/>
      <c r="F332" s="14"/>
      <c r="G332" s="14"/>
      <c r="H332" s="14">
        <v>80</v>
      </c>
      <c r="I332" s="14">
        <v>87.9</v>
      </c>
      <c r="J332" s="9"/>
      <c r="K332" s="14">
        <v>42.51</v>
      </c>
      <c r="L332" s="14">
        <v>12.08</v>
      </c>
      <c r="M332" s="14">
        <v>1.49</v>
      </c>
      <c r="N332" s="14">
        <f t="shared" si="15"/>
        <v>2.1254999999999997</v>
      </c>
      <c r="O332" s="14">
        <f t="shared" si="17"/>
        <v>4.9834697088906381</v>
      </c>
      <c r="P332" s="14"/>
      <c r="Q332" s="14"/>
      <c r="R332" s="14"/>
      <c r="W332" t="s">
        <v>3530</v>
      </c>
      <c r="X332" s="6">
        <v>2004</v>
      </c>
      <c r="Z332" s="6">
        <v>0</v>
      </c>
      <c r="AD332" s="14">
        <v>20</v>
      </c>
    </row>
    <row r="333" spans="1:30">
      <c r="A333" s="9">
        <v>5.25</v>
      </c>
      <c r="B333" s="9" t="str">
        <f t="shared" si="16"/>
        <v>Babb Model 534</v>
      </c>
      <c r="C333" s="14" t="s">
        <v>843</v>
      </c>
      <c r="D333" s="14" t="s">
        <v>1079</v>
      </c>
      <c r="E333" s="14"/>
      <c r="F333" s="14"/>
      <c r="G333" s="14"/>
      <c r="H333" s="14">
        <v>80</v>
      </c>
      <c r="I333" s="14">
        <v>91.41</v>
      </c>
      <c r="J333" s="9"/>
      <c r="K333" s="14">
        <v>30.88</v>
      </c>
      <c r="L333" s="14">
        <v>19.739999999999998</v>
      </c>
      <c r="M333" s="14">
        <v>0.61</v>
      </c>
      <c r="N333" s="14">
        <f t="shared" si="15"/>
        <v>0.70181818181818179</v>
      </c>
      <c r="O333" s="14">
        <f t="shared" si="17"/>
        <v>4.6625742574257458</v>
      </c>
      <c r="P333" s="14"/>
      <c r="Q333" s="14"/>
      <c r="R333" s="14"/>
      <c r="W333" t="s">
        <v>3530</v>
      </c>
      <c r="X333" s="6">
        <v>2004</v>
      </c>
      <c r="Z333" s="6">
        <v>0</v>
      </c>
      <c r="AD333" s="14">
        <v>44</v>
      </c>
    </row>
    <row r="334" spans="1:30">
      <c r="A334" s="9">
        <v>5.25</v>
      </c>
      <c r="B334" s="9" t="str">
        <f t="shared" si="16"/>
        <v>Babb Model 538</v>
      </c>
      <c r="C334" s="14" t="s">
        <v>843</v>
      </c>
      <c r="D334" s="14" t="s">
        <v>1080</v>
      </c>
      <c r="E334" s="14"/>
      <c r="F334" s="14"/>
      <c r="G334" s="14"/>
      <c r="H334" s="14">
        <v>80</v>
      </c>
      <c r="I334" s="14">
        <v>92.62</v>
      </c>
      <c r="J334" s="9"/>
      <c r="K334" s="14">
        <v>31.33</v>
      </c>
      <c r="L334" s="14">
        <v>18.57</v>
      </c>
      <c r="M334" s="14">
        <v>0.69</v>
      </c>
      <c r="N334" s="14">
        <f t="shared" si="15"/>
        <v>0.76414634146341465</v>
      </c>
      <c r="O334" s="14">
        <f t="shared" si="17"/>
        <v>7.1110855263157795</v>
      </c>
      <c r="P334" s="14"/>
      <c r="Q334" s="14"/>
      <c r="R334" s="14"/>
      <c r="W334" t="s">
        <v>3530</v>
      </c>
      <c r="X334" s="6">
        <v>2004</v>
      </c>
      <c r="Z334" s="6">
        <v>0</v>
      </c>
      <c r="AD334" s="14">
        <v>41</v>
      </c>
    </row>
    <row r="335" spans="1:30">
      <c r="A335" s="9">
        <v>5.25</v>
      </c>
      <c r="B335" s="9" t="str">
        <f t="shared" si="16"/>
        <v>Dayton 295-010</v>
      </c>
      <c r="C335" s="9" t="s">
        <v>970</v>
      </c>
      <c r="D335" s="9" t="s">
        <v>1081</v>
      </c>
      <c r="E335" s="9"/>
      <c r="F335" s="9"/>
      <c r="G335" s="9"/>
      <c r="H335" s="9">
        <v>100</v>
      </c>
      <c r="I335" s="9">
        <v>89.3</v>
      </c>
      <c r="J335" s="9">
        <v>1.5</v>
      </c>
      <c r="K335" s="9">
        <v>84</v>
      </c>
      <c r="L335" s="9">
        <v>4.2</v>
      </c>
      <c r="M335" s="9">
        <v>0.46</v>
      </c>
      <c r="N335" s="14">
        <f t="shared" si="15"/>
        <v>0.53164556962025311</v>
      </c>
      <c r="O335" s="14">
        <f t="shared" si="17"/>
        <v>3.4134275618374597</v>
      </c>
      <c r="P335" s="9"/>
      <c r="Q335" s="9"/>
      <c r="R335" s="9"/>
      <c r="W335" t="s">
        <v>3530</v>
      </c>
      <c r="X335" s="6">
        <v>2004</v>
      </c>
      <c r="Z335" s="6">
        <v>0</v>
      </c>
      <c r="AD335" s="9">
        <v>158</v>
      </c>
    </row>
    <row r="336" spans="1:30">
      <c r="A336" s="9">
        <v>5.25</v>
      </c>
      <c r="B336" s="9" t="str">
        <f t="shared" si="16"/>
        <v>Dayton 295-300</v>
      </c>
      <c r="C336" s="9" t="s">
        <v>970</v>
      </c>
      <c r="D336" s="9" t="s">
        <v>39</v>
      </c>
      <c r="E336" s="9"/>
      <c r="F336" s="9"/>
      <c r="G336" s="9"/>
      <c r="H336" s="9">
        <v>45</v>
      </c>
      <c r="I336" s="9">
        <v>87.7</v>
      </c>
      <c r="J336" s="9">
        <v>2.5</v>
      </c>
      <c r="K336" s="9">
        <v>43.5</v>
      </c>
      <c r="L336" s="9">
        <v>17.3</v>
      </c>
      <c r="M336" s="9">
        <v>0.4</v>
      </c>
      <c r="N336" s="14">
        <f t="shared" si="15"/>
        <v>0.5117647058823529</v>
      </c>
      <c r="O336" s="14">
        <f t="shared" si="17"/>
        <v>1.8315789473684212</v>
      </c>
      <c r="P336" s="9"/>
      <c r="Q336" s="9"/>
      <c r="R336" s="9"/>
      <c r="W336" t="s">
        <v>3530</v>
      </c>
      <c r="X336" s="6">
        <v>2004</v>
      </c>
      <c r="Z336" s="6">
        <v>0</v>
      </c>
      <c r="AD336" s="9">
        <v>85</v>
      </c>
    </row>
    <row r="337" spans="1:30">
      <c r="A337" s="9">
        <v>5.25</v>
      </c>
      <c r="B337" s="9" t="str">
        <f t="shared" si="16"/>
        <v>Dayton 295-301</v>
      </c>
      <c r="C337" s="9" t="s">
        <v>970</v>
      </c>
      <c r="D337" s="9" t="s">
        <v>41</v>
      </c>
      <c r="E337" s="9"/>
      <c r="F337" s="9"/>
      <c r="G337" s="9"/>
      <c r="H337" s="9">
        <v>45</v>
      </c>
      <c r="I337" s="9">
        <v>88.1</v>
      </c>
      <c r="J337" s="9">
        <v>2.5</v>
      </c>
      <c r="K337" s="9">
        <v>48</v>
      </c>
      <c r="L337" s="9">
        <v>14.2</v>
      </c>
      <c r="M337" s="9">
        <v>0.4</v>
      </c>
      <c r="N337" s="14">
        <f t="shared" si="15"/>
        <v>0.52173913043478259</v>
      </c>
      <c r="O337" s="14">
        <f t="shared" si="17"/>
        <v>1.7142857142857144</v>
      </c>
      <c r="P337" s="9"/>
      <c r="Q337" s="9"/>
      <c r="R337" s="9"/>
      <c r="W337" t="s">
        <v>3530</v>
      </c>
      <c r="X337" s="6">
        <v>2004</v>
      </c>
      <c r="Z337" s="6">
        <v>0</v>
      </c>
      <c r="AD337" s="9">
        <v>92</v>
      </c>
    </row>
    <row r="338" spans="1:30">
      <c r="A338" s="9">
        <v>5.25</v>
      </c>
      <c r="B338" s="9" t="str">
        <f t="shared" si="16"/>
        <v>KEF B110-1003</v>
      </c>
      <c r="C338" s="14" t="s">
        <v>1082</v>
      </c>
      <c r="D338" s="14" t="s">
        <v>1083</v>
      </c>
      <c r="E338" s="14"/>
      <c r="F338" s="14"/>
      <c r="G338" s="14"/>
      <c r="H338" s="14">
        <v>30</v>
      </c>
      <c r="I338" s="14">
        <v>88</v>
      </c>
      <c r="J338" s="9">
        <v>3</v>
      </c>
      <c r="K338" s="14">
        <v>38</v>
      </c>
      <c r="L338" s="14">
        <v>23.6</v>
      </c>
      <c r="M338" s="14">
        <v>0.3145</v>
      </c>
      <c r="N338" s="14">
        <f t="shared" si="15"/>
        <v>0.33043478260869563</v>
      </c>
      <c r="O338" s="14">
        <f t="shared" si="17"/>
        <v>6.5216916780354817</v>
      </c>
      <c r="P338" s="14"/>
      <c r="Q338" s="14"/>
      <c r="R338" s="14"/>
      <c r="W338" t="s">
        <v>3530</v>
      </c>
      <c r="X338" s="6">
        <v>2004</v>
      </c>
      <c r="Z338" s="6">
        <v>0</v>
      </c>
      <c r="AD338" s="14">
        <v>115</v>
      </c>
    </row>
    <row r="339" spans="1:30">
      <c r="A339" s="9">
        <v>5.25</v>
      </c>
      <c r="B339" s="9" t="str">
        <f t="shared" si="16"/>
        <v>KEF B110-1057</v>
      </c>
      <c r="C339" s="14" t="s">
        <v>1082</v>
      </c>
      <c r="D339" s="14" t="s">
        <v>1084</v>
      </c>
      <c r="E339" s="14"/>
      <c r="F339" s="14"/>
      <c r="G339" s="14"/>
      <c r="H339" s="14">
        <v>50</v>
      </c>
      <c r="I339" s="14">
        <v>87</v>
      </c>
      <c r="J339" s="9">
        <v>3</v>
      </c>
      <c r="K339" s="14">
        <v>37</v>
      </c>
      <c r="L339" s="14">
        <v>23.6</v>
      </c>
      <c r="M339" s="14">
        <v>0.32879999999999998</v>
      </c>
      <c r="N339" s="14">
        <f t="shared" si="15"/>
        <v>0.38144329896907214</v>
      </c>
      <c r="O339" s="14">
        <f t="shared" si="17"/>
        <v>2.3824220585931393</v>
      </c>
      <c r="P339" s="14"/>
      <c r="Q339" s="14"/>
      <c r="R339" s="14"/>
      <c r="W339" t="s">
        <v>3530</v>
      </c>
      <c r="X339" s="6">
        <v>2004</v>
      </c>
      <c r="Z339" s="6">
        <v>0</v>
      </c>
      <c r="AD339" s="14">
        <v>97</v>
      </c>
    </row>
    <row r="340" spans="1:30">
      <c r="A340" s="9">
        <v>5.25</v>
      </c>
      <c r="B340" s="9" t="str">
        <f t="shared" si="16"/>
        <v xml:space="preserve">Morel Dotech MKII 5 </v>
      </c>
      <c r="C340" s="14" t="s">
        <v>13</v>
      </c>
      <c r="D340" s="14" t="s">
        <v>1085</v>
      </c>
      <c r="E340" s="14"/>
      <c r="F340" s="14"/>
      <c r="G340" s="14"/>
      <c r="H340" s="14">
        <v>120</v>
      </c>
      <c r="I340" s="14">
        <v>90</v>
      </c>
      <c r="J340" s="9">
        <v>2.75</v>
      </c>
      <c r="K340" s="14">
        <v>70</v>
      </c>
      <c r="L340" s="14">
        <v>7.16</v>
      </c>
      <c r="M340" s="14">
        <v>1.04</v>
      </c>
      <c r="N340" s="14">
        <f t="shared" si="15"/>
        <v>1.3725490196078431</v>
      </c>
      <c r="O340" s="14">
        <f t="shared" si="17"/>
        <v>4.2924528301886804</v>
      </c>
      <c r="P340" s="14"/>
      <c r="Q340" s="14"/>
      <c r="R340" s="14"/>
      <c r="W340" t="s">
        <v>3530</v>
      </c>
      <c r="X340" s="6">
        <v>2004</v>
      </c>
      <c r="Z340" s="6">
        <v>0</v>
      </c>
      <c r="AD340" s="14">
        <v>51</v>
      </c>
    </row>
    <row r="341" spans="1:30">
      <c r="A341" s="9">
        <v>5.25</v>
      </c>
      <c r="B341" s="9" t="str">
        <f t="shared" si="16"/>
        <v xml:space="preserve">Morel Elate 5 </v>
      </c>
      <c r="C341" s="14" t="s">
        <v>13</v>
      </c>
      <c r="D341" s="14" t="s">
        <v>1086</v>
      </c>
      <c r="E341" s="14"/>
      <c r="F341" s="14"/>
      <c r="G341" s="14"/>
      <c r="H341" s="14">
        <v>160</v>
      </c>
      <c r="I341" s="14">
        <v>89</v>
      </c>
      <c r="J341" s="9">
        <v>4.25</v>
      </c>
      <c r="K341" s="14">
        <v>55</v>
      </c>
      <c r="L341" s="14">
        <v>13.4</v>
      </c>
      <c r="M341" s="14">
        <v>0.35</v>
      </c>
      <c r="N341" s="14">
        <f t="shared" si="15"/>
        <v>0.41984732824427479</v>
      </c>
      <c r="O341" s="14">
        <f t="shared" si="17"/>
        <v>2.1038251366120218</v>
      </c>
      <c r="P341" s="14"/>
      <c r="Q341" s="14"/>
      <c r="R341" s="14"/>
      <c r="W341" t="s">
        <v>3530</v>
      </c>
      <c r="X341" s="6">
        <v>2004</v>
      </c>
      <c r="Z341" s="6">
        <v>0</v>
      </c>
      <c r="AD341" s="14">
        <v>131</v>
      </c>
    </row>
    <row r="342" spans="1:30">
      <c r="A342" s="9">
        <v>5.25</v>
      </c>
      <c r="B342" s="9" t="str">
        <f t="shared" si="16"/>
        <v xml:space="preserve">Morel Hybrid Ovation 5 </v>
      </c>
      <c r="C342" s="14" t="s">
        <v>13</v>
      </c>
      <c r="D342" s="14" t="s">
        <v>1087</v>
      </c>
      <c r="E342" s="14"/>
      <c r="F342" s="14"/>
      <c r="G342" s="14"/>
      <c r="H342" s="14">
        <v>150</v>
      </c>
      <c r="I342" s="14">
        <v>91</v>
      </c>
      <c r="J342" s="9">
        <v>2.75</v>
      </c>
      <c r="K342" s="14">
        <v>60</v>
      </c>
      <c r="L342" s="14">
        <v>10.5</v>
      </c>
      <c r="M342" s="14">
        <v>0.45</v>
      </c>
      <c r="N342" s="14">
        <f t="shared" si="15"/>
        <v>0.55045871559633031</v>
      </c>
      <c r="O342" s="14">
        <f t="shared" si="17"/>
        <v>2.4657534246575334</v>
      </c>
      <c r="P342" s="14"/>
      <c r="Q342" s="14"/>
      <c r="R342" s="14"/>
      <c r="W342" t="s">
        <v>3530</v>
      </c>
      <c r="X342" s="6">
        <v>2004</v>
      </c>
      <c r="Z342" s="6">
        <v>0</v>
      </c>
      <c r="AD342" s="14">
        <v>109</v>
      </c>
    </row>
    <row r="343" spans="1:30">
      <c r="A343" s="9">
        <v>5.25</v>
      </c>
      <c r="B343" s="9" t="str">
        <f t="shared" si="16"/>
        <v xml:space="preserve">Morel Integra Ovation 5 </v>
      </c>
      <c r="C343" s="14" t="s">
        <v>13</v>
      </c>
      <c r="D343" s="14" t="s">
        <v>1088</v>
      </c>
      <c r="E343" s="14"/>
      <c r="F343" s="14"/>
      <c r="G343" s="14"/>
      <c r="H343" s="14">
        <v>90</v>
      </c>
      <c r="I343" s="14">
        <v>90</v>
      </c>
      <c r="J343" s="9">
        <v>2.75</v>
      </c>
      <c r="K343" s="14">
        <v>70</v>
      </c>
      <c r="L343" s="14">
        <v>10.5</v>
      </c>
      <c r="M343" s="14">
        <v>0.45</v>
      </c>
      <c r="N343" s="14">
        <f t="shared" si="15"/>
        <v>0.51851851851851849</v>
      </c>
      <c r="O343" s="14">
        <f t="shared" si="17"/>
        <v>3.4054054054054048</v>
      </c>
      <c r="P343" s="14"/>
      <c r="Q343" s="14"/>
      <c r="R343" s="14"/>
      <c r="W343" t="s">
        <v>3530</v>
      </c>
      <c r="X343" s="6">
        <v>2004</v>
      </c>
      <c r="Z343" s="6">
        <v>0</v>
      </c>
      <c r="AD343" s="14">
        <v>135</v>
      </c>
    </row>
    <row r="344" spans="1:30">
      <c r="A344" s="9">
        <v>5.5</v>
      </c>
      <c r="B344" s="9" t="str">
        <f t="shared" si="16"/>
        <v>Audax AP130Z0</v>
      </c>
      <c r="C344" s="14" t="s">
        <v>782</v>
      </c>
      <c r="D344" s="14" t="s">
        <v>1089</v>
      </c>
      <c r="E344" s="14"/>
      <c r="F344" s="14"/>
      <c r="G344" s="14"/>
      <c r="H344" s="14">
        <v>40</v>
      </c>
      <c r="I344" s="14">
        <v>87</v>
      </c>
      <c r="J344" s="9">
        <v>2.5</v>
      </c>
      <c r="K344" s="14">
        <v>58</v>
      </c>
      <c r="L344" s="14">
        <v>11</v>
      </c>
      <c r="M344" s="14">
        <v>0.41</v>
      </c>
      <c r="N344" s="14">
        <f t="shared" si="15"/>
        <v>0.56862745098039214</v>
      </c>
      <c r="O344" s="14">
        <f t="shared" si="17"/>
        <v>1.4697156983930779</v>
      </c>
      <c r="P344" s="14"/>
      <c r="Q344" s="14"/>
      <c r="R344" s="14"/>
      <c r="W344" t="s">
        <v>3530</v>
      </c>
      <c r="X344" s="6">
        <v>2004</v>
      </c>
      <c r="Z344" s="6">
        <v>0</v>
      </c>
      <c r="AD344" s="14">
        <v>102</v>
      </c>
    </row>
    <row r="345" spans="1:30">
      <c r="A345" s="9">
        <v>5.5</v>
      </c>
      <c r="B345" s="9" t="str">
        <f t="shared" si="16"/>
        <v>Focal 5WS</v>
      </c>
      <c r="C345" s="14" t="s">
        <v>977</v>
      </c>
      <c r="D345" s="14" t="s">
        <v>1090</v>
      </c>
      <c r="E345" s="14"/>
      <c r="F345" s="14"/>
      <c r="G345" s="14"/>
      <c r="H345" s="14">
        <v>80</v>
      </c>
      <c r="I345" s="14">
        <v>87</v>
      </c>
      <c r="J345" s="9">
        <v>8</v>
      </c>
      <c r="K345" s="14">
        <v>44.6</v>
      </c>
      <c r="L345" s="14">
        <v>8.6999999999999993</v>
      </c>
      <c r="M345" s="14">
        <v>0.36</v>
      </c>
      <c r="N345" s="14">
        <f t="shared" si="15"/>
        <v>0.38119658119658123</v>
      </c>
      <c r="O345" s="14">
        <f t="shared" si="17"/>
        <v>6.4741935483870927</v>
      </c>
      <c r="P345" s="14"/>
      <c r="Q345" s="14"/>
      <c r="R345" s="14"/>
      <c r="W345" t="s">
        <v>3530</v>
      </c>
      <c r="X345" s="6">
        <v>2004</v>
      </c>
      <c r="Z345" s="6">
        <v>0</v>
      </c>
      <c r="AD345" s="14">
        <v>117</v>
      </c>
    </row>
    <row r="346" spans="1:30">
      <c r="A346" s="9">
        <v>5.5</v>
      </c>
      <c r="B346" s="9" t="str">
        <f t="shared" si="16"/>
        <v>Logic BC14SG49-04</v>
      </c>
      <c r="C346" s="14" t="s">
        <v>927</v>
      </c>
      <c r="D346" s="14" t="s">
        <v>1091</v>
      </c>
      <c r="E346" s="14"/>
      <c r="F346" s="14"/>
      <c r="G346" s="14"/>
      <c r="H346" s="14">
        <v>30</v>
      </c>
      <c r="I346" s="14"/>
      <c r="J346" s="9"/>
      <c r="K346" s="14">
        <v>61</v>
      </c>
      <c r="L346" s="14">
        <v>9.1999999999999993</v>
      </c>
      <c r="M346" s="14">
        <v>0.41</v>
      </c>
      <c r="N346" s="14">
        <f t="shared" si="15"/>
        <v>0.46923076923076923</v>
      </c>
      <c r="O346" s="14">
        <f t="shared" si="17"/>
        <v>3.2480519480519501</v>
      </c>
      <c r="P346" s="14"/>
      <c r="Q346" s="14"/>
      <c r="R346" s="14"/>
      <c r="W346" t="s">
        <v>3530</v>
      </c>
      <c r="X346" s="6">
        <v>2004</v>
      </c>
      <c r="Z346" s="6">
        <v>0</v>
      </c>
      <c r="AD346" s="14">
        <v>130</v>
      </c>
    </row>
    <row r="347" spans="1:30">
      <c r="A347" s="9">
        <v>5.5</v>
      </c>
      <c r="B347" s="9" t="str">
        <f t="shared" si="16"/>
        <v>Logic BC14SG49-08</v>
      </c>
      <c r="C347" s="14" t="s">
        <v>927</v>
      </c>
      <c r="D347" s="14" t="s">
        <v>1092</v>
      </c>
      <c r="E347" s="14"/>
      <c r="F347" s="14"/>
      <c r="G347" s="14"/>
      <c r="H347" s="14">
        <v>30</v>
      </c>
      <c r="I347" s="14"/>
      <c r="J347" s="9"/>
      <c r="K347" s="14">
        <v>63</v>
      </c>
      <c r="L347" s="14">
        <v>9.6</v>
      </c>
      <c r="M347" s="14">
        <v>0.47</v>
      </c>
      <c r="N347" s="14">
        <f t="shared" si="15"/>
        <v>0.54782608695652169</v>
      </c>
      <c r="O347" s="14">
        <f t="shared" si="17"/>
        <v>3.308379888268159</v>
      </c>
      <c r="P347" s="14"/>
      <c r="Q347" s="14"/>
      <c r="R347" s="14"/>
      <c r="W347" t="s">
        <v>3530</v>
      </c>
      <c r="X347" s="6">
        <v>2004</v>
      </c>
      <c r="Z347" s="6">
        <v>0</v>
      </c>
      <c r="AD347" s="14">
        <v>115</v>
      </c>
    </row>
    <row r="348" spans="1:30">
      <c r="A348" s="9">
        <v>5.5</v>
      </c>
      <c r="B348" s="9" t="str">
        <f t="shared" si="16"/>
        <v>Logic BC14WG49-04</v>
      </c>
      <c r="C348" s="14" t="s">
        <v>927</v>
      </c>
      <c r="D348" s="14" t="s">
        <v>1093</v>
      </c>
      <c r="E348" s="14"/>
      <c r="F348" s="14"/>
      <c r="G348" s="14"/>
      <c r="H348" s="14">
        <v>30</v>
      </c>
      <c r="I348" s="14"/>
      <c r="J348" s="9"/>
      <c r="K348" s="14">
        <v>61</v>
      </c>
      <c r="L348" s="14">
        <v>9.1999999999999993</v>
      </c>
      <c r="M348" s="14">
        <v>0.41</v>
      </c>
      <c r="N348" s="14">
        <f t="shared" si="15"/>
        <v>0.46923076923076923</v>
      </c>
      <c r="O348" s="14">
        <f t="shared" si="17"/>
        <v>3.2480519480519501</v>
      </c>
      <c r="P348" s="14"/>
      <c r="Q348" s="14"/>
      <c r="R348" s="14"/>
      <c r="W348" t="s">
        <v>3530</v>
      </c>
      <c r="X348" s="6">
        <v>2004</v>
      </c>
      <c r="Z348" s="6">
        <v>0</v>
      </c>
      <c r="AD348" s="14">
        <v>130</v>
      </c>
    </row>
    <row r="349" spans="1:30">
      <c r="A349" s="9">
        <v>5.5</v>
      </c>
      <c r="B349" s="9" t="str">
        <f t="shared" si="16"/>
        <v>Logic BC14WG49-08</v>
      </c>
      <c r="C349" s="14" t="s">
        <v>927</v>
      </c>
      <c r="D349" s="14" t="s">
        <v>1094</v>
      </c>
      <c r="E349" s="14"/>
      <c r="F349" s="14"/>
      <c r="G349" s="14"/>
      <c r="H349" s="14">
        <v>30</v>
      </c>
      <c r="I349" s="14"/>
      <c r="J349" s="9"/>
      <c r="K349" s="14">
        <v>63</v>
      </c>
      <c r="L349" s="14">
        <v>9.6</v>
      </c>
      <c r="M349" s="14">
        <v>0.47</v>
      </c>
      <c r="N349" s="14">
        <f t="shared" si="15"/>
        <v>0.54782608695652169</v>
      </c>
      <c r="O349" s="14">
        <f t="shared" si="17"/>
        <v>3.308379888268159</v>
      </c>
      <c r="P349" s="14"/>
      <c r="Q349" s="14"/>
      <c r="R349" s="14"/>
      <c r="W349" t="s">
        <v>3530</v>
      </c>
      <c r="X349" s="6">
        <v>2004</v>
      </c>
      <c r="Z349" s="6">
        <v>0</v>
      </c>
      <c r="AD349" s="14">
        <v>115</v>
      </c>
    </row>
    <row r="350" spans="1:30">
      <c r="A350" s="9">
        <v>5.5</v>
      </c>
      <c r="B350" s="9" t="str">
        <f t="shared" si="16"/>
        <v>Logic SC14SG49-08</v>
      </c>
      <c r="C350" s="14" t="s">
        <v>927</v>
      </c>
      <c r="D350" s="14" t="s">
        <v>1095</v>
      </c>
      <c r="E350" s="14"/>
      <c r="F350" s="14"/>
      <c r="G350" s="14"/>
      <c r="H350" s="14">
        <v>30</v>
      </c>
      <c r="I350" s="14"/>
      <c r="J350" s="9"/>
      <c r="K350" s="14">
        <v>62</v>
      </c>
      <c r="L350" s="14">
        <v>10</v>
      </c>
      <c r="M350" s="14">
        <v>0.43</v>
      </c>
      <c r="N350" s="14">
        <f t="shared" si="15"/>
        <v>0.50819672131147542</v>
      </c>
      <c r="O350" s="14">
        <f t="shared" si="17"/>
        <v>2.7945492662473788</v>
      </c>
      <c r="P350" s="14"/>
      <c r="Q350" s="14"/>
      <c r="R350" s="14"/>
      <c r="W350" t="s">
        <v>3530</v>
      </c>
      <c r="X350" s="6">
        <v>2004</v>
      </c>
      <c r="Z350" s="6">
        <v>0</v>
      </c>
      <c r="AD350" s="14">
        <v>122</v>
      </c>
    </row>
    <row r="351" spans="1:30">
      <c r="A351" s="9">
        <v>5.5</v>
      </c>
      <c r="B351" s="9" t="str">
        <f t="shared" si="16"/>
        <v>Logic SC14WG49-08</v>
      </c>
      <c r="C351" s="14" t="s">
        <v>927</v>
      </c>
      <c r="D351" s="14" t="s">
        <v>1096</v>
      </c>
      <c r="E351" s="14"/>
      <c r="F351" s="14"/>
      <c r="G351" s="14"/>
      <c r="H351" s="14">
        <v>30</v>
      </c>
      <c r="I351" s="14"/>
      <c r="J351" s="9"/>
      <c r="K351" s="14">
        <v>61</v>
      </c>
      <c r="L351" s="14">
        <v>10</v>
      </c>
      <c r="M351" s="14">
        <v>0.49</v>
      </c>
      <c r="N351" s="14">
        <f t="shared" si="15"/>
        <v>0.59223300970873782</v>
      </c>
      <c r="O351" s="14">
        <f t="shared" si="17"/>
        <v>2.8385565052231723</v>
      </c>
      <c r="P351" s="14"/>
      <c r="Q351" s="14"/>
      <c r="R351" s="14"/>
      <c r="W351" t="s">
        <v>3530</v>
      </c>
      <c r="X351" s="6">
        <v>2004</v>
      </c>
      <c r="Z351" s="6">
        <v>0</v>
      </c>
      <c r="AD351" s="14">
        <v>103</v>
      </c>
    </row>
    <row r="352" spans="1:30">
      <c r="A352" s="9">
        <v>5.5</v>
      </c>
      <c r="B352" s="9" t="str">
        <f t="shared" si="16"/>
        <v>Vifa M13SG-09-08</v>
      </c>
      <c r="C352" s="14" t="s">
        <v>260</v>
      </c>
      <c r="D352" s="14" t="s">
        <v>1097</v>
      </c>
      <c r="E352" s="14"/>
      <c r="F352" s="14"/>
      <c r="G352" s="14"/>
      <c r="H352" s="14">
        <v>35</v>
      </c>
      <c r="I352" s="14">
        <v>88</v>
      </c>
      <c r="J352" s="9">
        <v>2</v>
      </c>
      <c r="K352" s="14">
        <v>54</v>
      </c>
      <c r="L352" s="14">
        <v>12</v>
      </c>
      <c r="M352" s="14">
        <v>0.35</v>
      </c>
      <c r="N352" s="14">
        <f t="shared" si="15"/>
        <v>0.46153846153846156</v>
      </c>
      <c r="O352" s="14">
        <f t="shared" si="17"/>
        <v>1.4482758620689651</v>
      </c>
      <c r="P352" s="14"/>
      <c r="Q352" s="14"/>
      <c r="R352" s="14"/>
      <c r="W352" t="s">
        <v>3530</v>
      </c>
      <c r="X352" s="6">
        <v>2004</v>
      </c>
      <c r="Z352" s="6">
        <v>0</v>
      </c>
      <c r="AD352" s="14">
        <v>117</v>
      </c>
    </row>
    <row r="353" spans="1:30">
      <c r="A353" s="9">
        <v>5.5</v>
      </c>
      <c r="B353" s="9" t="str">
        <f t="shared" si="16"/>
        <v>Vifa MG14SK09-04</v>
      </c>
      <c r="C353" s="14" t="s">
        <v>260</v>
      </c>
      <c r="D353" s="14" t="s">
        <v>1098</v>
      </c>
      <c r="E353" s="14"/>
      <c r="F353" s="14"/>
      <c r="G353" s="14"/>
      <c r="H353" s="14"/>
      <c r="I353" s="14">
        <v>90</v>
      </c>
      <c r="J353" s="9"/>
      <c r="K353" s="14">
        <v>43</v>
      </c>
      <c r="L353" s="14">
        <v>13.2</v>
      </c>
      <c r="M353" s="14">
        <v>0.24</v>
      </c>
      <c r="N353" s="14">
        <f t="shared" si="15"/>
        <v>0.27044025157232704</v>
      </c>
      <c r="O353" s="14">
        <f t="shared" si="17"/>
        <v>2.1322314049586759</v>
      </c>
      <c r="P353" s="14"/>
      <c r="Q353" s="14"/>
      <c r="R353" s="14"/>
      <c r="W353" t="s">
        <v>3530</v>
      </c>
      <c r="X353" s="6">
        <v>2004</v>
      </c>
      <c r="Z353" s="6">
        <v>0</v>
      </c>
      <c r="AD353" s="14">
        <v>159</v>
      </c>
    </row>
    <row r="354" spans="1:30">
      <c r="A354" s="9">
        <v>5.5</v>
      </c>
      <c r="B354" s="9" t="str">
        <f t="shared" si="16"/>
        <v>Vifa MG14SK09-08</v>
      </c>
      <c r="C354" s="14" t="s">
        <v>260</v>
      </c>
      <c r="D354" s="14" t="s">
        <v>1099</v>
      </c>
      <c r="E354" s="14"/>
      <c r="F354" s="14"/>
      <c r="G354" s="14"/>
      <c r="H354" s="14"/>
      <c r="I354" s="14">
        <v>87</v>
      </c>
      <c r="J354" s="9"/>
      <c r="K354" s="14">
        <v>46</v>
      </c>
      <c r="L354" s="14">
        <v>11.7</v>
      </c>
      <c r="M354" s="14">
        <v>0.31</v>
      </c>
      <c r="N354" s="14">
        <f t="shared" si="15"/>
        <v>0.359375</v>
      </c>
      <c r="O354" s="14">
        <f t="shared" si="17"/>
        <v>2.2563291139240489</v>
      </c>
      <c r="P354" s="14"/>
      <c r="Q354" s="14"/>
      <c r="R354" s="14"/>
      <c r="W354" t="s">
        <v>3530</v>
      </c>
      <c r="X354" s="6">
        <v>2004</v>
      </c>
      <c r="Z354" s="6">
        <v>0</v>
      </c>
      <c r="AD354" s="14">
        <v>128</v>
      </c>
    </row>
    <row r="355" spans="1:30">
      <c r="A355" s="9">
        <v>5.5</v>
      </c>
      <c r="B355" s="9" t="str">
        <f t="shared" si="16"/>
        <v>Vifa MG14WK09-04</v>
      </c>
      <c r="C355" s="14" t="s">
        <v>260</v>
      </c>
      <c r="D355" s="14" t="s">
        <v>1100</v>
      </c>
      <c r="E355" s="14"/>
      <c r="F355" s="14"/>
      <c r="G355" s="14"/>
      <c r="H355" s="14"/>
      <c r="I355" s="14">
        <v>89</v>
      </c>
      <c r="J355" s="9"/>
      <c r="K355" s="14">
        <v>43</v>
      </c>
      <c r="L355" s="14">
        <v>13.6</v>
      </c>
      <c r="M355" s="14">
        <v>0.24</v>
      </c>
      <c r="N355" s="14">
        <f t="shared" si="15"/>
        <v>0.2792207792207792</v>
      </c>
      <c r="O355" s="14">
        <f t="shared" si="17"/>
        <v>1.7086092715231784</v>
      </c>
      <c r="P355" s="14"/>
      <c r="Q355" s="14"/>
      <c r="R355" s="14"/>
      <c r="W355" t="s">
        <v>3530</v>
      </c>
      <c r="X355" s="6">
        <v>2004</v>
      </c>
      <c r="Z355" s="6">
        <v>0</v>
      </c>
      <c r="AD355" s="14">
        <v>154</v>
      </c>
    </row>
    <row r="356" spans="1:30">
      <c r="A356" s="9">
        <v>5.5</v>
      </c>
      <c r="B356" s="9" t="str">
        <f t="shared" si="16"/>
        <v>Vifa MG14WK09-08</v>
      </c>
      <c r="C356" s="14" t="s">
        <v>260</v>
      </c>
      <c r="D356" s="14" t="s">
        <v>1101</v>
      </c>
      <c r="E356" s="14"/>
      <c r="F356" s="14"/>
      <c r="G356" s="14"/>
      <c r="H356" s="14"/>
      <c r="I356" s="14">
        <v>87</v>
      </c>
      <c r="J356" s="9"/>
      <c r="K356" s="14">
        <v>45</v>
      </c>
      <c r="L356" s="14">
        <v>13.8</v>
      </c>
      <c r="M356" s="14">
        <v>0.3</v>
      </c>
      <c r="N356" s="14">
        <f t="shared" si="15"/>
        <v>0.34883720930232559</v>
      </c>
      <c r="O356" s="14">
        <f t="shared" si="17"/>
        <v>2.1428571428571423</v>
      </c>
      <c r="P356" s="14"/>
      <c r="Q356" s="14"/>
      <c r="R356" s="14"/>
      <c r="W356" t="s">
        <v>3530</v>
      </c>
      <c r="X356" s="6">
        <v>2004</v>
      </c>
      <c r="Z356" s="6">
        <v>0</v>
      </c>
      <c r="AD356" s="14">
        <v>129</v>
      </c>
    </row>
    <row r="357" spans="1:30">
      <c r="A357" s="9">
        <v>5.5</v>
      </c>
      <c r="B357" s="9" t="str">
        <f t="shared" si="16"/>
        <v>Vifa P13MH-00-08</v>
      </c>
      <c r="C357" s="14" t="s">
        <v>260</v>
      </c>
      <c r="D357" s="14" t="s">
        <v>1102</v>
      </c>
      <c r="E357" s="14"/>
      <c r="F357" s="14"/>
      <c r="G357" s="14"/>
      <c r="H357" s="14">
        <v>40</v>
      </c>
      <c r="I357" s="14">
        <v>89.5</v>
      </c>
      <c r="J357" s="9">
        <v>1</v>
      </c>
      <c r="K357" s="14">
        <v>60</v>
      </c>
      <c r="L357" s="14">
        <v>10</v>
      </c>
      <c r="M357" s="14">
        <v>0.32619999999999999</v>
      </c>
      <c r="N357" s="14">
        <f t="shared" si="15"/>
        <v>0.41958041958041958</v>
      </c>
      <c r="O357" s="14">
        <f t="shared" si="17"/>
        <v>1.4656941303338471</v>
      </c>
      <c r="P357" s="14"/>
      <c r="Q357" s="14"/>
      <c r="R357" s="14"/>
      <c r="W357" t="s">
        <v>3530</v>
      </c>
      <c r="X357" s="6">
        <v>2004</v>
      </c>
      <c r="Z357" s="6">
        <v>0</v>
      </c>
      <c r="AD357" s="14">
        <v>143</v>
      </c>
    </row>
    <row r="358" spans="1:30">
      <c r="A358" s="9">
        <v>5.5</v>
      </c>
      <c r="B358" s="9" t="str">
        <f t="shared" si="16"/>
        <v>Vifa PL14WJ09-04</v>
      </c>
      <c r="C358" s="14" t="s">
        <v>260</v>
      </c>
      <c r="D358" s="14" t="s">
        <v>1103</v>
      </c>
      <c r="E358" s="14"/>
      <c r="F358" s="14"/>
      <c r="G358" s="14"/>
      <c r="H358" s="14">
        <v>50</v>
      </c>
      <c r="I358" s="14">
        <v>88</v>
      </c>
      <c r="J358" s="9"/>
      <c r="K358" s="14">
        <v>45</v>
      </c>
      <c r="L358" s="14">
        <v>13</v>
      </c>
      <c r="M358" s="14">
        <v>0.33</v>
      </c>
      <c r="N358" s="14">
        <f t="shared" si="15"/>
        <v>0.39130434782608697</v>
      </c>
      <c r="O358" s="14">
        <f t="shared" si="17"/>
        <v>2.1063829787234036</v>
      </c>
      <c r="P358" s="14"/>
      <c r="Q358" s="14"/>
      <c r="R358" s="14"/>
      <c r="W358" t="s">
        <v>3530</v>
      </c>
      <c r="X358" s="6">
        <v>2004</v>
      </c>
      <c r="Z358" s="6">
        <v>0</v>
      </c>
      <c r="AD358" s="14">
        <v>115</v>
      </c>
    </row>
    <row r="359" spans="1:30">
      <c r="A359" s="9">
        <v>5.5</v>
      </c>
      <c r="B359" s="9" t="str">
        <f t="shared" si="16"/>
        <v>Vifa PL14WJ09-08</v>
      </c>
      <c r="C359" s="14" t="s">
        <v>260</v>
      </c>
      <c r="D359" s="14" t="s">
        <v>1104</v>
      </c>
      <c r="E359" s="14"/>
      <c r="F359" s="14"/>
      <c r="G359" s="14"/>
      <c r="H359" s="14">
        <v>50</v>
      </c>
      <c r="I359" s="14">
        <v>86</v>
      </c>
      <c r="J359" s="9"/>
      <c r="K359" s="14">
        <v>47</v>
      </c>
      <c r="L359" s="14">
        <v>13</v>
      </c>
      <c r="M359" s="14">
        <v>0.38</v>
      </c>
      <c r="N359" s="14">
        <f t="shared" si="15"/>
        <v>0.46078431372549017</v>
      </c>
      <c r="O359" s="14">
        <f t="shared" si="17"/>
        <v>2.1674757281553401</v>
      </c>
      <c r="P359" s="14"/>
      <c r="Q359" s="14"/>
      <c r="R359" s="14"/>
      <c r="W359" t="s">
        <v>3530</v>
      </c>
      <c r="X359" s="6">
        <v>2004</v>
      </c>
      <c r="Z359" s="6">
        <v>0</v>
      </c>
      <c r="AD359" s="14">
        <v>102</v>
      </c>
    </row>
    <row r="360" spans="1:30">
      <c r="A360" s="9">
        <v>5.5</v>
      </c>
      <c r="B360" s="9" t="str">
        <f t="shared" si="16"/>
        <v>Vifa TC14SG49-04</v>
      </c>
      <c r="C360" s="14" t="s">
        <v>260</v>
      </c>
      <c r="D360" s="14" t="s">
        <v>1105</v>
      </c>
      <c r="E360" s="14"/>
      <c r="F360" s="14"/>
      <c r="G360" s="14"/>
      <c r="H360" s="14">
        <v>35</v>
      </c>
      <c r="I360" s="14">
        <v>87</v>
      </c>
      <c r="J360" s="9"/>
      <c r="K360" s="14">
        <v>52</v>
      </c>
      <c r="L360" s="14">
        <v>10.5</v>
      </c>
      <c r="M360" s="14">
        <v>0.38</v>
      </c>
      <c r="N360" s="14">
        <f t="shared" si="15"/>
        <v>0.44067796610169491</v>
      </c>
      <c r="O360" s="14">
        <f t="shared" si="17"/>
        <v>2.759776536312847</v>
      </c>
      <c r="P360" s="14"/>
      <c r="Q360" s="14"/>
      <c r="R360" s="14"/>
      <c r="W360" t="s">
        <v>3530</v>
      </c>
      <c r="X360" s="6">
        <v>2004</v>
      </c>
      <c r="Z360" s="6">
        <v>0</v>
      </c>
      <c r="AD360" s="14">
        <v>118</v>
      </c>
    </row>
    <row r="361" spans="1:30">
      <c r="A361" s="9">
        <v>5.5</v>
      </c>
      <c r="B361" s="9" t="str">
        <f t="shared" si="16"/>
        <v>Vifa TC14SG49-08</v>
      </c>
      <c r="C361" s="14" t="s">
        <v>260</v>
      </c>
      <c r="D361" s="14" t="s">
        <v>1106</v>
      </c>
      <c r="E361" s="14"/>
      <c r="F361" s="14"/>
      <c r="G361" s="14"/>
      <c r="H361" s="14">
        <v>35</v>
      </c>
      <c r="I361" s="14">
        <v>86</v>
      </c>
      <c r="J361" s="9"/>
      <c r="K361" s="14">
        <v>53</v>
      </c>
      <c r="L361" s="14">
        <v>10.5</v>
      </c>
      <c r="M361" s="14">
        <v>0.45</v>
      </c>
      <c r="N361" s="14">
        <f t="shared" si="15"/>
        <v>0.53</v>
      </c>
      <c r="O361" s="14">
        <f t="shared" si="17"/>
        <v>2.9812499999999975</v>
      </c>
      <c r="P361" s="14"/>
      <c r="Q361" s="14"/>
      <c r="R361" s="14"/>
      <c r="W361" t="s">
        <v>3530</v>
      </c>
      <c r="X361" s="6">
        <v>2004</v>
      </c>
      <c r="Z361" s="6">
        <v>0</v>
      </c>
      <c r="AD361" s="14">
        <v>100</v>
      </c>
    </row>
    <row r="362" spans="1:30">
      <c r="A362" s="9">
        <v>5.5</v>
      </c>
      <c r="B362" s="9" t="str">
        <f t="shared" si="16"/>
        <v>Vifa TC14WG49-04</v>
      </c>
      <c r="C362" s="14" t="s">
        <v>260</v>
      </c>
      <c r="D362" s="14" t="s">
        <v>1107</v>
      </c>
      <c r="E362" s="14"/>
      <c r="F362" s="14"/>
      <c r="G362" s="14"/>
      <c r="H362" s="14">
        <v>35</v>
      </c>
      <c r="I362" s="14">
        <v>87</v>
      </c>
      <c r="J362" s="9"/>
      <c r="K362" s="14">
        <v>52</v>
      </c>
      <c r="L362" s="14">
        <v>10.5</v>
      </c>
      <c r="M362" s="14">
        <v>0.38</v>
      </c>
      <c r="N362" s="14">
        <f t="shared" si="15"/>
        <v>0.44067796610169491</v>
      </c>
      <c r="O362" s="14">
        <f t="shared" si="17"/>
        <v>2.759776536312847</v>
      </c>
      <c r="P362" s="14"/>
      <c r="Q362" s="14"/>
      <c r="R362" s="14"/>
      <c r="W362" t="s">
        <v>3530</v>
      </c>
      <c r="X362" s="6">
        <v>2004</v>
      </c>
      <c r="Z362" s="6">
        <v>0</v>
      </c>
      <c r="AD362" s="14">
        <v>118</v>
      </c>
    </row>
    <row r="363" spans="1:30">
      <c r="A363" s="9">
        <v>5.5</v>
      </c>
      <c r="B363" s="9" t="str">
        <f t="shared" si="16"/>
        <v>Vifa TC14WG49-08</v>
      </c>
      <c r="C363" s="14" t="s">
        <v>260</v>
      </c>
      <c r="D363" s="14" t="s">
        <v>1108</v>
      </c>
      <c r="E363" s="14"/>
      <c r="F363" s="14"/>
      <c r="G363" s="14"/>
      <c r="H363" s="14">
        <v>35</v>
      </c>
      <c r="I363" s="14">
        <v>86</v>
      </c>
      <c r="J363" s="9"/>
      <c r="K363" s="14">
        <v>53</v>
      </c>
      <c r="L363" s="14">
        <v>10.5</v>
      </c>
      <c r="M363" s="14">
        <v>0.45</v>
      </c>
      <c r="N363" s="14">
        <f t="shared" si="15"/>
        <v>0.53</v>
      </c>
      <c r="O363" s="14">
        <f t="shared" si="17"/>
        <v>2.9812499999999975</v>
      </c>
      <c r="P363" s="14"/>
      <c r="Q363" s="14"/>
      <c r="R363" s="14"/>
      <c r="W363" t="s">
        <v>3530</v>
      </c>
      <c r="X363" s="6">
        <v>2004</v>
      </c>
      <c r="Z363" s="6">
        <v>0</v>
      </c>
      <c r="AD363" s="14">
        <v>100</v>
      </c>
    </row>
    <row r="364" spans="1:30">
      <c r="A364" s="9">
        <v>5.5</v>
      </c>
      <c r="B364" s="9" t="str">
        <f t="shared" si="16"/>
        <v>Vifa TC14WG-49-08</v>
      </c>
      <c r="C364" s="14" t="s">
        <v>260</v>
      </c>
      <c r="D364" s="14" t="s">
        <v>1109</v>
      </c>
      <c r="E364" s="14"/>
      <c r="F364" s="14"/>
      <c r="G364" s="14"/>
      <c r="H364" s="14">
        <v>35</v>
      </c>
      <c r="I364" s="14">
        <v>86</v>
      </c>
      <c r="J364" s="9">
        <v>3</v>
      </c>
      <c r="K364" s="14">
        <v>53</v>
      </c>
      <c r="L364" s="14">
        <v>10.5</v>
      </c>
      <c r="M364" s="14">
        <v>0.45</v>
      </c>
      <c r="N364" s="14">
        <f t="shared" si="15"/>
        <v>0.53</v>
      </c>
      <c r="O364" s="14">
        <f t="shared" si="17"/>
        <v>2.9812499999999975</v>
      </c>
      <c r="P364" s="14"/>
      <c r="Q364" s="14"/>
      <c r="R364" s="14"/>
      <c r="W364" t="s">
        <v>3530</v>
      </c>
      <c r="X364" s="6">
        <v>2004</v>
      </c>
      <c r="Z364" s="6">
        <v>0</v>
      </c>
      <c r="AD364" s="14">
        <v>100</v>
      </c>
    </row>
    <row r="365" spans="1:30">
      <c r="A365" s="9">
        <v>6</v>
      </c>
      <c r="B365" s="9" t="str">
        <f t="shared" si="16"/>
        <v>Acousto Pro 6520CF-25R</v>
      </c>
      <c r="C365" s="14" t="s">
        <v>948</v>
      </c>
      <c r="D365" s="14" t="s">
        <v>1110</v>
      </c>
      <c r="E365" s="14"/>
      <c r="F365" s="14"/>
      <c r="G365" s="14"/>
      <c r="H365" s="14">
        <v>30</v>
      </c>
      <c r="I365" s="14">
        <v>89</v>
      </c>
      <c r="J365" s="9">
        <v>7.7</v>
      </c>
      <c r="K365" s="14">
        <v>61</v>
      </c>
      <c r="L365" s="14">
        <v>11</v>
      </c>
      <c r="M365" s="14">
        <v>0.72</v>
      </c>
      <c r="N365" s="14">
        <f t="shared" si="15"/>
        <v>0.77215189873417722</v>
      </c>
      <c r="O365" s="14">
        <f t="shared" si="17"/>
        <v>10.660194174757274</v>
      </c>
      <c r="P365" s="14"/>
      <c r="Q365" s="14"/>
      <c r="R365" s="14"/>
      <c r="W365" t="s">
        <v>3530</v>
      </c>
      <c r="X365" s="6">
        <v>2004</v>
      </c>
      <c r="Z365" s="6">
        <v>0</v>
      </c>
      <c r="AD365" s="14">
        <v>79</v>
      </c>
    </row>
    <row r="366" spans="1:30">
      <c r="A366" s="9">
        <v>6</v>
      </c>
      <c r="B366" s="9" t="str">
        <f t="shared" si="16"/>
        <v>Acousto Pro F-6520</v>
      </c>
      <c r="C366" s="14" t="s">
        <v>948</v>
      </c>
      <c r="D366" s="14" t="s">
        <v>1111</v>
      </c>
      <c r="E366" s="14"/>
      <c r="F366" s="14"/>
      <c r="G366" s="14"/>
      <c r="H366" s="14">
        <v>30</v>
      </c>
      <c r="I366" s="14">
        <v>89</v>
      </c>
      <c r="J366" s="9"/>
      <c r="K366" s="14">
        <v>47</v>
      </c>
      <c r="L366" s="14">
        <v>17</v>
      </c>
      <c r="M366" s="14">
        <v>0.36</v>
      </c>
      <c r="N366" s="14">
        <f t="shared" si="15"/>
        <v>0.37903225806451613</v>
      </c>
      <c r="O366" s="14">
        <f t="shared" si="17"/>
        <v>7.1694915254237239</v>
      </c>
      <c r="P366" s="14"/>
      <c r="Q366" s="14"/>
      <c r="R366" s="14"/>
      <c r="W366" t="s">
        <v>3530</v>
      </c>
      <c r="X366" s="6">
        <v>2004</v>
      </c>
      <c r="Z366" s="6">
        <v>0</v>
      </c>
      <c r="AD366" s="14">
        <v>124</v>
      </c>
    </row>
    <row r="367" spans="1:30">
      <c r="A367" s="9">
        <v>6</v>
      </c>
      <c r="B367" s="9" t="str">
        <f t="shared" si="16"/>
        <v>Acousto Pro FP-6510</v>
      </c>
      <c r="C367" s="14" t="s">
        <v>948</v>
      </c>
      <c r="D367" s="14" t="s">
        <v>1112</v>
      </c>
      <c r="E367" s="14"/>
      <c r="F367" s="14"/>
      <c r="G367" s="14"/>
      <c r="H367" s="14">
        <v>25</v>
      </c>
      <c r="I367" s="14">
        <v>88</v>
      </c>
      <c r="J367" s="9"/>
      <c r="K367" s="14">
        <v>60</v>
      </c>
      <c r="L367" s="14">
        <v>16</v>
      </c>
      <c r="M367" s="14">
        <v>0.71</v>
      </c>
      <c r="N367" s="14">
        <f t="shared" si="15"/>
        <v>0.83333333333333337</v>
      </c>
      <c r="O367" s="14">
        <f t="shared" si="17"/>
        <v>4.7972972972972938</v>
      </c>
      <c r="P367" s="14"/>
      <c r="Q367" s="14"/>
      <c r="R367" s="14"/>
      <c r="W367" t="s">
        <v>3530</v>
      </c>
      <c r="X367" s="6">
        <v>2004</v>
      </c>
      <c r="Z367" s="6">
        <v>0</v>
      </c>
      <c r="AD367" s="14">
        <v>72</v>
      </c>
    </row>
    <row r="368" spans="1:30">
      <c r="A368" s="9">
        <v>6</v>
      </c>
      <c r="B368" s="9" t="str">
        <f t="shared" si="16"/>
        <v>Atomic QT6</v>
      </c>
      <c r="C368" s="14" t="s">
        <v>1113</v>
      </c>
      <c r="D368" s="14" t="s">
        <v>1114</v>
      </c>
      <c r="E368" s="14"/>
      <c r="F368" s="14"/>
      <c r="G368" s="14"/>
      <c r="H368" s="14"/>
      <c r="I368" s="14">
        <v>84.5</v>
      </c>
      <c r="J368" s="9">
        <v>6</v>
      </c>
      <c r="K368" s="14">
        <v>64.7</v>
      </c>
      <c r="L368" s="14">
        <v>3.6</v>
      </c>
      <c r="M368" s="14">
        <v>0.54</v>
      </c>
      <c r="N368" s="14">
        <f t="shared" si="15"/>
        <v>0.56754385964912279</v>
      </c>
      <c r="O368" s="14">
        <f t="shared" si="17"/>
        <v>11.126751592356706</v>
      </c>
      <c r="P368" s="14"/>
      <c r="Q368" s="14"/>
      <c r="R368" s="14"/>
      <c r="W368" t="s">
        <v>3530</v>
      </c>
      <c r="X368" s="6">
        <v>2004</v>
      </c>
      <c r="Z368" s="6">
        <v>0</v>
      </c>
      <c r="AD368" s="14">
        <v>114</v>
      </c>
    </row>
    <row r="369" spans="1:30">
      <c r="A369" s="9">
        <v>6</v>
      </c>
      <c r="B369" s="9" t="str">
        <f t="shared" si="16"/>
        <v>Audax PR170M0</v>
      </c>
      <c r="C369" s="14" t="s">
        <v>782</v>
      </c>
      <c r="D369" s="14" t="s">
        <v>1115</v>
      </c>
      <c r="E369" s="14"/>
      <c r="F369" s="14"/>
      <c r="G369" s="14"/>
      <c r="H369" s="14">
        <v>100</v>
      </c>
      <c r="I369" s="14">
        <v>100</v>
      </c>
      <c r="J369" s="9">
        <v>0.5</v>
      </c>
      <c r="K369" s="14">
        <v>117</v>
      </c>
      <c r="L369" s="14">
        <v>5.52</v>
      </c>
      <c r="M369" s="14">
        <v>0.51</v>
      </c>
      <c r="N369" s="14">
        <f t="shared" si="15"/>
        <v>0</v>
      </c>
      <c r="O369" s="14">
        <f t="shared" si="17"/>
        <v>0</v>
      </c>
      <c r="P369" s="14"/>
      <c r="Q369" s="14"/>
      <c r="R369" s="14"/>
      <c r="W369" t="s">
        <v>3530</v>
      </c>
      <c r="X369" s="6">
        <v>2004</v>
      </c>
      <c r="Z369" s="6">
        <v>0</v>
      </c>
      <c r="AD369" s="14"/>
    </row>
    <row r="370" spans="1:30">
      <c r="A370" s="9">
        <v>6</v>
      </c>
      <c r="B370" s="9" t="str">
        <f t="shared" si="16"/>
        <v>Audax PR170Z0</v>
      </c>
      <c r="C370" s="14" t="s">
        <v>782</v>
      </c>
      <c r="D370" s="14" t="s">
        <v>1116</v>
      </c>
      <c r="E370" s="14"/>
      <c r="F370" s="14"/>
      <c r="G370" s="14"/>
      <c r="H370" s="14">
        <v>100</v>
      </c>
      <c r="I370" s="14">
        <v>99</v>
      </c>
      <c r="J370" s="9">
        <v>0.5</v>
      </c>
      <c r="K370" s="14">
        <v>185</v>
      </c>
      <c r="L370" s="14">
        <v>3.31</v>
      </c>
      <c r="M370" s="14">
        <v>0.4</v>
      </c>
      <c r="N370" s="14">
        <f t="shared" si="15"/>
        <v>0</v>
      </c>
      <c r="O370" s="14">
        <f t="shared" si="17"/>
        <v>0</v>
      </c>
      <c r="P370" s="14"/>
      <c r="Q370" s="14"/>
      <c r="R370" s="14"/>
      <c r="W370" t="s">
        <v>3530</v>
      </c>
      <c r="X370" s="6">
        <v>2004</v>
      </c>
      <c r="Z370" s="6">
        <v>0</v>
      </c>
      <c r="AD370" s="14"/>
    </row>
    <row r="371" spans="1:30">
      <c r="A371" s="9">
        <v>6</v>
      </c>
      <c r="B371" s="9" t="str">
        <f t="shared" si="16"/>
        <v>Audio Technology 15 H 52 06 13 SD</v>
      </c>
      <c r="C371" s="14" t="s">
        <v>841</v>
      </c>
      <c r="D371" s="14" t="s">
        <v>1117</v>
      </c>
      <c r="E371" s="14"/>
      <c r="F371" s="14"/>
      <c r="G371" s="14"/>
      <c r="H371" s="14">
        <v>120</v>
      </c>
      <c r="I371" s="14">
        <v>89</v>
      </c>
      <c r="J371" s="9"/>
      <c r="K371" s="14">
        <v>48</v>
      </c>
      <c r="L371" s="14">
        <v>16</v>
      </c>
      <c r="M371" s="14">
        <v>0.33</v>
      </c>
      <c r="N371" s="14">
        <f t="shared" si="15"/>
        <v>0.4</v>
      </c>
      <c r="O371" s="14">
        <f t="shared" si="17"/>
        <v>1.8857142857142859</v>
      </c>
      <c r="P371" s="14"/>
      <c r="Q371" s="14"/>
      <c r="R371" s="14"/>
      <c r="W371" t="s">
        <v>3530</v>
      </c>
      <c r="X371" s="6">
        <v>2004</v>
      </c>
      <c r="Z371" s="6">
        <v>0</v>
      </c>
      <c r="AD371" s="14">
        <v>120</v>
      </c>
    </row>
    <row r="372" spans="1:30">
      <c r="A372" s="9">
        <v>6</v>
      </c>
      <c r="B372" s="9" t="str">
        <f t="shared" si="16"/>
        <v>Audio Technology 6 H 52 17 06 SD</v>
      </c>
      <c r="C372" s="14" t="s">
        <v>841</v>
      </c>
      <c r="D372" s="14" t="s">
        <v>1118</v>
      </c>
      <c r="E372" s="14"/>
      <c r="F372" s="14"/>
      <c r="G372" s="14"/>
      <c r="H372" s="14">
        <v>160</v>
      </c>
      <c r="I372" s="14">
        <v>90</v>
      </c>
      <c r="J372" s="9">
        <v>6.5</v>
      </c>
      <c r="K372" s="14">
        <v>32</v>
      </c>
      <c r="L372" s="14">
        <v>65</v>
      </c>
      <c r="M372" s="14">
        <v>0.28000000000000003</v>
      </c>
      <c r="N372" s="14">
        <f t="shared" si="15"/>
        <v>0.32989690721649484</v>
      </c>
      <c r="O372" s="14">
        <f t="shared" si="17"/>
        <v>1.8512396694214885</v>
      </c>
      <c r="P372" s="14"/>
      <c r="Q372" s="14"/>
      <c r="R372" s="14"/>
      <c r="W372" t="s">
        <v>3530</v>
      </c>
      <c r="X372" s="6">
        <v>2004</v>
      </c>
      <c r="Z372" s="6">
        <v>0</v>
      </c>
      <c r="AD372" s="14">
        <v>97</v>
      </c>
    </row>
    <row r="373" spans="1:30">
      <c r="A373" s="9">
        <v>6</v>
      </c>
      <c r="B373" s="9" t="str">
        <f t="shared" si="16"/>
        <v>Bandor 150DW/16</v>
      </c>
      <c r="C373" s="14" t="s">
        <v>761</v>
      </c>
      <c r="D373" s="14" t="s">
        <v>1119</v>
      </c>
      <c r="E373" s="14"/>
      <c r="F373" s="14"/>
      <c r="G373" s="14"/>
      <c r="H373" s="14">
        <v>100</v>
      </c>
      <c r="I373" s="14">
        <v>88</v>
      </c>
      <c r="J373" s="9"/>
      <c r="K373" s="14">
        <v>21.5</v>
      </c>
      <c r="L373" s="14">
        <v>119.34</v>
      </c>
      <c r="M373" s="14">
        <v>0.25</v>
      </c>
      <c r="N373" s="14">
        <f t="shared" si="15"/>
        <v>0.29054054054054052</v>
      </c>
      <c r="O373" s="14">
        <f t="shared" si="17"/>
        <v>1.7916666666666679</v>
      </c>
      <c r="P373" s="14"/>
      <c r="Q373" s="14"/>
      <c r="R373" s="14"/>
      <c r="W373" t="s">
        <v>3530</v>
      </c>
      <c r="X373" s="6">
        <v>2004</v>
      </c>
      <c r="Z373" s="6">
        <v>0</v>
      </c>
      <c r="AD373" s="14">
        <v>74</v>
      </c>
    </row>
    <row r="374" spans="1:30">
      <c r="A374" s="9">
        <v>6</v>
      </c>
      <c r="B374" s="9" t="str">
        <f t="shared" si="16"/>
        <v>Bandor 150SW/8C</v>
      </c>
      <c r="C374" s="14" t="s">
        <v>761</v>
      </c>
      <c r="D374" s="14" t="s">
        <v>1120</v>
      </c>
      <c r="E374" s="14"/>
      <c r="F374" s="14"/>
      <c r="G374" s="14"/>
      <c r="H374" s="14">
        <v>100</v>
      </c>
      <c r="I374" s="14">
        <v>88</v>
      </c>
      <c r="J374" s="9"/>
      <c r="K374" s="14">
        <v>26.1</v>
      </c>
      <c r="L374" s="14">
        <v>73.599999999999994</v>
      </c>
      <c r="M374" s="14">
        <v>0.47</v>
      </c>
      <c r="N374" s="14">
        <f t="shared" si="15"/>
        <v>0.76764705882352946</v>
      </c>
      <c r="O374" s="14">
        <f t="shared" si="17"/>
        <v>1.2121541501976283</v>
      </c>
      <c r="P374" s="14"/>
      <c r="Q374" s="14"/>
      <c r="R374" s="14"/>
      <c r="W374" t="s">
        <v>3530</v>
      </c>
      <c r="X374" s="6">
        <v>2004</v>
      </c>
      <c r="Z374" s="6">
        <v>0</v>
      </c>
      <c r="AD374" s="14">
        <v>34</v>
      </c>
    </row>
    <row r="375" spans="1:30">
      <c r="A375" s="9">
        <v>6</v>
      </c>
      <c r="B375" s="9" t="str">
        <f t="shared" si="16"/>
        <v>Beyma PL 650</v>
      </c>
      <c r="C375" s="14" t="s">
        <v>952</v>
      </c>
      <c r="D375" s="14" t="s">
        <v>1121</v>
      </c>
      <c r="E375" s="14"/>
      <c r="F375" s="14"/>
      <c r="G375" s="14"/>
      <c r="H375" s="14">
        <v>50</v>
      </c>
      <c r="I375" s="14">
        <v>89</v>
      </c>
      <c r="J375" s="9">
        <v>5</v>
      </c>
      <c r="K375" s="14">
        <v>60</v>
      </c>
      <c r="L375" s="14">
        <v>13</v>
      </c>
      <c r="M375" s="14">
        <v>0.62</v>
      </c>
      <c r="N375" s="14">
        <f t="shared" si="15"/>
        <v>0.7407407407407407</v>
      </c>
      <c r="O375" s="14">
        <f t="shared" si="17"/>
        <v>3.8036809815950914</v>
      </c>
      <c r="P375" s="14"/>
      <c r="Q375" s="14"/>
      <c r="R375" s="14"/>
      <c r="W375" t="s">
        <v>3530</v>
      </c>
      <c r="X375" s="6">
        <v>2004</v>
      </c>
      <c r="Z375" s="6">
        <v>0</v>
      </c>
      <c r="AD375" s="14">
        <v>81</v>
      </c>
    </row>
    <row r="376" spans="1:30">
      <c r="A376" s="9">
        <v>6</v>
      </c>
      <c r="B376" s="9" t="str">
        <f t="shared" si="16"/>
        <v>Beyma PL 652</v>
      </c>
      <c r="C376" s="14" t="s">
        <v>952</v>
      </c>
      <c r="D376" s="14" t="s">
        <v>1122</v>
      </c>
      <c r="E376" s="14"/>
      <c r="F376" s="14"/>
      <c r="G376" s="14"/>
      <c r="H376" s="14">
        <v>50</v>
      </c>
      <c r="I376" s="14">
        <v>89</v>
      </c>
      <c r="J376" s="9">
        <v>5</v>
      </c>
      <c r="K376" s="14">
        <v>65</v>
      </c>
      <c r="L376" s="14">
        <v>10</v>
      </c>
      <c r="M376" s="14">
        <v>0.6</v>
      </c>
      <c r="N376" s="14">
        <f t="shared" si="15"/>
        <v>0.7303370786516854</v>
      </c>
      <c r="O376" s="14">
        <f t="shared" si="17"/>
        <v>3.3620689655172407</v>
      </c>
      <c r="P376" s="14"/>
      <c r="Q376" s="14"/>
      <c r="R376" s="14"/>
      <c r="W376" t="s">
        <v>3530</v>
      </c>
      <c r="X376" s="6">
        <v>2004</v>
      </c>
      <c r="Z376" s="6">
        <v>0</v>
      </c>
      <c r="AD376" s="14">
        <v>89</v>
      </c>
    </row>
    <row r="377" spans="1:30">
      <c r="A377" s="9">
        <v>6</v>
      </c>
      <c r="B377" s="9" t="str">
        <f t="shared" si="16"/>
        <v>Beyma PL 690</v>
      </c>
      <c r="C377" s="14" t="s">
        <v>952</v>
      </c>
      <c r="D377" s="14" t="s">
        <v>1123</v>
      </c>
      <c r="E377" s="14"/>
      <c r="F377" s="14"/>
      <c r="G377" s="14"/>
      <c r="H377" s="14">
        <v>80</v>
      </c>
      <c r="I377" s="14">
        <v>90</v>
      </c>
      <c r="J377" s="9">
        <v>5</v>
      </c>
      <c r="K377" s="14">
        <v>55</v>
      </c>
      <c r="L377" s="14">
        <v>20</v>
      </c>
      <c r="M377" s="14">
        <v>0.66</v>
      </c>
      <c r="N377" s="14">
        <f t="shared" si="15"/>
        <v>0.84615384615384615</v>
      </c>
      <c r="O377" s="14">
        <f t="shared" si="17"/>
        <v>3.0000000000000009</v>
      </c>
      <c r="P377" s="14"/>
      <c r="Q377" s="14"/>
      <c r="R377" s="14"/>
      <c r="W377" t="s">
        <v>3530</v>
      </c>
      <c r="X377" s="6">
        <v>2004</v>
      </c>
      <c r="Z377" s="6">
        <v>0</v>
      </c>
      <c r="AD377" s="14">
        <v>65</v>
      </c>
    </row>
    <row r="378" spans="1:30">
      <c r="A378" s="9">
        <v>6</v>
      </c>
      <c r="B378" s="9" t="str">
        <f t="shared" si="16"/>
        <v>Beyma PL 692</v>
      </c>
      <c r="C378" s="14" t="s">
        <v>952</v>
      </c>
      <c r="D378" s="14" t="s">
        <v>1124</v>
      </c>
      <c r="E378" s="14"/>
      <c r="F378" s="14"/>
      <c r="G378" s="14"/>
      <c r="H378" s="14">
        <v>80</v>
      </c>
      <c r="I378" s="14">
        <v>90</v>
      </c>
      <c r="J378" s="9">
        <v>5</v>
      </c>
      <c r="K378" s="14">
        <v>55</v>
      </c>
      <c r="L378" s="14">
        <v>20</v>
      </c>
      <c r="M378" s="14">
        <v>0.66</v>
      </c>
      <c r="N378" s="14">
        <f t="shared" si="15"/>
        <v>0.84615384615384615</v>
      </c>
      <c r="O378" s="14">
        <f t="shared" si="17"/>
        <v>3.0000000000000009</v>
      </c>
      <c r="P378" s="14"/>
      <c r="Q378" s="14"/>
      <c r="R378" s="14"/>
      <c r="W378" t="s">
        <v>3530</v>
      </c>
      <c r="X378" s="6">
        <v>2004</v>
      </c>
      <c r="Z378" s="6">
        <v>0</v>
      </c>
      <c r="AD378" s="14">
        <v>65</v>
      </c>
    </row>
    <row r="379" spans="1:30">
      <c r="A379" s="9">
        <v>6</v>
      </c>
      <c r="B379" s="9" t="str">
        <f t="shared" si="16"/>
        <v>Beyma PL 693</v>
      </c>
      <c r="C379" s="14" t="s">
        <v>952</v>
      </c>
      <c r="D379" s="14" t="s">
        <v>1125</v>
      </c>
      <c r="E379" s="14"/>
      <c r="F379" s="14"/>
      <c r="G379" s="14"/>
      <c r="H379" s="14">
        <v>75</v>
      </c>
      <c r="I379" s="14">
        <v>91</v>
      </c>
      <c r="J379" s="9">
        <v>5</v>
      </c>
      <c r="K379" s="14">
        <v>55</v>
      </c>
      <c r="L379" s="14">
        <v>20</v>
      </c>
      <c r="M379" s="14">
        <v>0.66</v>
      </c>
      <c r="N379" s="14">
        <f t="shared" si="15"/>
        <v>0.84615384615384615</v>
      </c>
      <c r="O379" s="14">
        <f t="shared" si="17"/>
        <v>3.0000000000000009</v>
      </c>
      <c r="P379" s="14"/>
      <c r="Q379" s="14"/>
      <c r="R379" s="14"/>
      <c r="W379" t="s">
        <v>3530</v>
      </c>
      <c r="X379" s="6">
        <v>2004</v>
      </c>
      <c r="Z379" s="6">
        <v>0</v>
      </c>
      <c r="AD379" s="14">
        <v>65</v>
      </c>
    </row>
    <row r="380" spans="1:30">
      <c r="A380" s="9">
        <v>6</v>
      </c>
      <c r="B380" s="9" t="str">
        <f t="shared" si="16"/>
        <v>BM Audio Labs MB-62XT</v>
      </c>
      <c r="C380" s="14" t="s">
        <v>847</v>
      </c>
      <c r="D380" s="14" t="s">
        <v>1126</v>
      </c>
      <c r="E380" s="14"/>
      <c r="F380" s="14"/>
      <c r="G380" s="14"/>
      <c r="H380" s="14"/>
      <c r="I380" s="14"/>
      <c r="J380" s="9">
        <v>4</v>
      </c>
      <c r="K380" s="14">
        <v>87</v>
      </c>
      <c r="L380" s="14">
        <v>8</v>
      </c>
      <c r="M380" s="14">
        <v>1.1599999999999999</v>
      </c>
      <c r="N380" s="14">
        <f t="shared" si="15"/>
        <v>1.5535714285714286</v>
      </c>
      <c r="O380" s="14">
        <f t="shared" si="17"/>
        <v>4.5789473684210513</v>
      </c>
      <c r="P380" s="14"/>
      <c r="Q380" s="14"/>
      <c r="R380" s="14"/>
      <c r="W380" t="s">
        <v>3530</v>
      </c>
      <c r="X380" s="6">
        <v>2004</v>
      </c>
      <c r="Z380" s="6">
        <v>0</v>
      </c>
      <c r="AD380" s="14">
        <v>56</v>
      </c>
    </row>
    <row r="381" spans="1:30">
      <c r="A381" s="9">
        <v>6</v>
      </c>
      <c r="B381" s="9" t="str">
        <f t="shared" si="16"/>
        <v>Bumper 6350IP</v>
      </c>
      <c r="C381" s="14" t="s">
        <v>1127</v>
      </c>
      <c r="D381" s="14" t="s">
        <v>1128</v>
      </c>
      <c r="E381" s="14"/>
      <c r="F381" s="14"/>
      <c r="G381" s="14"/>
      <c r="H381" s="14">
        <v>350</v>
      </c>
      <c r="I381" s="14">
        <v>84.4</v>
      </c>
      <c r="J381" s="9">
        <v>4.32</v>
      </c>
      <c r="K381" s="14">
        <v>45.1</v>
      </c>
      <c r="L381" s="14">
        <v>6.9</v>
      </c>
      <c r="M381" s="14">
        <v>0.32</v>
      </c>
      <c r="N381" s="14">
        <f t="shared" si="15"/>
        <v>0.3991150442477876</v>
      </c>
      <c r="O381" s="14">
        <f t="shared" si="17"/>
        <v>1.6143176733780769</v>
      </c>
      <c r="P381" s="14"/>
      <c r="Q381" s="14"/>
      <c r="R381" s="14"/>
      <c r="W381" t="s">
        <v>3530</v>
      </c>
      <c r="X381" s="6">
        <v>2004</v>
      </c>
      <c r="Z381" s="6">
        <v>0</v>
      </c>
      <c r="AD381" s="14">
        <v>113</v>
      </c>
    </row>
    <row r="382" spans="1:30">
      <c r="A382" s="9">
        <v>6</v>
      </c>
      <c r="B382" s="9" t="str">
        <f t="shared" si="16"/>
        <v>Bumper 648IP</v>
      </c>
      <c r="C382" s="14" t="s">
        <v>1127</v>
      </c>
      <c r="D382" s="14" t="s">
        <v>1129</v>
      </c>
      <c r="E382" s="14"/>
      <c r="F382" s="14"/>
      <c r="G382" s="14"/>
      <c r="H382" s="14">
        <v>350</v>
      </c>
      <c r="I382" s="14">
        <v>84.4</v>
      </c>
      <c r="J382" s="9">
        <v>4.32</v>
      </c>
      <c r="K382" s="14">
        <v>45.1</v>
      </c>
      <c r="L382" s="14">
        <v>6.9</v>
      </c>
      <c r="M382" s="14">
        <v>0.32</v>
      </c>
      <c r="N382" s="14">
        <f t="shared" si="15"/>
        <v>0.3991150442477876</v>
      </c>
      <c r="O382" s="14">
        <f t="shared" si="17"/>
        <v>1.6143176733780769</v>
      </c>
      <c r="P382" s="14"/>
      <c r="Q382" s="14"/>
      <c r="R382" s="14"/>
      <c r="W382" t="s">
        <v>3530</v>
      </c>
      <c r="X382" s="6">
        <v>2004</v>
      </c>
      <c r="Z382" s="6">
        <v>0</v>
      </c>
      <c r="AD382" s="14">
        <v>113</v>
      </c>
    </row>
    <row r="383" spans="1:30">
      <c r="A383" s="9">
        <v>6</v>
      </c>
      <c r="B383" s="9" t="str">
        <f t="shared" si="16"/>
        <v>Bumper 648IPRS</v>
      </c>
      <c r="C383" s="14" t="s">
        <v>1127</v>
      </c>
      <c r="D383" s="14" t="s">
        <v>1130</v>
      </c>
      <c r="E383" s="14"/>
      <c r="F383" s="14"/>
      <c r="G383" s="14"/>
      <c r="H383" s="14">
        <v>350</v>
      </c>
      <c r="I383" s="14">
        <v>87.4</v>
      </c>
      <c r="J383" s="9">
        <v>4.32</v>
      </c>
      <c r="K383" s="14">
        <v>45.1</v>
      </c>
      <c r="L383" s="14">
        <v>6.9</v>
      </c>
      <c r="M383" s="14">
        <v>0.32</v>
      </c>
      <c r="N383" s="14">
        <f t="shared" si="15"/>
        <v>0.3991150442477876</v>
      </c>
      <c r="O383" s="14">
        <f t="shared" si="17"/>
        <v>1.6143176733780769</v>
      </c>
      <c r="P383" s="14"/>
      <c r="Q383" s="14"/>
      <c r="R383" s="14"/>
      <c r="W383" t="s">
        <v>3530</v>
      </c>
      <c r="X383" s="6">
        <v>2004</v>
      </c>
      <c r="Z383" s="6">
        <v>0</v>
      </c>
      <c r="AD383" s="14">
        <v>113</v>
      </c>
    </row>
    <row r="384" spans="1:30">
      <c r="A384" s="9">
        <v>6</v>
      </c>
      <c r="B384" s="9" t="str">
        <f t="shared" si="16"/>
        <v>Bumper 648RF</v>
      </c>
      <c r="C384" s="14" t="s">
        <v>1127</v>
      </c>
      <c r="D384" s="14" t="s">
        <v>1131</v>
      </c>
      <c r="E384" s="14"/>
      <c r="F384" s="14"/>
      <c r="G384" s="14"/>
      <c r="H384" s="14">
        <v>300</v>
      </c>
      <c r="I384" s="14"/>
      <c r="J384" s="9">
        <v>9.1</v>
      </c>
      <c r="K384" s="14">
        <v>74.400000000000006</v>
      </c>
      <c r="L384" s="14">
        <v>14.2</v>
      </c>
      <c r="M384" s="14">
        <v>0.46</v>
      </c>
      <c r="N384" s="14">
        <f t="shared" si="15"/>
        <v>0.48947368421052634</v>
      </c>
      <c r="O384" s="14">
        <f t="shared" si="17"/>
        <v>7.6392857142857187</v>
      </c>
      <c r="P384" s="14"/>
      <c r="Q384" s="14"/>
      <c r="R384" s="14"/>
      <c r="W384" t="s">
        <v>3530</v>
      </c>
      <c r="X384" s="6">
        <v>2004</v>
      </c>
      <c r="Z384" s="6">
        <v>0</v>
      </c>
      <c r="AD384" s="14">
        <v>152</v>
      </c>
    </row>
    <row r="385" spans="1:30">
      <c r="A385" s="9">
        <v>6</v>
      </c>
      <c r="B385" s="9" t="str">
        <f t="shared" si="16"/>
        <v>Cabasse 13 M 15</v>
      </c>
      <c r="C385" s="14" t="s">
        <v>1132</v>
      </c>
      <c r="D385" s="14" t="s">
        <v>1133</v>
      </c>
      <c r="E385" s="14"/>
      <c r="F385" s="14"/>
      <c r="G385" s="14"/>
      <c r="H385" s="14">
        <v>70</v>
      </c>
      <c r="I385" s="14"/>
      <c r="J385" s="9">
        <v>4.5</v>
      </c>
      <c r="K385" s="14">
        <v>63.1</v>
      </c>
      <c r="L385" s="14">
        <v>8.1999999999999993</v>
      </c>
      <c r="M385" s="14">
        <v>0.41</v>
      </c>
      <c r="N385" s="14">
        <f t="shared" si="15"/>
        <v>0.46058394160583943</v>
      </c>
      <c r="O385" s="14">
        <f t="shared" si="17"/>
        <v>3.7331890331890341</v>
      </c>
      <c r="P385" s="14"/>
      <c r="Q385" s="14"/>
      <c r="R385" s="14"/>
      <c r="W385" t="s">
        <v>3530</v>
      </c>
      <c r="X385" s="6">
        <v>2004</v>
      </c>
      <c r="Z385" s="6">
        <v>0</v>
      </c>
      <c r="AD385" s="14">
        <v>137</v>
      </c>
    </row>
    <row r="386" spans="1:30">
      <c r="A386" s="9">
        <v>6</v>
      </c>
      <c r="B386" s="9" t="str">
        <f t="shared" si="16"/>
        <v>Cadence CWM6</v>
      </c>
      <c r="C386" s="14" t="s">
        <v>849</v>
      </c>
      <c r="D386" s="14" t="s">
        <v>1134</v>
      </c>
      <c r="E386" s="14"/>
      <c r="F386" s="14"/>
      <c r="G386" s="14"/>
      <c r="H386" s="14">
        <v>75</v>
      </c>
      <c r="I386" s="14">
        <v>86.37</v>
      </c>
      <c r="J386" s="9"/>
      <c r="K386" s="14">
        <v>59.77</v>
      </c>
      <c r="L386" s="14">
        <v>10.164</v>
      </c>
      <c r="M386" s="14">
        <v>0.71199999999999997</v>
      </c>
      <c r="N386" s="14">
        <f t="shared" ref="N386:N449" si="18">IF(AD386&gt;0,K386/AD386,0)</f>
        <v>0.76628205128205129</v>
      </c>
      <c r="O386" s="14">
        <f t="shared" si="17"/>
        <v>10.051072272083115</v>
      </c>
      <c r="P386" s="14"/>
      <c r="Q386" s="14"/>
      <c r="R386" s="14"/>
      <c r="W386" t="s">
        <v>3530</v>
      </c>
      <c r="X386" s="6">
        <v>2004</v>
      </c>
      <c r="Z386" s="6">
        <v>0</v>
      </c>
      <c r="AD386" s="14">
        <v>78</v>
      </c>
    </row>
    <row r="387" spans="1:30">
      <c r="A387" s="9">
        <v>6</v>
      </c>
      <c r="B387" s="9" t="str">
        <f t="shared" ref="B387:B450" si="19">CONCATENATE(C387,CHAR(32),D387)</f>
        <v>Craaft 6/100PCD</v>
      </c>
      <c r="C387" s="9" t="s">
        <v>1135</v>
      </c>
      <c r="D387" s="9" t="s">
        <v>1136</v>
      </c>
      <c r="E387" s="9"/>
      <c r="F387" s="9"/>
      <c r="G387" s="9"/>
      <c r="H387" s="9">
        <v>100</v>
      </c>
      <c r="I387" s="9">
        <v>99</v>
      </c>
      <c r="J387" s="9">
        <v>2</v>
      </c>
      <c r="K387" s="9">
        <v>138</v>
      </c>
      <c r="L387" s="9">
        <v>6.8</v>
      </c>
      <c r="M387" s="9">
        <v>0.39</v>
      </c>
      <c r="N387" s="14">
        <f t="shared" si="18"/>
        <v>0.4</v>
      </c>
      <c r="O387" s="14">
        <f t="shared" si="17"/>
        <v>15.600000000000055</v>
      </c>
      <c r="P387" s="9"/>
      <c r="Q387" s="9"/>
      <c r="R387" s="9"/>
      <c r="W387" t="s">
        <v>3530</v>
      </c>
      <c r="X387" s="6">
        <v>2004</v>
      </c>
      <c r="Z387" s="6">
        <v>0</v>
      </c>
      <c r="AD387" s="9">
        <v>345</v>
      </c>
    </row>
    <row r="388" spans="1:30">
      <c r="A388" s="9">
        <v>6</v>
      </c>
      <c r="B388" s="9" t="str">
        <f t="shared" si="19"/>
        <v>Crunch CR64</v>
      </c>
      <c r="C388" s="9" t="s">
        <v>1137</v>
      </c>
      <c r="D388" s="9" t="s">
        <v>1138</v>
      </c>
      <c r="E388" s="9"/>
      <c r="F388" s="9"/>
      <c r="G388" s="9"/>
      <c r="H388" s="9">
        <v>100</v>
      </c>
      <c r="I388" s="9">
        <v>88</v>
      </c>
      <c r="J388" s="9">
        <v>4</v>
      </c>
      <c r="K388" s="9">
        <v>59</v>
      </c>
      <c r="L388" s="9">
        <v>8.1999999999999993</v>
      </c>
      <c r="M388" s="9">
        <v>0.38669999999999999</v>
      </c>
      <c r="N388" s="14">
        <f t="shared" si="18"/>
        <v>0.40972222222222221</v>
      </c>
      <c r="O388" s="14">
        <f t="shared" ref="O388:O451" si="20">IF(AD388&gt;0,1/(1/M388-1/N388),0)</f>
        <v>6.8820282335907459</v>
      </c>
      <c r="P388" s="9"/>
      <c r="Q388" s="9"/>
      <c r="R388" s="9"/>
      <c r="W388" t="s">
        <v>3530</v>
      </c>
      <c r="X388" s="6">
        <v>2004</v>
      </c>
      <c r="Z388" s="6">
        <v>0</v>
      </c>
      <c r="AD388" s="9">
        <v>144</v>
      </c>
    </row>
    <row r="389" spans="1:30">
      <c r="A389" s="9">
        <v>6</v>
      </c>
      <c r="B389" s="9" t="str">
        <f t="shared" si="19"/>
        <v>Crunch CR68</v>
      </c>
      <c r="C389" s="9" t="s">
        <v>1137</v>
      </c>
      <c r="D389" s="9" t="s">
        <v>1139</v>
      </c>
      <c r="E389" s="9"/>
      <c r="F389" s="9"/>
      <c r="G389" s="9"/>
      <c r="H389" s="9">
        <v>100</v>
      </c>
      <c r="I389" s="9">
        <v>88</v>
      </c>
      <c r="J389" s="9">
        <v>3.7</v>
      </c>
      <c r="K389" s="9">
        <v>64</v>
      </c>
      <c r="L389" s="9">
        <v>7.4</v>
      </c>
      <c r="M389" s="9">
        <v>0.47360000000000002</v>
      </c>
      <c r="N389" s="14">
        <f t="shared" si="18"/>
        <v>0.52032520325203258</v>
      </c>
      <c r="O389" s="14">
        <f t="shared" si="20"/>
        <v>5.2739420935411987</v>
      </c>
      <c r="P389" s="9"/>
      <c r="Q389" s="9"/>
      <c r="R389" s="9"/>
      <c r="W389" t="s">
        <v>3530</v>
      </c>
      <c r="X389" s="6">
        <v>2004</v>
      </c>
      <c r="Z389" s="6">
        <v>0</v>
      </c>
      <c r="AD389" s="9">
        <v>123</v>
      </c>
    </row>
    <row r="390" spans="1:30">
      <c r="A390" s="9">
        <v>6</v>
      </c>
      <c r="B390" s="9" t="str">
        <f t="shared" si="19"/>
        <v>Crunch CR6WTP-04</v>
      </c>
      <c r="C390" s="9" t="s">
        <v>1137</v>
      </c>
      <c r="D390" s="9" t="s">
        <v>1140</v>
      </c>
      <c r="E390" s="9"/>
      <c r="F390" s="9"/>
      <c r="G390" s="9"/>
      <c r="H390" s="9">
        <v>100</v>
      </c>
      <c r="I390" s="9">
        <v>89</v>
      </c>
      <c r="J390" s="9">
        <v>4</v>
      </c>
      <c r="K390" s="9">
        <v>64</v>
      </c>
      <c r="L390" s="9">
        <v>8.8000000000000007</v>
      </c>
      <c r="M390" s="9">
        <v>0.3987</v>
      </c>
      <c r="N390" s="14">
        <f t="shared" si="18"/>
        <v>0.45070422535211269</v>
      </c>
      <c r="O390" s="14">
        <f t="shared" si="20"/>
        <v>3.4554071987649992</v>
      </c>
      <c r="P390" s="9"/>
      <c r="Q390" s="9"/>
      <c r="R390" s="9"/>
      <c r="W390" t="s">
        <v>3530</v>
      </c>
      <c r="X390" s="6">
        <v>2004</v>
      </c>
      <c r="Z390" s="6">
        <v>0</v>
      </c>
      <c r="AD390" s="9">
        <v>142</v>
      </c>
    </row>
    <row r="391" spans="1:30">
      <c r="A391" s="9">
        <v>6</v>
      </c>
      <c r="B391" s="9" t="str">
        <f t="shared" si="19"/>
        <v>Crunch CR6WTP-08</v>
      </c>
      <c r="C391" s="9" t="s">
        <v>1137</v>
      </c>
      <c r="D391" s="9" t="s">
        <v>1141</v>
      </c>
      <c r="E391" s="9"/>
      <c r="F391" s="9"/>
      <c r="G391" s="9"/>
      <c r="H391" s="9">
        <v>100</v>
      </c>
      <c r="I391" s="9">
        <v>88</v>
      </c>
      <c r="J391" s="9">
        <v>4</v>
      </c>
      <c r="K391" s="9">
        <v>62</v>
      </c>
      <c r="L391" s="9">
        <v>10.5</v>
      </c>
      <c r="M391" s="9">
        <v>0.50039999999999996</v>
      </c>
      <c r="N391" s="14">
        <f t="shared" si="18"/>
        <v>0.56880733944954132</v>
      </c>
      <c r="O391" s="14">
        <f t="shared" si="20"/>
        <v>4.1608282817445401</v>
      </c>
      <c r="P391" s="9"/>
      <c r="Q391" s="9"/>
      <c r="R391" s="9"/>
      <c r="W391" t="s">
        <v>3530</v>
      </c>
      <c r="X391" s="6">
        <v>2004</v>
      </c>
      <c r="Z391" s="6">
        <v>0</v>
      </c>
      <c r="AD391" s="9">
        <v>109</v>
      </c>
    </row>
    <row r="392" spans="1:30">
      <c r="A392" s="9">
        <v>6</v>
      </c>
      <c r="B392" s="9" t="str">
        <f t="shared" si="19"/>
        <v>Dayton RS150S-8</v>
      </c>
      <c r="C392" s="9" t="s">
        <v>970</v>
      </c>
      <c r="D392" s="9" t="s">
        <v>1142</v>
      </c>
      <c r="E392" s="9"/>
      <c r="F392" s="9"/>
      <c r="G392" s="9"/>
      <c r="H392" s="9">
        <v>40</v>
      </c>
      <c r="I392" s="9">
        <v>88</v>
      </c>
      <c r="J392" s="9">
        <v>4</v>
      </c>
      <c r="K392" s="9">
        <v>49.16</v>
      </c>
      <c r="L392" s="9">
        <v>13.98</v>
      </c>
      <c r="M392" s="9">
        <v>0.38</v>
      </c>
      <c r="N392" s="14">
        <f t="shared" si="18"/>
        <v>0.46819047619047616</v>
      </c>
      <c r="O392" s="14">
        <f t="shared" si="20"/>
        <v>2.0173650107991352</v>
      </c>
      <c r="P392" s="9"/>
      <c r="Q392" s="9"/>
      <c r="R392" s="9"/>
      <c r="W392" t="s">
        <v>3530</v>
      </c>
      <c r="X392" s="6">
        <v>2004</v>
      </c>
      <c r="Z392" s="6">
        <v>0</v>
      </c>
      <c r="AD392" s="9">
        <v>105</v>
      </c>
    </row>
    <row r="393" spans="1:30">
      <c r="A393" s="9">
        <v>6</v>
      </c>
      <c r="B393" s="9" t="str">
        <f t="shared" si="19"/>
        <v>Dynaudio MW150</v>
      </c>
      <c r="C393" s="9" t="s">
        <v>1143</v>
      </c>
      <c r="D393" s="9" t="s">
        <v>1144</v>
      </c>
      <c r="E393" s="9"/>
      <c r="F393" s="9"/>
      <c r="G393" s="9"/>
      <c r="H393" s="9">
        <v>100</v>
      </c>
      <c r="I393" s="9"/>
      <c r="J393" s="9">
        <v>6</v>
      </c>
      <c r="K393" s="9">
        <v>70</v>
      </c>
      <c r="L393" s="9">
        <v>4.5</v>
      </c>
      <c r="M393" s="9">
        <v>0.52</v>
      </c>
      <c r="N393" s="14">
        <f t="shared" si="18"/>
        <v>0.67961165048543692</v>
      </c>
      <c r="O393" s="14">
        <f t="shared" si="20"/>
        <v>2.2141119221411194</v>
      </c>
      <c r="P393" s="9"/>
      <c r="Q393" s="9"/>
      <c r="R393" s="9"/>
      <c r="W393" t="s">
        <v>3530</v>
      </c>
      <c r="X393" s="6">
        <v>2004</v>
      </c>
      <c r="Z393" s="6">
        <v>0</v>
      </c>
      <c r="AD393" s="9">
        <v>103</v>
      </c>
    </row>
    <row r="394" spans="1:30">
      <c r="A394" s="9">
        <v>6</v>
      </c>
      <c r="B394" s="9" t="str">
        <f t="shared" si="19"/>
        <v>Eighteen Sound 6ND410 8 ohm</v>
      </c>
      <c r="C394" s="9" t="s">
        <v>1145</v>
      </c>
      <c r="D394" s="9" t="s">
        <v>1146</v>
      </c>
      <c r="E394" s="9"/>
      <c r="F394" s="9"/>
      <c r="G394" s="9"/>
      <c r="H394" s="9">
        <v>180</v>
      </c>
      <c r="I394" s="9">
        <v>102</v>
      </c>
      <c r="J394" s="9">
        <v>2</v>
      </c>
      <c r="K394" s="9">
        <v>120</v>
      </c>
      <c r="L394" s="9">
        <v>6.2</v>
      </c>
      <c r="M394" s="9">
        <v>0.24</v>
      </c>
      <c r="N394" s="14">
        <f t="shared" si="18"/>
        <v>0.27027027027027029</v>
      </c>
      <c r="O394" s="14">
        <f t="shared" si="20"/>
        <v>2.1428571428571401</v>
      </c>
      <c r="P394" s="9"/>
      <c r="Q394" s="9"/>
      <c r="R394" s="9"/>
      <c r="W394" t="s">
        <v>3530</v>
      </c>
      <c r="X394" s="6">
        <v>2004</v>
      </c>
      <c r="Z394" s="6">
        <v>0</v>
      </c>
      <c r="AD394" s="9">
        <v>444</v>
      </c>
    </row>
    <row r="395" spans="1:30">
      <c r="A395" s="9">
        <v>6</v>
      </c>
      <c r="B395" s="9" t="str">
        <f t="shared" si="19"/>
        <v>Eighteen Sound 6ND430 8 ohm</v>
      </c>
      <c r="C395" s="9" t="s">
        <v>1145</v>
      </c>
      <c r="D395" s="9" t="s">
        <v>1147</v>
      </c>
      <c r="E395" s="9"/>
      <c r="F395" s="9"/>
      <c r="G395" s="9"/>
      <c r="H395" s="9">
        <v>400</v>
      </c>
      <c r="I395" s="9">
        <v>103</v>
      </c>
      <c r="J395" s="9">
        <v>2.5</v>
      </c>
      <c r="K395" s="9">
        <v>89</v>
      </c>
      <c r="L395" s="9">
        <v>18</v>
      </c>
      <c r="M395" s="9">
        <v>0.23</v>
      </c>
      <c r="N395" s="14">
        <f t="shared" si="18"/>
        <v>0.23989218328840969</v>
      </c>
      <c r="O395" s="14">
        <f t="shared" si="20"/>
        <v>5.5776566757493322</v>
      </c>
      <c r="P395" s="9"/>
      <c r="Q395" s="9"/>
      <c r="R395" s="9"/>
      <c r="W395" t="s">
        <v>3530</v>
      </c>
      <c r="X395" s="6">
        <v>2004</v>
      </c>
      <c r="Z395" s="6">
        <v>0</v>
      </c>
      <c r="AD395" s="9">
        <v>371</v>
      </c>
    </row>
    <row r="396" spans="1:30">
      <c r="A396" s="9">
        <v>6</v>
      </c>
      <c r="B396" s="9" t="str">
        <f t="shared" si="19"/>
        <v>Eminence Alpha 6</v>
      </c>
      <c r="C396" s="9" t="s">
        <v>1148</v>
      </c>
      <c r="D396" s="9" t="s">
        <v>1149</v>
      </c>
      <c r="E396" s="9"/>
      <c r="F396" s="9"/>
      <c r="G396" s="9"/>
      <c r="H396" s="9">
        <v>100</v>
      </c>
      <c r="I396" s="9"/>
      <c r="J396" s="9">
        <v>0</v>
      </c>
      <c r="K396" s="9">
        <v>118</v>
      </c>
      <c r="L396" s="9">
        <v>5.8</v>
      </c>
      <c r="M396" s="9">
        <v>0.54</v>
      </c>
      <c r="N396" s="14">
        <f t="shared" si="18"/>
        <v>0.59898477157360408</v>
      </c>
      <c r="O396" s="14">
        <f t="shared" si="20"/>
        <v>5.4836488812392492</v>
      </c>
      <c r="P396" s="9"/>
      <c r="Q396" s="9"/>
      <c r="R396" s="9"/>
      <c r="W396" t="s">
        <v>3530</v>
      </c>
      <c r="X396" s="6">
        <v>2004</v>
      </c>
      <c r="Z396" s="6">
        <v>0</v>
      </c>
      <c r="AD396" s="9">
        <v>197</v>
      </c>
    </row>
    <row r="397" spans="1:30">
      <c r="A397" s="9">
        <v>6</v>
      </c>
      <c r="B397" s="9" t="str">
        <f t="shared" si="19"/>
        <v>Focal 6K4311</v>
      </c>
      <c r="C397" s="14" t="s">
        <v>977</v>
      </c>
      <c r="D397" s="14" t="s">
        <v>1150</v>
      </c>
      <c r="E397" s="14"/>
      <c r="F397" s="14"/>
      <c r="G397" s="14"/>
      <c r="H397" s="14">
        <v>90</v>
      </c>
      <c r="I397" s="14">
        <v>88.91</v>
      </c>
      <c r="J397" s="9">
        <v>5</v>
      </c>
      <c r="K397" s="14">
        <v>56.8</v>
      </c>
      <c r="L397" s="14">
        <v>16.600000000000001</v>
      </c>
      <c r="M397" s="14">
        <v>0.43</v>
      </c>
      <c r="N397" s="14">
        <f t="shared" si="18"/>
        <v>0.46178861788617886</v>
      </c>
      <c r="O397" s="14">
        <f t="shared" si="20"/>
        <v>6.2465473145780042</v>
      </c>
      <c r="P397" s="14"/>
      <c r="Q397" s="14"/>
      <c r="R397" s="14"/>
      <c r="W397" t="s">
        <v>3530</v>
      </c>
      <c r="X397" s="6">
        <v>2004</v>
      </c>
      <c r="Z397" s="6">
        <v>0</v>
      </c>
      <c r="AD397" s="14">
        <v>123</v>
      </c>
    </row>
    <row r="398" spans="1:30">
      <c r="A398" s="9">
        <v>6</v>
      </c>
      <c r="B398" s="9" t="str">
        <f t="shared" si="19"/>
        <v>Focal 6K4311B</v>
      </c>
      <c r="C398" s="14" t="s">
        <v>977</v>
      </c>
      <c r="D398" s="14" t="s">
        <v>1151</v>
      </c>
      <c r="E398" s="14"/>
      <c r="F398" s="14"/>
      <c r="G398" s="14"/>
      <c r="H398" s="14">
        <v>90</v>
      </c>
      <c r="I398" s="14">
        <v>89.27</v>
      </c>
      <c r="J398" s="9">
        <v>5</v>
      </c>
      <c r="K398" s="14">
        <v>57.6</v>
      </c>
      <c r="L398" s="14">
        <v>17.5</v>
      </c>
      <c r="M398" s="14">
        <v>0.44</v>
      </c>
      <c r="N398" s="14">
        <f t="shared" si="18"/>
        <v>0.46079999999999999</v>
      </c>
      <c r="O398" s="14">
        <f t="shared" si="20"/>
        <v>9.747692307692283</v>
      </c>
      <c r="P398" s="14"/>
      <c r="Q398" s="14"/>
      <c r="R398" s="14"/>
      <c r="W398" t="s">
        <v>3530</v>
      </c>
      <c r="X398" s="6">
        <v>2004</v>
      </c>
      <c r="Z398" s="6">
        <v>0</v>
      </c>
      <c r="AD398" s="14">
        <v>125</v>
      </c>
    </row>
    <row r="399" spans="1:30">
      <c r="A399" s="9">
        <v>6</v>
      </c>
      <c r="B399" s="9" t="str">
        <f t="shared" si="19"/>
        <v>Focal 6V3211B</v>
      </c>
      <c r="C399" s="14" t="s">
        <v>977</v>
      </c>
      <c r="D399" s="14" t="s">
        <v>1152</v>
      </c>
      <c r="E399" s="14"/>
      <c r="F399" s="14"/>
      <c r="G399" s="14"/>
      <c r="H399" s="14">
        <v>60</v>
      </c>
      <c r="I399" s="14">
        <v>87.94</v>
      </c>
      <c r="J399" s="9">
        <v>3.2</v>
      </c>
      <c r="K399" s="14">
        <v>60.4</v>
      </c>
      <c r="L399" s="14">
        <v>14</v>
      </c>
      <c r="M399" s="14">
        <v>0.53</v>
      </c>
      <c r="N399" s="14">
        <f t="shared" si="18"/>
        <v>0.65652173913043477</v>
      </c>
      <c r="O399" s="14">
        <f t="shared" si="20"/>
        <v>2.7501718213058433</v>
      </c>
      <c r="P399" s="14"/>
      <c r="Q399" s="14"/>
      <c r="R399" s="14"/>
      <c r="W399" t="s">
        <v>3530</v>
      </c>
      <c r="X399" s="6">
        <v>2004</v>
      </c>
      <c r="Z399" s="6">
        <v>0</v>
      </c>
      <c r="AD399" s="14">
        <v>92</v>
      </c>
    </row>
    <row r="400" spans="1:30">
      <c r="A400" s="9">
        <v>6</v>
      </c>
      <c r="B400" s="9" t="str">
        <f t="shared" si="19"/>
        <v>Focal 6V4211</v>
      </c>
      <c r="C400" s="14" t="s">
        <v>977</v>
      </c>
      <c r="D400" s="14" t="s">
        <v>1153</v>
      </c>
      <c r="E400" s="14"/>
      <c r="F400" s="14"/>
      <c r="G400" s="14"/>
      <c r="H400" s="14">
        <v>60</v>
      </c>
      <c r="I400" s="14">
        <v>88.75</v>
      </c>
      <c r="J400" s="9">
        <v>3.2</v>
      </c>
      <c r="K400" s="14">
        <v>60.9</v>
      </c>
      <c r="L400" s="14">
        <v>14.1</v>
      </c>
      <c r="M400" s="14">
        <v>0.47</v>
      </c>
      <c r="N400" s="14">
        <f t="shared" si="18"/>
        <v>0.55871559633027523</v>
      </c>
      <c r="O400" s="14">
        <f t="shared" si="20"/>
        <v>2.9599793174767326</v>
      </c>
      <c r="P400" s="14"/>
      <c r="Q400" s="14"/>
      <c r="R400" s="14"/>
      <c r="W400" t="s">
        <v>3530</v>
      </c>
      <c r="X400" s="6">
        <v>2004</v>
      </c>
      <c r="Z400" s="6">
        <v>0</v>
      </c>
      <c r="AD400" s="14">
        <v>109</v>
      </c>
    </row>
    <row r="401" spans="1:30">
      <c r="A401" s="9">
        <v>6</v>
      </c>
      <c r="B401" s="9" t="str">
        <f t="shared" si="19"/>
        <v>Focal 6W4311</v>
      </c>
      <c r="C401" s="14" t="s">
        <v>977</v>
      </c>
      <c r="D401" s="14" t="s">
        <v>1154</v>
      </c>
      <c r="E401" s="14"/>
      <c r="F401" s="14"/>
      <c r="G401" s="14"/>
      <c r="H401" s="14">
        <v>90</v>
      </c>
      <c r="I401" s="14">
        <v>87.83</v>
      </c>
      <c r="J401" s="9">
        <v>5</v>
      </c>
      <c r="K401" s="14">
        <v>52.3</v>
      </c>
      <c r="L401" s="14">
        <v>18.600000000000001</v>
      </c>
      <c r="M401" s="14">
        <v>0.48</v>
      </c>
      <c r="N401" s="14">
        <f t="shared" si="18"/>
        <v>0.50776699029126215</v>
      </c>
      <c r="O401" s="14">
        <f t="shared" si="20"/>
        <v>8.7776223776223521</v>
      </c>
      <c r="P401" s="14"/>
      <c r="Q401" s="14"/>
      <c r="R401" s="14"/>
      <c r="W401" t="s">
        <v>3530</v>
      </c>
      <c r="X401" s="6">
        <v>2004</v>
      </c>
      <c r="Z401" s="6">
        <v>0</v>
      </c>
      <c r="AD401" s="14">
        <v>103</v>
      </c>
    </row>
    <row r="402" spans="1:30">
      <c r="A402" s="9">
        <v>6</v>
      </c>
      <c r="B402" s="9" t="str">
        <f t="shared" si="19"/>
        <v>Focal 6W4311</v>
      </c>
      <c r="C402" s="14" t="s">
        <v>977</v>
      </c>
      <c r="D402" s="14" t="s">
        <v>1154</v>
      </c>
      <c r="E402" s="14"/>
      <c r="F402" s="14"/>
      <c r="G402" s="14"/>
      <c r="H402" s="14">
        <v>90</v>
      </c>
      <c r="I402" s="14">
        <v>89.18</v>
      </c>
      <c r="J402" s="9">
        <v>5</v>
      </c>
      <c r="K402" s="14">
        <v>50.1</v>
      </c>
      <c r="L402" s="14">
        <v>22.3</v>
      </c>
      <c r="M402" s="14">
        <v>0.38</v>
      </c>
      <c r="N402" s="14">
        <f t="shared" si="18"/>
        <v>0.40079999999999999</v>
      </c>
      <c r="O402" s="14">
        <f t="shared" si="20"/>
        <v>7.3223076923076933</v>
      </c>
      <c r="P402" s="14"/>
      <c r="Q402" s="14"/>
      <c r="R402" s="14"/>
      <c r="W402" t="s">
        <v>3530</v>
      </c>
      <c r="X402" s="6">
        <v>2004</v>
      </c>
      <c r="Z402" s="6">
        <v>0</v>
      </c>
      <c r="AD402" s="14">
        <v>125</v>
      </c>
    </row>
    <row r="403" spans="1:30">
      <c r="A403" s="9">
        <v>6</v>
      </c>
      <c r="B403" s="9" t="str">
        <f t="shared" si="19"/>
        <v>Focal 6WM</v>
      </c>
      <c r="C403" s="14" t="s">
        <v>977</v>
      </c>
      <c r="D403" s="14" t="s">
        <v>1155</v>
      </c>
      <c r="E403" s="14"/>
      <c r="F403" s="14"/>
      <c r="G403" s="14"/>
      <c r="H403" s="14">
        <v>100</v>
      </c>
      <c r="I403" s="14">
        <v>93.84</v>
      </c>
      <c r="J403" s="9">
        <v>2.1</v>
      </c>
      <c r="K403" s="14">
        <v>116.9</v>
      </c>
      <c r="L403" s="14">
        <v>6.1</v>
      </c>
      <c r="M403" s="14">
        <v>0.49</v>
      </c>
      <c r="N403" s="14">
        <f t="shared" si="18"/>
        <v>0.54120370370370374</v>
      </c>
      <c r="O403" s="14">
        <f t="shared" si="20"/>
        <v>5.1791139240506263</v>
      </c>
      <c r="P403" s="14"/>
      <c r="Q403" s="14"/>
      <c r="R403" s="14"/>
      <c r="W403" t="s">
        <v>3530</v>
      </c>
      <c r="X403" s="6">
        <v>2004</v>
      </c>
      <c r="Z403" s="6">
        <v>0</v>
      </c>
      <c r="AD403" s="14">
        <v>216</v>
      </c>
    </row>
    <row r="404" spans="1:30">
      <c r="A404" s="9">
        <v>6</v>
      </c>
      <c r="B404" s="9" t="str">
        <f t="shared" si="19"/>
        <v xml:space="preserve">Hi-Vi D6.8 </v>
      </c>
      <c r="C404" s="14" t="s">
        <v>8</v>
      </c>
      <c r="D404" s="14" t="s">
        <v>1156</v>
      </c>
      <c r="E404" s="14"/>
      <c r="F404" s="14"/>
      <c r="G404" s="14"/>
      <c r="H404" s="14">
        <v>60</v>
      </c>
      <c r="I404" s="14">
        <v>85</v>
      </c>
      <c r="J404" s="9">
        <v>4.8</v>
      </c>
      <c r="K404" s="14">
        <v>42</v>
      </c>
      <c r="L404" s="14">
        <v>13.5</v>
      </c>
      <c r="M404" s="14">
        <v>0.4</v>
      </c>
      <c r="N404" s="14">
        <f t="shared" si="18"/>
        <v>0.45161290322580644</v>
      </c>
      <c r="O404" s="14">
        <f t="shared" si="20"/>
        <v>3.5000000000000018</v>
      </c>
      <c r="P404" s="14"/>
      <c r="Q404" s="14"/>
      <c r="R404" s="14"/>
      <c r="W404" t="s">
        <v>3530</v>
      </c>
      <c r="X404" s="6">
        <v>2004</v>
      </c>
      <c r="Z404" s="6">
        <v>0</v>
      </c>
      <c r="AD404" s="14">
        <v>93</v>
      </c>
    </row>
    <row r="405" spans="1:30">
      <c r="A405" s="9">
        <v>6</v>
      </c>
      <c r="B405" s="9" t="str">
        <f t="shared" si="19"/>
        <v xml:space="preserve">Hi-Vi D6G </v>
      </c>
      <c r="C405" s="14" t="s">
        <v>8</v>
      </c>
      <c r="D405" s="14" t="s">
        <v>1157</v>
      </c>
      <c r="E405" s="14"/>
      <c r="F405" s="14"/>
      <c r="G405" s="14"/>
      <c r="H405" s="14">
        <v>60</v>
      </c>
      <c r="I405" s="14">
        <v>85</v>
      </c>
      <c r="J405" s="9">
        <v>4.8</v>
      </c>
      <c r="K405" s="14">
        <v>44</v>
      </c>
      <c r="L405" s="14">
        <v>12.1</v>
      </c>
      <c r="M405" s="14">
        <v>0.38</v>
      </c>
      <c r="N405" s="14">
        <f t="shared" si="18"/>
        <v>0.43137254901960786</v>
      </c>
      <c r="O405" s="14">
        <f t="shared" si="20"/>
        <v>3.1908396946564839</v>
      </c>
      <c r="P405" s="14"/>
      <c r="Q405" s="14"/>
      <c r="R405" s="14"/>
      <c r="W405" t="s">
        <v>3530</v>
      </c>
      <c r="X405" s="6">
        <v>2004</v>
      </c>
      <c r="Z405" s="6">
        <v>0</v>
      </c>
      <c r="AD405" s="14">
        <v>102</v>
      </c>
    </row>
    <row r="406" spans="1:30">
      <c r="A406" s="9">
        <v>6</v>
      </c>
      <c r="B406" s="9" t="str">
        <f t="shared" si="19"/>
        <v xml:space="preserve">Hi-Vi F6 </v>
      </c>
      <c r="C406" s="14" t="s">
        <v>8</v>
      </c>
      <c r="D406" s="14" t="s">
        <v>1158</v>
      </c>
      <c r="E406" s="14"/>
      <c r="F406" s="14"/>
      <c r="G406" s="14"/>
      <c r="H406" s="14">
        <v>45</v>
      </c>
      <c r="I406" s="14">
        <v>88</v>
      </c>
      <c r="J406" s="9">
        <v>4.3</v>
      </c>
      <c r="K406" s="14">
        <v>45</v>
      </c>
      <c r="L406" s="14">
        <v>16.399999999999999</v>
      </c>
      <c r="M406" s="14">
        <v>0.35</v>
      </c>
      <c r="N406" s="14">
        <f t="shared" si="18"/>
        <v>0.38135593220338981</v>
      </c>
      <c r="O406" s="14">
        <f t="shared" si="20"/>
        <v>4.2567567567567561</v>
      </c>
      <c r="P406" s="14"/>
      <c r="Q406" s="14"/>
      <c r="R406" s="14"/>
      <c r="W406" t="s">
        <v>3530</v>
      </c>
      <c r="X406" s="6">
        <v>2004</v>
      </c>
      <c r="Z406" s="6">
        <v>0</v>
      </c>
      <c r="AD406" s="14">
        <v>118</v>
      </c>
    </row>
    <row r="407" spans="1:30">
      <c r="A407" s="9">
        <v>6</v>
      </c>
      <c r="B407" s="9" t="str">
        <f t="shared" si="19"/>
        <v xml:space="preserve">Hi-Vi F6N </v>
      </c>
      <c r="C407" s="14" t="s">
        <v>8</v>
      </c>
      <c r="D407" s="14" t="s">
        <v>1159</v>
      </c>
      <c r="E407" s="14"/>
      <c r="F407" s="14"/>
      <c r="G407" s="14"/>
      <c r="H407" s="14">
        <v>45</v>
      </c>
      <c r="I407" s="14">
        <v>89</v>
      </c>
      <c r="J407" s="9">
        <v>3.5</v>
      </c>
      <c r="K407" s="14">
        <v>44</v>
      </c>
      <c r="L407" s="14">
        <v>22.7</v>
      </c>
      <c r="M407" s="14">
        <v>0.34</v>
      </c>
      <c r="N407" s="14">
        <f t="shared" si="18"/>
        <v>0.41121495327102803</v>
      </c>
      <c r="O407" s="14">
        <f t="shared" si="20"/>
        <v>1.9632545931758534</v>
      </c>
      <c r="P407" s="14"/>
      <c r="Q407" s="14"/>
      <c r="R407" s="14"/>
      <c r="W407" t="s">
        <v>3530</v>
      </c>
      <c r="X407" s="6">
        <v>2004</v>
      </c>
      <c r="Z407" s="6">
        <v>0</v>
      </c>
      <c r="AD407" s="14">
        <v>107</v>
      </c>
    </row>
    <row r="408" spans="1:30">
      <c r="A408" s="9">
        <v>6</v>
      </c>
      <c r="B408" s="9" t="str">
        <f t="shared" si="19"/>
        <v xml:space="preserve">Hi-Vi M6a </v>
      </c>
      <c r="C408" s="14" t="s">
        <v>8</v>
      </c>
      <c r="D408" s="14" t="s">
        <v>1160</v>
      </c>
      <c r="E408" s="14"/>
      <c r="F408" s="14"/>
      <c r="G408" s="14"/>
      <c r="H408" s="14">
        <v>45</v>
      </c>
      <c r="I408" s="14">
        <v>88</v>
      </c>
      <c r="J408" s="9">
        <v>4.3</v>
      </c>
      <c r="K408" s="14">
        <v>46</v>
      </c>
      <c r="L408" s="14">
        <v>21.9</v>
      </c>
      <c r="M408" s="14">
        <v>0.38</v>
      </c>
      <c r="N408" s="14">
        <f t="shared" si="18"/>
        <v>0.41818181818181815</v>
      </c>
      <c r="O408" s="14">
        <f t="shared" si="20"/>
        <v>4.1619047619047578</v>
      </c>
      <c r="P408" s="14"/>
      <c r="Q408" s="14"/>
      <c r="R408" s="14"/>
      <c r="W408" t="s">
        <v>3530</v>
      </c>
      <c r="X408" s="6">
        <v>2004</v>
      </c>
      <c r="Z408" s="6">
        <v>0</v>
      </c>
      <c r="AD408" s="14">
        <v>110</v>
      </c>
    </row>
    <row r="409" spans="1:30">
      <c r="A409" s="9">
        <v>6</v>
      </c>
      <c r="B409" s="9" t="str">
        <f t="shared" si="19"/>
        <v xml:space="preserve">Hi-Vi M6N </v>
      </c>
      <c r="C409" s="14" t="s">
        <v>8</v>
      </c>
      <c r="D409" s="14" t="s">
        <v>1161</v>
      </c>
      <c r="E409" s="14"/>
      <c r="F409" s="14"/>
      <c r="G409" s="14"/>
      <c r="H409" s="14">
        <v>45</v>
      </c>
      <c r="I409" s="14">
        <v>89</v>
      </c>
      <c r="J409" s="9">
        <v>4.3</v>
      </c>
      <c r="K409" s="14">
        <v>46</v>
      </c>
      <c r="L409" s="14">
        <v>21.9</v>
      </c>
      <c r="M409" s="14">
        <v>0.39</v>
      </c>
      <c r="N409" s="14">
        <f t="shared" si="18"/>
        <v>0.41818181818181815</v>
      </c>
      <c r="O409" s="14">
        <f t="shared" si="20"/>
        <v>5.7870967741935546</v>
      </c>
      <c r="P409" s="14"/>
      <c r="Q409" s="14"/>
      <c r="R409" s="14"/>
      <c r="W409" t="s">
        <v>3530</v>
      </c>
      <c r="X409" s="6">
        <v>2004</v>
      </c>
      <c r="Z409" s="6">
        <v>0</v>
      </c>
      <c r="AD409" s="14">
        <v>110</v>
      </c>
    </row>
    <row r="410" spans="1:30">
      <c r="A410" s="9">
        <v>6</v>
      </c>
      <c r="B410" s="9" t="str">
        <f t="shared" si="19"/>
        <v xml:space="preserve">Hi-Vi S6.5 </v>
      </c>
      <c r="C410" s="14" t="s">
        <v>8</v>
      </c>
      <c r="D410" s="14" t="s">
        <v>1162</v>
      </c>
      <c r="E410" s="14"/>
      <c r="F410" s="14"/>
      <c r="G410" s="14"/>
      <c r="H410" s="14">
        <v>60</v>
      </c>
      <c r="I410" s="14">
        <v>92</v>
      </c>
      <c r="J410" s="9">
        <v>5.8</v>
      </c>
      <c r="K410" s="14">
        <v>47</v>
      </c>
      <c r="L410" s="14">
        <v>18.399999999999999</v>
      </c>
      <c r="M410" s="14">
        <v>0.42</v>
      </c>
      <c r="N410" s="14">
        <f t="shared" si="18"/>
        <v>0.47</v>
      </c>
      <c r="O410" s="14">
        <f t="shared" si="20"/>
        <v>3.948</v>
      </c>
      <c r="P410" s="14"/>
      <c r="Q410" s="14"/>
      <c r="R410" s="14"/>
      <c r="W410" t="s">
        <v>3530</v>
      </c>
      <c r="X410" s="6">
        <v>2004</v>
      </c>
      <c r="Z410" s="6">
        <v>0</v>
      </c>
      <c r="AD410" s="14">
        <v>100</v>
      </c>
    </row>
    <row r="411" spans="1:30">
      <c r="A411" s="9">
        <v>6</v>
      </c>
      <c r="B411" s="9" t="str">
        <f t="shared" si="19"/>
        <v xml:space="preserve">Hi-Vi S6.5PÂ </v>
      </c>
      <c r="C411" s="14" t="s">
        <v>8</v>
      </c>
      <c r="D411" s="14" t="s">
        <v>1163</v>
      </c>
      <c r="E411" s="14"/>
      <c r="F411" s="14"/>
      <c r="G411" s="14"/>
      <c r="H411" s="14">
        <v>60</v>
      </c>
      <c r="I411" s="14">
        <v>90</v>
      </c>
      <c r="J411" s="9">
        <v>5.8</v>
      </c>
      <c r="K411" s="14">
        <v>42</v>
      </c>
      <c r="L411" s="14">
        <v>24.5</v>
      </c>
      <c r="M411" s="14">
        <v>0.38</v>
      </c>
      <c r="N411" s="14">
        <f t="shared" si="18"/>
        <v>0.42857142857142855</v>
      </c>
      <c r="O411" s="14">
        <f t="shared" si="20"/>
        <v>3.3529411764705879</v>
      </c>
      <c r="P411" s="14"/>
      <c r="Q411" s="14"/>
      <c r="R411" s="14"/>
      <c r="W411" t="s">
        <v>3530</v>
      </c>
      <c r="X411" s="6">
        <v>2004</v>
      </c>
      <c r="Z411" s="6">
        <v>0</v>
      </c>
      <c r="AD411" s="14">
        <v>98</v>
      </c>
    </row>
    <row r="412" spans="1:30">
      <c r="A412" s="9">
        <v>6</v>
      </c>
      <c r="B412" s="9" t="str">
        <f t="shared" si="19"/>
        <v xml:space="preserve">Hi-Vi S6N </v>
      </c>
      <c r="C412" s="14" t="s">
        <v>8</v>
      </c>
      <c r="D412" s="14" t="s">
        <v>1164</v>
      </c>
      <c r="E412" s="14"/>
      <c r="F412" s="14"/>
      <c r="G412" s="14"/>
      <c r="H412" s="14">
        <v>45</v>
      </c>
      <c r="I412" s="14">
        <v>90</v>
      </c>
      <c r="J412" s="9">
        <v>3.5</v>
      </c>
      <c r="K412" s="14">
        <v>46</v>
      </c>
      <c r="L412" s="14">
        <v>24.6</v>
      </c>
      <c r="M412" s="14">
        <v>0.32</v>
      </c>
      <c r="N412" s="14">
        <f t="shared" si="18"/>
        <v>0.35114503816793891</v>
      </c>
      <c r="O412" s="14">
        <f t="shared" si="20"/>
        <v>3.6078431372549047</v>
      </c>
      <c r="P412" s="14"/>
      <c r="Q412" s="14"/>
      <c r="R412" s="14"/>
      <c r="W412" t="s">
        <v>3530</v>
      </c>
      <c r="X412" s="6">
        <v>2004</v>
      </c>
      <c r="Z412" s="6">
        <v>0</v>
      </c>
      <c r="AD412" s="14">
        <v>131</v>
      </c>
    </row>
    <row r="413" spans="1:30">
      <c r="A413" s="9">
        <v>6</v>
      </c>
      <c r="B413" s="9" t="str">
        <f t="shared" si="19"/>
        <v xml:space="preserve">Hi-Vi SS6.5 </v>
      </c>
      <c r="C413" s="14" t="s">
        <v>8</v>
      </c>
      <c r="D413" s="14" t="s">
        <v>1165</v>
      </c>
      <c r="E413" s="14"/>
      <c r="F413" s="14"/>
      <c r="G413" s="14"/>
      <c r="H413" s="14">
        <v>60</v>
      </c>
      <c r="I413" s="14">
        <v>92</v>
      </c>
      <c r="J413" s="9">
        <v>5.8</v>
      </c>
      <c r="K413" s="14">
        <v>44</v>
      </c>
      <c r="L413" s="14">
        <v>21.7</v>
      </c>
      <c r="M413" s="14">
        <v>0.37</v>
      </c>
      <c r="N413" s="14">
        <f t="shared" si="18"/>
        <v>0.41121495327102803</v>
      </c>
      <c r="O413" s="14">
        <f t="shared" si="20"/>
        <v>3.6916099773242617</v>
      </c>
      <c r="P413" s="14"/>
      <c r="Q413" s="14"/>
      <c r="R413" s="14"/>
      <c r="W413" t="s">
        <v>3530</v>
      </c>
      <c r="X413" s="6">
        <v>2004</v>
      </c>
      <c r="Z413" s="6">
        <v>0</v>
      </c>
      <c r="AD413" s="14">
        <v>107</v>
      </c>
    </row>
    <row r="414" spans="1:30">
      <c r="A414" s="9">
        <v>6</v>
      </c>
      <c r="B414" s="9" t="str">
        <f t="shared" si="19"/>
        <v xml:space="preserve">Hi-Vi SS6.5P </v>
      </c>
      <c r="C414" s="14" t="s">
        <v>8</v>
      </c>
      <c r="D414" s="14" t="s">
        <v>1166</v>
      </c>
      <c r="E414" s="14"/>
      <c r="F414" s="14"/>
      <c r="G414" s="14"/>
      <c r="H414" s="14">
        <v>60</v>
      </c>
      <c r="I414" s="14">
        <v>89</v>
      </c>
      <c r="J414" s="9">
        <v>5.8</v>
      </c>
      <c r="K414" s="14">
        <v>48</v>
      </c>
      <c r="L414" s="14">
        <v>19.899999999999999</v>
      </c>
      <c r="M414" s="14">
        <v>0.37</v>
      </c>
      <c r="N414" s="14">
        <f t="shared" si="18"/>
        <v>0.44036697247706424</v>
      </c>
      <c r="O414" s="14">
        <f t="shared" si="20"/>
        <v>2.3155149934810941</v>
      </c>
      <c r="P414" s="14"/>
      <c r="Q414" s="14"/>
      <c r="R414" s="14"/>
      <c r="W414" t="s">
        <v>3530</v>
      </c>
      <c r="X414" s="6">
        <v>2004</v>
      </c>
      <c r="Z414" s="6">
        <v>0</v>
      </c>
      <c r="AD414" s="14">
        <v>109</v>
      </c>
    </row>
    <row r="415" spans="1:30">
      <c r="A415" s="9">
        <v>6</v>
      </c>
      <c r="B415" s="9" t="str">
        <f t="shared" si="19"/>
        <v xml:space="preserve">Hi-Vi SS6.5R </v>
      </c>
      <c r="C415" s="14" t="s">
        <v>8</v>
      </c>
      <c r="D415" s="14" t="s">
        <v>1167</v>
      </c>
      <c r="E415" s="14"/>
      <c r="F415" s="14"/>
      <c r="G415" s="14"/>
      <c r="H415" s="14">
        <v>60</v>
      </c>
      <c r="I415" s="14">
        <v>92</v>
      </c>
      <c r="J415" s="9">
        <v>5.8</v>
      </c>
      <c r="K415" s="14">
        <v>42</v>
      </c>
      <c r="L415" s="14">
        <v>45</v>
      </c>
      <c r="M415" s="14">
        <v>0.39</v>
      </c>
      <c r="N415" s="14">
        <f t="shared" si="18"/>
        <v>0.42857142857142855</v>
      </c>
      <c r="O415" s="14">
        <f t="shared" si="20"/>
        <v>4.3333333333333401</v>
      </c>
      <c r="P415" s="14"/>
      <c r="Q415" s="14"/>
      <c r="R415" s="14"/>
      <c r="W415" t="s">
        <v>3530</v>
      </c>
      <c r="X415" s="6">
        <v>2004</v>
      </c>
      <c r="Z415" s="6">
        <v>0</v>
      </c>
      <c r="AD415" s="14">
        <v>98</v>
      </c>
    </row>
    <row r="416" spans="1:30">
      <c r="A416" s="9">
        <v>6</v>
      </c>
      <c r="B416" s="9" t="str">
        <f t="shared" si="19"/>
        <v xml:space="preserve">Hi-Vi SS6N </v>
      </c>
      <c r="C416" s="14" t="s">
        <v>8</v>
      </c>
      <c r="D416" s="14" t="s">
        <v>1168</v>
      </c>
      <c r="E416" s="14"/>
      <c r="F416" s="14"/>
      <c r="G416" s="14"/>
      <c r="H416" s="14">
        <v>45</v>
      </c>
      <c r="I416" s="14">
        <v>90</v>
      </c>
      <c r="J416" s="9">
        <v>3.5</v>
      </c>
      <c r="K416" s="14">
        <v>44</v>
      </c>
      <c r="L416" s="14">
        <v>25.1</v>
      </c>
      <c r="M416" s="14">
        <v>0.28999999999999998</v>
      </c>
      <c r="N416" s="14">
        <f t="shared" si="18"/>
        <v>0.36065573770491804</v>
      </c>
      <c r="O416" s="14">
        <f t="shared" si="20"/>
        <v>1.4802784222737808</v>
      </c>
      <c r="P416" s="14"/>
      <c r="Q416" s="14"/>
      <c r="R416" s="14"/>
      <c r="W416" t="s">
        <v>3530</v>
      </c>
      <c r="X416" s="6">
        <v>2004</v>
      </c>
      <c r="Z416" s="6">
        <v>0</v>
      </c>
      <c r="AD416" s="14">
        <v>122</v>
      </c>
    </row>
    <row r="417" spans="1:30">
      <c r="A417" s="9">
        <v>6</v>
      </c>
      <c r="B417" s="9" t="str">
        <f t="shared" si="19"/>
        <v xml:space="preserve">Hi-Vi W6a </v>
      </c>
      <c r="C417" s="14" t="s">
        <v>8</v>
      </c>
      <c r="D417" s="14" t="s">
        <v>1169</v>
      </c>
      <c r="E417" s="14"/>
      <c r="F417" s="14"/>
      <c r="G417" s="14"/>
      <c r="H417" s="14">
        <v>45</v>
      </c>
      <c r="I417" s="14">
        <v>88</v>
      </c>
      <c r="J417" s="9">
        <v>4.3</v>
      </c>
      <c r="K417" s="14">
        <v>44</v>
      </c>
      <c r="L417" s="14">
        <v>20.399999999999999</v>
      </c>
      <c r="M417" s="14">
        <v>0.4</v>
      </c>
      <c r="N417" s="14">
        <f t="shared" si="18"/>
        <v>0.48888888888888887</v>
      </c>
      <c r="O417" s="14">
        <f t="shared" si="20"/>
        <v>2.1999999999999997</v>
      </c>
      <c r="P417" s="14"/>
      <c r="Q417" s="14"/>
      <c r="R417" s="14"/>
      <c r="W417" t="s">
        <v>3530</v>
      </c>
      <c r="X417" s="6">
        <v>2004</v>
      </c>
      <c r="Z417" s="6">
        <v>0</v>
      </c>
      <c r="AD417" s="14">
        <v>90</v>
      </c>
    </row>
    <row r="418" spans="1:30">
      <c r="A418" s="9">
        <v>6</v>
      </c>
      <c r="B418" s="9" t="str">
        <f t="shared" si="19"/>
        <v xml:space="preserve">Hi-Vi W6Â Â </v>
      </c>
      <c r="C418" s="14" t="s">
        <v>8</v>
      </c>
      <c r="D418" s="14" t="s">
        <v>1170</v>
      </c>
      <c r="E418" s="14"/>
      <c r="F418" s="14"/>
      <c r="G418" s="14"/>
      <c r="H418" s="14">
        <v>45</v>
      </c>
      <c r="I418" s="14">
        <v>86</v>
      </c>
      <c r="J418" s="9">
        <v>4.3</v>
      </c>
      <c r="K418" s="14">
        <v>40</v>
      </c>
      <c r="L418" s="14">
        <v>25.1</v>
      </c>
      <c r="M418" s="14">
        <v>0.52</v>
      </c>
      <c r="N418" s="14">
        <f t="shared" si="18"/>
        <v>0.63492063492063489</v>
      </c>
      <c r="O418" s="14">
        <f t="shared" si="20"/>
        <v>2.872928176795583</v>
      </c>
      <c r="P418" s="14"/>
      <c r="Q418" s="14"/>
      <c r="R418" s="14"/>
      <c r="W418" t="s">
        <v>3530</v>
      </c>
      <c r="X418" s="6">
        <v>2004</v>
      </c>
      <c r="Z418" s="6">
        <v>0</v>
      </c>
      <c r="AD418" s="14">
        <v>63</v>
      </c>
    </row>
    <row r="419" spans="1:30">
      <c r="A419" s="9">
        <v>6</v>
      </c>
      <c r="B419" s="9" t="str">
        <f t="shared" si="19"/>
        <v>Infinity 60.1cs</v>
      </c>
      <c r="C419" s="14" t="s">
        <v>863</v>
      </c>
      <c r="D419" s="14" t="s">
        <v>1171</v>
      </c>
      <c r="E419" s="14"/>
      <c r="F419" s="14"/>
      <c r="G419" s="14"/>
      <c r="H419" s="14">
        <v>120</v>
      </c>
      <c r="I419" s="14"/>
      <c r="J419" s="9">
        <v>4.75</v>
      </c>
      <c r="K419" s="14">
        <v>75.94</v>
      </c>
      <c r="L419" s="14">
        <v>7.484</v>
      </c>
      <c r="M419" s="14">
        <v>1.27</v>
      </c>
      <c r="N419" s="14">
        <f t="shared" si="18"/>
        <v>1.4062962962962962</v>
      </c>
      <c r="O419" s="14">
        <f t="shared" si="20"/>
        <v>13.103777173913073</v>
      </c>
      <c r="P419" s="14"/>
      <c r="Q419" s="14"/>
      <c r="R419" s="14"/>
      <c r="W419" t="s">
        <v>3530</v>
      </c>
      <c r="X419" s="6">
        <v>2004</v>
      </c>
      <c r="Z419" s="6">
        <v>0</v>
      </c>
      <c r="AD419" s="14">
        <v>54</v>
      </c>
    </row>
    <row r="420" spans="1:30">
      <c r="A420" s="9">
        <v>6</v>
      </c>
      <c r="B420" s="9" t="str">
        <f t="shared" si="19"/>
        <v>Infinity 610cswoofer</v>
      </c>
      <c r="C420" s="14" t="s">
        <v>863</v>
      </c>
      <c r="D420" s="14" t="s">
        <v>1172</v>
      </c>
      <c r="E420" s="14"/>
      <c r="F420" s="14"/>
      <c r="G420" s="14"/>
      <c r="H420" s="14">
        <v>75</v>
      </c>
      <c r="I420" s="14"/>
      <c r="J420" s="9">
        <v>1.1000000000000001</v>
      </c>
      <c r="K420" s="14">
        <v>80.727999999999994</v>
      </c>
      <c r="L420" s="14">
        <v>9.8000000000000007</v>
      </c>
      <c r="M420" s="14">
        <v>0.71399999999999997</v>
      </c>
      <c r="N420" s="14">
        <f t="shared" si="18"/>
        <v>0.8154343434343434</v>
      </c>
      <c r="O420" s="14">
        <f t="shared" si="20"/>
        <v>5.7398717386974667</v>
      </c>
      <c r="P420" s="14"/>
      <c r="Q420" s="14"/>
      <c r="R420" s="14"/>
      <c r="W420" t="s">
        <v>3530</v>
      </c>
      <c r="X420" s="6">
        <v>2004</v>
      </c>
      <c r="Z420" s="6">
        <v>0</v>
      </c>
      <c r="AD420" s="14">
        <v>99</v>
      </c>
    </row>
    <row r="421" spans="1:30">
      <c r="A421" s="9">
        <v>6</v>
      </c>
      <c r="B421" s="9" t="str">
        <f t="shared" si="19"/>
        <v>Infinity 6512/13woofer</v>
      </c>
      <c r="C421" s="14" t="s">
        <v>863</v>
      </c>
      <c r="D421" s="14" t="s">
        <v>1173</v>
      </c>
      <c r="E421" s="14"/>
      <c r="F421" s="14"/>
      <c r="G421" s="14"/>
      <c r="H421" s="14">
        <v>75</v>
      </c>
      <c r="I421" s="14"/>
      <c r="J421" s="9">
        <v>1.35</v>
      </c>
      <c r="K421" s="14">
        <v>59.774999999999999</v>
      </c>
      <c r="L421" s="14">
        <v>16.221</v>
      </c>
      <c r="M421" s="14">
        <v>0.65100000000000002</v>
      </c>
      <c r="N421" s="14">
        <f t="shared" si="18"/>
        <v>0.83020833333333333</v>
      </c>
      <c r="O421" s="14">
        <f t="shared" si="20"/>
        <v>3.0158509648918854</v>
      </c>
      <c r="P421" s="14"/>
      <c r="Q421" s="14"/>
      <c r="R421" s="14"/>
      <c r="W421" t="s">
        <v>3530</v>
      </c>
      <c r="X421" s="6">
        <v>2004</v>
      </c>
      <c r="Z421" s="6">
        <v>0</v>
      </c>
      <c r="AD421" s="14">
        <v>72</v>
      </c>
    </row>
    <row r="422" spans="1:30">
      <c r="A422" s="9">
        <v>6</v>
      </c>
      <c r="B422" s="9" t="str">
        <f t="shared" si="19"/>
        <v>Infinity 6513mid</v>
      </c>
      <c r="C422" s="14" t="s">
        <v>863</v>
      </c>
      <c r="D422" s="14" t="s">
        <v>1174</v>
      </c>
      <c r="E422" s="14"/>
      <c r="F422" s="14"/>
      <c r="G422" s="14"/>
      <c r="H422" s="14">
        <v>30</v>
      </c>
      <c r="I422" s="14"/>
      <c r="J422" s="9">
        <v>2.15</v>
      </c>
      <c r="K422" s="14">
        <v>145.04900000000001</v>
      </c>
      <c r="L422" s="14">
        <v>4.2610000000000001</v>
      </c>
      <c r="M422" s="14">
        <v>1.363</v>
      </c>
      <c r="N422" s="14">
        <f t="shared" si="18"/>
        <v>1.9085394736842105</v>
      </c>
      <c r="O422" s="14">
        <f t="shared" si="20"/>
        <v>4.7683796097537439</v>
      </c>
      <c r="P422" s="14"/>
      <c r="Q422" s="14"/>
      <c r="R422" s="14"/>
      <c r="W422" t="s">
        <v>3530</v>
      </c>
      <c r="X422" s="6">
        <v>2004</v>
      </c>
      <c r="Z422" s="6">
        <v>0</v>
      </c>
      <c r="AD422" s="14">
        <v>76</v>
      </c>
    </row>
    <row r="423" spans="1:30">
      <c r="A423" s="9">
        <v>6</v>
      </c>
      <c r="B423" s="9" t="str">
        <f t="shared" si="19"/>
        <v>Infinity 652.1cs</v>
      </c>
      <c r="C423" s="14" t="s">
        <v>863</v>
      </c>
      <c r="D423" s="14" t="s">
        <v>1175</v>
      </c>
      <c r="E423" s="14"/>
      <c r="F423" s="14"/>
      <c r="G423" s="14"/>
      <c r="H423" s="14">
        <v>100</v>
      </c>
      <c r="I423" s="14"/>
      <c r="J423" s="9">
        <v>3.5</v>
      </c>
      <c r="K423" s="14">
        <v>58.72</v>
      </c>
      <c r="L423" s="14">
        <v>15.335000000000001</v>
      </c>
      <c r="M423" s="14">
        <v>0.9</v>
      </c>
      <c r="N423" s="14">
        <f t="shared" si="18"/>
        <v>0.96262295081967209</v>
      </c>
      <c r="O423" s="14">
        <f t="shared" si="20"/>
        <v>13.834554973821989</v>
      </c>
      <c r="P423" s="14"/>
      <c r="Q423" s="14"/>
      <c r="R423" s="14"/>
      <c r="W423" t="s">
        <v>3530</v>
      </c>
      <c r="X423" s="6">
        <v>2004</v>
      </c>
      <c r="Z423" s="6">
        <v>0</v>
      </c>
      <c r="AD423" s="14">
        <v>61</v>
      </c>
    </row>
    <row r="424" spans="1:30">
      <c r="A424" s="9">
        <v>6</v>
      </c>
      <c r="B424" s="9" t="str">
        <f t="shared" si="19"/>
        <v>Isophon P170 5407</v>
      </c>
      <c r="C424" s="14" t="s">
        <v>1176</v>
      </c>
      <c r="D424" s="14" t="s">
        <v>1177</v>
      </c>
      <c r="E424" s="14"/>
      <c r="F424" s="14"/>
      <c r="G424" s="14"/>
      <c r="H424" s="14">
        <v>80</v>
      </c>
      <c r="I424" s="14">
        <v>91.9</v>
      </c>
      <c r="J424" s="9">
        <v>3.48</v>
      </c>
      <c r="K424" s="14">
        <v>49.5</v>
      </c>
      <c r="L424" s="14">
        <v>31.988</v>
      </c>
      <c r="M424" s="14">
        <v>0.44800000000000001</v>
      </c>
      <c r="N424" s="14">
        <f t="shared" si="18"/>
        <v>0.532258064516129</v>
      </c>
      <c r="O424" s="14">
        <f t="shared" si="20"/>
        <v>2.8300153139356818</v>
      </c>
      <c r="P424" s="14"/>
      <c r="Q424" s="14"/>
      <c r="R424" s="14"/>
      <c r="W424" t="s">
        <v>3530</v>
      </c>
      <c r="X424" s="6">
        <v>2004</v>
      </c>
      <c r="Z424" s="6">
        <v>0</v>
      </c>
      <c r="AD424" s="14">
        <v>93</v>
      </c>
    </row>
    <row r="425" spans="1:30">
      <c r="A425" s="9">
        <v>6</v>
      </c>
      <c r="B425" s="9" t="str">
        <f t="shared" si="19"/>
        <v>Jensen JA 6/30 - 8 ohm</v>
      </c>
      <c r="C425" s="14" t="s">
        <v>1005</v>
      </c>
      <c r="D425" s="14" t="s">
        <v>1178</v>
      </c>
      <c r="E425" s="14"/>
      <c r="F425" s="14"/>
      <c r="G425" s="14"/>
      <c r="H425" s="14">
        <v>60</v>
      </c>
      <c r="I425" s="14">
        <v>92.1</v>
      </c>
      <c r="J425" s="9">
        <v>0.5</v>
      </c>
      <c r="K425" s="14">
        <v>112</v>
      </c>
      <c r="L425" s="14">
        <v>7.4</v>
      </c>
      <c r="M425" s="14">
        <v>1.1000000000000001</v>
      </c>
      <c r="N425" s="14">
        <f t="shared" si="18"/>
        <v>1.2307692307692308</v>
      </c>
      <c r="O425" s="14">
        <f t="shared" si="20"/>
        <v>10.352941176470592</v>
      </c>
      <c r="P425" s="14"/>
      <c r="Q425" s="14"/>
      <c r="R425" s="14"/>
      <c r="W425" t="s">
        <v>3530</v>
      </c>
      <c r="X425" s="6">
        <v>2004</v>
      </c>
      <c r="Z425" s="6">
        <v>0</v>
      </c>
      <c r="AD425" s="14">
        <v>91</v>
      </c>
    </row>
    <row r="426" spans="1:30">
      <c r="A426" s="9">
        <v>6</v>
      </c>
      <c r="B426" s="9" t="str">
        <f t="shared" si="19"/>
        <v>Jensen Mod 6-15</v>
      </c>
      <c r="C426" s="14" t="s">
        <v>1005</v>
      </c>
      <c r="D426" s="14" t="s">
        <v>1179</v>
      </c>
      <c r="E426" s="14"/>
      <c r="F426" s="14"/>
      <c r="G426" s="14"/>
      <c r="H426" s="14">
        <v>15</v>
      </c>
      <c r="I426" s="14">
        <v>90.9</v>
      </c>
      <c r="J426" s="9">
        <v>0.5</v>
      </c>
      <c r="K426" s="14">
        <v>91</v>
      </c>
      <c r="L426" s="14">
        <v>11.7</v>
      </c>
      <c r="M426" s="14">
        <v>1.19</v>
      </c>
      <c r="N426" s="14">
        <f t="shared" si="18"/>
        <v>1.4</v>
      </c>
      <c r="O426" s="14">
        <f t="shared" si="20"/>
        <v>7.9333333333333336</v>
      </c>
      <c r="P426" s="14"/>
      <c r="Q426" s="14"/>
      <c r="R426" s="14"/>
      <c r="W426" t="s">
        <v>3530</v>
      </c>
      <c r="X426" s="6">
        <v>2004</v>
      </c>
      <c r="Z426" s="6">
        <v>0</v>
      </c>
      <c r="AD426" s="14">
        <v>65</v>
      </c>
    </row>
    <row r="427" spans="1:30">
      <c r="A427" s="9">
        <v>6</v>
      </c>
      <c r="B427" s="9" t="str">
        <f t="shared" si="19"/>
        <v>JL Audio 6WÃ˜-12</v>
      </c>
      <c r="C427" s="14" t="s">
        <v>1180</v>
      </c>
      <c r="D427" s="14" t="s">
        <v>1181</v>
      </c>
      <c r="E427" s="14"/>
      <c r="F427" s="14"/>
      <c r="G427" s="14"/>
      <c r="H427" s="14">
        <v>75</v>
      </c>
      <c r="I427" s="14">
        <v>83</v>
      </c>
      <c r="J427" s="9">
        <v>7</v>
      </c>
      <c r="K427" s="14">
        <v>41.7</v>
      </c>
      <c r="L427" s="14">
        <v>9.68</v>
      </c>
      <c r="M427" s="14">
        <v>0.498</v>
      </c>
      <c r="N427" s="14">
        <f t="shared" si="18"/>
        <v>0.5346153846153846</v>
      </c>
      <c r="O427" s="14">
        <f t="shared" si="20"/>
        <v>7.2712184873949601</v>
      </c>
      <c r="P427" s="14"/>
      <c r="Q427" s="14"/>
      <c r="R427" s="14"/>
      <c r="W427" t="s">
        <v>3530</v>
      </c>
      <c r="X427" s="6">
        <v>2004</v>
      </c>
      <c r="Z427" s="6">
        <v>0</v>
      </c>
      <c r="AD427" s="14">
        <v>78</v>
      </c>
    </row>
    <row r="428" spans="1:30">
      <c r="A428" s="9">
        <v>6</v>
      </c>
      <c r="B428" s="9" t="str">
        <f t="shared" si="19"/>
        <v>JL Audio 6WÃ˜-4</v>
      </c>
      <c r="C428" s="14" t="s">
        <v>1180</v>
      </c>
      <c r="D428" s="14" t="s">
        <v>1182</v>
      </c>
      <c r="E428" s="14"/>
      <c r="F428" s="14"/>
      <c r="G428" s="14"/>
      <c r="H428" s="14">
        <v>75</v>
      </c>
      <c r="I428" s="14">
        <v>81.599999999999994</v>
      </c>
      <c r="J428" s="9">
        <v>7.6</v>
      </c>
      <c r="K428" s="14">
        <v>36.700000000000003</v>
      </c>
      <c r="L428" s="14">
        <v>9.68</v>
      </c>
      <c r="M428" s="14">
        <v>0.47699999999999998</v>
      </c>
      <c r="N428" s="14">
        <f t="shared" si="18"/>
        <v>0.50273972602739725</v>
      </c>
      <c r="O428" s="14">
        <f t="shared" si="20"/>
        <v>9.316604576902602</v>
      </c>
      <c r="P428" s="14"/>
      <c r="Q428" s="14"/>
      <c r="R428" s="14"/>
      <c r="W428" t="s">
        <v>3530</v>
      </c>
      <c r="X428" s="6">
        <v>2004</v>
      </c>
      <c r="Z428" s="6">
        <v>0</v>
      </c>
      <c r="AD428" s="14">
        <v>73</v>
      </c>
    </row>
    <row r="429" spans="1:30">
      <c r="A429" s="9">
        <v>6</v>
      </c>
      <c r="B429" s="9" t="str">
        <f t="shared" si="19"/>
        <v>JL Audio 6WÃ˜-8</v>
      </c>
      <c r="C429" s="14" t="s">
        <v>1180</v>
      </c>
      <c r="D429" s="14" t="s">
        <v>1183</v>
      </c>
      <c r="E429" s="14"/>
      <c r="F429" s="14"/>
      <c r="G429" s="14"/>
      <c r="H429" s="14">
        <v>75</v>
      </c>
      <c r="I429" s="14">
        <v>82.3</v>
      </c>
      <c r="J429" s="9">
        <v>7.1</v>
      </c>
      <c r="K429" s="14">
        <v>38.799999999999997</v>
      </c>
      <c r="L429" s="14">
        <v>9.68</v>
      </c>
      <c r="M429" s="14">
        <v>0.47099999999999997</v>
      </c>
      <c r="N429" s="14">
        <f t="shared" si="18"/>
        <v>0.49743589743589739</v>
      </c>
      <c r="O429" s="14">
        <f t="shared" si="20"/>
        <v>8.8626576139670572</v>
      </c>
      <c r="P429" s="14"/>
      <c r="Q429" s="14"/>
      <c r="R429" s="14"/>
      <c r="W429" t="s">
        <v>3530</v>
      </c>
      <c r="X429" s="6">
        <v>2004</v>
      </c>
      <c r="Z429" s="6">
        <v>0</v>
      </c>
      <c r="AD429" s="14">
        <v>78</v>
      </c>
    </row>
    <row r="430" spans="1:30">
      <c r="A430" s="9">
        <v>6</v>
      </c>
      <c r="B430" s="9" t="str">
        <f t="shared" si="19"/>
        <v>Mivoc WPP 150</v>
      </c>
      <c r="C430" s="14" t="s">
        <v>793</v>
      </c>
      <c r="D430" s="14" t="s">
        <v>1184</v>
      </c>
      <c r="E430" s="14"/>
      <c r="F430" s="14"/>
      <c r="G430" s="14"/>
      <c r="H430" s="14">
        <v>70</v>
      </c>
      <c r="I430" s="14"/>
      <c r="J430" s="9">
        <v>3.3</v>
      </c>
      <c r="K430" s="14">
        <v>49</v>
      </c>
      <c r="L430" s="14">
        <v>9.8000000000000007</v>
      </c>
      <c r="M430" s="14">
        <v>0.4</v>
      </c>
      <c r="N430" s="14">
        <f t="shared" si="18"/>
        <v>0.5</v>
      </c>
      <c r="O430" s="14">
        <f t="shared" si="20"/>
        <v>2</v>
      </c>
      <c r="P430" s="14"/>
      <c r="Q430" s="14"/>
      <c r="R430" s="14"/>
      <c r="W430" t="s">
        <v>3530</v>
      </c>
      <c r="X430" s="6">
        <v>2004</v>
      </c>
      <c r="Z430" s="6">
        <v>0</v>
      </c>
      <c r="AD430" s="14">
        <v>98</v>
      </c>
    </row>
    <row r="431" spans="1:30">
      <c r="A431" s="9">
        <v>6</v>
      </c>
      <c r="B431" s="9" t="str">
        <f t="shared" si="19"/>
        <v>Monacor SPH-130</v>
      </c>
      <c r="C431" s="14" t="s">
        <v>1009</v>
      </c>
      <c r="D431" s="14" t="s">
        <v>1185</v>
      </c>
      <c r="E431" s="14"/>
      <c r="F431" s="14"/>
      <c r="G431" s="14"/>
      <c r="H431" s="14">
        <v>50</v>
      </c>
      <c r="I431" s="14"/>
      <c r="J431" s="9">
        <v>2</v>
      </c>
      <c r="K431" s="14">
        <v>41.6</v>
      </c>
      <c r="L431" s="14">
        <v>17.8</v>
      </c>
      <c r="M431" s="14">
        <v>0.32</v>
      </c>
      <c r="N431" s="14">
        <f t="shared" si="18"/>
        <v>0.38878504672897196</v>
      </c>
      <c r="O431" s="14">
        <f t="shared" si="20"/>
        <v>1.808695652173913</v>
      </c>
      <c r="P431" s="14"/>
      <c r="Q431" s="14"/>
      <c r="R431" s="14"/>
      <c r="W431" t="s">
        <v>3530</v>
      </c>
      <c r="X431" s="6">
        <v>2004</v>
      </c>
      <c r="Z431" s="6">
        <v>0</v>
      </c>
      <c r="AD431" s="14">
        <v>107</v>
      </c>
    </row>
    <row r="432" spans="1:30">
      <c r="A432" s="9">
        <v>6</v>
      </c>
      <c r="B432" s="9" t="str">
        <f t="shared" si="19"/>
        <v>Monacor SPH-130 Al</v>
      </c>
      <c r="C432" s="14" t="s">
        <v>1009</v>
      </c>
      <c r="D432" s="14" t="s">
        <v>1186</v>
      </c>
      <c r="E432" s="14"/>
      <c r="F432" s="14"/>
      <c r="G432" s="14"/>
      <c r="H432" s="14">
        <v>50</v>
      </c>
      <c r="I432" s="14"/>
      <c r="J432" s="9">
        <v>2.2999999999999998</v>
      </c>
      <c r="K432" s="14">
        <v>44.5</v>
      </c>
      <c r="L432" s="14">
        <v>13.1</v>
      </c>
      <c r="M432" s="14">
        <v>0.27</v>
      </c>
      <c r="N432" s="14">
        <f t="shared" si="18"/>
        <v>0.30067567567567566</v>
      </c>
      <c r="O432" s="14">
        <f t="shared" si="20"/>
        <v>2.6464757709251141</v>
      </c>
      <c r="P432" s="14"/>
      <c r="Q432" s="14"/>
      <c r="R432" s="14"/>
      <c r="W432" t="s">
        <v>3530</v>
      </c>
      <c r="X432" s="6">
        <v>2004</v>
      </c>
      <c r="Z432" s="6">
        <v>0</v>
      </c>
      <c r="AD432" s="14">
        <v>148</v>
      </c>
    </row>
    <row r="433" spans="1:30">
      <c r="A433" s="9">
        <v>6</v>
      </c>
      <c r="B433" s="9" t="str">
        <f t="shared" si="19"/>
        <v>Monacor SPH-130 Al S</v>
      </c>
      <c r="C433" s="14" t="s">
        <v>1009</v>
      </c>
      <c r="D433" s="14" t="s">
        <v>1187</v>
      </c>
      <c r="E433" s="14"/>
      <c r="F433" s="14"/>
      <c r="G433" s="14"/>
      <c r="H433" s="14">
        <v>50</v>
      </c>
      <c r="I433" s="14"/>
      <c r="J433" s="9">
        <v>2.2999999999999998</v>
      </c>
      <c r="K433" s="14">
        <v>44.3</v>
      </c>
      <c r="L433" s="14">
        <v>13.3</v>
      </c>
      <c r="M433" s="14">
        <v>0.25</v>
      </c>
      <c r="N433" s="14">
        <f t="shared" si="18"/>
        <v>0.28037974683544303</v>
      </c>
      <c r="O433" s="14">
        <f t="shared" si="20"/>
        <v>2.3072916666666679</v>
      </c>
      <c r="P433" s="14"/>
      <c r="Q433" s="14"/>
      <c r="R433" s="14"/>
      <c r="W433" t="s">
        <v>3530</v>
      </c>
      <c r="X433" s="6">
        <v>2004</v>
      </c>
      <c r="Z433" s="6">
        <v>0</v>
      </c>
      <c r="AD433" s="14">
        <v>158</v>
      </c>
    </row>
    <row r="434" spans="1:30">
      <c r="A434" s="9">
        <v>6</v>
      </c>
      <c r="B434" s="9" t="str">
        <f t="shared" si="19"/>
        <v>Morel CW6</v>
      </c>
      <c r="C434" s="14" t="s">
        <v>13</v>
      </c>
      <c r="D434" s="14" t="s">
        <v>1188</v>
      </c>
      <c r="E434" s="14"/>
      <c r="F434" s="14"/>
      <c r="G434" s="14"/>
      <c r="H434" s="14">
        <v>100</v>
      </c>
      <c r="I434" s="14">
        <v>85</v>
      </c>
      <c r="J434" s="9">
        <v>6</v>
      </c>
      <c r="K434" s="14">
        <v>43</v>
      </c>
      <c r="L434" s="14">
        <v>15</v>
      </c>
      <c r="M434" s="14">
        <v>0.34160000000000001</v>
      </c>
      <c r="N434" s="14">
        <f t="shared" si="18"/>
        <v>0.65151515151515149</v>
      </c>
      <c r="O434" s="14">
        <f t="shared" si="20"/>
        <v>0.71812421777221547</v>
      </c>
      <c r="P434" s="14"/>
      <c r="Q434" s="14"/>
      <c r="R434" s="14"/>
      <c r="W434" t="s">
        <v>3530</v>
      </c>
      <c r="X434" s="6">
        <v>2004</v>
      </c>
      <c r="Z434" s="6">
        <v>0</v>
      </c>
      <c r="AD434" s="14">
        <v>66</v>
      </c>
    </row>
    <row r="435" spans="1:30">
      <c r="A435" s="9">
        <v>6</v>
      </c>
      <c r="B435" s="9" t="str">
        <f t="shared" si="19"/>
        <v>Morel H6.1</v>
      </c>
      <c r="C435" s="14" t="s">
        <v>13</v>
      </c>
      <c r="D435" s="14" t="s">
        <v>1189</v>
      </c>
      <c r="E435" s="14"/>
      <c r="F435" s="14"/>
      <c r="G435" s="14"/>
      <c r="H435" s="14">
        <v>150</v>
      </c>
      <c r="I435" s="14">
        <v>91</v>
      </c>
      <c r="J435" s="9">
        <v>3.5</v>
      </c>
      <c r="K435" s="14">
        <v>40</v>
      </c>
      <c r="L435" s="14">
        <v>30</v>
      </c>
      <c r="M435" s="14">
        <v>0.32</v>
      </c>
      <c r="N435" s="14">
        <f t="shared" si="18"/>
        <v>0.35087719298245612</v>
      </c>
      <c r="O435" s="14">
        <f t="shared" si="20"/>
        <v>3.6363636363636376</v>
      </c>
      <c r="P435" s="14"/>
      <c r="Q435" s="14"/>
      <c r="R435" s="14"/>
      <c r="W435" t="s">
        <v>3530</v>
      </c>
      <c r="X435" s="6">
        <v>2004</v>
      </c>
      <c r="Z435" s="6">
        <v>0</v>
      </c>
      <c r="AD435" s="14">
        <v>114</v>
      </c>
    </row>
    <row r="436" spans="1:30">
      <c r="A436" s="9">
        <v>6</v>
      </c>
      <c r="B436" s="9" t="str">
        <f t="shared" si="19"/>
        <v>Morel MW 164</v>
      </c>
      <c r="C436" s="14" t="s">
        <v>13</v>
      </c>
      <c r="D436" s="14" t="s">
        <v>1190</v>
      </c>
      <c r="E436" s="14"/>
      <c r="F436" s="14"/>
      <c r="G436" s="14"/>
      <c r="H436" s="14">
        <v>150</v>
      </c>
      <c r="I436" s="14">
        <v>86</v>
      </c>
      <c r="J436" s="9">
        <v>4.25</v>
      </c>
      <c r="K436" s="14">
        <v>48</v>
      </c>
      <c r="L436" s="14">
        <v>14.34</v>
      </c>
      <c r="M436" s="14">
        <v>0.55000000000000004</v>
      </c>
      <c r="N436" s="14">
        <f t="shared" si="18"/>
        <v>0.69565217391304346</v>
      </c>
      <c r="O436" s="14">
        <f t="shared" si="20"/>
        <v>2.6268656716417915</v>
      </c>
      <c r="P436" s="14"/>
      <c r="Q436" s="14"/>
      <c r="R436" s="14"/>
      <c r="W436" t="s">
        <v>3530</v>
      </c>
      <c r="X436" s="6">
        <v>2004</v>
      </c>
      <c r="Z436" s="6">
        <v>0</v>
      </c>
      <c r="AD436" s="14">
        <v>69</v>
      </c>
    </row>
    <row r="437" spans="1:30">
      <c r="A437" s="9">
        <v>6</v>
      </c>
      <c r="B437" s="9" t="str">
        <f t="shared" si="19"/>
        <v>Morel MW 166</v>
      </c>
      <c r="C437" s="14" t="s">
        <v>13</v>
      </c>
      <c r="D437" s="14" t="s">
        <v>1191</v>
      </c>
      <c r="E437" s="14"/>
      <c r="F437" s="14"/>
      <c r="G437" s="14"/>
      <c r="H437" s="14">
        <v>150</v>
      </c>
      <c r="I437" s="14">
        <v>86</v>
      </c>
      <c r="J437" s="9">
        <v>4.25</v>
      </c>
      <c r="K437" s="14">
        <v>46</v>
      </c>
      <c r="L437" s="14">
        <v>14.34</v>
      </c>
      <c r="M437" s="14">
        <v>0.61</v>
      </c>
      <c r="N437" s="14">
        <f t="shared" si="18"/>
        <v>0.63888888888888884</v>
      </c>
      <c r="O437" s="14">
        <f t="shared" si="20"/>
        <v>13.49038461538462</v>
      </c>
      <c r="P437" s="14"/>
      <c r="Q437" s="14"/>
      <c r="R437" s="14"/>
      <c r="W437" t="s">
        <v>3530</v>
      </c>
      <c r="X437" s="6">
        <v>2004</v>
      </c>
      <c r="Z437" s="6">
        <v>0</v>
      </c>
      <c r="AD437" s="14">
        <v>72</v>
      </c>
    </row>
    <row r="438" spans="1:30">
      <c r="A438" s="9">
        <v>6</v>
      </c>
      <c r="B438" s="9" t="str">
        <f t="shared" si="19"/>
        <v>Morel MW 167</v>
      </c>
      <c r="C438" s="14" t="s">
        <v>13</v>
      </c>
      <c r="D438" s="14" t="s">
        <v>1192</v>
      </c>
      <c r="E438" s="14"/>
      <c r="F438" s="14"/>
      <c r="G438" s="14"/>
      <c r="H438" s="14">
        <v>150</v>
      </c>
      <c r="I438" s="14">
        <v>88</v>
      </c>
      <c r="J438" s="9">
        <v>4.25</v>
      </c>
      <c r="K438" s="14">
        <v>44</v>
      </c>
      <c r="L438" s="14">
        <v>18.8</v>
      </c>
      <c r="M438" s="14">
        <v>0.35</v>
      </c>
      <c r="N438" s="14">
        <f t="shared" si="18"/>
        <v>0.43137254901960786</v>
      </c>
      <c r="O438" s="14">
        <f t="shared" si="20"/>
        <v>1.8554216867469868</v>
      </c>
      <c r="P438" s="14"/>
      <c r="Q438" s="14"/>
      <c r="R438" s="14"/>
      <c r="W438" t="s">
        <v>3530</v>
      </c>
      <c r="X438" s="6">
        <v>2004</v>
      </c>
      <c r="Z438" s="6">
        <v>0</v>
      </c>
      <c r="AD438" s="14">
        <v>102</v>
      </c>
    </row>
    <row r="439" spans="1:30">
      <c r="A439" s="9">
        <v>6</v>
      </c>
      <c r="B439" s="9" t="str">
        <f t="shared" si="19"/>
        <v>Morel MW 168</v>
      </c>
      <c r="C439" s="14" t="s">
        <v>13</v>
      </c>
      <c r="D439" s="14" t="s">
        <v>1193</v>
      </c>
      <c r="E439" s="14"/>
      <c r="F439" s="14"/>
      <c r="G439" s="14"/>
      <c r="H439" s="14">
        <v>150</v>
      </c>
      <c r="I439" s="14">
        <v>88</v>
      </c>
      <c r="J439" s="9">
        <v>3.5</v>
      </c>
      <c r="K439" s="14">
        <v>44</v>
      </c>
      <c r="L439" s="14">
        <v>16</v>
      </c>
      <c r="M439" s="14">
        <v>0.41</v>
      </c>
      <c r="N439" s="14">
        <f t="shared" si="18"/>
        <v>0.5</v>
      </c>
      <c r="O439" s="14">
        <f t="shared" si="20"/>
        <v>2.2777777777777781</v>
      </c>
      <c r="P439" s="14"/>
      <c r="Q439" s="14"/>
      <c r="R439" s="14"/>
      <c r="W439" t="s">
        <v>3530</v>
      </c>
      <c r="X439" s="6">
        <v>2004</v>
      </c>
      <c r="Z439" s="6">
        <v>0</v>
      </c>
      <c r="AD439" s="14">
        <v>88</v>
      </c>
    </row>
    <row r="440" spans="1:30">
      <c r="A440" s="9">
        <v>6</v>
      </c>
      <c r="B440" s="9" t="str">
        <f t="shared" si="19"/>
        <v>Peerless WF 165</v>
      </c>
      <c r="C440" s="14" t="s">
        <v>236</v>
      </c>
      <c r="D440" s="14" t="s">
        <v>1194</v>
      </c>
      <c r="E440" s="14"/>
      <c r="F440" s="14"/>
      <c r="G440" s="14"/>
      <c r="H440" s="14">
        <v>150</v>
      </c>
      <c r="I440" s="14">
        <v>88.7</v>
      </c>
      <c r="J440" s="9">
        <v>4</v>
      </c>
      <c r="K440" s="14">
        <v>47.5</v>
      </c>
      <c r="L440" s="14">
        <v>20.7</v>
      </c>
      <c r="M440" s="14">
        <v>0.34</v>
      </c>
      <c r="N440" s="14">
        <f t="shared" si="18"/>
        <v>0.42035398230088494</v>
      </c>
      <c r="O440" s="14">
        <f t="shared" si="20"/>
        <v>1.7786343612334818</v>
      </c>
      <c r="P440" s="14"/>
      <c r="Q440" s="14"/>
      <c r="R440" s="14"/>
      <c r="W440" t="s">
        <v>3530</v>
      </c>
      <c r="X440" s="6">
        <v>2004</v>
      </c>
      <c r="Z440" s="6">
        <v>0</v>
      </c>
      <c r="AD440" s="14">
        <v>113</v>
      </c>
    </row>
    <row r="441" spans="1:30">
      <c r="A441" s="9">
        <v>6</v>
      </c>
      <c r="B441" s="9" t="str">
        <f t="shared" si="19"/>
        <v>Peerless WR 165</v>
      </c>
      <c r="C441" s="14" t="s">
        <v>236</v>
      </c>
      <c r="D441" s="14" t="s">
        <v>1195</v>
      </c>
      <c r="E441" s="14"/>
      <c r="F441" s="14"/>
      <c r="G441" s="14"/>
      <c r="H441" s="14">
        <v>150</v>
      </c>
      <c r="I441" s="14">
        <v>88</v>
      </c>
      <c r="J441" s="9">
        <v>4</v>
      </c>
      <c r="K441" s="14">
        <v>36.200000000000003</v>
      </c>
      <c r="L441" s="14">
        <v>32.200000000000003</v>
      </c>
      <c r="M441" s="14">
        <v>0.28000000000000003</v>
      </c>
      <c r="N441" s="14">
        <f t="shared" si="18"/>
        <v>0.35145631067961169</v>
      </c>
      <c r="O441" s="14">
        <f t="shared" si="20"/>
        <v>1.3771739130434779</v>
      </c>
      <c r="P441" s="14"/>
      <c r="Q441" s="14"/>
      <c r="R441" s="14"/>
      <c r="W441" t="s">
        <v>3530</v>
      </c>
      <c r="X441" s="6">
        <v>2004</v>
      </c>
      <c r="Z441" s="6">
        <v>0</v>
      </c>
      <c r="AD441" s="14">
        <v>103</v>
      </c>
    </row>
    <row r="442" spans="1:30">
      <c r="A442" s="9">
        <v>6</v>
      </c>
      <c r="B442" s="9" t="str">
        <f t="shared" si="19"/>
        <v>Peerless WR 180</v>
      </c>
      <c r="C442" s="14" t="s">
        <v>236</v>
      </c>
      <c r="D442" s="14" t="s">
        <v>1196</v>
      </c>
      <c r="E442" s="14"/>
      <c r="F442" s="14"/>
      <c r="G442" s="14"/>
      <c r="H442" s="14">
        <v>150</v>
      </c>
      <c r="I442" s="14">
        <v>87.9</v>
      </c>
      <c r="J442" s="9">
        <v>5.5</v>
      </c>
      <c r="K442" s="14">
        <v>35.200000000000003</v>
      </c>
      <c r="L442" s="14">
        <v>32.9</v>
      </c>
      <c r="M442" s="14">
        <v>0.28999999999999998</v>
      </c>
      <c r="N442" s="14">
        <f t="shared" si="18"/>
        <v>0.34851485148514855</v>
      </c>
      <c r="O442" s="14">
        <f t="shared" si="20"/>
        <v>1.7272419627749565</v>
      </c>
      <c r="P442" s="14"/>
      <c r="Q442" s="14"/>
      <c r="R442" s="14"/>
      <c r="W442" t="s">
        <v>3530</v>
      </c>
      <c r="X442" s="6">
        <v>2004</v>
      </c>
      <c r="Z442" s="6">
        <v>0</v>
      </c>
      <c r="AD442" s="14">
        <v>101</v>
      </c>
    </row>
    <row r="443" spans="1:30">
      <c r="A443" s="9">
        <v>6</v>
      </c>
      <c r="B443" s="9" t="str">
        <f t="shared" si="19"/>
        <v>Scan-Speak 15M/4531K00</v>
      </c>
      <c r="C443" s="14" t="s">
        <v>1029</v>
      </c>
      <c r="D443" s="14" t="s">
        <v>1197</v>
      </c>
      <c r="E443" s="14"/>
      <c r="F443" s="14"/>
      <c r="G443" s="14"/>
      <c r="H443" s="14"/>
      <c r="I443" s="14">
        <v>90</v>
      </c>
      <c r="J443" s="9">
        <v>3</v>
      </c>
      <c r="K443" s="14">
        <v>35</v>
      </c>
      <c r="L443" s="14">
        <v>24</v>
      </c>
      <c r="M443" s="14">
        <v>0.22</v>
      </c>
      <c r="N443" s="14">
        <f t="shared" si="18"/>
        <v>0.23972602739726026</v>
      </c>
      <c r="O443" s="14">
        <f t="shared" si="20"/>
        <v>2.6736111111111103</v>
      </c>
      <c r="P443" s="14"/>
      <c r="Q443" s="14"/>
      <c r="R443" s="14"/>
      <c r="W443" t="s">
        <v>3530</v>
      </c>
      <c r="X443" s="6">
        <v>2004</v>
      </c>
      <c r="Z443" s="6">
        <v>0</v>
      </c>
      <c r="AD443" s="14">
        <v>146</v>
      </c>
    </row>
    <row r="444" spans="1:30">
      <c r="A444" s="9">
        <v>6</v>
      </c>
      <c r="B444" s="9" t="str">
        <f t="shared" si="19"/>
        <v>Scan-Speak 15W/4531G00</v>
      </c>
      <c r="C444" s="14" t="s">
        <v>1029</v>
      </c>
      <c r="D444" s="14" t="s">
        <v>1198</v>
      </c>
      <c r="E444" s="14"/>
      <c r="F444" s="14"/>
      <c r="G444" s="14"/>
      <c r="H444" s="14">
        <v>60</v>
      </c>
      <c r="I444" s="14">
        <v>87</v>
      </c>
      <c r="J444" s="9">
        <v>6.5</v>
      </c>
      <c r="K444" s="14">
        <v>39.5</v>
      </c>
      <c r="L444" s="14">
        <v>16</v>
      </c>
      <c r="M444" s="14">
        <v>0.32</v>
      </c>
      <c r="N444" s="14">
        <f t="shared" si="18"/>
        <v>0.34051724137931033</v>
      </c>
      <c r="O444" s="14">
        <f t="shared" si="20"/>
        <v>5.3109243697479025</v>
      </c>
      <c r="P444" s="14"/>
      <c r="Q444" s="14"/>
      <c r="R444" s="14"/>
      <c r="W444" t="s">
        <v>3530</v>
      </c>
      <c r="X444" s="6">
        <v>2004</v>
      </c>
      <c r="Z444" s="6">
        <v>0</v>
      </c>
      <c r="AD444" s="14">
        <v>116</v>
      </c>
    </row>
    <row r="445" spans="1:30">
      <c r="A445" s="9">
        <v>6</v>
      </c>
      <c r="B445" s="9" t="str">
        <f t="shared" si="19"/>
        <v>Scan-Speak 15W/8530K00</v>
      </c>
      <c r="C445" s="14" t="s">
        <v>1029</v>
      </c>
      <c r="D445" s="14" t="s">
        <v>1199</v>
      </c>
      <c r="E445" s="14"/>
      <c r="F445" s="14"/>
      <c r="G445" s="14"/>
      <c r="H445" s="14">
        <v>60</v>
      </c>
      <c r="I445" s="14">
        <v>85.5</v>
      </c>
      <c r="J445" s="9">
        <v>6.5</v>
      </c>
      <c r="K445" s="14">
        <v>30</v>
      </c>
      <c r="L445" s="14">
        <v>28</v>
      </c>
      <c r="M445" s="14">
        <v>0.27</v>
      </c>
      <c r="N445" s="14">
        <f t="shared" si="18"/>
        <v>0.29126213592233008</v>
      </c>
      <c r="O445" s="14">
        <f t="shared" si="20"/>
        <v>3.6986301369863104</v>
      </c>
      <c r="P445" s="14"/>
      <c r="Q445" s="14"/>
      <c r="R445" s="14"/>
      <c r="W445" t="s">
        <v>3530</v>
      </c>
      <c r="X445" s="6">
        <v>2004</v>
      </c>
      <c r="Z445" s="6">
        <v>0</v>
      </c>
      <c r="AD445" s="14">
        <v>103</v>
      </c>
    </row>
    <row r="446" spans="1:30">
      <c r="A446" s="9">
        <v>6</v>
      </c>
      <c r="B446" s="9" t="str">
        <f t="shared" si="19"/>
        <v>Scan-Speak 15W/8530K01</v>
      </c>
      <c r="C446" s="14" t="s">
        <v>1029</v>
      </c>
      <c r="D446" s="14" t="s">
        <v>1200</v>
      </c>
      <c r="E446" s="14"/>
      <c r="F446" s="14"/>
      <c r="G446" s="14"/>
      <c r="H446" s="14">
        <v>60</v>
      </c>
      <c r="I446" s="14">
        <v>84.5</v>
      </c>
      <c r="J446" s="9">
        <v>6.5</v>
      </c>
      <c r="K446" s="14">
        <v>30</v>
      </c>
      <c r="L446" s="14">
        <v>28</v>
      </c>
      <c r="M446" s="14">
        <v>0.35</v>
      </c>
      <c r="N446" s="14">
        <f t="shared" si="18"/>
        <v>0.379746835443038</v>
      </c>
      <c r="O446" s="14">
        <f t="shared" si="20"/>
        <v>4.4680851063829765</v>
      </c>
      <c r="P446" s="14"/>
      <c r="Q446" s="14"/>
      <c r="R446" s="14"/>
      <c r="W446" t="s">
        <v>3530</v>
      </c>
      <c r="X446" s="6">
        <v>2004</v>
      </c>
      <c r="Z446" s="6">
        <v>0</v>
      </c>
      <c r="AD446" s="14">
        <v>79</v>
      </c>
    </row>
    <row r="447" spans="1:30">
      <c r="A447" s="9">
        <v>6</v>
      </c>
      <c r="B447" s="9" t="str">
        <f t="shared" si="19"/>
        <v xml:space="preserve">Seas CA15RLY </v>
      </c>
      <c r="C447" s="14" t="s">
        <v>874</v>
      </c>
      <c r="D447" s="14" t="s">
        <v>1201</v>
      </c>
      <c r="E447" s="14"/>
      <c r="F447" s="14"/>
      <c r="G447" s="14"/>
      <c r="H447" s="14">
        <v>250</v>
      </c>
      <c r="I447" s="14">
        <v>87</v>
      </c>
      <c r="J447" s="9">
        <v>5</v>
      </c>
      <c r="K447" s="14">
        <v>47</v>
      </c>
      <c r="L447" s="14">
        <v>12</v>
      </c>
      <c r="M447" s="14">
        <v>0.37</v>
      </c>
      <c r="N447" s="14">
        <f t="shared" si="18"/>
        <v>0.47959183673469385</v>
      </c>
      <c r="O447" s="14">
        <f t="shared" si="20"/>
        <v>1.6191806331471141</v>
      </c>
      <c r="P447" s="14"/>
      <c r="Q447" s="14"/>
      <c r="R447" s="14"/>
      <c r="W447" t="s">
        <v>3530</v>
      </c>
      <c r="X447" s="6">
        <v>2004</v>
      </c>
      <c r="Z447" s="6">
        <v>0</v>
      </c>
      <c r="AD447" s="14">
        <v>98</v>
      </c>
    </row>
    <row r="448" spans="1:30">
      <c r="A448" s="9">
        <v>6</v>
      </c>
      <c r="B448" s="9" t="str">
        <f t="shared" si="19"/>
        <v xml:space="preserve">Seas CA15RLYÂ </v>
      </c>
      <c r="C448" s="14" t="s">
        <v>874</v>
      </c>
      <c r="D448" s="14" t="s">
        <v>1202</v>
      </c>
      <c r="E448" s="14"/>
      <c r="F448" s="14"/>
      <c r="G448" s="14"/>
      <c r="H448" s="14"/>
      <c r="I448" s="14"/>
      <c r="J448" s="9"/>
      <c r="K448" s="14">
        <v>47</v>
      </c>
      <c r="L448" s="14">
        <v>12</v>
      </c>
      <c r="M448" s="14">
        <v>37</v>
      </c>
      <c r="N448" s="14">
        <f t="shared" si="18"/>
        <v>0</v>
      </c>
      <c r="O448" s="14">
        <f t="shared" si="20"/>
        <v>0</v>
      </c>
      <c r="P448" s="14"/>
      <c r="Q448" s="14"/>
      <c r="R448" s="14"/>
      <c r="W448" t="s">
        <v>3530</v>
      </c>
      <c r="X448" s="6">
        <v>2004</v>
      </c>
      <c r="Z448" s="6">
        <v>0</v>
      </c>
      <c r="AD448" s="14"/>
    </row>
    <row r="449" spans="1:30">
      <c r="A449" s="9">
        <v>6</v>
      </c>
      <c r="B449" s="9" t="str">
        <f t="shared" si="19"/>
        <v>Seas L15RLY/P</v>
      </c>
      <c r="C449" s="14" t="s">
        <v>874</v>
      </c>
      <c r="D449" s="14" t="s">
        <v>1203</v>
      </c>
      <c r="E449" s="14"/>
      <c r="F449" s="14"/>
      <c r="G449" s="14"/>
      <c r="H449" s="14"/>
      <c r="I449" s="14"/>
      <c r="J449" s="9"/>
      <c r="K449" s="14">
        <v>46</v>
      </c>
      <c r="L449" s="14">
        <v>12</v>
      </c>
      <c r="M449" s="14">
        <v>37</v>
      </c>
      <c r="N449" s="14">
        <f t="shared" si="18"/>
        <v>0</v>
      </c>
      <c r="O449" s="14">
        <f t="shared" si="20"/>
        <v>0</v>
      </c>
      <c r="P449" s="14"/>
      <c r="Q449" s="14"/>
      <c r="R449" s="14"/>
      <c r="W449" t="s">
        <v>3530</v>
      </c>
      <c r="X449" s="6">
        <v>2004</v>
      </c>
      <c r="Z449" s="6">
        <v>0</v>
      </c>
      <c r="AD449" s="14"/>
    </row>
    <row r="450" spans="1:30">
      <c r="A450" s="9">
        <v>6</v>
      </c>
      <c r="B450" s="9" t="str">
        <f t="shared" si="19"/>
        <v>Seas M15CH001</v>
      </c>
      <c r="C450" s="14" t="s">
        <v>874</v>
      </c>
      <c r="D450" s="14" t="s">
        <v>1204</v>
      </c>
      <c r="E450" s="14"/>
      <c r="F450" s="14"/>
      <c r="G450" s="14"/>
      <c r="H450" s="14"/>
      <c r="I450" s="14"/>
      <c r="J450" s="9"/>
      <c r="K450" s="14">
        <v>54</v>
      </c>
      <c r="L450" s="14">
        <v>10.9</v>
      </c>
      <c r="M450" s="14">
        <v>0.3</v>
      </c>
      <c r="N450" s="14">
        <f t="shared" ref="N450:N513" si="21">IF(AD450&gt;0,K450/AD450,0)</f>
        <v>0</v>
      </c>
      <c r="O450" s="14">
        <f t="shared" si="20"/>
        <v>0</v>
      </c>
      <c r="P450" s="14"/>
      <c r="Q450" s="14"/>
      <c r="R450" s="14"/>
      <c r="W450" t="s">
        <v>3530</v>
      </c>
      <c r="X450" s="6">
        <v>2004</v>
      </c>
      <c r="Z450" s="6">
        <v>0</v>
      </c>
      <c r="AD450" s="14"/>
    </row>
    <row r="451" spans="1:30">
      <c r="A451" s="9">
        <v>6</v>
      </c>
      <c r="B451" s="9" t="str">
        <f t="shared" ref="B451:B514" si="22">CONCATENATE(C451,CHAR(32),D451)</f>
        <v>Seas W15CY001</v>
      </c>
      <c r="C451" s="14" t="s">
        <v>874</v>
      </c>
      <c r="D451" s="14" t="s">
        <v>1205</v>
      </c>
      <c r="E451" s="14"/>
      <c r="F451" s="14"/>
      <c r="G451" s="14"/>
      <c r="H451" s="14"/>
      <c r="I451" s="14"/>
      <c r="J451" s="9"/>
      <c r="K451" s="14">
        <v>37</v>
      </c>
      <c r="L451" s="14">
        <v>13.5</v>
      </c>
      <c r="M451" s="14">
        <v>0.34</v>
      </c>
      <c r="N451" s="14">
        <f t="shared" si="21"/>
        <v>0</v>
      </c>
      <c r="O451" s="14">
        <f t="shared" si="20"/>
        <v>0</v>
      </c>
      <c r="P451" s="14"/>
      <c r="Q451" s="14"/>
      <c r="R451" s="14"/>
      <c r="W451" t="s">
        <v>3530</v>
      </c>
      <c r="X451" s="6">
        <v>2004</v>
      </c>
      <c r="Z451" s="6">
        <v>0</v>
      </c>
      <c r="AD451" s="14"/>
    </row>
    <row r="452" spans="1:30">
      <c r="A452" s="9">
        <v>6</v>
      </c>
      <c r="B452" s="9" t="str">
        <f t="shared" si="22"/>
        <v>Sica LP 9x1525160 Cx 4 ohm</v>
      </c>
      <c r="C452" s="14" t="s">
        <v>879</v>
      </c>
      <c r="D452" s="14" t="s">
        <v>1206</v>
      </c>
      <c r="E452" s="14"/>
      <c r="F452" s="14"/>
      <c r="G452" s="14"/>
      <c r="H452" s="14">
        <v>30</v>
      </c>
      <c r="I452" s="14">
        <v>87.6</v>
      </c>
      <c r="J452" s="9">
        <v>1</v>
      </c>
      <c r="K452" s="14">
        <v>120</v>
      </c>
      <c r="L452" s="14">
        <v>2</v>
      </c>
      <c r="M452" s="14">
        <v>0.93</v>
      </c>
      <c r="N452" s="14">
        <f t="shared" si="21"/>
        <v>0</v>
      </c>
      <c r="O452" s="14">
        <f t="shared" ref="O452:O515" si="23">IF(AD452&gt;0,1/(1/M452-1/N452),0)</f>
        <v>0</v>
      </c>
      <c r="P452" s="14"/>
      <c r="Q452" s="14"/>
      <c r="R452" s="14"/>
      <c r="W452" t="s">
        <v>3530</v>
      </c>
      <c r="X452" s="6">
        <v>2004</v>
      </c>
      <c r="Z452" s="6">
        <v>0</v>
      </c>
      <c r="AD452" s="14"/>
    </row>
    <row r="453" spans="1:30">
      <c r="A453" s="9">
        <v>6</v>
      </c>
      <c r="B453" s="9" t="str">
        <f t="shared" si="22"/>
        <v>Sinus 16WS10,3BP8</v>
      </c>
      <c r="C453" s="14" t="s">
        <v>887</v>
      </c>
      <c r="D453" s="14" t="s">
        <v>1207</v>
      </c>
      <c r="E453" s="14"/>
      <c r="F453" s="14"/>
      <c r="G453" s="14"/>
      <c r="H453" s="14">
        <v>1000</v>
      </c>
      <c r="I453" s="14"/>
      <c r="J453" s="9">
        <v>7.1</v>
      </c>
      <c r="K453" s="14">
        <v>48.9</v>
      </c>
      <c r="L453" s="14">
        <v>20</v>
      </c>
      <c r="M453" s="14">
        <v>0.32</v>
      </c>
      <c r="N453" s="14">
        <f t="shared" si="21"/>
        <v>0.46132075471698114</v>
      </c>
      <c r="O453" s="14">
        <f t="shared" si="23"/>
        <v>1.0445927903871826</v>
      </c>
      <c r="P453" s="14"/>
      <c r="Q453" s="14"/>
      <c r="R453" s="14"/>
      <c r="W453" t="s">
        <v>3530</v>
      </c>
      <c r="X453" s="6">
        <v>2004</v>
      </c>
      <c r="Z453" s="6">
        <v>0</v>
      </c>
      <c r="AD453" s="14">
        <v>106</v>
      </c>
    </row>
    <row r="454" spans="1:30">
      <c r="A454" s="9">
        <v>6</v>
      </c>
      <c r="B454" s="9" t="str">
        <f t="shared" si="22"/>
        <v>Sinus 16WS7,34BP8</v>
      </c>
      <c r="C454" s="14" t="s">
        <v>887</v>
      </c>
      <c r="D454" s="14" t="s">
        <v>1208</v>
      </c>
      <c r="E454" s="14"/>
      <c r="F454" s="14"/>
      <c r="G454" s="14"/>
      <c r="H454" s="14">
        <v>1000</v>
      </c>
      <c r="I454" s="14"/>
      <c r="J454" s="9">
        <v>9.9</v>
      </c>
      <c r="K454" s="14">
        <v>46</v>
      </c>
      <c r="L454" s="14">
        <v>20</v>
      </c>
      <c r="M454" s="14">
        <v>0.49</v>
      </c>
      <c r="N454" s="14">
        <f t="shared" si="21"/>
        <v>0.59740259740259738</v>
      </c>
      <c r="O454" s="14">
        <f t="shared" si="23"/>
        <v>2.7255139056831927</v>
      </c>
      <c r="P454" s="14"/>
      <c r="Q454" s="14"/>
      <c r="R454" s="14"/>
      <c r="W454" t="s">
        <v>3530</v>
      </c>
      <c r="X454" s="6">
        <v>2004</v>
      </c>
      <c r="Z454" s="6">
        <v>0</v>
      </c>
      <c r="AD454" s="14">
        <v>77</v>
      </c>
    </row>
    <row r="455" spans="1:30">
      <c r="A455" s="9">
        <v>6</v>
      </c>
      <c r="B455" s="9" t="str">
        <f t="shared" si="22"/>
        <v>Supravox 135-LB</v>
      </c>
      <c r="C455" s="14" t="s">
        <v>1209</v>
      </c>
      <c r="D455" s="14" t="s">
        <v>1210</v>
      </c>
      <c r="E455" s="14"/>
      <c r="F455" s="14"/>
      <c r="G455" s="14"/>
      <c r="H455" s="14">
        <v>35</v>
      </c>
      <c r="I455" s="14">
        <v>95</v>
      </c>
      <c r="J455" s="9">
        <v>6</v>
      </c>
      <c r="K455" s="14">
        <v>80</v>
      </c>
      <c r="L455" s="14">
        <v>14</v>
      </c>
      <c r="M455" s="14">
        <v>0.3</v>
      </c>
      <c r="N455" s="14">
        <f t="shared" si="21"/>
        <v>0.29962546816479402</v>
      </c>
      <c r="O455" s="14">
        <f t="shared" si="23"/>
        <v>-240.00000000001364</v>
      </c>
      <c r="P455" s="14"/>
      <c r="Q455" s="14"/>
      <c r="R455" s="14"/>
      <c r="W455" t="s">
        <v>3530</v>
      </c>
      <c r="X455" s="6">
        <v>2004</v>
      </c>
      <c r="Z455" s="6">
        <v>0</v>
      </c>
      <c r="AD455" s="14">
        <v>267</v>
      </c>
    </row>
    <row r="456" spans="1:30">
      <c r="A456" s="9">
        <v>6</v>
      </c>
      <c r="B456" s="9" t="str">
        <f t="shared" si="22"/>
        <v>Tang Band W69-1042</v>
      </c>
      <c r="C456" s="14" t="s">
        <v>14</v>
      </c>
      <c r="D456" s="14" t="s">
        <v>1211</v>
      </c>
      <c r="E456" s="14"/>
      <c r="F456" s="14"/>
      <c r="G456" s="14"/>
      <c r="H456" s="14">
        <v>90</v>
      </c>
      <c r="I456" s="14">
        <v>87</v>
      </c>
      <c r="J456" s="9">
        <v>7</v>
      </c>
      <c r="K456" s="14">
        <v>35</v>
      </c>
      <c r="L456" s="14">
        <v>37.99</v>
      </c>
      <c r="M456" s="14">
        <v>0.35</v>
      </c>
      <c r="N456" s="14">
        <f t="shared" si="21"/>
        <v>0.36842105263157893</v>
      </c>
      <c r="O456" s="14">
        <f t="shared" si="23"/>
        <v>7.0000000000000036</v>
      </c>
      <c r="P456" s="14"/>
      <c r="Q456" s="14"/>
      <c r="R456" s="14"/>
      <c r="W456" t="s">
        <v>3530</v>
      </c>
      <c r="X456" s="6">
        <v>2004</v>
      </c>
      <c r="Z456" s="6">
        <v>0</v>
      </c>
      <c r="AD456" s="14">
        <v>95</v>
      </c>
    </row>
    <row r="457" spans="1:30">
      <c r="A457" s="9">
        <v>6</v>
      </c>
      <c r="B457" s="9" t="str">
        <f t="shared" si="22"/>
        <v>Zachry BOXER6</v>
      </c>
      <c r="C457" s="14" t="s">
        <v>918</v>
      </c>
      <c r="D457" s="14" t="s">
        <v>1212</v>
      </c>
      <c r="E457" s="14"/>
      <c r="F457" s="14"/>
      <c r="G457" s="14"/>
      <c r="H457" s="14"/>
      <c r="I457" s="14"/>
      <c r="J457" s="9"/>
      <c r="K457" s="14">
        <v>38.4</v>
      </c>
      <c r="L457" s="14">
        <v>23.2</v>
      </c>
      <c r="M457" s="14">
        <v>0.31</v>
      </c>
      <c r="N457" s="14">
        <f t="shared" si="21"/>
        <v>0.34909090909090906</v>
      </c>
      <c r="O457" s="14">
        <f t="shared" si="23"/>
        <v>2.7683720930232552</v>
      </c>
      <c r="P457" s="14"/>
      <c r="Q457" s="14"/>
      <c r="R457" s="14"/>
      <c r="W457" t="s">
        <v>3530</v>
      </c>
      <c r="X457" s="6">
        <v>2004</v>
      </c>
      <c r="Z457" s="6">
        <v>0</v>
      </c>
      <c r="AD457" s="14">
        <v>110</v>
      </c>
    </row>
    <row r="458" spans="1:30">
      <c r="A458" s="9">
        <v>6</v>
      </c>
      <c r="B458" s="9" t="str">
        <f t="shared" si="22"/>
        <v>Zachry MACH6</v>
      </c>
      <c r="C458" s="14" t="s">
        <v>918</v>
      </c>
      <c r="D458" s="14" t="s">
        <v>1213</v>
      </c>
      <c r="E458" s="14"/>
      <c r="F458" s="14"/>
      <c r="G458" s="14"/>
      <c r="H458" s="14"/>
      <c r="I458" s="14"/>
      <c r="J458" s="9"/>
      <c r="K458" s="14">
        <v>46.6</v>
      </c>
      <c r="L458" s="14">
        <v>15.3</v>
      </c>
      <c r="M458" s="14">
        <v>0.33</v>
      </c>
      <c r="N458" s="14">
        <f t="shared" si="21"/>
        <v>0.35037593984962406</v>
      </c>
      <c r="O458" s="14">
        <f t="shared" si="23"/>
        <v>5.6745387453874603</v>
      </c>
      <c r="P458" s="14"/>
      <c r="Q458" s="14"/>
      <c r="R458" s="14"/>
      <c r="W458" t="s">
        <v>3530</v>
      </c>
      <c r="X458" s="6">
        <v>2004</v>
      </c>
      <c r="Z458" s="6">
        <v>0</v>
      </c>
      <c r="AD458" s="14">
        <v>133</v>
      </c>
    </row>
    <row r="459" spans="1:30">
      <c r="A459" s="9">
        <v>6.5</v>
      </c>
      <c r="B459" s="9" t="str">
        <f t="shared" si="22"/>
        <v>Acousto Pro P-6530M</v>
      </c>
      <c r="C459" s="14" t="s">
        <v>948</v>
      </c>
      <c r="D459" s="14" t="s">
        <v>1214</v>
      </c>
      <c r="E459" s="14"/>
      <c r="F459" s="14"/>
      <c r="G459" s="14"/>
      <c r="H459" s="14">
        <v>50</v>
      </c>
      <c r="I459" s="14">
        <v>95</v>
      </c>
      <c r="J459" s="9"/>
      <c r="K459" s="14">
        <v>132</v>
      </c>
      <c r="L459" s="14">
        <v>2.9</v>
      </c>
      <c r="M459" s="14">
        <v>0.57999999999999996</v>
      </c>
      <c r="N459" s="14">
        <f t="shared" si="21"/>
        <v>0.66</v>
      </c>
      <c r="O459" s="14">
        <f t="shared" si="23"/>
        <v>4.7849999999999975</v>
      </c>
      <c r="P459" s="14"/>
      <c r="Q459" s="14"/>
      <c r="R459" s="14"/>
      <c r="W459" t="s">
        <v>3530</v>
      </c>
      <c r="X459" s="6">
        <v>2004</v>
      </c>
      <c r="Z459" s="6">
        <v>0</v>
      </c>
      <c r="AD459" s="14">
        <v>200</v>
      </c>
    </row>
    <row r="460" spans="1:30">
      <c r="A460" s="9">
        <v>6.5</v>
      </c>
      <c r="B460" s="9" t="str">
        <f t="shared" si="22"/>
        <v>Audax AM170Z2</v>
      </c>
      <c r="C460" s="14" t="s">
        <v>782</v>
      </c>
      <c r="D460" s="14" t="s">
        <v>1215</v>
      </c>
      <c r="E460" s="14"/>
      <c r="F460" s="14"/>
      <c r="G460" s="14"/>
      <c r="H460" s="14">
        <v>60</v>
      </c>
      <c r="I460" s="14">
        <v>89.2</v>
      </c>
      <c r="J460" s="9">
        <v>3.25</v>
      </c>
      <c r="K460" s="14">
        <v>42</v>
      </c>
      <c r="L460" s="14">
        <v>30</v>
      </c>
      <c r="M460" s="14">
        <v>0.37</v>
      </c>
      <c r="N460" s="14">
        <f t="shared" si="21"/>
        <v>0</v>
      </c>
      <c r="O460" s="14">
        <f t="shared" si="23"/>
        <v>0</v>
      </c>
      <c r="P460" s="14"/>
      <c r="Q460" s="14"/>
      <c r="R460" s="14"/>
      <c r="W460" t="s">
        <v>3530</v>
      </c>
      <c r="X460" s="6">
        <v>2004</v>
      </c>
      <c r="Z460" s="6">
        <v>0</v>
      </c>
      <c r="AD460" s="14"/>
    </row>
    <row r="461" spans="1:30">
      <c r="A461" s="9">
        <v>6.5</v>
      </c>
      <c r="B461" s="9" t="str">
        <f t="shared" si="22"/>
        <v>Audax HM170C0</v>
      </c>
      <c r="C461" s="14" t="s">
        <v>782</v>
      </c>
      <c r="D461" s="14" t="s">
        <v>1216</v>
      </c>
      <c r="E461" s="14"/>
      <c r="F461" s="14"/>
      <c r="G461" s="14"/>
      <c r="H461" s="14">
        <v>60</v>
      </c>
      <c r="I461" s="14">
        <v>90</v>
      </c>
      <c r="J461" s="9">
        <v>3</v>
      </c>
      <c r="K461" s="14">
        <v>42</v>
      </c>
      <c r="L461" s="14">
        <v>30.6</v>
      </c>
      <c r="M461" s="14">
        <v>0.32</v>
      </c>
      <c r="N461" s="14">
        <f t="shared" si="21"/>
        <v>0</v>
      </c>
      <c r="O461" s="14">
        <f t="shared" si="23"/>
        <v>0</v>
      </c>
      <c r="P461" s="14"/>
      <c r="Q461" s="14"/>
      <c r="R461" s="14"/>
      <c r="W461" t="s">
        <v>3530</v>
      </c>
      <c r="X461" s="6">
        <v>2004</v>
      </c>
      <c r="Z461" s="6">
        <v>0</v>
      </c>
      <c r="AD461" s="14"/>
    </row>
    <row r="462" spans="1:30">
      <c r="A462" s="9">
        <v>6.5</v>
      </c>
      <c r="B462" s="9" t="str">
        <f t="shared" si="22"/>
        <v>Audax HM170G8</v>
      </c>
      <c r="C462" s="14" t="s">
        <v>782</v>
      </c>
      <c r="D462" s="14" t="s">
        <v>1217</v>
      </c>
      <c r="E462" s="14"/>
      <c r="F462" s="14"/>
      <c r="G462" s="14"/>
      <c r="H462" s="14">
        <v>60</v>
      </c>
      <c r="I462" s="14">
        <v>89.3</v>
      </c>
      <c r="J462" s="9">
        <v>3.25</v>
      </c>
      <c r="K462" s="14">
        <v>42</v>
      </c>
      <c r="L462" s="14">
        <v>28.19</v>
      </c>
      <c r="M462" s="14">
        <v>0.35</v>
      </c>
      <c r="N462" s="14">
        <f t="shared" si="21"/>
        <v>0</v>
      </c>
      <c r="O462" s="14">
        <f t="shared" si="23"/>
        <v>0</v>
      </c>
      <c r="P462" s="14"/>
      <c r="Q462" s="14"/>
      <c r="R462" s="14"/>
      <c r="W462" t="s">
        <v>3530</v>
      </c>
      <c r="X462" s="6">
        <v>2004</v>
      </c>
      <c r="Z462" s="6">
        <v>0</v>
      </c>
      <c r="AD462" s="14"/>
    </row>
    <row r="463" spans="1:30">
      <c r="A463" s="9">
        <v>6.5</v>
      </c>
      <c r="B463" s="9" t="str">
        <f t="shared" si="22"/>
        <v>Audax HM170Z18</v>
      </c>
      <c r="C463" s="14" t="s">
        <v>782</v>
      </c>
      <c r="D463" s="14" t="s">
        <v>1218</v>
      </c>
      <c r="E463" s="14"/>
      <c r="F463" s="14"/>
      <c r="G463" s="14"/>
      <c r="H463" s="14">
        <v>60</v>
      </c>
      <c r="I463" s="14">
        <v>89.3</v>
      </c>
      <c r="J463" s="9">
        <v>3.25</v>
      </c>
      <c r="K463" s="14">
        <v>39</v>
      </c>
      <c r="L463" s="14">
        <v>36</v>
      </c>
      <c r="M463" s="14">
        <v>0.34</v>
      </c>
      <c r="N463" s="14">
        <f t="shared" si="21"/>
        <v>0</v>
      </c>
      <c r="O463" s="14">
        <f t="shared" si="23"/>
        <v>0</v>
      </c>
      <c r="P463" s="14"/>
      <c r="Q463" s="14"/>
      <c r="R463" s="14"/>
      <c r="W463" t="s">
        <v>3530</v>
      </c>
      <c r="X463" s="6">
        <v>2004</v>
      </c>
      <c r="Z463" s="6">
        <v>0</v>
      </c>
      <c r="AD463" s="14"/>
    </row>
    <row r="464" spans="1:30">
      <c r="A464" s="9">
        <v>6.5</v>
      </c>
      <c r="B464" s="9" t="str">
        <f t="shared" si="22"/>
        <v>Audes 40W65-8</v>
      </c>
      <c r="C464" s="14" t="s">
        <v>1219</v>
      </c>
      <c r="D464" s="14" t="s">
        <v>1220</v>
      </c>
      <c r="E464" s="14"/>
      <c r="F464" s="14"/>
      <c r="G464" s="14"/>
      <c r="H464" s="14">
        <v>75</v>
      </c>
      <c r="I464" s="14">
        <v>87</v>
      </c>
      <c r="J464" s="9"/>
      <c r="K464" s="14">
        <v>34</v>
      </c>
      <c r="L464" s="14">
        <v>24</v>
      </c>
      <c r="M464" s="14">
        <v>0.41</v>
      </c>
      <c r="N464" s="14">
        <f t="shared" si="21"/>
        <v>0.47887323943661969</v>
      </c>
      <c r="O464" s="14">
        <f t="shared" si="23"/>
        <v>2.8507157464212693</v>
      </c>
      <c r="P464" s="14"/>
      <c r="Q464" s="14"/>
      <c r="R464" s="14"/>
      <c r="W464" t="s">
        <v>3530</v>
      </c>
      <c r="X464" s="6">
        <v>2004</v>
      </c>
      <c r="Z464" s="6">
        <v>0</v>
      </c>
      <c r="AD464" s="14">
        <v>71</v>
      </c>
    </row>
    <row r="465" spans="1:30">
      <c r="A465" s="9">
        <v>6.5</v>
      </c>
      <c r="B465" s="9" t="str">
        <f t="shared" si="22"/>
        <v xml:space="preserve">BC 6 PEV 13 </v>
      </c>
      <c r="C465" s="14" t="s">
        <v>1221</v>
      </c>
      <c r="D465" s="14" t="s">
        <v>1222</v>
      </c>
      <c r="E465" s="14"/>
      <c r="F465" s="14"/>
      <c r="G465" s="14"/>
      <c r="H465" s="14">
        <v>120</v>
      </c>
      <c r="I465" s="14">
        <v>99</v>
      </c>
      <c r="J465" s="9">
        <v>0.6</v>
      </c>
      <c r="K465" s="14">
        <v>126</v>
      </c>
      <c r="L465" s="14">
        <v>6</v>
      </c>
      <c r="M465" s="14">
        <v>0.36</v>
      </c>
      <c r="N465" s="14">
        <f t="shared" si="21"/>
        <v>0.39009287925696595</v>
      </c>
      <c r="O465" s="14">
        <f t="shared" si="23"/>
        <v>4.6666666666666643</v>
      </c>
      <c r="P465" s="14"/>
      <c r="Q465" s="14"/>
      <c r="R465" s="14"/>
      <c r="W465" t="s">
        <v>3530</v>
      </c>
      <c r="X465" s="6">
        <v>2004</v>
      </c>
      <c r="Z465" s="6">
        <v>0</v>
      </c>
      <c r="AD465" s="14">
        <v>323</v>
      </c>
    </row>
    <row r="466" spans="1:30">
      <c r="A466" s="9">
        <v>6.5</v>
      </c>
      <c r="B466" s="9" t="str">
        <f t="shared" si="22"/>
        <v>Beyma 6 B30 / P</v>
      </c>
      <c r="C466" s="14" t="s">
        <v>952</v>
      </c>
      <c r="D466" s="14" t="s">
        <v>1223</v>
      </c>
      <c r="E466" s="14"/>
      <c r="F466" s="14"/>
      <c r="G466" s="14"/>
      <c r="H466" s="14">
        <v>40</v>
      </c>
      <c r="I466" s="14">
        <v>90</v>
      </c>
      <c r="J466" s="9">
        <v>4</v>
      </c>
      <c r="K466" s="14">
        <v>55</v>
      </c>
      <c r="L466" s="14">
        <v>18</v>
      </c>
      <c r="M466" s="14">
        <v>0.62</v>
      </c>
      <c r="N466" s="14">
        <f t="shared" si="21"/>
        <v>0.76388888888888884</v>
      </c>
      <c r="O466" s="14">
        <f t="shared" si="23"/>
        <v>3.2915057915057901</v>
      </c>
      <c r="P466" s="14"/>
      <c r="Q466" s="14"/>
      <c r="R466" s="14"/>
      <c r="W466" t="s">
        <v>3530</v>
      </c>
      <c r="X466" s="6">
        <v>2004</v>
      </c>
      <c r="Z466" s="6">
        <v>0</v>
      </c>
      <c r="AD466" s="14">
        <v>72</v>
      </c>
    </row>
    <row r="467" spans="1:30">
      <c r="A467" s="9">
        <v>6.5</v>
      </c>
      <c r="B467" s="9" t="str">
        <f t="shared" si="22"/>
        <v>Beyma 6 MI 80</v>
      </c>
      <c r="C467" s="14" t="s">
        <v>952</v>
      </c>
      <c r="D467" s="14" t="s">
        <v>1224</v>
      </c>
      <c r="E467" s="14"/>
      <c r="F467" s="14"/>
      <c r="G467" s="14"/>
      <c r="H467" s="14">
        <v>100</v>
      </c>
      <c r="I467" s="14">
        <v>98</v>
      </c>
      <c r="J467" s="9">
        <v>1</v>
      </c>
      <c r="K467" s="14">
        <v>120</v>
      </c>
      <c r="L467" s="14">
        <v>6.8</v>
      </c>
      <c r="M467" s="14">
        <v>0.44</v>
      </c>
      <c r="N467" s="14">
        <f t="shared" si="21"/>
        <v>0.47058823529411764</v>
      </c>
      <c r="O467" s="14">
        <f t="shared" si="23"/>
        <v>6.7692307692307603</v>
      </c>
      <c r="P467" s="14"/>
      <c r="Q467" s="14"/>
      <c r="R467" s="14"/>
      <c r="W467" t="s">
        <v>3530</v>
      </c>
      <c r="X467" s="6">
        <v>2004</v>
      </c>
      <c r="Z467" s="6">
        <v>0</v>
      </c>
      <c r="AD467" s="14">
        <v>255</v>
      </c>
    </row>
    <row r="468" spans="1:30">
      <c r="A468" s="9">
        <v>6.5</v>
      </c>
      <c r="B468" s="9" t="str">
        <f t="shared" si="22"/>
        <v>Beyma 605ND</v>
      </c>
      <c r="C468" s="14" t="s">
        <v>952</v>
      </c>
      <c r="D468" s="14" t="s">
        <v>1225</v>
      </c>
      <c r="E468" s="14"/>
      <c r="F468" s="14"/>
      <c r="G468" s="14"/>
      <c r="H468" s="14">
        <v>125</v>
      </c>
      <c r="I468" s="14">
        <v>100</v>
      </c>
      <c r="J468" s="9">
        <v>1</v>
      </c>
      <c r="K468" s="14">
        <v>150</v>
      </c>
      <c r="L468" s="14">
        <v>3</v>
      </c>
      <c r="M468" s="14">
        <v>0.31</v>
      </c>
      <c r="N468" s="14">
        <f t="shared" si="21"/>
        <v>0.31982942430703626</v>
      </c>
      <c r="O468" s="14">
        <f t="shared" si="23"/>
        <v>10.086767895878481</v>
      </c>
      <c r="P468" s="14"/>
      <c r="Q468" s="14"/>
      <c r="R468" s="14"/>
      <c r="W468" t="s">
        <v>3530</v>
      </c>
      <c r="X468" s="6">
        <v>2004</v>
      </c>
      <c r="Z468" s="6">
        <v>0</v>
      </c>
      <c r="AD468" s="14">
        <v>469</v>
      </c>
    </row>
    <row r="469" spans="1:30">
      <c r="A469" s="9">
        <v>6.5</v>
      </c>
      <c r="B469" s="9" t="str">
        <f t="shared" si="22"/>
        <v>Beyma ASL 6</v>
      </c>
      <c r="C469" s="14" t="s">
        <v>952</v>
      </c>
      <c r="D469" s="14" t="s">
        <v>1226</v>
      </c>
      <c r="E469" s="14"/>
      <c r="F469" s="14"/>
      <c r="G469" s="14"/>
      <c r="H469" s="14">
        <v>80</v>
      </c>
      <c r="I469" s="14">
        <v>92</v>
      </c>
      <c r="J469" s="9">
        <v>4</v>
      </c>
      <c r="K469" s="14">
        <v>85</v>
      </c>
      <c r="L469" s="14">
        <v>7</v>
      </c>
      <c r="M469" s="14">
        <v>0.6</v>
      </c>
      <c r="N469" s="14">
        <f t="shared" si="21"/>
        <v>0.7589285714285714</v>
      </c>
      <c r="O469" s="14">
        <f t="shared" si="23"/>
        <v>2.8651685393258419</v>
      </c>
      <c r="P469" s="14"/>
      <c r="Q469" s="14"/>
      <c r="R469" s="14"/>
      <c r="W469" t="s">
        <v>3530</v>
      </c>
      <c r="X469" s="6">
        <v>2004</v>
      </c>
      <c r="Z469" s="6">
        <v>0</v>
      </c>
      <c r="AD469" s="14">
        <v>112</v>
      </c>
    </row>
    <row r="470" spans="1:30">
      <c r="A470" s="9">
        <v>6.5</v>
      </c>
      <c r="B470" s="9" t="str">
        <f t="shared" si="22"/>
        <v>Bumper 6250IP</v>
      </c>
      <c r="C470" s="14" t="s">
        <v>1127</v>
      </c>
      <c r="D470" s="14" t="s">
        <v>1227</v>
      </c>
      <c r="E470" s="14"/>
      <c r="F470" s="14"/>
      <c r="G470" s="14"/>
      <c r="H470" s="14">
        <v>250</v>
      </c>
      <c r="I470" s="14">
        <v>87.6</v>
      </c>
      <c r="J470" s="9">
        <v>4.32</v>
      </c>
      <c r="K470" s="14">
        <v>50.5</v>
      </c>
      <c r="L470" s="14">
        <v>10.199999999999999</v>
      </c>
      <c r="M470" s="14">
        <v>0.53</v>
      </c>
      <c r="N470" s="14">
        <f t="shared" si="21"/>
        <v>0.60119047619047616</v>
      </c>
      <c r="O470" s="14">
        <f t="shared" si="23"/>
        <v>4.4757525083612109</v>
      </c>
      <c r="P470" s="14"/>
      <c r="Q470" s="14"/>
      <c r="R470" s="14"/>
      <c r="W470" t="s">
        <v>3530</v>
      </c>
      <c r="X470" s="6">
        <v>2004</v>
      </c>
      <c r="Z470" s="6">
        <v>0</v>
      </c>
      <c r="AD470" s="14">
        <v>84</v>
      </c>
    </row>
    <row r="471" spans="1:30">
      <c r="A471" s="9">
        <v>6.5</v>
      </c>
      <c r="B471" s="9" t="str">
        <f t="shared" si="22"/>
        <v>Bumper 635IP</v>
      </c>
      <c r="C471" s="14" t="s">
        <v>1127</v>
      </c>
      <c r="D471" s="14" t="s">
        <v>1228</v>
      </c>
      <c r="E471" s="14"/>
      <c r="F471" s="14"/>
      <c r="G471" s="14"/>
      <c r="H471" s="14">
        <v>250</v>
      </c>
      <c r="I471" s="14">
        <v>87.6</v>
      </c>
      <c r="J471" s="9">
        <v>4.32</v>
      </c>
      <c r="K471" s="14">
        <v>50.5</v>
      </c>
      <c r="L471" s="14">
        <v>10.199999999999999</v>
      </c>
      <c r="M471" s="14">
        <v>0.53</v>
      </c>
      <c r="N471" s="14">
        <f t="shared" si="21"/>
        <v>0.60119047619047616</v>
      </c>
      <c r="O471" s="14">
        <f t="shared" si="23"/>
        <v>4.4757525083612109</v>
      </c>
      <c r="P471" s="14"/>
      <c r="Q471" s="14"/>
      <c r="R471" s="14"/>
      <c r="W471" t="s">
        <v>3530</v>
      </c>
      <c r="X471" s="6">
        <v>2004</v>
      </c>
      <c r="Z471" s="6">
        <v>0</v>
      </c>
      <c r="AD471" s="14">
        <v>84</v>
      </c>
    </row>
    <row r="472" spans="1:30">
      <c r="A472" s="9">
        <v>6.5</v>
      </c>
      <c r="B472" s="9" t="str">
        <f t="shared" si="22"/>
        <v>Bumper 648X</v>
      </c>
      <c r="C472" s="14" t="s">
        <v>1127</v>
      </c>
      <c r="D472" s="14" t="s">
        <v>1229</v>
      </c>
      <c r="E472" s="14"/>
      <c r="F472" s="14"/>
      <c r="G472" s="14"/>
      <c r="H472" s="14">
        <v>350</v>
      </c>
      <c r="I472" s="14">
        <v>85.2</v>
      </c>
      <c r="J472" s="9">
        <v>4.32</v>
      </c>
      <c r="K472" s="14">
        <v>73.8</v>
      </c>
      <c r="L472" s="14">
        <v>2.8</v>
      </c>
      <c r="M472" s="14">
        <v>0.43</v>
      </c>
      <c r="N472" s="14">
        <f t="shared" si="21"/>
        <v>0.49864864864864861</v>
      </c>
      <c r="O472" s="14">
        <f t="shared" si="23"/>
        <v>3.1234251968503948</v>
      </c>
      <c r="P472" s="14"/>
      <c r="Q472" s="14"/>
      <c r="R472" s="14"/>
      <c r="W472" t="s">
        <v>3530</v>
      </c>
      <c r="X472" s="6">
        <v>2004</v>
      </c>
      <c r="Z472" s="6">
        <v>0</v>
      </c>
      <c r="AD472" s="14">
        <v>148</v>
      </c>
    </row>
    <row r="473" spans="1:30">
      <c r="A473" s="9">
        <v>6.5</v>
      </c>
      <c r="B473" s="9" t="str">
        <f t="shared" si="22"/>
        <v>Davis 16 GKLV6M</v>
      </c>
      <c r="C473" s="9" t="s">
        <v>851</v>
      </c>
      <c r="D473" s="9" t="s">
        <v>1230</v>
      </c>
      <c r="E473" s="9"/>
      <c r="F473" s="9"/>
      <c r="G473" s="9"/>
      <c r="H473" s="9"/>
      <c r="I473" s="9">
        <v>94</v>
      </c>
      <c r="J473" s="9">
        <v>4</v>
      </c>
      <c r="K473" s="9">
        <v>60</v>
      </c>
      <c r="L473" s="9">
        <v>17.7</v>
      </c>
      <c r="M473" s="9">
        <v>0.35</v>
      </c>
      <c r="N473" s="14">
        <f t="shared" si="21"/>
        <v>0.4</v>
      </c>
      <c r="O473" s="14">
        <f t="shared" si="23"/>
        <v>2.7999999999999994</v>
      </c>
      <c r="P473" s="9"/>
      <c r="Q473" s="9"/>
      <c r="R473" s="9"/>
      <c r="W473" t="s">
        <v>3530</v>
      </c>
      <c r="X473" s="6">
        <v>2004</v>
      </c>
      <c r="Z473" s="6">
        <v>0</v>
      </c>
      <c r="AD473" s="9">
        <v>150</v>
      </c>
    </row>
    <row r="474" spans="1:30">
      <c r="A474" s="9">
        <v>6.5</v>
      </c>
      <c r="B474" s="9" t="str">
        <f t="shared" si="22"/>
        <v>Dayton 295-305</v>
      </c>
      <c r="C474" s="9" t="s">
        <v>970</v>
      </c>
      <c r="D474" s="9" t="s">
        <v>82</v>
      </c>
      <c r="E474" s="9"/>
      <c r="F474" s="9"/>
      <c r="G474" s="9"/>
      <c r="H474" s="9">
        <v>75</v>
      </c>
      <c r="I474" s="9">
        <v>87.1</v>
      </c>
      <c r="J474" s="9">
        <v>3.15</v>
      </c>
      <c r="K474" s="9">
        <v>33</v>
      </c>
      <c r="L474" s="9">
        <v>27.8</v>
      </c>
      <c r="M474" s="9">
        <v>0.33</v>
      </c>
      <c r="N474" s="14">
        <f t="shared" si="21"/>
        <v>0.3707865168539326</v>
      </c>
      <c r="O474" s="14">
        <f t="shared" si="23"/>
        <v>2.9999999999999987</v>
      </c>
      <c r="P474" s="9"/>
      <c r="Q474" s="9"/>
      <c r="R474" s="9"/>
      <c r="W474" t="s">
        <v>3530</v>
      </c>
      <c r="X474" s="6">
        <v>2004</v>
      </c>
      <c r="Z474" s="6">
        <v>0</v>
      </c>
      <c r="AD474" s="9">
        <v>89</v>
      </c>
    </row>
    <row r="475" spans="1:30">
      <c r="A475" s="9">
        <v>6.5</v>
      </c>
      <c r="B475" s="9" t="str">
        <f t="shared" si="22"/>
        <v>Dayton 295-306</v>
      </c>
      <c r="C475" s="9" t="s">
        <v>970</v>
      </c>
      <c r="D475" s="9" t="s">
        <v>80</v>
      </c>
      <c r="E475" s="9"/>
      <c r="F475" s="9"/>
      <c r="G475" s="9"/>
      <c r="H475" s="9">
        <v>75</v>
      </c>
      <c r="I475" s="9">
        <v>86.2</v>
      </c>
      <c r="J475" s="9">
        <v>3.15</v>
      </c>
      <c r="K475" s="9">
        <v>33</v>
      </c>
      <c r="L475" s="9">
        <v>22</v>
      </c>
      <c r="M475" s="9">
        <v>0.32</v>
      </c>
      <c r="N475" s="14">
        <f t="shared" si="21"/>
        <v>0.34020618556701032</v>
      </c>
      <c r="O475" s="14">
        <f t="shared" si="23"/>
        <v>5.3877551020408179</v>
      </c>
      <c r="P475" s="9"/>
      <c r="Q475" s="9"/>
      <c r="R475" s="9"/>
      <c r="W475" t="s">
        <v>3530</v>
      </c>
      <c r="X475" s="6">
        <v>2004</v>
      </c>
      <c r="Z475" s="6">
        <v>0</v>
      </c>
      <c r="AD475" s="9">
        <v>97</v>
      </c>
    </row>
    <row r="476" spans="1:30">
      <c r="A476" s="9">
        <v>6.5</v>
      </c>
      <c r="B476" s="9" t="str">
        <f t="shared" si="22"/>
        <v>Dynaudio MW160GT</v>
      </c>
      <c r="C476" s="9" t="s">
        <v>1143</v>
      </c>
      <c r="D476" s="9" t="s">
        <v>1231</v>
      </c>
      <c r="E476" s="9"/>
      <c r="F476" s="9"/>
      <c r="G476" s="9"/>
      <c r="H476" s="9">
        <v>120</v>
      </c>
      <c r="I476" s="9"/>
      <c r="J476" s="9">
        <v>6</v>
      </c>
      <c r="K476" s="9">
        <v>60</v>
      </c>
      <c r="L476" s="9">
        <v>10.1</v>
      </c>
      <c r="M476" s="9">
        <v>0.62</v>
      </c>
      <c r="N476" s="14">
        <f t="shared" si="21"/>
        <v>0.8</v>
      </c>
      <c r="O476" s="14">
        <f t="shared" si="23"/>
        <v>2.7555555555555546</v>
      </c>
      <c r="P476" s="9"/>
      <c r="Q476" s="9"/>
      <c r="R476" s="9"/>
      <c r="W476" t="s">
        <v>3530</v>
      </c>
      <c r="X476" s="6">
        <v>2004</v>
      </c>
      <c r="Z476" s="6">
        <v>0</v>
      </c>
      <c r="AD476" s="9">
        <v>75</v>
      </c>
    </row>
    <row r="477" spans="1:30">
      <c r="A477" s="9">
        <v>6.5</v>
      </c>
      <c r="B477" s="9" t="str">
        <f t="shared" si="22"/>
        <v>Eminence LA6-CBMR</v>
      </c>
      <c r="C477" s="9" t="s">
        <v>1148</v>
      </c>
      <c r="D477" s="9" t="s">
        <v>1232</v>
      </c>
      <c r="E477" s="9"/>
      <c r="F477" s="9"/>
      <c r="G477" s="9"/>
      <c r="H477" s="9">
        <v>150</v>
      </c>
      <c r="I477" s="9">
        <v>98</v>
      </c>
      <c r="J477" s="9">
        <v>0.2</v>
      </c>
      <c r="K477" s="9">
        <v>460</v>
      </c>
      <c r="L477" s="9">
        <v>0.35699999999999998</v>
      </c>
      <c r="M477" s="9">
        <v>0.89</v>
      </c>
      <c r="N477" s="14">
        <f t="shared" si="21"/>
        <v>1.2398921832884098</v>
      </c>
      <c r="O477" s="14">
        <f t="shared" si="23"/>
        <v>3.1538402280255751</v>
      </c>
      <c r="P477" s="9"/>
      <c r="Q477" s="9"/>
      <c r="R477" s="9"/>
      <c r="W477" t="s">
        <v>3530</v>
      </c>
      <c r="X477" s="6">
        <v>2004</v>
      </c>
      <c r="Z477" s="6">
        <v>0</v>
      </c>
      <c r="AD477" s="9">
        <v>371</v>
      </c>
    </row>
    <row r="478" spans="1:30">
      <c r="A478" s="9">
        <v>6.5</v>
      </c>
      <c r="B478" s="9" t="str">
        <f t="shared" si="22"/>
        <v>Eminence LA6-MB</v>
      </c>
      <c r="C478" s="9" t="s">
        <v>1148</v>
      </c>
      <c r="D478" s="9" t="s">
        <v>1233</v>
      </c>
      <c r="E478" s="9"/>
      <c r="F478" s="9"/>
      <c r="G478" s="9"/>
      <c r="H478" s="9">
        <v>150</v>
      </c>
      <c r="I478" s="9">
        <v>92</v>
      </c>
      <c r="J478" s="9">
        <v>1.9</v>
      </c>
      <c r="K478" s="9">
        <v>73</v>
      </c>
      <c r="L478" s="9">
        <v>12.48</v>
      </c>
      <c r="M478" s="9">
        <v>0.41</v>
      </c>
      <c r="N478" s="14">
        <f t="shared" si="21"/>
        <v>0.43975903614457829</v>
      </c>
      <c r="O478" s="14">
        <f t="shared" si="23"/>
        <v>6.0587044534413055</v>
      </c>
      <c r="P478" s="9"/>
      <c r="Q478" s="9"/>
      <c r="R478" s="9"/>
      <c r="W478" t="s">
        <v>3530</v>
      </c>
      <c r="X478" s="6">
        <v>2004</v>
      </c>
      <c r="Z478" s="6">
        <v>0</v>
      </c>
      <c r="AD478" s="9">
        <v>166</v>
      </c>
    </row>
    <row r="479" spans="1:30">
      <c r="A479" s="9">
        <v>6.5</v>
      </c>
      <c r="B479" s="9" t="str">
        <f t="shared" si="22"/>
        <v>Eminence LA6-MR</v>
      </c>
      <c r="C479" s="9" t="s">
        <v>1148</v>
      </c>
      <c r="D479" s="9" t="s">
        <v>1234</v>
      </c>
      <c r="E479" s="9"/>
      <c r="F479" s="9"/>
      <c r="G479" s="9"/>
      <c r="H479" s="9">
        <v>175</v>
      </c>
      <c r="I479" s="9">
        <v>95</v>
      </c>
      <c r="J479" s="9">
        <v>0.8</v>
      </c>
      <c r="K479" s="9">
        <v>90</v>
      </c>
      <c r="L479" s="9">
        <v>6.23</v>
      </c>
      <c r="M479" s="9">
        <v>0.26</v>
      </c>
      <c r="N479" s="14">
        <f t="shared" si="21"/>
        <v>0.28037383177570091</v>
      </c>
      <c r="O479" s="14">
        <f t="shared" si="23"/>
        <v>3.5779816513761538</v>
      </c>
      <c r="P479" s="9"/>
      <c r="Q479" s="9"/>
      <c r="R479" s="9"/>
      <c r="W479" t="s">
        <v>3530</v>
      </c>
      <c r="X479" s="6">
        <v>2004</v>
      </c>
      <c r="Z479" s="6">
        <v>0</v>
      </c>
      <c r="AD479" s="9">
        <v>321</v>
      </c>
    </row>
    <row r="480" spans="1:30">
      <c r="A480" s="9">
        <v>6.5</v>
      </c>
      <c r="B480" s="9" t="str">
        <f t="shared" si="22"/>
        <v>Fostex FE108ES</v>
      </c>
      <c r="C480" s="14" t="s">
        <v>786</v>
      </c>
      <c r="D480" s="14" t="s">
        <v>859</v>
      </c>
      <c r="E480" s="14"/>
      <c r="F480" s="14"/>
      <c r="G480" s="14"/>
      <c r="H480" s="14">
        <v>80</v>
      </c>
      <c r="I480" s="14">
        <v>94.5</v>
      </c>
      <c r="J480" s="9">
        <v>1.6</v>
      </c>
      <c r="K480" s="14">
        <v>51</v>
      </c>
      <c r="L480" s="14">
        <v>23.7</v>
      </c>
      <c r="M480" s="14">
        <v>0.26</v>
      </c>
      <c r="N480" s="14">
        <f t="shared" si="21"/>
        <v>0</v>
      </c>
      <c r="O480" s="14">
        <f t="shared" si="23"/>
        <v>0</v>
      </c>
      <c r="P480" s="14"/>
      <c r="Q480" s="14"/>
      <c r="R480" s="14"/>
      <c r="W480" t="s">
        <v>3530</v>
      </c>
      <c r="X480" s="6">
        <v>2004</v>
      </c>
      <c r="Z480" s="6">
        <v>0</v>
      </c>
      <c r="AD480" s="14"/>
    </row>
    <row r="481" spans="1:30">
      <c r="A481" s="9">
        <v>6.5</v>
      </c>
      <c r="B481" s="9" t="str">
        <f t="shared" si="22"/>
        <v>Fostex FE166E</v>
      </c>
      <c r="C481" s="14" t="s">
        <v>786</v>
      </c>
      <c r="D481" s="14" t="s">
        <v>1235</v>
      </c>
      <c r="E481" s="14"/>
      <c r="F481" s="14"/>
      <c r="G481" s="14"/>
      <c r="H481" s="14">
        <v>65</v>
      </c>
      <c r="I481" s="14">
        <v>94</v>
      </c>
      <c r="J481" s="9">
        <v>0.6</v>
      </c>
      <c r="K481" s="14">
        <v>50</v>
      </c>
      <c r="L481" s="14">
        <v>45.11</v>
      </c>
      <c r="M481" s="14">
        <v>0.21</v>
      </c>
      <c r="N481" s="14">
        <f t="shared" si="21"/>
        <v>0</v>
      </c>
      <c r="O481" s="14">
        <f t="shared" si="23"/>
        <v>0</v>
      </c>
      <c r="P481" s="14"/>
      <c r="Q481" s="14"/>
      <c r="R481" s="14"/>
      <c r="W481" t="s">
        <v>3530</v>
      </c>
      <c r="X481" s="6">
        <v>2004</v>
      </c>
      <c r="Z481" s="6">
        <v>0</v>
      </c>
      <c r="AD481" s="14"/>
    </row>
    <row r="482" spans="1:30">
      <c r="A482" s="9">
        <v>6.5</v>
      </c>
      <c r="B482" s="9" t="str">
        <f t="shared" si="22"/>
        <v>Fostex FE167E</v>
      </c>
      <c r="C482" s="14" t="s">
        <v>786</v>
      </c>
      <c r="D482" s="14" t="s">
        <v>1236</v>
      </c>
      <c r="E482" s="14"/>
      <c r="F482" s="14"/>
      <c r="G482" s="14"/>
      <c r="H482" s="14">
        <v>65</v>
      </c>
      <c r="I482" s="14">
        <v>95</v>
      </c>
      <c r="J482" s="9">
        <v>0.6</v>
      </c>
      <c r="K482" s="14">
        <v>50</v>
      </c>
      <c r="L482" s="14">
        <v>30.2</v>
      </c>
      <c r="M482" s="14">
        <v>0.33</v>
      </c>
      <c r="N482" s="14">
        <f t="shared" si="21"/>
        <v>0</v>
      </c>
      <c r="O482" s="14">
        <f t="shared" si="23"/>
        <v>0</v>
      </c>
      <c r="P482" s="14"/>
      <c r="Q482" s="14"/>
      <c r="R482" s="14"/>
      <c r="W482" t="s">
        <v>3530</v>
      </c>
      <c r="X482" s="6">
        <v>2004</v>
      </c>
      <c r="Z482" s="6">
        <v>0</v>
      </c>
      <c r="AD482" s="14"/>
    </row>
    <row r="483" spans="1:30">
      <c r="A483" s="9">
        <v>6.5</v>
      </c>
      <c r="B483" s="9" t="str">
        <f t="shared" si="22"/>
        <v>Fostex FF165K</v>
      </c>
      <c r="C483" s="14" t="s">
        <v>786</v>
      </c>
      <c r="D483" s="14" t="s">
        <v>1237</v>
      </c>
      <c r="E483" s="14"/>
      <c r="F483" s="14"/>
      <c r="G483" s="14"/>
      <c r="H483" s="14">
        <v>70</v>
      </c>
      <c r="I483" s="14">
        <v>94</v>
      </c>
      <c r="J483" s="9">
        <v>0.3</v>
      </c>
      <c r="K483" s="14">
        <v>40</v>
      </c>
      <c r="L483" s="14">
        <v>48.2</v>
      </c>
      <c r="M483" s="14">
        <v>0.2</v>
      </c>
      <c r="N483" s="14">
        <f t="shared" si="21"/>
        <v>0</v>
      </c>
      <c r="O483" s="14">
        <f t="shared" si="23"/>
        <v>0</v>
      </c>
      <c r="P483" s="14"/>
      <c r="Q483" s="14"/>
      <c r="R483" s="14"/>
      <c r="W483" t="s">
        <v>3530</v>
      </c>
      <c r="X483" s="6">
        <v>2004</v>
      </c>
      <c r="Z483" s="6">
        <v>0</v>
      </c>
      <c r="AD483" s="14"/>
    </row>
    <row r="484" spans="1:30">
      <c r="A484" s="9">
        <v>6.5</v>
      </c>
      <c r="B484" s="9" t="str">
        <f t="shared" si="22"/>
        <v>Fostex FW168HP</v>
      </c>
      <c r="C484" s="14" t="s">
        <v>786</v>
      </c>
      <c r="D484" s="14" t="s">
        <v>1238</v>
      </c>
      <c r="E484" s="14"/>
      <c r="F484" s="14"/>
      <c r="G484" s="14"/>
      <c r="H484" s="14">
        <v>100</v>
      </c>
      <c r="I484" s="14">
        <v>89</v>
      </c>
      <c r="J484" s="9">
        <v>0.5</v>
      </c>
      <c r="K484" s="14">
        <v>40</v>
      </c>
      <c r="L484" s="14">
        <v>14.25</v>
      </c>
      <c r="M484" s="14">
        <v>0.16</v>
      </c>
      <c r="N484" s="14">
        <f t="shared" si="21"/>
        <v>0</v>
      </c>
      <c r="O484" s="14">
        <f t="shared" si="23"/>
        <v>0</v>
      </c>
      <c r="P484" s="14"/>
      <c r="Q484" s="14"/>
      <c r="R484" s="14"/>
      <c r="W484" t="s">
        <v>3530</v>
      </c>
      <c r="X484" s="6">
        <v>2004</v>
      </c>
      <c r="Z484" s="6">
        <v>0</v>
      </c>
      <c r="AD484" s="14"/>
    </row>
    <row r="485" spans="1:30">
      <c r="A485" s="9">
        <v>6.5</v>
      </c>
      <c r="B485" s="9" t="str">
        <f t="shared" si="22"/>
        <v>Fostex FW168N</v>
      </c>
      <c r="C485" s="14" t="s">
        <v>786</v>
      </c>
      <c r="D485" s="14" t="s">
        <v>1239</v>
      </c>
      <c r="E485" s="14"/>
      <c r="F485" s="14"/>
      <c r="G485" s="14"/>
      <c r="H485" s="14">
        <v>100</v>
      </c>
      <c r="I485" s="14">
        <v>89</v>
      </c>
      <c r="J485" s="9">
        <v>0.5</v>
      </c>
      <c r="K485" s="14">
        <v>40</v>
      </c>
      <c r="L485" s="14">
        <v>14.25</v>
      </c>
      <c r="M485" s="14">
        <v>0.16</v>
      </c>
      <c r="N485" s="14">
        <f t="shared" si="21"/>
        <v>0</v>
      </c>
      <c r="O485" s="14">
        <f t="shared" si="23"/>
        <v>0</v>
      </c>
      <c r="P485" s="14"/>
      <c r="Q485" s="14"/>
      <c r="R485" s="14"/>
      <c r="W485" t="s">
        <v>3530</v>
      </c>
      <c r="X485" s="6">
        <v>2004</v>
      </c>
      <c r="Z485" s="6">
        <v>0</v>
      </c>
      <c r="AD485" s="14"/>
    </row>
    <row r="486" spans="1:30">
      <c r="A486" s="9">
        <v>6.5</v>
      </c>
      <c r="B486" s="9" t="str">
        <f t="shared" si="22"/>
        <v>Infinity KCS-65MB</v>
      </c>
      <c r="C486" s="14" t="s">
        <v>863</v>
      </c>
      <c r="D486" s="14" t="s">
        <v>1240</v>
      </c>
      <c r="E486" s="14"/>
      <c r="F486" s="14"/>
      <c r="G486" s="14"/>
      <c r="H486" s="14">
        <v>125</v>
      </c>
      <c r="I486" s="14">
        <v>85</v>
      </c>
      <c r="J486" s="9">
        <v>5.0999999999999996</v>
      </c>
      <c r="K486" s="14">
        <v>62</v>
      </c>
      <c r="L486" s="14">
        <v>5.7</v>
      </c>
      <c r="M486" s="14">
        <v>0.61099999999999999</v>
      </c>
      <c r="N486" s="14">
        <f t="shared" si="21"/>
        <v>0.71264367816091956</v>
      </c>
      <c r="O486" s="14">
        <f t="shared" si="23"/>
        <v>4.2838403256813278</v>
      </c>
      <c r="P486" s="14"/>
      <c r="Q486" s="14"/>
      <c r="R486" s="14"/>
      <c r="W486" t="s">
        <v>3530</v>
      </c>
      <c r="X486" s="6">
        <v>2004</v>
      </c>
      <c r="Z486" s="6">
        <v>0</v>
      </c>
      <c r="AD486" s="14">
        <v>87</v>
      </c>
    </row>
    <row r="487" spans="1:30">
      <c r="A487" s="9">
        <v>6.5</v>
      </c>
      <c r="B487" s="9" t="str">
        <f t="shared" si="22"/>
        <v>Logic BC18SG49-04</v>
      </c>
      <c r="C487" s="14" t="s">
        <v>927</v>
      </c>
      <c r="D487" s="14" t="s">
        <v>1241</v>
      </c>
      <c r="E487" s="14"/>
      <c r="F487" s="14"/>
      <c r="G487" s="14"/>
      <c r="H487" s="14">
        <v>30</v>
      </c>
      <c r="I487" s="14"/>
      <c r="J487" s="9"/>
      <c r="K487" s="14">
        <v>45.8</v>
      </c>
      <c r="L487" s="14">
        <v>31</v>
      </c>
      <c r="M487" s="14">
        <v>0.46</v>
      </c>
      <c r="N487" s="14">
        <f t="shared" si="21"/>
        <v>0.57250000000000001</v>
      </c>
      <c r="O487" s="14">
        <f t="shared" si="23"/>
        <v>2.3408888888888901</v>
      </c>
      <c r="P487" s="14"/>
      <c r="Q487" s="14"/>
      <c r="R487" s="14"/>
      <c r="W487" t="s">
        <v>3530</v>
      </c>
      <c r="X487" s="6">
        <v>2004</v>
      </c>
      <c r="Z487" s="6">
        <v>0</v>
      </c>
      <c r="AD487" s="14">
        <v>80</v>
      </c>
    </row>
    <row r="488" spans="1:30">
      <c r="A488" s="9">
        <v>6.5</v>
      </c>
      <c r="B488" s="9" t="str">
        <f t="shared" si="22"/>
        <v>Logic BC18SG49-08</v>
      </c>
      <c r="C488" s="14" t="s">
        <v>927</v>
      </c>
      <c r="D488" s="14" t="s">
        <v>1242</v>
      </c>
      <c r="E488" s="14"/>
      <c r="F488" s="14"/>
      <c r="G488" s="14"/>
      <c r="H488" s="14">
        <v>30</v>
      </c>
      <c r="I488" s="14"/>
      <c r="J488" s="9"/>
      <c r="K488" s="14">
        <v>46.9</v>
      </c>
      <c r="L488" s="14">
        <v>31</v>
      </c>
      <c r="M488" s="14">
        <v>0.54</v>
      </c>
      <c r="N488" s="14">
        <f t="shared" si="21"/>
        <v>0.66999999999999993</v>
      </c>
      <c r="O488" s="14">
        <f t="shared" si="23"/>
        <v>2.7830769230769254</v>
      </c>
      <c r="P488" s="14"/>
      <c r="Q488" s="14"/>
      <c r="R488" s="14"/>
      <c r="W488" t="s">
        <v>3530</v>
      </c>
      <c r="X488" s="6">
        <v>2004</v>
      </c>
      <c r="Z488" s="6">
        <v>0</v>
      </c>
      <c r="AD488" s="14">
        <v>70</v>
      </c>
    </row>
    <row r="489" spans="1:30">
      <c r="A489" s="9">
        <v>6.5</v>
      </c>
      <c r="B489" s="9" t="str">
        <f t="shared" si="22"/>
        <v>Logic BC18WG49-04</v>
      </c>
      <c r="C489" s="14" t="s">
        <v>927</v>
      </c>
      <c r="D489" s="14" t="s">
        <v>1243</v>
      </c>
      <c r="E489" s="14"/>
      <c r="F489" s="14"/>
      <c r="G489" s="14"/>
      <c r="H489" s="14">
        <v>30</v>
      </c>
      <c r="I489" s="14"/>
      <c r="J489" s="9"/>
      <c r="K489" s="14">
        <v>45.8</v>
      </c>
      <c r="L489" s="14">
        <v>31</v>
      </c>
      <c r="M489" s="14">
        <v>0.46</v>
      </c>
      <c r="N489" s="14">
        <f t="shared" si="21"/>
        <v>0.57250000000000001</v>
      </c>
      <c r="O489" s="14">
        <f t="shared" si="23"/>
        <v>2.3408888888888901</v>
      </c>
      <c r="P489" s="14"/>
      <c r="Q489" s="14"/>
      <c r="R489" s="14"/>
      <c r="W489" t="s">
        <v>3530</v>
      </c>
      <c r="X489" s="6">
        <v>2004</v>
      </c>
      <c r="Z489" s="6">
        <v>0</v>
      </c>
      <c r="AD489" s="14">
        <v>80</v>
      </c>
    </row>
    <row r="490" spans="1:30">
      <c r="A490" s="9">
        <v>6.5</v>
      </c>
      <c r="B490" s="9" t="str">
        <f t="shared" si="22"/>
        <v>Logic BC18WG49-08</v>
      </c>
      <c r="C490" s="14" t="s">
        <v>927</v>
      </c>
      <c r="D490" s="14" t="s">
        <v>1244</v>
      </c>
      <c r="E490" s="14"/>
      <c r="F490" s="14"/>
      <c r="G490" s="14"/>
      <c r="H490" s="14">
        <v>30</v>
      </c>
      <c r="I490" s="14"/>
      <c r="J490" s="9"/>
      <c r="K490" s="14">
        <v>46.9</v>
      </c>
      <c r="L490" s="14">
        <v>31</v>
      </c>
      <c r="M490" s="14">
        <v>0.54</v>
      </c>
      <c r="N490" s="14">
        <f t="shared" si="21"/>
        <v>0.66999999999999993</v>
      </c>
      <c r="O490" s="14">
        <f t="shared" si="23"/>
        <v>2.7830769230769254</v>
      </c>
      <c r="P490" s="14"/>
      <c r="Q490" s="14"/>
      <c r="R490" s="14"/>
      <c r="W490" t="s">
        <v>3530</v>
      </c>
      <c r="X490" s="6">
        <v>2004</v>
      </c>
      <c r="Z490" s="6">
        <v>0</v>
      </c>
      <c r="AD490" s="14">
        <v>70</v>
      </c>
    </row>
    <row r="491" spans="1:30">
      <c r="A491" s="9">
        <v>6.5</v>
      </c>
      <c r="B491" s="9" t="str">
        <f t="shared" si="22"/>
        <v>Logic SC18SG49-08</v>
      </c>
      <c r="C491" s="14" t="s">
        <v>927</v>
      </c>
      <c r="D491" s="14" t="s">
        <v>1245</v>
      </c>
      <c r="E491" s="14"/>
      <c r="F491" s="14"/>
      <c r="G491" s="14"/>
      <c r="H491" s="14">
        <v>35</v>
      </c>
      <c r="I491" s="14"/>
      <c r="J491" s="9"/>
      <c r="K491" s="14">
        <v>46</v>
      </c>
      <c r="L491" s="14">
        <v>31</v>
      </c>
      <c r="M491" s="14">
        <v>0.55000000000000004</v>
      </c>
      <c r="N491" s="14">
        <f t="shared" si="21"/>
        <v>0.69696969696969702</v>
      </c>
      <c r="O491" s="14">
        <f t="shared" si="23"/>
        <v>2.6082474226804124</v>
      </c>
      <c r="P491" s="14"/>
      <c r="Q491" s="14"/>
      <c r="R491" s="14"/>
      <c r="W491" t="s">
        <v>3530</v>
      </c>
      <c r="X491" s="6">
        <v>2004</v>
      </c>
      <c r="Z491" s="6">
        <v>0</v>
      </c>
      <c r="AD491" s="14">
        <v>66</v>
      </c>
    </row>
    <row r="492" spans="1:30">
      <c r="A492" s="9">
        <v>6.5</v>
      </c>
      <c r="B492" s="9" t="str">
        <f t="shared" si="22"/>
        <v>Logic SC18WG49-08</v>
      </c>
      <c r="C492" s="14" t="s">
        <v>927</v>
      </c>
      <c r="D492" s="14" t="s">
        <v>1246</v>
      </c>
      <c r="E492" s="14"/>
      <c r="F492" s="14"/>
      <c r="G492" s="14"/>
      <c r="H492" s="14">
        <v>35</v>
      </c>
      <c r="I492" s="14"/>
      <c r="J492" s="9"/>
      <c r="K492" s="14">
        <v>46</v>
      </c>
      <c r="L492" s="14">
        <v>31</v>
      </c>
      <c r="M492" s="14">
        <v>0.55000000000000004</v>
      </c>
      <c r="N492" s="14">
        <f t="shared" si="21"/>
        <v>0.70769230769230773</v>
      </c>
      <c r="O492" s="14">
        <f t="shared" si="23"/>
        <v>2.4682926829268288</v>
      </c>
      <c r="P492" s="14"/>
      <c r="Q492" s="14"/>
      <c r="R492" s="14"/>
      <c r="W492" t="s">
        <v>3530</v>
      </c>
      <c r="X492" s="6">
        <v>2004</v>
      </c>
      <c r="Z492" s="6">
        <v>0</v>
      </c>
      <c r="AD492" s="14">
        <v>65</v>
      </c>
    </row>
    <row r="493" spans="1:30">
      <c r="A493" s="9">
        <v>6.5</v>
      </c>
      <c r="B493" s="9" t="str">
        <f t="shared" si="22"/>
        <v>LPG 160CWD</v>
      </c>
      <c r="C493" s="14" t="s">
        <v>866</v>
      </c>
      <c r="D493" s="14" t="s">
        <v>1247</v>
      </c>
      <c r="E493" s="14"/>
      <c r="F493" s="14"/>
      <c r="G493" s="14"/>
      <c r="H493" s="14">
        <v>100</v>
      </c>
      <c r="I493" s="14">
        <v>88</v>
      </c>
      <c r="J493" s="9">
        <v>3.5</v>
      </c>
      <c r="K493" s="14">
        <v>48</v>
      </c>
      <c r="L493" s="14">
        <v>14</v>
      </c>
      <c r="M493" s="14">
        <v>0.29220000000000002</v>
      </c>
      <c r="N493" s="14">
        <f t="shared" si="21"/>
        <v>0.35036496350364965</v>
      </c>
      <c r="O493" s="14">
        <f t="shared" si="23"/>
        <v>1.7601084255703634</v>
      </c>
      <c r="P493" s="14"/>
      <c r="Q493" s="14"/>
      <c r="R493" s="14"/>
      <c r="W493" t="s">
        <v>3530</v>
      </c>
      <c r="X493" s="6">
        <v>2004</v>
      </c>
      <c r="Z493" s="6">
        <v>0</v>
      </c>
      <c r="AD493" s="14">
        <v>137</v>
      </c>
    </row>
    <row r="494" spans="1:30">
      <c r="A494" s="9">
        <v>6.5</v>
      </c>
      <c r="B494" s="9" t="str">
        <f t="shared" si="22"/>
        <v>Madisound 6102-4</v>
      </c>
      <c r="C494" s="14" t="s">
        <v>1248</v>
      </c>
      <c r="D494" s="14" t="s">
        <v>1249</v>
      </c>
      <c r="E494" s="14"/>
      <c r="F494" s="14"/>
      <c r="G494" s="14"/>
      <c r="H494" s="14">
        <v>50</v>
      </c>
      <c r="I494" s="14">
        <v>87</v>
      </c>
      <c r="J494" s="9">
        <v>3.5</v>
      </c>
      <c r="K494" s="14">
        <v>30</v>
      </c>
      <c r="L494" s="14">
        <v>39</v>
      </c>
      <c r="M494" s="14">
        <v>0.33239999999999997</v>
      </c>
      <c r="N494" s="14">
        <f t="shared" si="21"/>
        <v>0.34883720930232559</v>
      </c>
      <c r="O494" s="14">
        <f t="shared" si="23"/>
        <v>7.0543293718166193</v>
      </c>
      <c r="P494" s="14"/>
      <c r="Q494" s="14"/>
      <c r="R494" s="14"/>
      <c r="W494" t="s">
        <v>3530</v>
      </c>
      <c r="X494" s="6">
        <v>2004</v>
      </c>
      <c r="Z494" s="6">
        <v>0</v>
      </c>
      <c r="AD494" s="14">
        <v>86</v>
      </c>
    </row>
    <row r="495" spans="1:30">
      <c r="A495" s="9">
        <v>6.5</v>
      </c>
      <c r="B495" s="9" t="str">
        <f t="shared" si="22"/>
        <v>Madisound 6102-8</v>
      </c>
      <c r="C495" s="14" t="s">
        <v>1248</v>
      </c>
      <c r="D495" s="14" t="s">
        <v>1250</v>
      </c>
      <c r="E495" s="14"/>
      <c r="F495" s="14"/>
      <c r="G495" s="14"/>
      <c r="H495" s="14">
        <v>50</v>
      </c>
      <c r="I495" s="14">
        <v>87</v>
      </c>
      <c r="J495" s="9">
        <v>3.5</v>
      </c>
      <c r="K495" s="14">
        <v>30</v>
      </c>
      <c r="L495" s="14">
        <v>49.7</v>
      </c>
      <c r="M495" s="14">
        <v>0.42449999999999999</v>
      </c>
      <c r="N495" s="14">
        <f t="shared" si="21"/>
        <v>0.44776119402985076</v>
      </c>
      <c r="O495" s="14">
        <f t="shared" si="23"/>
        <v>8.1713185755534301</v>
      </c>
      <c r="P495" s="14"/>
      <c r="Q495" s="14"/>
      <c r="R495" s="14"/>
      <c r="W495" t="s">
        <v>3530</v>
      </c>
      <c r="X495" s="6">
        <v>2004</v>
      </c>
      <c r="Z495" s="6">
        <v>0</v>
      </c>
      <c r="AD495" s="14">
        <v>67</v>
      </c>
    </row>
    <row r="496" spans="1:30">
      <c r="A496" s="9">
        <v>6.5</v>
      </c>
      <c r="B496" s="9" t="str">
        <f t="shared" si="22"/>
        <v xml:space="preserve">Morel Dotech MKII 6 </v>
      </c>
      <c r="C496" s="14" t="s">
        <v>13</v>
      </c>
      <c r="D496" s="14" t="s">
        <v>1251</v>
      </c>
      <c r="E496" s="14"/>
      <c r="F496" s="14"/>
      <c r="G496" s="14"/>
      <c r="H496" s="14">
        <v>140</v>
      </c>
      <c r="I496" s="14">
        <v>90</v>
      </c>
      <c r="J496" s="9">
        <v>2.75</v>
      </c>
      <c r="K496" s="14">
        <v>57</v>
      </c>
      <c r="L496" s="14">
        <v>15.3</v>
      </c>
      <c r="M496" s="14">
        <v>1.0900000000000001</v>
      </c>
      <c r="N496" s="14">
        <f t="shared" si="21"/>
        <v>1.3571428571428572</v>
      </c>
      <c r="O496" s="14">
        <f t="shared" si="23"/>
        <v>5.5374331550802145</v>
      </c>
      <c r="P496" s="14"/>
      <c r="Q496" s="14"/>
      <c r="R496" s="14"/>
      <c r="W496" t="s">
        <v>3530</v>
      </c>
      <c r="X496" s="6">
        <v>2004</v>
      </c>
      <c r="Z496" s="6">
        <v>0</v>
      </c>
      <c r="AD496" s="14">
        <v>42</v>
      </c>
    </row>
    <row r="497" spans="1:30">
      <c r="A497" s="9">
        <v>6.5</v>
      </c>
      <c r="B497" s="9" t="str">
        <f t="shared" si="22"/>
        <v xml:space="preserve">Morel Elate 6 </v>
      </c>
      <c r="C497" s="14" t="s">
        <v>13</v>
      </c>
      <c r="D497" s="14" t="s">
        <v>1252</v>
      </c>
      <c r="E497" s="14"/>
      <c r="F497" s="14"/>
      <c r="G497" s="14"/>
      <c r="H497" s="14">
        <v>200</v>
      </c>
      <c r="I497" s="14">
        <v>89</v>
      </c>
      <c r="J497" s="9">
        <v>4.25</v>
      </c>
      <c r="K497" s="14">
        <v>50</v>
      </c>
      <c r="L497" s="14">
        <v>14.35</v>
      </c>
      <c r="M497" s="14">
        <v>0.33</v>
      </c>
      <c r="N497" s="14">
        <f t="shared" si="21"/>
        <v>0.390625</v>
      </c>
      <c r="O497" s="14">
        <f t="shared" si="23"/>
        <v>2.1262886597938149</v>
      </c>
      <c r="P497" s="14"/>
      <c r="Q497" s="14"/>
      <c r="R497" s="14"/>
      <c r="W497" t="s">
        <v>3530</v>
      </c>
      <c r="X497" s="6">
        <v>2004</v>
      </c>
      <c r="Z497" s="6">
        <v>0</v>
      </c>
      <c r="AD497" s="14">
        <v>128</v>
      </c>
    </row>
    <row r="498" spans="1:30">
      <c r="A498" s="9">
        <v>6.5</v>
      </c>
      <c r="B498" s="9" t="str">
        <f t="shared" si="22"/>
        <v>Morel HCW 6.5</v>
      </c>
      <c r="C498" s="14" t="s">
        <v>13</v>
      </c>
      <c r="D498" s="14" t="s">
        <v>1253</v>
      </c>
      <c r="E498" s="14"/>
      <c r="F498" s="14"/>
      <c r="G498" s="14"/>
      <c r="H498" s="14">
        <v>150</v>
      </c>
      <c r="I498" s="14">
        <v>90</v>
      </c>
      <c r="J498" s="9">
        <v>4.25</v>
      </c>
      <c r="K498" s="14">
        <v>59</v>
      </c>
      <c r="L498" s="14">
        <v>9.19</v>
      </c>
      <c r="M498" s="14">
        <v>0.32</v>
      </c>
      <c r="N498" s="14">
        <f t="shared" si="21"/>
        <v>1.4750000000000001</v>
      </c>
      <c r="O498" s="14">
        <f t="shared" si="23"/>
        <v>0.40865800865800866</v>
      </c>
      <c r="P498" s="14"/>
      <c r="Q498" s="14"/>
      <c r="R498" s="14"/>
      <c r="W498" t="s">
        <v>3530</v>
      </c>
      <c r="X498" s="6">
        <v>2004</v>
      </c>
      <c r="Z498" s="6">
        <v>0</v>
      </c>
      <c r="AD498" s="14">
        <v>40</v>
      </c>
    </row>
    <row r="499" spans="1:30">
      <c r="A499" s="9">
        <v>6.5</v>
      </c>
      <c r="B499" s="9" t="str">
        <f t="shared" si="22"/>
        <v xml:space="preserve">Morel Hybrid Ovation 6 </v>
      </c>
      <c r="C499" s="14" t="s">
        <v>13</v>
      </c>
      <c r="D499" s="14" t="s">
        <v>1254</v>
      </c>
      <c r="E499" s="14"/>
      <c r="F499" s="14"/>
      <c r="G499" s="14"/>
      <c r="H499" s="14">
        <v>160</v>
      </c>
      <c r="I499" s="14">
        <v>91</v>
      </c>
      <c r="J499" s="9">
        <v>2.75</v>
      </c>
      <c r="K499" s="14">
        <v>55</v>
      </c>
      <c r="L499" s="14">
        <v>17.3</v>
      </c>
      <c r="M499" s="14">
        <v>0.42</v>
      </c>
      <c r="N499" s="14">
        <f t="shared" si="21"/>
        <v>0.49107142857142855</v>
      </c>
      <c r="O499" s="14">
        <f t="shared" si="23"/>
        <v>2.9020100502512585</v>
      </c>
      <c r="P499" s="14"/>
      <c r="Q499" s="14"/>
      <c r="R499" s="14"/>
      <c r="W499" t="s">
        <v>3530</v>
      </c>
      <c r="X499" s="6">
        <v>2004</v>
      </c>
      <c r="Z499" s="6">
        <v>0</v>
      </c>
      <c r="AD499" s="14">
        <v>112</v>
      </c>
    </row>
    <row r="500" spans="1:30">
      <c r="A500" s="9">
        <v>6.5</v>
      </c>
      <c r="B500" s="9" t="str">
        <f t="shared" si="22"/>
        <v xml:space="preserve">Morel Integra Ovation 6 </v>
      </c>
      <c r="C500" s="14" t="s">
        <v>13</v>
      </c>
      <c r="D500" s="14" t="s">
        <v>1255</v>
      </c>
      <c r="E500" s="14"/>
      <c r="F500" s="14"/>
      <c r="G500" s="14"/>
      <c r="H500" s="14">
        <v>120</v>
      </c>
      <c r="I500" s="14">
        <v>90</v>
      </c>
      <c r="J500" s="9">
        <v>2.75</v>
      </c>
      <c r="K500" s="14">
        <v>65</v>
      </c>
      <c r="L500" s="14">
        <v>16</v>
      </c>
      <c r="M500" s="14">
        <v>0.5</v>
      </c>
      <c r="N500" s="14">
        <f t="shared" si="21"/>
        <v>0.57017543859649122</v>
      </c>
      <c r="O500" s="14">
        <f t="shared" si="23"/>
        <v>4.0625</v>
      </c>
      <c r="P500" s="14"/>
      <c r="Q500" s="14"/>
      <c r="R500" s="14"/>
      <c r="W500" t="s">
        <v>3530</v>
      </c>
      <c r="X500" s="6">
        <v>2004</v>
      </c>
      <c r="Z500" s="6">
        <v>0</v>
      </c>
      <c r="AD500" s="14">
        <v>114</v>
      </c>
    </row>
    <row r="501" spans="1:30">
      <c r="A501" s="9">
        <v>6.5</v>
      </c>
      <c r="B501" s="9" t="str">
        <f t="shared" si="22"/>
        <v>Peerless CDC 165 C</v>
      </c>
      <c r="C501" s="14" t="s">
        <v>236</v>
      </c>
      <c r="D501" s="14" t="s">
        <v>1256</v>
      </c>
      <c r="E501" s="14"/>
      <c r="F501" s="14"/>
      <c r="G501" s="14"/>
      <c r="H501" s="14">
        <v>140</v>
      </c>
      <c r="I501" s="14">
        <v>91</v>
      </c>
      <c r="J501" s="9">
        <v>2</v>
      </c>
      <c r="K501" s="14">
        <v>50.5</v>
      </c>
      <c r="L501" s="14">
        <v>17.7</v>
      </c>
      <c r="M501" s="14">
        <v>0.43</v>
      </c>
      <c r="N501" s="14">
        <f t="shared" si="21"/>
        <v>0.52061855670103097</v>
      </c>
      <c r="O501" s="14">
        <f t="shared" si="23"/>
        <v>2.4704209328782696</v>
      </c>
      <c r="P501" s="14"/>
      <c r="Q501" s="14"/>
      <c r="R501" s="14"/>
      <c r="W501" t="s">
        <v>3530</v>
      </c>
      <c r="X501" s="6">
        <v>2004</v>
      </c>
      <c r="Z501" s="6">
        <v>0</v>
      </c>
      <c r="AD501" s="14">
        <v>97</v>
      </c>
    </row>
    <row r="502" spans="1:30">
      <c r="A502" s="9">
        <v>6.5</v>
      </c>
      <c r="B502" s="9" t="str">
        <f t="shared" si="22"/>
        <v>Peerless CSC 165 C</v>
      </c>
      <c r="C502" s="14" t="s">
        <v>236</v>
      </c>
      <c r="D502" s="14" t="s">
        <v>1257</v>
      </c>
      <c r="E502" s="14"/>
      <c r="F502" s="14"/>
      <c r="G502" s="14"/>
      <c r="H502" s="14">
        <v>150</v>
      </c>
      <c r="I502" s="14">
        <v>91</v>
      </c>
      <c r="J502" s="9">
        <v>2</v>
      </c>
      <c r="K502" s="14">
        <v>71.8</v>
      </c>
      <c r="L502" s="14">
        <v>8.3000000000000007</v>
      </c>
      <c r="M502" s="14">
        <v>0.59</v>
      </c>
      <c r="N502" s="14">
        <f t="shared" si="21"/>
        <v>0.71089108910891086</v>
      </c>
      <c r="O502" s="14">
        <f t="shared" si="23"/>
        <v>3.4694512694512687</v>
      </c>
      <c r="P502" s="14"/>
      <c r="Q502" s="14"/>
      <c r="R502" s="14"/>
      <c r="W502" t="s">
        <v>3530</v>
      </c>
      <c r="X502" s="6">
        <v>2004</v>
      </c>
      <c r="Z502" s="6">
        <v>0</v>
      </c>
      <c r="AD502" s="14">
        <v>101</v>
      </c>
    </row>
    <row r="503" spans="1:30">
      <c r="A503" s="9">
        <v>6.5</v>
      </c>
      <c r="B503" s="9" t="str">
        <f t="shared" si="22"/>
        <v>Peerless CSX 165 C</v>
      </c>
      <c r="C503" s="14" t="s">
        <v>236</v>
      </c>
      <c r="D503" s="14" t="s">
        <v>1258</v>
      </c>
      <c r="E503" s="14"/>
      <c r="F503" s="14"/>
      <c r="G503" s="14"/>
      <c r="H503" s="14">
        <v>150</v>
      </c>
      <c r="I503" s="14">
        <v>90</v>
      </c>
      <c r="J503" s="9">
        <v>5</v>
      </c>
      <c r="K503" s="14">
        <v>52.4</v>
      </c>
      <c r="L503" s="14">
        <v>14.5</v>
      </c>
      <c r="M503" s="14">
        <v>0.46</v>
      </c>
      <c r="N503" s="14">
        <f t="shared" si="21"/>
        <v>0.54020618556701028</v>
      </c>
      <c r="O503" s="14">
        <f t="shared" si="23"/>
        <v>3.0982005141388198</v>
      </c>
      <c r="P503" s="14"/>
      <c r="Q503" s="14"/>
      <c r="R503" s="14"/>
      <c r="W503" t="s">
        <v>3530</v>
      </c>
      <c r="X503" s="6">
        <v>2004</v>
      </c>
      <c r="Z503" s="6">
        <v>0</v>
      </c>
      <c r="AD503" s="14">
        <v>97</v>
      </c>
    </row>
    <row r="504" spans="1:30">
      <c r="A504" s="9">
        <v>6.5</v>
      </c>
      <c r="B504" s="9" t="str">
        <f t="shared" si="22"/>
        <v>Peerless HDS 164</v>
      </c>
      <c r="C504" s="14" t="s">
        <v>236</v>
      </c>
      <c r="D504" s="14" t="s">
        <v>1259</v>
      </c>
      <c r="E504" s="14"/>
      <c r="F504" s="14"/>
      <c r="G504" s="14"/>
      <c r="H504" s="14">
        <v>150</v>
      </c>
      <c r="I504" s="14">
        <v>87.6</v>
      </c>
      <c r="J504" s="9">
        <v>5.5</v>
      </c>
      <c r="K504" s="14">
        <v>44.9</v>
      </c>
      <c r="L504" s="14">
        <v>18.7</v>
      </c>
      <c r="M504" s="14">
        <v>0.35</v>
      </c>
      <c r="N504" s="14">
        <f t="shared" si="21"/>
        <v>0.41962616822429905</v>
      </c>
      <c r="O504" s="14">
        <f t="shared" si="23"/>
        <v>2.1093959731543634</v>
      </c>
      <c r="P504" s="14"/>
      <c r="Q504" s="14"/>
      <c r="R504" s="14"/>
      <c r="W504" t="s">
        <v>3530</v>
      </c>
      <c r="X504" s="6">
        <v>2004</v>
      </c>
      <c r="Z504" s="6">
        <v>0</v>
      </c>
      <c r="AD504" s="14">
        <v>107</v>
      </c>
    </row>
    <row r="505" spans="1:30">
      <c r="A505" s="9">
        <v>6.5</v>
      </c>
      <c r="B505" s="9" t="str">
        <f t="shared" si="22"/>
        <v>Precision TO 165F</v>
      </c>
      <c r="C505" s="14" t="s">
        <v>1027</v>
      </c>
      <c r="D505" s="14" t="s">
        <v>1260</v>
      </c>
      <c r="E505" s="14"/>
      <c r="F505" s="14"/>
      <c r="G505" s="14"/>
      <c r="H505" s="14">
        <v>50</v>
      </c>
      <c r="I505" s="14">
        <v>88</v>
      </c>
      <c r="J505" s="9">
        <v>1.5</v>
      </c>
      <c r="K505" s="14">
        <v>60</v>
      </c>
      <c r="L505" s="14">
        <v>19</v>
      </c>
      <c r="M505" s="14">
        <v>0.74009999999999998</v>
      </c>
      <c r="N505" s="14">
        <f t="shared" si="21"/>
        <v>0.9375</v>
      </c>
      <c r="O505" s="14">
        <f t="shared" si="23"/>
        <v>3.5149126139817635</v>
      </c>
      <c r="P505" s="14"/>
      <c r="Q505" s="14"/>
      <c r="R505" s="14"/>
      <c r="W505" t="s">
        <v>3530</v>
      </c>
      <c r="X505" s="6">
        <v>2004</v>
      </c>
      <c r="Z505" s="6">
        <v>0</v>
      </c>
      <c r="AD505" s="14">
        <v>64</v>
      </c>
    </row>
    <row r="506" spans="1:30">
      <c r="A506" s="9">
        <v>6.5</v>
      </c>
      <c r="B506" s="9" t="str">
        <f t="shared" si="22"/>
        <v>Precision TP 165F</v>
      </c>
      <c r="C506" s="14" t="s">
        <v>1027</v>
      </c>
      <c r="D506" s="14" t="s">
        <v>1261</v>
      </c>
      <c r="E506" s="14"/>
      <c r="F506" s="14"/>
      <c r="G506" s="14"/>
      <c r="H506" s="14">
        <v>80</v>
      </c>
      <c r="I506" s="14">
        <v>89</v>
      </c>
      <c r="J506" s="9">
        <v>3.3</v>
      </c>
      <c r="K506" s="14">
        <v>53</v>
      </c>
      <c r="L506" s="14">
        <v>15.8</v>
      </c>
      <c r="M506" s="14">
        <v>0.42</v>
      </c>
      <c r="N506" s="14">
        <f t="shared" si="21"/>
        <v>0.49074074074074076</v>
      </c>
      <c r="O506" s="14">
        <f t="shared" si="23"/>
        <v>2.9136125654450264</v>
      </c>
      <c r="P506" s="14"/>
      <c r="Q506" s="14"/>
      <c r="R506" s="14"/>
      <c r="W506" t="s">
        <v>3530</v>
      </c>
      <c r="X506" s="6">
        <v>2004</v>
      </c>
      <c r="Z506" s="6">
        <v>0</v>
      </c>
      <c r="AD506" s="14">
        <v>108</v>
      </c>
    </row>
    <row r="507" spans="1:30">
      <c r="A507" s="9">
        <v>6.5</v>
      </c>
      <c r="B507" s="9" t="str">
        <f t="shared" si="22"/>
        <v>Rockford-Fosgate RFP4406</v>
      </c>
      <c r="C507" s="14" t="s">
        <v>1262</v>
      </c>
      <c r="D507" s="14" t="s">
        <v>1263</v>
      </c>
      <c r="E507" s="14"/>
      <c r="F507" s="14"/>
      <c r="G507" s="14"/>
      <c r="H507" s="14">
        <v>150</v>
      </c>
      <c r="I507" s="14">
        <v>84</v>
      </c>
      <c r="J507" s="9"/>
      <c r="K507" s="14">
        <v>58</v>
      </c>
      <c r="L507" s="14">
        <v>5.67</v>
      </c>
      <c r="M507" s="14">
        <v>0.51</v>
      </c>
      <c r="N507" s="14">
        <f t="shared" si="21"/>
        <v>0</v>
      </c>
      <c r="O507" s="14">
        <f t="shared" si="23"/>
        <v>0</v>
      </c>
      <c r="P507" s="14"/>
      <c r="Q507" s="14"/>
      <c r="R507" s="14"/>
      <c r="W507" t="s">
        <v>3530</v>
      </c>
      <c r="X507" s="6">
        <v>2004</v>
      </c>
      <c r="Z507" s="6">
        <v>0</v>
      </c>
      <c r="AD507" s="14"/>
    </row>
    <row r="508" spans="1:30">
      <c r="A508" s="9">
        <v>6.5</v>
      </c>
      <c r="B508" s="9" t="str">
        <f t="shared" si="22"/>
        <v>Rockford-Fosgate RFP4806</v>
      </c>
      <c r="C508" s="14" t="s">
        <v>1262</v>
      </c>
      <c r="D508" s="14" t="s">
        <v>1264</v>
      </c>
      <c r="E508" s="14"/>
      <c r="F508" s="14"/>
      <c r="G508" s="14"/>
      <c r="H508" s="14">
        <v>150</v>
      </c>
      <c r="I508" s="14">
        <v>84</v>
      </c>
      <c r="J508" s="9"/>
      <c r="K508" s="14">
        <v>60</v>
      </c>
      <c r="L508" s="14">
        <v>5.67</v>
      </c>
      <c r="M508" s="14">
        <v>0.61</v>
      </c>
      <c r="N508" s="14">
        <f t="shared" si="21"/>
        <v>0</v>
      </c>
      <c r="O508" s="14">
        <f t="shared" si="23"/>
        <v>0</v>
      </c>
      <c r="P508" s="14"/>
      <c r="Q508" s="14"/>
      <c r="R508" s="14"/>
      <c r="W508" t="s">
        <v>3530</v>
      </c>
      <c r="X508" s="6">
        <v>2004</v>
      </c>
      <c r="Z508" s="6">
        <v>0</v>
      </c>
      <c r="AD508" s="14"/>
    </row>
    <row r="509" spans="1:30">
      <c r="A509" s="9">
        <v>6.5</v>
      </c>
      <c r="B509" s="9" t="str">
        <f t="shared" si="22"/>
        <v>Seas CB17RCY/P</v>
      </c>
      <c r="C509" s="14" t="s">
        <v>874</v>
      </c>
      <c r="D509" s="14" t="s">
        <v>1265</v>
      </c>
      <c r="E509" s="14"/>
      <c r="F509" s="14"/>
      <c r="G509" s="14"/>
      <c r="H509" s="14"/>
      <c r="I509" s="14"/>
      <c r="J509" s="9"/>
      <c r="K509" s="14">
        <v>38</v>
      </c>
      <c r="L509" s="14">
        <v>34.9</v>
      </c>
      <c r="M509" s="14">
        <v>0.27</v>
      </c>
      <c r="N509" s="14">
        <f t="shared" si="21"/>
        <v>0</v>
      </c>
      <c r="O509" s="14">
        <f t="shared" si="23"/>
        <v>0</v>
      </c>
      <c r="P509" s="14"/>
      <c r="Q509" s="14"/>
      <c r="R509" s="14"/>
      <c r="W509" t="s">
        <v>3530</v>
      </c>
      <c r="X509" s="6">
        <v>2004</v>
      </c>
      <c r="Z509" s="6">
        <v>0</v>
      </c>
      <c r="AD509" s="14"/>
    </row>
    <row r="510" spans="1:30">
      <c r="A510" s="9">
        <v>6.5</v>
      </c>
      <c r="B510" s="9" t="str">
        <f t="shared" si="22"/>
        <v>Seas CC17RC</v>
      </c>
      <c r="C510" s="14" t="s">
        <v>874</v>
      </c>
      <c r="D510" s="14" t="s">
        <v>1266</v>
      </c>
      <c r="E510" s="14"/>
      <c r="F510" s="14"/>
      <c r="G510" s="14"/>
      <c r="H510" s="14"/>
      <c r="I510" s="14"/>
      <c r="J510" s="9"/>
      <c r="K510" s="14">
        <v>34</v>
      </c>
      <c r="L510" s="14">
        <v>45</v>
      </c>
      <c r="M510" s="14">
        <v>0.38</v>
      </c>
      <c r="N510" s="14">
        <f t="shared" si="21"/>
        <v>0</v>
      </c>
      <c r="O510" s="14">
        <f t="shared" si="23"/>
        <v>0</v>
      </c>
      <c r="P510" s="14"/>
      <c r="Q510" s="14"/>
      <c r="R510" s="14"/>
      <c r="W510" t="s">
        <v>3530</v>
      </c>
      <c r="X510" s="6">
        <v>2004</v>
      </c>
      <c r="Z510" s="6">
        <v>0</v>
      </c>
      <c r="AD510" s="14"/>
    </row>
    <row r="511" spans="1:30">
      <c r="A511" s="9">
        <v>6.5</v>
      </c>
      <c r="B511" s="9" t="str">
        <f t="shared" si="22"/>
        <v>Seas CC17RCY</v>
      </c>
      <c r="C511" s="14" t="s">
        <v>874</v>
      </c>
      <c r="D511" s="14" t="s">
        <v>1267</v>
      </c>
      <c r="E511" s="14"/>
      <c r="F511" s="14"/>
      <c r="G511" s="14"/>
      <c r="H511" s="14"/>
      <c r="I511" s="14"/>
      <c r="J511" s="9"/>
      <c r="K511" s="14">
        <v>34</v>
      </c>
      <c r="L511" s="14">
        <v>45.1</v>
      </c>
      <c r="M511" s="14">
        <v>0.28000000000000003</v>
      </c>
      <c r="N511" s="14">
        <f t="shared" si="21"/>
        <v>0</v>
      </c>
      <c r="O511" s="14">
        <f t="shared" si="23"/>
        <v>0</v>
      </c>
      <c r="P511" s="14"/>
      <c r="Q511" s="14"/>
      <c r="R511" s="14"/>
      <c r="W511" t="s">
        <v>3530</v>
      </c>
      <c r="X511" s="6">
        <v>2004</v>
      </c>
      <c r="Z511" s="6">
        <v>0</v>
      </c>
      <c r="AD511" s="14"/>
    </row>
    <row r="512" spans="1:30">
      <c r="A512" s="9">
        <v>6.5</v>
      </c>
      <c r="B512" s="9" t="str">
        <f t="shared" si="22"/>
        <v>Seas G17REX/P</v>
      </c>
      <c r="C512" s="14" t="s">
        <v>874</v>
      </c>
      <c r="D512" s="14" t="s">
        <v>1268</v>
      </c>
      <c r="E512" s="14"/>
      <c r="F512" s="14"/>
      <c r="G512" s="14"/>
      <c r="H512" s="14"/>
      <c r="I512" s="14"/>
      <c r="J512" s="9"/>
      <c r="K512" s="14">
        <v>33</v>
      </c>
      <c r="L512" s="14">
        <v>27.5</v>
      </c>
      <c r="M512" s="14">
        <v>0.25</v>
      </c>
      <c r="N512" s="14">
        <f t="shared" si="21"/>
        <v>0</v>
      </c>
      <c r="O512" s="14">
        <f t="shared" si="23"/>
        <v>0</v>
      </c>
      <c r="P512" s="14"/>
      <c r="Q512" s="14"/>
      <c r="R512" s="14"/>
      <c r="W512" t="s">
        <v>3530</v>
      </c>
      <c r="X512" s="6">
        <v>2004</v>
      </c>
      <c r="Z512" s="6">
        <v>0</v>
      </c>
      <c r="AD512" s="14"/>
    </row>
    <row r="513" spans="1:30">
      <c r="A513" s="9">
        <v>6.5</v>
      </c>
      <c r="B513" s="9" t="str">
        <f t="shared" si="22"/>
        <v>Seas L17RE/P</v>
      </c>
      <c r="C513" s="14" t="s">
        <v>874</v>
      </c>
      <c r="D513" s="14" t="s">
        <v>1269</v>
      </c>
      <c r="E513" s="14"/>
      <c r="F513" s="14"/>
      <c r="G513" s="14"/>
      <c r="H513" s="14"/>
      <c r="I513" s="14"/>
      <c r="J513" s="9"/>
      <c r="K513" s="14">
        <v>39</v>
      </c>
      <c r="L513" s="14">
        <v>20.8</v>
      </c>
      <c r="M513" s="14">
        <v>0.34</v>
      </c>
      <c r="N513" s="14">
        <f t="shared" si="21"/>
        <v>0</v>
      </c>
      <c r="O513" s="14">
        <f t="shared" si="23"/>
        <v>0</v>
      </c>
      <c r="P513" s="14"/>
      <c r="Q513" s="14"/>
      <c r="R513" s="14"/>
      <c r="W513" t="s">
        <v>3530</v>
      </c>
      <c r="X513" s="6">
        <v>2004</v>
      </c>
      <c r="Z513" s="6">
        <v>0</v>
      </c>
      <c r="AD513" s="14"/>
    </row>
    <row r="514" spans="1:30">
      <c r="A514" s="9">
        <v>6.5</v>
      </c>
      <c r="B514" s="9" t="str">
        <f t="shared" si="22"/>
        <v>Seas P17RC</v>
      </c>
      <c r="C514" s="14" t="s">
        <v>874</v>
      </c>
      <c r="D514" s="14" t="s">
        <v>1270</v>
      </c>
      <c r="E514" s="14"/>
      <c r="F514" s="14"/>
      <c r="G514" s="14"/>
      <c r="H514" s="14"/>
      <c r="I514" s="14"/>
      <c r="J514" s="9"/>
      <c r="K514" s="14">
        <v>35</v>
      </c>
      <c r="L514" s="14">
        <v>40.799999999999997</v>
      </c>
      <c r="M514" s="14">
        <v>0.32</v>
      </c>
      <c r="N514" s="14">
        <f t="shared" ref="N514:N577" si="24">IF(AD514&gt;0,K514/AD514,0)</f>
        <v>0</v>
      </c>
      <c r="O514" s="14">
        <f t="shared" si="23"/>
        <v>0</v>
      </c>
      <c r="P514" s="14"/>
      <c r="Q514" s="14"/>
      <c r="R514" s="14"/>
      <c r="W514" t="s">
        <v>3530</v>
      </c>
      <c r="X514" s="6">
        <v>2004</v>
      </c>
      <c r="Z514" s="6">
        <v>0</v>
      </c>
      <c r="AD514" s="14"/>
    </row>
    <row r="515" spans="1:30">
      <c r="A515" s="9">
        <v>6.5</v>
      </c>
      <c r="B515" s="9" t="str">
        <f t="shared" ref="B515:B578" si="25">CONCATENATE(C515,CHAR(32),D515)</f>
        <v>Seas P17RC/TV</v>
      </c>
      <c r="C515" s="14" t="s">
        <v>874</v>
      </c>
      <c r="D515" s="14" t="s">
        <v>1271</v>
      </c>
      <c r="E515" s="14"/>
      <c r="F515" s="14"/>
      <c r="G515" s="14"/>
      <c r="H515" s="14"/>
      <c r="I515" s="14"/>
      <c r="J515" s="9"/>
      <c r="K515" s="14">
        <v>35</v>
      </c>
      <c r="L515" s="14">
        <v>40.700000000000003</v>
      </c>
      <c r="M515" s="14">
        <v>0.27</v>
      </c>
      <c r="N515" s="14">
        <f t="shared" si="24"/>
        <v>0</v>
      </c>
      <c r="O515" s="14">
        <f t="shared" si="23"/>
        <v>0</v>
      </c>
      <c r="P515" s="14"/>
      <c r="Q515" s="14"/>
      <c r="R515" s="14"/>
      <c r="W515" t="s">
        <v>3530</v>
      </c>
      <c r="X515" s="6">
        <v>2004</v>
      </c>
      <c r="Z515" s="6">
        <v>0</v>
      </c>
      <c r="AD515" s="14"/>
    </row>
    <row r="516" spans="1:30">
      <c r="A516" s="9">
        <v>6.5</v>
      </c>
      <c r="B516" s="9" t="str">
        <f t="shared" si="25"/>
        <v>Seas P17RCY</v>
      </c>
      <c r="C516" s="14" t="s">
        <v>874</v>
      </c>
      <c r="D516" s="14" t="s">
        <v>1272</v>
      </c>
      <c r="E516" s="14"/>
      <c r="F516" s="14"/>
      <c r="G516" s="14"/>
      <c r="H516" s="14">
        <v>40</v>
      </c>
      <c r="I516" s="14">
        <v>90</v>
      </c>
      <c r="J516" s="9">
        <v>3</v>
      </c>
      <c r="K516" s="14">
        <v>35</v>
      </c>
      <c r="L516" s="14">
        <v>40.799999999999997</v>
      </c>
      <c r="M516" s="14">
        <v>0.23</v>
      </c>
      <c r="N516" s="14">
        <f t="shared" si="24"/>
        <v>0.32110091743119268</v>
      </c>
      <c r="O516" s="14">
        <f t="shared" ref="O516:O579" si="26">IF(AD516&gt;0,1/(1/M516-1/N516),0)</f>
        <v>0.81067472306143018</v>
      </c>
      <c r="P516" s="14"/>
      <c r="Q516" s="14"/>
      <c r="R516" s="14"/>
      <c r="W516" t="s">
        <v>3530</v>
      </c>
      <c r="X516" s="6">
        <v>2004</v>
      </c>
      <c r="Z516" s="6">
        <v>0</v>
      </c>
      <c r="AD516" s="14">
        <v>109</v>
      </c>
    </row>
    <row r="517" spans="1:30">
      <c r="A517" s="9">
        <v>6.5</v>
      </c>
      <c r="B517" s="9" t="str">
        <f t="shared" si="25"/>
        <v>Seas P17RCY/P</v>
      </c>
      <c r="C517" s="14" t="s">
        <v>874</v>
      </c>
      <c r="D517" s="14" t="s">
        <v>1273</v>
      </c>
      <c r="E517" s="14"/>
      <c r="F517" s="14"/>
      <c r="G517" s="14"/>
      <c r="H517" s="14"/>
      <c r="I517" s="14"/>
      <c r="J517" s="9"/>
      <c r="K517" s="14">
        <v>36</v>
      </c>
      <c r="L517" s="14">
        <v>38.9</v>
      </c>
      <c r="M517" s="14">
        <v>0.23</v>
      </c>
      <c r="N517" s="14">
        <f t="shared" si="24"/>
        <v>0</v>
      </c>
      <c r="O517" s="14">
        <f t="shared" si="26"/>
        <v>0</v>
      </c>
      <c r="P517" s="14"/>
      <c r="Q517" s="14"/>
      <c r="R517" s="14"/>
      <c r="W517" t="s">
        <v>3530</v>
      </c>
      <c r="X517" s="6">
        <v>2004</v>
      </c>
      <c r="Z517" s="6">
        <v>0</v>
      </c>
      <c r="AD517" s="14"/>
    </row>
    <row r="518" spans="1:30">
      <c r="A518" s="9">
        <v>6.5</v>
      </c>
      <c r="B518" s="9" t="str">
        <f t="shared" si="25"/>
        <v>Seas P17RE</v>
      </c>
      <c r="C518" s="14" t="s">
        <v>874</v>
      </c>
      <c r="D518" s="14" t="s">
        <v>1274</v>
      </c>
      <c r="E518" s="14"/>
      <c r="F518" s="14"/>
      <c r="G518" s="14"/>
      <c r="H518" s="14"/>
      <c r="I518" s="14"/>
      <c r="J518" s="9"/>
      <c r="K518" s="14">
        <v>34</v>
      </c>
      <c r="L518" s="14">
        <v>30.5</v>
      </c>
      <c r="M518" s="14">
        <v>0.33</v>
      </c>
      <c r="N518" s="14">
        <f t="shared" si="24"/>
        <v>0</v>
      </c>
      <c r="O518" s="14">
        <f t="shared" si="26"/>
        <v>0</v>
      </c>
      <c r="P518" s="14"/>
      <c r="Q518" s="14"/>
      <c r="R518" s="14"/>
      <c r="W518" t="s">
        <v>3530</v>
      </c>
      <c r="X518" s="6">
        <v>2004</v>
      </c>
      <c r="Z518" s="6">
        <v>0</v>
      </c>
      <c r="AD518" s="14"/>
    </row>
    <row r="519" spans="1:30">
      <c r="A519" s="9">
        <v>6.5</v>
      </c>
      <c r="B519" s="9" t="str">
        <f t="shared" si="25"/>
        <v>Seas P17RE/TV</v>
      </c>
      <c r="C519" s="14" t="s">
        <v>874</v>
      </c>
      <c r="D519" s="14" t="s">
        <v>1275</v>
      </c>
      <c r="E519" s="14"/>
      <c r="F519" s="14"/>
      <c r="G519" s="14"/>
      <c r="H519" s="14">
        <v>100</v>
      </c>
      <c r="I519" s="14"/>
      <c r="J519" s="9">
        <v>1.4</v>
      </c>
      <c r="K519" s="14">
        <v>34</v>
      </c>
      <c r="L519" s="14">
        <v>30.5</v>
      </c>
      <c r="M519" s="14">
        <v>0.27</v>
      </c>
      <c r="N519" s="14">
        <f t="shared" si="24"/>
        <v>0.35051546391752575</v>
      </c>
      <c r="O519" s="14">
        <f t="shared" si="26"/>
        <v>1.1754161331626127</v>
      </c>
      <c r="P519" s="14"/>
      <c r="Q519" s="14"/>
      <c r="R519" s="14"/>
      <c r="W519" t="s">
        <v>3530</v>
      </c>
      <c r="X519" s="6">
        <v>2004</v>
      </c>
      <c r="Z519" s="6">
        <v>0</v>
      </c>
      <c r="AD519" s="14">
        <v>97</v>
      </c>
    </row>
    <row r="520" spans="1:30">
      <c r="A520" s="9">
        <v>6.5</v>
      </c>
      <c r="B520" s="9" t="str">
        <f t="shared" si="25"/>
        <v>Seas P17RECOAX/TVF</v>
      </c>
      <c r="C520" s="14" t="s">
        <v>874</v>
      </c>
      <c r="D520" s="14" t="s">
        <v>1276</v>
      </c>
      <c r="E520" s="14"/>
      <c r="F520" s="14"/>
      <c r="G520" s="14"/>
      <c r="H520" s="14">
        <v>60</v>
      </c>
      <c r="I520" s="14"/>
      <c r="J520" s="9">
        <v>3</v>
      </c>
      <c r="K520" s="14">
        <v>35</v>
      </c>
      <c r="L520" s="14">
        <v>26.9</v>
      </c>
      <c r="M520" s="14">
        <v>0.31</v>
      </c>
      <c r="N520" s="14">
        <f t="shared" si="24"/>
        <v>0.38043478260869568</v>
      </c>
      <c r="O520" s="14">
        <f t="shared" si="26"/>
        <v>1.674382716049382</v>
      </c>
      <c r="P520" s="14"/>
      <c r="Q520" s="14"/>
      <c r="R520" s="14"/>
      <c r="W520" t="s">
        <v>3530</v>
      </c>
      <c r="X520" s="6">
        <v>2004</v>
      </c>
      <c r="Z520" s="6">
        <v>0</v>
      </c>
      <c r="AD520" s="14">
        <v>92</v>
      </c>
    </row>
    <row r="521" spans="1:30">
      <c r="A521" s="9">
        <v>6.5</v>
      </c>
      <c r="B521" s="9" t="str">
        <f t="shared" si="25"/>
        <v>Seas P17REX</v>
      </c>
      <c r="C521" s="14" t="s">
        <v>874</v>
      </c>
      <c r="D521" s="14" t="s">
        <v>1277</v>
      </c>
      <c r="E521" s="14"/>
      <c r="F521" s="14"/>
      <c r="G521" s="14"/>
      <c r="H521" s="14">
        <v>60</v>
      </c>
      <c r="I521" s="14">
        <v>87.903000000000006</v>
      </c>
      <c r="J521" s="9">
        <v>3.0000000000000001E-3</v>
      </c>
      <c r="K521" s="14">
        <v>34</v>
      </c>
      <c r="L521" s="14">
        <v>30.5</v>
      </c>
      <c r="M521" s="14">
        <v>0.24</v>
      </c>
      <c r="N521" s="14">
        <f t="shared" si="24"/>
        <v>0.35051546391752575</v>
      </c>
      <c r="O521" s="14">
        <f t="shared" si="26"/>
        <v>0.76119402985074613</v>
      </c>
      <c r="P521" s="14"/>
      <c r="Q521" s="14"/>
      <c r="R521" s="14"/>
      <c r="W521" t="s">
        <v>3530</v>
      </c>
      <c r="X521" s="6">
        <v>2004</v>
      </c>
      <c r="Z521" s="6">
        <v>0</v>
      </c>
      <c r="AD521" s="14">
        <v>97</v>
      </c>
    </row>
    <row r="522" spans="1:30">
      <c r="A522" s="9">
        <v>6.5</v>
      </c>
      <c r="B522" s="9" t="str">
        <f t="shared" si="25"/>
        <v>Seas P17REX/P</v>
      </c>
      <c r="C522" s="14" t="s">
        <v>874</v>
      </c>
      <c r="D522" s="14" t="s">
        <v>1278</v>
      </c>
      <c r="E522" s="14"/>
      <c r="F522" s="14"/>
      <c r="G522" s="14"/>
      <c r="H522" s="14">
        <v>60</v>
      </c>
      <c r="I522" s="14">
        <v>88</v>
      </c>
      <c r="J522" s="9">
        <v>3</v>
      </c>
      <c r="K522" s="14">
        <v>35</v>
      </c>
      <c r="L522" s="14">
        <v>26.9</v>
      </c>
      <c r="M522" s="14">
        <v>0.25</v>
      </c>
      <c r="N522" s="14">
        <f t="shared" si="24"/>
        <v>0.30973451327433627</v>
      </c>
      <c r="O522" s="14">
        <f t="shared" si="26"/>
        <v>1.2962962962962965</v>
      </c>
      <c r="P522" s="14"/>
      <c r="Q522" s="14"/>
      <c r="R522" s="14"/>
      <c r="W522" t="s">
        <v>3530</v>
      </c>
      <c r="X522" s="6">
        <v>2004</v>
      </c>
      <c r="Z522" s="6">
        <v>0</v>
      </c>
      <c r="AD522" s="14">
        <v>113</v>
      </c>
    </row>
    <row r="523" spans="1:30">
      <c r="A523" s="9">
        <v>6.5</v>
      </c>
      <c r="B523" s="9" t="str">
        <f t="shared" si="25"/>
        <v>Seas P17REXCOAX/F</v>
      </c>
      <c r="C523" s="14" t="s">
        <v>874</v>
      </c>
      <c r="D523" s="14" t="s">
        <v>1279</v>
      </c>
      <c r="E523" s="14"/>
      <c r="F523" s="14"/>
      <c r="G523" s="14"/>
      <c r="H523" s="14"/>
      <c r="I523" s="14"/>
      <c r="J523" s="9"/>
      <c r="K523" s="14">
        <v>35</v>
      </c>
      <c r="L523" s="14">
        <v>26.9</v>
      </c>
      <c r="M523" s="14">
        <v>0.25</v>
      </c>
      <c r="N523" s="14">
        <f t="shared" si="24"/>
        <v>0</v>
      </c>
      <c r="O523" s="14">
        <f t="shared" si="26"/>
        <v>0</v>
      </c>
      <c r="P523" s="14"/>
      <c r="Q523" s="14"/>
      <c r="R523" s="14"/>
      <c r="W523" t="s">
        <v>3530</v>
      </c>
      <c r="X523" s="6">
        <v>2004</v>
      </c>
      <c r="Z523" s="6">
        <v>0</v>
      </c>
      <c r="AD523" s="14"/>
    </row>
    <row r="524" spans="1:30">
      <c r="A524" s="9">
        <v>6.5</v>
      </c>
      <c r="B524" s="9" t="str">
        <f t="shared" si="25"/>
        <v>Sica LP 16525270 Cx 4 ohm</v>
      </c>
      <c r="C524" s="14" t="s">
        <v>879</v>
      </c>
      <c r="D524" s="14" t="s">
        <v>1280</v>
      </c>
      <c r="E524" s="14"/>
      <c r="F524" s="14"/>
      <c r="G524" s="14"/>
      <c r="H524" s="14">
        <v>35</v>
      </c>
      <c r="I524" s="14">
        <v>90.1</v>
      </c>
      <c r="J524" s="9">
        <v>2</v>
      </c>
      <c r="K524" s="14">
        <v>82</v>
      </c>
      <c r="L524" s="14">
        <v>7.4</v>
      </c>
      <c r="M524" s="14">
        <v>0.71</v>
      </c>
      <c r="N524" s="14">
        <f t="shared" si="24"/>
        <v>0</v>
      </c>
      <c r="O524" s="14">
        <f t="shared" si="26"/>
        <v>0</v>
      </c>
      <c r="P524" s="14"/>
      <c r="Q524" s="14"/>
      <c r="R524" s="14"/>
      <c r="W524" t="s">
        <v>3530</v>
      </c>
      <c r="X524" s="6">
        <v>2004</v>
      </c>
      <c r="Z524" s="6">
        <v>0</v>
      </c>
      <c r="AD524" s="14"/>
    </row>
    <row r="525" spans="1:30">
      <c r="A525" s="9">
        <v>6.5</v>
      </c>
      <c r="B525" s="9" t="str">
        <f t="shared" si="25"/>
        <v>Sica LP 16525280 ER 4 ohm</v>
      </c>
      <c r="C525" s="14" t="s">
        <v>879</v>
      </c>
      <c r="D525" s="14" t="s">
        <v>1281</v>
      </c>
      <c r="E525" s="14"/>
      <c r="F525" s="14"/>
      <c r="G525" s="14"/>
      <c r="H525" s="14">
        <v>35</v>
      </c>
      <c r="I525" s="14">
        <v>90.6</v>
      </c>
      <c r="J525" s="9">
        <v>2</v>
      </c>
      <c r="K525" s="14">
        <v>84</v>
      </c>
      <c r="L525" s="14">
        <v>8</v>
      </c>
      <c r="M525" s="14">
        <v>0.76</v>
      </c>
      <c r="N525" s="14">
        <f t="shared" si="24"/>
        <v>0.83168316831683164</v>
      </c>
      <c r="O525" s="14">
        <f t="shared" si="26"/>
        <v>8.8176795580110383</v>
      </c>
      <c r="P525" s="14"/>
      <c r="Q525" s="14"/>
      <c r="R525" s="14"/>
      <c r="W525" t="s">
        <v>3530</v>
      </c>
      <c r="X525" s="6">
        <v>2004</v>
      </c>
      <c r="Z525" s="6">
        <v>0</v>
      </c>
      <c r="AD525" s="14">
        <v>101</v>
      </c>
    </row>
    <row r="526" spans="1:30">
      <c r="A526" s="9">
        <v>6.5</v>
      </c>
      <c r="B526" s="9" t="str">
        <f t="shared" si="25"/>
        <v>Sica LP 16525280 W Car 4 ohm</v>
      </c>
      <c r="C526" s="14" t="s">
        <v>879</v>
      </c>
      <c r="D526" s="14" t="s">
        <v>1282</v>
      </c>
      <c r="E526" s="14"/>
      <c r="F526" s="14"/>
      <c r="G526" s="14"/>
      <c r="H526" s="14">
        <v>35</v>
      </c>
      <c r="I526" s="14">
        <v>90.9</v>
      </c>
      <c r="J526" s="9">
        <v>1.5</v>
      </c>
      <c r="K526" s="14">
        <v>79.599999999999994</v>
      </c>
      <c r="L526" s="14">
        <v>9.6</v>
      </c>
      <c r="M526" s="14">
        <v>0.68</v>
      </c>
      <c r="N526" s="14">
        <f t="shared" si="24"/>
        <v>0.77281553398058245</v>
      </c>
      <c r="O526" s="14">
        <f t="shared" si="26"/>
        <v>5.6619246861924761</v>
      </c>
      <c r="P526" s="14"/>
      <c r="Q526" s="14"/>
      <c r="R526" s="14"/>
      <c r="W526" t="s">
        <v>3530</v>
      </c>
      <c r="X526" s="6">
        <v>2004</v>
      </c>
      <c r="Z526" s="6">
        <v>0</v>
      </c>
      <c r="AD526" s="14">
        <v>103</v>
      </c>
    </row>
    <row r="527" spans="1:30">
      <c r="A527" s="9">
        <v>6.5</v>
      </c>
      <c r="B527" s="9" t="str">
        <f t="shared" si="25"/>
        <v>Sica LP 16525380 SW 4+4 ohm</v>
      </c>
      <c r="C527" s="14" t="s">
        <v>879</v>
      </c>
      <c r="D527" s="14" t="s">
        <v>1283</v>
      </c>
      <c r="E527" s="14"/>
      <c r="F527" s="14"/>
      <c r="G527" s="14"/>
      <c r="H527" s="14">
        <v>80</v>
      </c>
      <c r="I527" s="14">
        <v>94.4</v>
      </c>
      <c r="J527" s="9">
        <v>3.5</v>
      </c>
      <c r="K527" s="14">
        <v>58</v>
      </c>
      <c r="L527" s="14">
        <v>13.7</v>
      </c>
      <c r="M527" s="14">
        <v>0.36</v>
      </c>
      <c r="N527" s="14">
        <f t="shared" si="24"/>
        <v>0.37908496732026142</v>
      </c>
      <c r="O527" s="14">
        <f t="shared" si="26"/>
        <v>7.1506849315068681</v>
      </c>
      <c r="P527" s="14"/>
      <c r="Q527" s="14"/>
      <c r="R527" s="14"/>
      <c r="W527" t="s">
        <v>3530</v>
      </c>
      <c r="X527" s="6">
        <v>2004</v>
      </c>
      <c r="Z527" s="6">
        <v>0</v>
      </c>
      <c r="AD527" s="14">
        <v>153</v>
      </c>
    </row>
    <row r="528" spans="1:30">
      <c r="A528" s="9">
        <v>6.5</v>
      </c>
      <c r="B528" s="9" t="str">
        <f t="shared" si="25"/>
        <v>Sica LP 16525380 SWG 4 ohm</v>
      </c>
      <c r="C528" s="14" t="s">
        <v>879</v>
      </c>
      <c r="D528" s="14" t="s">
        <v>1284</v>
      </c>
      <c r="E528" s="14"/>
      <c r="F528" s="14"/>
      <c r="G528" s="14"/>
      <c r="H528" s="14">
        <v>40</v>
      </c>
      <c r="I528" s="14">
        <v>87.7</v>
      </c>
      <c r="J528" s="9">
        <v>3</v>
      </c>
      <c r="K528" s="14">
        <v>51</v>
      </c>
      <c r="L528" s="14">
        <v>10.8</v>
      </c>
      <c r="M528" s="14">
        <v>0.43</v>
      </c>
      <c r="N528" s="14">
        <f t="shared" si="24"/>
        <v>0.45945945945945948</v>
      </c>
      <c r="O528" s="14">
        <f t="shared" si="26"/>
        <v>6.7064220183486096</v>
      </c>
      <c r="P528" s="14"/>
      <c r="Q528" s="14"/>
      <c r="R528" s="14"/>
      <c r="W528" t="s">
        <v>3530</v>
      </c>
      <c r="X528" s="6">
        <v>2004</v>
      </c>
      <c r="Z528" s="6">
        <v>0</v>
      </c>
      <c r="AD528" s="14">
        <v>111</v>
      </c>
    </row>
    <row r="529" spans="1:30">
      <c r="A529" s="9">
        <v>6.5</v>
      </c>
      <c r="B529" s="9" t="str">
        <f t="shared" si="25"/>
        <v>Sica LP 16525380 WP 8 ohm</v>
      </c>
      <c r="C529" s="14" t="s">
        <v>879</v>
      </c>
      <c r="D529" s="14" t="s">
        <v>1285</v>
      </c>
      <c r="E529" s="14"/>
      <c r="F529" s="14"/>
      <c r="G529" s="14"/>
      <c r="H529" s="14">
        <v>40</v>
      </c>
      <c r="I529" s="14">
        <v>90</v>
      </c>
      <c r="J529" s="9">
        <v>3.5</v>
      </c>
      <c r="K529" s="14">
        <v>58</v>
      </c>
      <c r="L529" s="14">
        <v>15.1</v>
      </c>
      <c r="M529" s="14">
        <v>0.52</v>
      </c>
      <c r="N529" s="14">
        <f t="shared" si="24"/>
        <v>0.57999999999999996</v>
      </c>
      <c r="O529" s="14">
        <f t="shared" si="26"/>
        <v>5.0266666666666735</v>
      </c>
      <c r="P529" s="14"/>
      <c r="Q529" s="14"/>
      <c r="R529" s="14"/>
      <c r="W529" t="s">
        <v>3530</v>
      </c>
      <c r="X529" s="6">
        <v>2004</v>
      </c>
      <c r="Z529" s="6">
        <v>0</v>
      </c>
      <c r="AD529" s="14">
        <v>100</v>
      </c>
    </row>
    <row r="530" spans="1:30">
      <c r="A530" s="9">
        <v>6.5</v>
      </c>
      <c r="B530" s="9" t="str">
        <f t="shared" si="25"/>
        <v>Sica LP 16525380 WP 8 ohm</v>
      </c>
      <c r="C530" s="14" t="s">
        <v>879</v>
      </c>
      <c r="D530" s="14" t="s">
        <v>1285</v>
      </c>
      <c r="E530" s="14"/>
      <c r="F530" s="14"/>
      <c r="G530" s="14"/>
      <c r="H530" s="14">
        <v>40</v>
      </c>
      <c r="I530" s="14">
        <v>90</v>
      </c>
      <c r="J530" s="9">
        <v>3.5</v>
      </c>
      <c r="K530" s="14">
        <v>58</v>
      </c>
      <c r="L530" s="14">
        <v>15.1</v>
      </c>
      <c r="M530" s="14">
        <v>0.52</v>
      </c>
      <c r="N530" s="14">
        <f t="shared" si="24"/>
        <v>0.57999999999999996</v>
      </c>
      <c r="O530" s="14">
        <f t="shared" si="26"/>
        <v>5.0266666666666735</v>
      </c>
      <c r="P530" s="14"/>
      <c r="Q530" s="14"/>
      <c r="R530" s="14"/>
      <c r="W530" t="s">
        <v>3530</v>
      </c>
      <c r="X530" s="6">
        <v>2004</v>
      </c>
      <c r="Z530" s="6">
        <v>0</v>
      </c>
      <c r="AD530" s="14">
        <v>100</v>
      </c>
    </row>
    <row r="531" spans="1:30">
      <c r="A531" s="9">
        <v>6.5</v>
      </c>
      <c r="B531" s="9" t="str">
        <f t="shared" si="25"/>
        <v>Sica LP 16532426 MR 8 ohm</v>
      </c>
      <c r="C531" s="14" t="s">
        <v>879</v>
      </c>
      <c r="D531" s="14" t="s">
        <v>1286</v>
      </c>
      <c r="E531" s="14"/>
      <c r="F531" s="14"/>
      <c r="G531" s="14"/>
      <c r="H531" s="14">
        <v>60</v>
      </c>
      <c r="I531" s="14">
        <v>94.4</v>
      </c>
      <c r="J531" s="9">
        <v>0.5</v>
      </c>
      <c r="K531" s="14">
        <v>500</v>
      </c>
      <c r="L531" s="14">
        <v>0.3</v>
      </c>
      <c r="M531" s="14">
        <v>2.4500000000000002</v>
      </c>
      <c r="N531" s="14">
        <f t="shared" si="24"/>
        <v>2.9411764705882355</v>
      </c>
      <c r="O531" s="14">
        <f t="shared" si="26"/>
        <v>14.670658682634734</v>
      </c>
      <c r="P531" s="14"/>
      <c r="Q531" s="14"/>
      <c r="R531" s="14"/>
      <c r="W531" t="s">
        <v>3530</v>
      </c>
      <c r="X531" s="6">
        <v>2004</v>
      </c>
      <c r="Z531" s="6">
        <v>0</v>
      </c>
      <c r="AD531" s="14">
        <v>170</v>
      </c>
    </row>
    <row r="532" spans="1:30">
      <c r="A532" s="9">
        <v>6.5</v>
      </c>
      <c r="B532" s="9" t="str">
        <f t="shared" si="25"/>
        <v>Sica LP 16532426 W 4 ohm</v>
      </c>
      <c r="C532" s="14" t="s">
        <v>879</v>
      </c>
      <c r="D532" s="14" t="s">
        <v>1287</v>
      </c>
      <c r="E532" s="14"/>
      <c r="F532" s="14"/>
      <c r="G532" s="14"/>
      <c r="H532" s="14">
        <v>50</v>
      </c>
      <c r="I532" s="14">
        <v>91.5</v>
      </c>
      <c r="J532" s="9">
        <v>3</v>
      </c>
      <c r="K532" s="14">
        <v>64.400000000000006</v>
      </c>
      <c r="L532" s="14">
        <v>12.5</v>
      </c>
      <c r="M532" s="14">
        <v>0.43</v>
      </c>
      <c r="N532" s="14">
        <f t="shared" si="24"/>
        <v>0.48059701492537316</v>
      </c>
      <c r="O532" s="14">
        <f t="shared" si="26"/>
        <v>4.0843657817109129</v>
      </c>
      <c r="P532" s="14"/>
      <c r="Q532" s="14"/>
      <c r="R532" s="14"/>
      <c r="W532" t="s">
        <v>3530</v>
      </c>
      <c r="X532" s="6">
        <v>2004</v>
      </c>
      <c r="Z532" s="6">
        <v>0</v>
      </c>
      <c r="AD532" s="14">
        <v>134</v>
      </c>
    </row>
    <row r="533" spans="1:30">
      <c r="A533" s="9">
        <v>6.5</v>
      </c>
      <c r="B533" s="9" t="str">
        <f t="shared" si="25"/>
        <v>Sica LP 16532426 W 8 ohm</v>
      </c>
      <c r="C533" s="14" t="s">
        <v>879</v>
      </c>
      <c r="D533" s="14" t="s">
        <v>1288</v>
      </c>
      <c r="E533" s="14"/>
      <c r="F533" s="14"/>
      <c r="G533" s="14"/>
      <c r="H533" s="14">
        <v>50</v>
      </c>
      <c r="I533" s="14">
        <v>92</v>
      </c>
      <c r="J533" s="9">
        <v>2.5</v>
      </c>
      <c r="K533" s="14">
        <v>72.8</v>
      </c>
      <c r="L533" s="14">
        <v>11</v>
      </c>
      <c r="M533" s="14">
        <v>0.5</v>
      </c>
      <c r="N533" s="14">
        <f t="shared" si="24"/>
        <v>0.53138686131386859</v>
      </c>
      <c r="O533" s="14">
        <f t="shared" si="26"/>
        <v>8.4651162790697825</v>
      </c>
      <c r="P533" s="14"/>
      <c r="Q533" s="14"/>
      <c r="R533" s="14"/>
      <c r="W533" t="s">
        <v>3530</v>
      </c>
      <c r="X533" s="6">
        <v>2004</v>
      </c>
      <c r="Z533" s="6">
        <v>0</v>
      </c>
      <c r="AD533" s="14">
        <v>137</v>
      </c>
    </row>
    <row r="534" spans="1:30">
      <c r="A534" s="9">
        <v>6.5</v>
      </c>
      <c r="B534" s="9" t="str">
        <f t="shared" si="25"/>
        <v>Sica LP 16532426 WG 4 ohm</v>
      </c>
      <c r="C534" s="14" t="s">
        <v>879</v>
      </c>
      <c r="D534" s="14" t="s">
        <v>1289</v>
      </c>
      <c r="E534" s="14"/>
      <c r="F534" s="14"/>
      <c r="G534" s="14"/>
      <c r="H534" s="14">
        <v>50</v>
      </c>
      <c r="I534" s="14">
        <v>91.4</v>
      </c>
      <c r="J534" s="9">
        <v>2</v>
      </c>
      <c r="K534" s="14">
        <v>66</v>
      </c>
      <c r="L534" s="14">
        <v>11.9</v>
      </c>
      <c r="M534" s="14">
        <v>0.4</v>
      </c>
      <c r="N534" s="14">
        <f t="shared" si="24"/>
        <v>0.44897959183673469</v>
      </c>
      <c r="O534" s="14">
        <f t="shared" si="26"/>
        <v>3.6666666666666639</v>
      </c>
      <c r="P534" s="14"/>
      <c r="Q534" s="14"/>
      <c r="R534" s="14"/>
      <c r="W534" t="s">
        <v>3530</v>
      </c>
      <c r="X534" s="6">
        <v>2004</v>
      </c>
      <c r="Z534" s="6">
        <v>0</v>
      </c>
      <c r="AD534" s="14">
        <v>147</v>
      </c>
    </row>
    <row r="535" spans="1:30">
      <c r="A535" s="9">
        <v>6.5</v>
      </c>
      <c r="B535" s="9" t="str">
        <f t="shared" si="25"/>
        <v>Sica LP 16532426x2 WG 4 ohm</v>
      </c>
      <c r="C535" s="14" t="s">
        <v>879</v>
      </c>
      <c r="D535" s="14" t="s">
        <v>1290</v>
      </c>
      <c r="E535" s="14"/>
      <c r="F535" s="14"/>
      <c r="G535" s="14"/>
      <c r="H535" s="14">
        <v>50</v>
      </c>
      <c r="I535" s="14">
        <v>92.8</v>
      </c>
      <c r="J535" s="9">
        <v>2</v>
      </c>
      <c r="K535" s="14">
        <v>69</v>
      </c>
      <c r="L535" s="14">
        <v>11.1</v>
      </c>
      <c r="M535" s="14">
        <v>0.34</v>
      </c>
      <c r="N535" s="14">
        <f t="shared" si="24"/>
        <v>0.38983050847457629</v>
      </c>
      <c r="O535" s="14">
        <f t="shared" si="26"/>
        <v>2.6598639455782318</v>
      </c>
      <c r="P535" s="14"/>
      <c r="Q535" s="14"/>
      <c r="R535" s="14"/>
      <c r="W535" t="s">
        <v>3530</v>
      </c>
      <c r="X535" s="6">
        <v>2004</v>
      </c>
      <c r="Z535" s="6">
        <v>0</v>
      </c>
      <c r="AD535" s="14">
        <v>177</v>
      </c>
    </row>
    <row r="536" spans="1:30">
      <c r="A536" s="9">
        <v>6.5</v>
      </c>
      <c r="B536" s="9" t="str">
        <f t="shared" si="25"/>
        <v>Sica LP 16538640 MR 4 ohm</v>
      </c>
      <c r="C536" s="14" t="s">
        <v>879</v>
      </c>
      <c r="D536" s="14" t="s">
        <v>1291</v>
      </c>
      <c r="E536" s="14"/>
      <c r="F536" s="14"/>
      <c r="G536" s="14"/>
      <c r="H536" s="14">
        <v>90</v>
      </c>
      <c r="I536" s="14">
        <v>93.8</v>
      </c>
      <c r="J536" s="9">
        <v>0.5</v>
      </c>
      <c r="K536" s="14">
        <v>114</v>
      </c>
      <c r="L536" s="14">
        <v>4.8</v>
      </c>
      <c r="M536" s="14">
        <v>0.42</v>
      </c>
      <c r="N536" s="14">
        <f t="shared" si="24"/>
        <v>0.59067357512953367</v>
      </c>
      <c r="O536" s="14">
        <f t="shared" si="26"/>
        <v>1.4535519125683058</v>
      </c>
      <c r="P536" s="14"/>
      <c r="Q536" s="14"/>
      <c r="R536" s="14"/>
      <c r="W536" t="s">
        <v>3530</v>
      </c>
      <c r="X536" s="6">
        <v>2004</v>
      </c>
      <c r="Z536" s="6">
        <v>0</v>
      </c>
      <c r="AD536" s="14">
        <v>193</v>
      </c>
    </row>
    <row r="537" spans="1:30">
      <c r="A537" s="9">
        <v>6.5</v>
      </c>
      <c r="B537" s="9" t="str">
        <f t="shared" si="25"/>
        <v>Stillwater C-6.5</v>
      </c>
      <c r="C537" s="14" t="s">
        <v>1292</v>
      </c>
      <c r="D537" s="14" t="s">
        <v>1293</v>
      </c>
      <c r="E537" s="14"/>
      <c r="F537" s="14"/>
      <c r="G537" s="14"/>
      <c r="H537" s="14">
        <v>150</v>
      </c>
      <c r="I537" s="14">
        <v>96</v>
      </c>
      <c r="J537" s="9"/>
      <c r="K537" s="14">
        <v>33</v>
      </c>
      <c r="L537" s="14">
        <v>37.11</v>
      </c>
      <c r="M537" s="14">
        <v>0.28999999999999998</v>
      </c>
      <c r="N537" s="14">
        <f t="shared" si="24"/>
        <v>0</v>
      </c>
      <c r="O537" s="14">
        <f t="shared" si="26"/>
        <v>0</v>
      </c>
      <c r="P537" s="14"/>
      <c r="Q537" s="14"/>
      <c r="R537" s="14"/>
      <c r="W537" t="s">
        <v>3530</v>
      </c>
      <c r="X537" s="6">
        <v>2004</v>
      </c>
      <c r="Z537" s="6">
        <v>0</v>
      </c>
      <c r="AD537" s="14"/>
    </row>
    <row r="538" spans="1:30">
      <c r="A538" s="9">
        <v>6.5</v>
      </c>
      <c r="B538" s="9" t="str">
        <f t="shared" si="25"/>
        <v>Stillwater F-6.5</v>
      </c>
      <c r="C538" s="14" t="s">
        <v>1292</v>
      </c>
      <c r="D538" s="14" t="s">
        <v>1294</v>
      </c>
      <c r="E538" s="14"/>
      <c r="F538" s="14"/>
      <c r="G538" s="14"/>
      <c r="H538" s="14">
        <v>150</v>
      </c>
      <c r="I538" s="14">
        <v>96</v>
      </c>
      <c r="J538" s="9"/>
      <c r="K538" s="14">
        <v>47</v>
      </c>
      <c r="L538" s="14">
        <v>15.01</v>
      </c>
      <c r="M538" s="14">
        <v>0.33700000000000002</v>
      </c>
      <c r="N538" s="14">
        <f t="shared" si="24"/>
        <v>0</v>
      </c>
      <c r="O538" s="14">
        <f t="shared" si="26"/>
        <v>0</v>
      </c>
      <c r="P538" s="14"/>
      <c r="Q538" s="14"/>
      <c r="R538" s="14"/>
      <c r="W538" t="s">
        <v>3530</v>
      </c>
      <c r="X538" s="6">
        <v>2004</v>
      </c>
      <c r="Z538" s="6">
        <v>0</v>
      </c>
      <c r="AD538" s="14"/>
    </row>
    <row r="539" spans="1:30">
      <c r="A539" s="9">
        <v>6.5</v>
      </c>
      <c r="B539" s="9" t="str">
        <f t="shared" si="25"/>
        <v>Tang Band W6-1139SA</v>
      </c>
      <c r="C539" s="14" t="s">
        <v>14</v>
      </c>
      <c r="D539" s="14" t="s">
        <v>1295</v>
      </c>
      <c r="E539" s="14"/>
      <c r="F539" s="14"/>
      <c r="G539" s="14"/>
      <c r="H539" s="14">
        <v>60</v>
      </c>
      <c r="I539" s="14">
        <v>83</v>
      </c>
      <c r="J539" s="9">
        <v>11.5</v>
      </c>
      <c r="K539" s="14">
        <v>35</v>
      </c>
      <c r="L539" s="14">
        <v>11.99</v>
      </c>
      <c r="M539" s="14">
        <v>0.41</v>
      </c>
      <c r="N539" s="14">
        <f t="shared" si="24"/>
        <v>0.47945205479452052</v>
      </c>
      <c r="O539" s="14">
        <f t="shared" si="26"/>
        <v>2.8303747534516779</v>
      </c>
      <c r="P539" s="14"/>
      <c r="Q539" s="14"/>
      <c r="R539" s="14"/>
      <c r="W539" t="s">
        <v>3530</v>
      </c>
      <c r="X539" s="6">
        <v>2004</v>
      </c>
      <c r="Z539" s="6">
        <v>0</v>
      </c>
      <c r="AD539" s="14">
        <v>73</v>
      </c>
    </row>
    <row r="540" spans="1:30">
      <c r="A540" s="9">
        <v>6.5</v>
      </c>
      <c r="B540" s="9" t="str">
        <f t="shared" si="25"/>
        <v>Tang Band W6-623</v>
      </c>
      <c r="C540" s="14" t="s">
        <v>14</v>
      </c>
      <c r="D540" s="14" t="s">
        <v>1296</v>
      </c>
      <c r="E540" s="14"/>
      <c r="F540" s="14"/>
      <c r="G540" s="14"/>
      <c r="H540" s="14">
        <v>55</v>
      </c>
      <c r="I540" s="14">
        <v>89</v>
      </c>
      <c r="J540" s="9">
        <v>4</v>
      </c>
      <c r="K540" s="14">
        <v>45</v>
      </c>
      <c r="L540" s="14">
        <v>27.3</v>
      </c>
      <c r="M540" s="14">
        <v>0.43</v>
      </c>
      <c r="N540" s="14">
        <f t="shared" si="24"/>
        <v>0.4891304347826087</v>
      </c>
      <c r="O540" s="14">
        <f t="shared" si="26"/>
        <v>3.5569852941176432</v>
      </c>
      <c r="P540" s="14"/>
      <c r="Q540" s="14"/>
      <c r="R540" s="14"/>
      <c r="W540" t="s">
        <v>3530</v>
      </c>
      <c r="X540" s="6">
        <v>2004</v>
      </c>
      <c r="Z540" s="6">
        <v>0</v>
      </c>
      <c r="AD540" s="14">
        <v>92</v>
      </c>
    </row>
    <row r="541" spans="1:30">
      <c r="A541" s="9">
        <v>6.5</v>
      </c>
      <c r="B541" s="9" t="str">
        <f t="shared" si="25"/>
        <v>Tang Band W6-658A</v>
      </c>
      <c r="C541" s="14" t="s">
        <v>14</v>
      </c>
      <c r="D541" s="14" t="s">
        <v>1297</v>
      </c>
      <c r="E541" s="14"/>
      <c r="F541" s="14"/>
      <c r="G541" s="14"/>
      <c r="H541" s="14">
        <v>55</v>
      </c>
      <c r="I541" s="14">
        <v>89</v>
      </c>
      <c r="J541" s="9">
        <v>4</v>
      </c>
      <c r="K541" s="14">
        <v>45</v>
      </c>
      <c r="L541" s="14">
        <v>27.3</v>
      </c>
      <c r="M541" s="14">
        <v>0.43</v>
      </c>
      <c r="N541" s="14">
        <f t="shared" si="24"/>
        <v>0.4891304347826087</v>
      </c>
      <c r="O541" s="14">
        <f t="shared" si="26"/>
        <v>3.5569852941176432</v>
      </c>
      <c r="P541" s="14"/>
      <c r="Q541" s="14"/>
      <c r="R541" s="14"/>
      <c r="W541" t="s">
        <v>3530</v>
      </c>
      <c r="X541" s="6">
        <v>2004</v>
      </c>
      <c r="Z541" s="6">
        <v>0</v>
      </c>
      <c r="AD541" s="14">
        <v>92</v>
      </c>
    </row>
    <row r="542" spans="1:30">
      <c r="A542" s="9">
        <v>6.5</v>
      </c>
      <c r="B542" s="9" t="str">
        <f t="shared" si="25"/>
        <v>Tang Band W6-659</v>
      </c>
      <c r="C542" s="14" t="s">
        <v>14</v>
      </c>
      <c r="D542" s="14" t="s">
        <v>1298</v>
      </c>
      <c r="E542" s="14"/>
      <c r="F542" s="14"/>
      <c r="G542" s="14"/>
      <c r="H542" s="14">
        <v>75</v>
      </c>
      <c r="I542" s="14">
        <v>89</v>
      </c>
      <c r="J542" s="9">
        <v>3</v>
      </c>
      <c r="K542" s="14">
        <v>40</v>
      </c>
      <c r="L542" s="14">
        <v>24.4</v>
      </c>
      <c r="M542" s="14">
        <v>0.28999999999999998</v>
      </c>
      <c r="N542" s="14">
        <f t="shared" si="24"/>
        <v>0.31007751937984496</v>
      </c>
      <c r="O542" s="14">
        <f t="shared" si="26"/>
        <v>4.478764478764476</v>
      </c>
      <c r="P542" s="14"/>
      <c r="Q542" s="14"/>
      <c r="R542" s="14"/>
      <c r="W542" t="s">
        <v>3530</v>
      </c>
      <c r="X542" s="6">
        <v>2004</v>
      </c>
      <c r="Z542" s="6">
        <v>0</v>
      </c>
      <c r="AD542" s="14">
        <v>129</v>
      </c>
    </row>
    <row r="543" spans="1:30">
      <c r="A543" s="9">
        <v>6.5</v>
      </c>
      <c r="B543" s="9" t="str">
        <f t="shared" si="25"/>
        <v>Tang Band W6-789</v>
      </c>
      <c r="C543" s="14" t="s">
        <v>14</v>
      </c>
      <c r="D543" s="14" t="s">
        <v>1299</v>
      </c>
      <c r="E543" s="14"/>
      <c r="F543" s="14"/>
      <c r="G543" s="14"/>
      <c r="H543" s="14">
        <v>15</v>
      </c>
      <c r="I543" s="14">
        <v>92</v>
      </c>
      <c r="J543" s="9">
        <v>4.0999999999999996</v>
      </c>
      <c r="K543" s="14">
        <v>45</v>
      </c>
      <c r="L543" s="14">
        <v>45</v>
      </c>
      <c r="M543" s="14">
        <v>0.37</v>
      </c>
      <c r="N543" s="14">
        <f t="shared" si="24"/>
        <v>0.39823008849557523</v>
      </c>
      <c r="O543" s="14">
        <f t="shared" si="26"/>
        <v>5.2194357366771165</v>
      </c>
      <c r="P543" s="14"/>
      <c r="Q543" s="14"/>
      <c r="R543" s="14"/>
      <c r="W543" t="s">
        <v>3530</v>
      </c>
      <c r="X543" s="6">
        <v>2004</v>
      </c>
      <c r="Z543" s="6">
        <v>0</v>
      </c>
      <c r="AD543" s="14">
        <v>113</v>
      </c>
    </row>
    <row r="544" spans="1:30">
      <c r="A544" s="9">
        <v>6.5</v>
      </c>
      <c r="B544" s="9" t="str">
        <f t="shared" si="25"/>
        <v>Ultimate PM6520</v>
      </c>
      <c r="C544" s="14" t="s">
        <v>936</v>
      </c>
      <c r="D544" s="14" t="s">
        <v>1300</v>
      </c>
      <c r="E544" s="14"/>
      <c r="F544" s="14"/>
      <c r="G544" s="14"/>
      <c r="H544" s="14">
        <v>60</v>
      </c>
      <c r="I544" s="14">
        <v>92</v>
      </c>
      <c r="J544" s="9">
        <v>3.048</v>
      </c>
      <c r="K544" s="14">
        <v>61</v>
      </c>
      <c r="L544" s="14">
        <v>14.17</v>
      </c>
      <c r="M544" s="14">
        <v>0.37</v>
      </c>
      <c r="N544" s="14">
        <f t="shared" si="24"/>
        <v>0.43884892086330934</v>
      </c>
      <c r="O544" s="14">
        <f t="shared" si="26"/>
        <v>2.3584117032392902</v>
      </c>
      <c r="P544" s="14"/>
      <c r="Q544" s="14"/>
      <c r="R544" s="14"/>
      <c r="W544" t="s">
        <v>3530</v>
      </c>
      <c r="X544" s="6">
        <v>2004</v>
      </c>
      <c r="Z544" s="6">
        <v>0</v>
      </c>
      <c r="AD544" s="14">
        <v>139</v>
      </c>
    </row>
    <row r="545" spans="1:30">
      <c r="A545" s="9">
        <v>6.5</v>
      </c>
      <c r="B545" s="9" t="str">
        <f t="shared" si="25"/>
        <v>Vifa M17SG-09-08</v>
      </c>
      <c r="C545" s="14" t="s">
        <v>260</v>
      </c>
      <c r="D545" s="14" t="s">
        <v>1301</v>
      </c>
      <c r="E545" s="14"/>
      <c r="F545" s="14"/>
      <c r="G545" s="14"/>
      <c r="H545" s="14">
        <v>50</v>
      </c>
      <c r="I545" s="14">
        <v>89</v>
      </c>
      <c r="J545" s="9">
        <v>3</v>
      </c>
      <c r="K545" s="14">
        <v>34</v>
      </c>
      <c r="L545" s="14">
        <v>53</v>
      </c>
      <c r="M545" s="14">
        <v>0.34</v>
      </c>
      <c r="N545" s="14">
        <f t="shared" si="24"/>
        <v>0.47222222222222221</v>
      </c>
      <c r="O545" s="14">
        <f t="shared" si="26"/>
        <v>1.2142857142857146</v>
      </c>
      <c r="P545" s="14"/>
      <c r="Q545" s="14"/>
      <c r="R545" s="14"/>
      <c r="W545" t="s">
        <v>3530</v>
      </c>
      <c r="X545" s="6">
        <v>2004</v>
      </c>
      <c r="Z545" s="6">
        <v>0</v>
      </c>
      <c r="AD545" s="14">
        <v>72</v>
      </c>
    </row>
    <row r="546" spans="1:30">
      <c r="A546" s="9">
        <v>6.5</v>
      </c>
      <c r="B546" s="9" t="str">
        <f t="shared" si="25"/>
        <v>Vifa M17WG-09-08</v>
      </c>
      <c r="C546" s="14" t="s">
        <v>260</v>
      </c>
      <c r="D546" s="14" t="s">
        <v>1302</v>
      </c>
      <c r="E546" s="14"/>
      <c r="F546" s="14"/>
      <c r="G546" s="14"/>
      <c r="H546" s="14">
        <v>60</v>
      </c>
      <c r="I546" s="14">
        <v>89</v>
      </c>
      <c r="J546" s="9"/>
      <c r="K546" s="14">
        <v>44</v>
      </c>
      <c r="L546" s="14">
        <v>34</v>
      </c>
      <c r="M546" s="14">
        <v>0.46</v>
      </c>
      <c r="N546" s="14">
        <f t="shared" si="24"/>
        <v>0.55696202531645567</v>
      </c>
      <c r="O546" s="14">
        <f t="shared" si="26"/>
        <v>2.6422976501305504</v>
      </c>
      <c r="P546" s="14"/>
      <c r="Q546" s="14"/>
      <c r="R546" s="14"/>
      <c r="W546" t="s">
        <v>3530</v>
      </c>
      <c r="X546" s="6">
        <v>2004</v>
      </c>
      <c r="Z546" s="6">
        <v>0</v>
      </c>
      <c r="AD546" s="14">
        <v>79</v>
      </c>
    </row>
    <row r="547" spans="1:30">
      <c r="A547" s="9">
        <v>6.5</v>
      </c>
      <c r="B547" s="9" t="str">
        <f t="shared" si="25"/>
        <v>Vifa M17WH-09-08</v>
      </c>
      <c r="C547" s="14" t="s">
        <v>260</v>
      </c>
      <c r="D547" s="14" t="s">
        <v>1303</v>
      </c>
      <c r="E547" s="14"/>
      <c r="F547" s="14"/>
      <c r="G547" s="14"/>
      <c r="H547" s="14">
        <v>60</v>
      </c>
      <c r="I547" s="14">
        <v>91</v>
      </c>
      <c r="J547" s="9"/>
      <c r="K547" s="14">
        <v>50</v>
      </c>
      <c r="L547" s="14">
        <v>26</v>
      </c>
      <c r="M547" s="14">
        <v>0.36</v>
      </c>
      <c r="N547" s="14">
        <f t="shared" si="24"/>
        <v>0.42016806722689076</v>
      </c>
      <c r="O547" s="14">
        <f t="shared" si="26"/>
        <v>2.5139664804469275</v>
      </c>
      <c r="P547" s="14"/>
      <c r="Q547" s="14"/>
      <c r="R547" s="14"/>
      <c r="W547" t="s">
        <v>3530</v>
      </c>
      <c r="X547" s="6">
        <v>2004</v>
      </c>
      <c r="Z547" s="6">
        <v>0</v>
      </c>
      <c r="AD547" s="14">
        <v>119</v>
      </c>
    </row>
    <row r="548" spans="1:30">
      <c r="A548" s="9">
        <v>6.5</v>
      </c>
      <c r="B548" s="9" t="str">
        <f t="shared" si="25"/>
        <v>Vifa M18WO-09-08</v>
      </c>
      <c r="C548" s="14" t="s">
        <v>260</v>
      </c>
      <c r="D548" s="14" t="s">
        <v>1304</v>
      </c>
      <c r="E548" s="14"/>
      <c r="F548" s="14"/>
      <c r="G548" s="14"/>
      <c r="H548" s="14">
        <v>70</v>
      </c>
      <c r="I548" s="14">
        <v>87.5</v>
      </c>
      <c r="J548" s="9"/>
      <c r="K548" s="14">
        <v>35</v>
      </c>
      <c r="L548" s="14">
        <v>28.5</v>
      </c>
      <c r="M548" s="14">
        <v>0.37</v>
      </c>
      <c r="N548" s="14">
        <f t="shared" si="24"/>
        <v>0.3888888888888889</v>
      </c>
      <c r="O548" s="14">
        <f t="shared" si="26"/>
        <v>7.6176470588235192</v>
      </c>
      <c r="P548" s="14"/>
      <c r="Q548" s="14"/>
      <c r="R548" s="14"/>
      <c r="W548" t="s">
        <v>3530</v>
      </c>
      <c r="X548" s="6">
        <v>2004</v>
      </c>
      <c r="Z548" s="6">
        <v>0</v>
      </c>
      <c r="AD548" s="14">
        <v>90</v>
      </c>
    </row>
    <row r="549" spans="1:30">
      <c r="A549" s="9">
        <v>6.5</v>
      </c>
      <c r="B549" s="9" t="str">
        <f t="shared" si="25"/>
        <v>Vifa MG18SK09-08</v>
      </c>
      <c r="C549" s="14" t="s">
        <v>260</v>
      </c>
      <c r="D549" s="14" t="s">
        <v>1305</v>
      </c>
      <c r="E549" s="14"/>
      <c r="F549" s="14"/>
      <c r="G549" s="14"/>
      <c r="H549" s="14"/>
      <c r="I549" s="14">
        <v>87</v>
      </c>
      <c r="J549" s="9"/>
      <c r="K549" s="14">
        <v>34</v>
      </c>
      <c r="L549" s="14">
        <v>45</v>
      </c>
      <c r="M549" s="14">
        <v>0.35</v>
      </c>
      <c r="N549" s="14">
        <f t="shared" si="24"/>
        <v>0.41975308641975306</v>
      </c>
      <c r="O549" s="14">
        <f t="shared" si="26"/>
        <v>2.1061946902654864</v>
      </c>
      <c r="P549" s="14"/>
      <c r="Q549" s="14"/>
      <c r="R549" s="14"/>
      <c r="W549" t="s">
        <v>3530</v>
      </c>
      <c r="X549" s="6">
        <v>2004</v>
      </c>
      <c r="Z549" s="6">
        <v>0</v>
      </c>
      <c r="AD549" s="14">
        <v>81</v>
      </c>
    </row>
    <row r="550" spans="1:30">
      <c r="A550" s="9">
        <v>6.5</v>
      </c>
      <c r="B550" s="9" t="str">
        <f t="shared" si="25"/>
        <v>Vifa MG18WK09-04</v>
      </c>
      <c r="C550" s="14" t="s">
        <v>260</v>
      </c>
      <c r="D550" s="14" t="s">
        <v>1306</v>
      </c>
      <c r="E550" s="14"/>
      <c r="F550" s="14"/>
      <c r="G550" s="14"/>
      <c r="H550" s="14"/>
      <c r="I550" s="14">
        <v>90.5</v>
      </c>
      <c r="J550" s="9"/>
      <c r="K550" s="14">
        <v>36</v>
      </c>
      <c r="L550" s="14">
        <v>41</v>
      </c>
      <c r="M550" s="14">
        <v>0.28000000000000003</v>
      </c>
      <c r="N550" s="14">
        <f t="shared" si="24"/>
        <v>0.31858407079646017</v>
      </c>
      <c r="O550" s="14">
        <f t="shared" si="26"/>
        <v>2.3119266055045884</v>
      </c>
      <c r="P550" s="14"/>
      <c r="Q550" s="14"/>
      <c r="R550" s="14"/>
      <c r="W550" t="s">
        <v>3530</v>
      </c>
      <c r="X550" s="6">
        <v>2004</v>
      </c>
      <c r="Z550" s="6">
        <v>0</v>
      </c>
      <c r="AD550" s="14">
        <v>113</v>
      </c>
    </row>
    <row r="551" spans="1:30">
      <c r="A551" s="9">
        <v>6.5</v>
      </c>
      <c r="B551" s="9" t="str">
        <f t="shared" si="25"/>
        <v>Vifa MG18WK09-08</v>
      </c>
      <c r="C551" s="14" t="s">
        <v>260</v>
      </c>
      <c r="D551" s="14" t="s">
        <v>1307</v>
      </c>
      <c r="E551" s="14"/>
      <c r="F551" s="14"/>
      <c r="G551" s="14"/>
      <c r="H551" s="14">
        <v>60</v>
      </c>
      <c r="I551" s="14">
        <v>86.5</v>
      </c>
      <c r="J551" s="9"/>
      <c r="K551" s="14">
        <v>34</v>
      </c>
      <c r="L551" s="14">
        <v>45</v>
      </c>
      <c r="M551" s="14">
        <v>0.34</v>
      </c>
      <c r="N551" s="14">
        <f t="shared" si="24"/>
        <v>0.40963855421686746</v>
      </c>
      <c r="O551" s="14">
        <f t="shared" si="26"/>
        <v>2.0000000000000018</v>
      </c>
      <c r="P551" s="14"/>
      <c r="Q551" s="14"/>
      <c r="R551" s="14"/>
      <c r="W551" t="s">
        <v>3530</v>
      </c>
      <c r="X551" s="6">
        <v>2004</v>
      </c>
      <c r="Z551" s="6">
        <v>0</v>
      </c>
      <c r="AD551" s="14">
        <v>83</v>
      </c>
    </row>
    <row r="552" spans="1:30">
      <c r="A552" s="9">
        <v>6.5</v>
      </c>
      <c r="B552" s="9" t="str">
        <f t="shared" si="25"/>
        <v>Vifa P17SJ-00-08</v>
      </c>
      <c r="C552" s="14" t="s">
        <v>260</v>
      </c>
      <c r="D552" s="14" t="s">
        <v>1308</v>
      </c>
      <c r="E552" s="14"/>
      <c r="F552" s="14"/>
      <c r="G552" s="14"/>
      <c r="H552" s="14">
        <v>20</v>
      </c>
      <c r="I552" s="14">
        <v>87</v>
      </c>
      <c r="J552" s="9"/>
      <c r="K552" s="14">
        <v>41</v>
      </c>
      <c r="L552" s="14">
        <v>33</v>
      </c>
      <c r="M552" s="14">
        <v>0.35</v>
      </c>
      <c r="N552" s="14">
        <f t="shared" si="24"/>
        <v>0.4823529411764706</v>
      </c>
      <c r="O552" s="14">
        <f t="shared" si="26"/>
        <v>1.2755555555555556</v>
      </c>
      <c r="P552" s="14"/>
      <c r="Q552" s="14"/>
      <c r="R552" s="14"/>
      <c r="W552" t="s">
        <v>3530</v>
      </c>
      <c r="X552" s="6">
        <v>2004</v>
      </c>
      <c r="Z552" s="6">
        <v>0</v>
      </c>
      <c r="AD552" s="14">
        <v>85</v>
      </c>
    </row>
    <row r="553" spans="1:30">
      <c r="A553" s="9">
        <v>6.5</v>
      </c>
      <c r="B553" s="9" t="str">
        <f t="shared" si="25"/>
        <v>Vifa P17WJ-00-08</v>
      </c>
      <c r="C553" s="14" t="s">
        <v>260</v>
      </c>
      <c r="D553" s="14" t="s">
        <v>1309</v>
      </c>
      <c r="E553" s="14"/>
      <c r="F553" s="14"/>
      <c r="G553" s="14"/>
      <c r="H553" s="14">
        <v>40</v>
      </c>
      <c r="I553" s="14">
        <v>88</v>
      </c>
      <c r="J553" s="9">
        <v>4</v>
      </c>
      <c r="K553" s="14">
        <v>37</v>
      </c>
      <c r="L553" s="14">
        <v>34.700000000000003</v>
      </c>
      <c r="M553" s="14">
        <v>0.35</v>
      </c>
      <c r="N553" s="14">
        <f t="shared" si="24"/>
        <v>0.45121951219512196</v>
      </c>
      <c r="O553" s="14">
        <f t="shared" si="26"/>
        <v>1.5602409638554215</v>
      </c>
      <c r="P553" s="14"/>
      <c r="Q553" s="14"/>
      <c r="R553" s="14"/>
      <c r="W553" t="s">
        <v>3530</v>
      </c>
      <c r="X553" s="6">
        <v>2004</v>
      </c>
      <c r="Z553" s="6">
        <v>0</v>
      </c>
      <c r="AD553" s="14">
        <v>82</v>
      </c>
    </row>
    <row r="554" spans="1:30">
      <c r="A554" s="9">
        <v>6.5</v>
      </c>
      <c r="B554" s="9" t="str">
        <f t="shared" si="25"/>
        <v>Vifa PL18WO09-04</v>
      </c>
      <c r="C554" s="14" t="s">
        <v>260</v>
      </c>
      <c r="D554" s="14" t="s">
        <v>1310</v>
      </c>
      <c r="E554" s="14"/>
      <c r="F554" s="14"/>
      <c r="G554" s="14"/>
      <c r="H554" s="14">
        <v>100</v>
      </c>
      <c r="I554" s="14">
        <v>89</v>
      </c>
      <c r="J554" s="9"/>
      <c r="K554" s="14">
        <v>37</v>
      </c>
      <c r="L554" s="14">
        <v>25</v>
      </c>
      <c r="M554" s="14">
        <v>0.28999999999999998</v>
      </c>
      <c r="N554" s="14">
        <f t="shared" si="24"/>
        <v>0.33035714285714285</v>
      </c>
      <c r="O554" s="14">
        <f t="shared" si="26"/>
        <v>2.3738938053097343</v>
      </c>
      <c r="P554" s="14"/>
      <c r="Q554" s="14"/>
      <c r="R554" s="14"/>
      <c r="W554" t="s">
        <v>3530</v>
      </c>
      <c r="X554" s="6">
        <v>2004</v>
      </c>
      <c r="Z554" s="6">
        <v>0</v>
      </c>
      <c r="AD554" s="14">
        <v>112</v>
      </c>
    </row>
    <row r="555" spans="1:30">
      <c r="A555" s="9">
        <v>6.5</v>
      </c>
      <c r="B555" s="9" t="str">
        <f t="shared" si="25"/>
        <v>Vifa PL18WO09-08</v>
      </c>
      <c r="C555" s="14" t="s">
        <v>260</v>
      </c>
      <c r="D555" s="14" t="s">
        <v>1311</v>
      </c>
      <c r="E555" s="14"/>
      <c r="F555" s="14"/>
      <c r="G555" s="14"/>
      <c r="H555" s="14">
        <v>100</v>
      </c>
      <c r="I555" s="14">
        <v>87</v>
      </c>
      <c r="J555" s="9"/>
      <c r="K555" s="14">
        <v>38</v>
      </c>
      <c r="L555" s="14">
        <v>25</v>
      </c>
      <c r="M555" s="14">
        <v>0.34</v>
      </c>
      <c r="N555" s="14">
        <f t="shared" si="24"/>
        <v>0.4</v>
      </c>
      <c r="O555" s="14">
        <f t="shared" si="26"/>
        <v>2.2666666666666679</v>
      </c>
      <c r="P555" s="14"/>
      <c r="Q555" s="14"/>
      <c r="R555" s="14"/>
      <c r="W555" t="s">
        <v>3530</v>
      </c>
      <c r="X555" s="6">
        <v>2004</v>
      </c>
      <c r="Z555" s="6">
        <v>0</v>
      </c>
      <c r="AD555" s="14">
        <v>95</v>
      </c>
    </row>
    <row r="556" spans="1:30">
      <c r="A556" s="9">
        <v>6.5</v>
      </c>
      <c r="B556" s="9" t="str">
        <f t="shared" si="25"/>
        <v>Vifa TC18SG49-04</v>
      </c>
      <c r="C556" s="14" t="s">
        <v>260</v>
      </c>
      <c r="D556" s="14" t="s">
        <v>1312</v>
      </c>
      <c r="E556" s="14"/>
      <c r="F556" s="14"/>
      <c r="G556" s="14"/>
      <c r="H556" s="14">
        <v>40</v>
      </c>
      <c r="I556" s="14">
        <v>89</v>
      </c>
      <c r="J556" s="9"/>
      <c r="K556" s="14">
        <v>36</v>
      </c>
      <c r="L556" s="14">
        <v>44</v>
      </c>
      <c r="M556" s="14">
        <v>0.41</v>
      </c>
      <c r="N556" s="14">
        <f t="shared" si="24"/>
        <v>0.48</v>
      </c>
      <c r="O556" s="14">
        <f t="shared" si="26"/>
        <v>2.8114285714285732</v>
      </c>
      <c r="P556" s="14"/>
      <c r="Q556" s="14"/>
      <c r="R556" s="14"/>
      <c r="W556" t="s">
        <v>3530</v>
      </c>
      <c r="X556" s="6">
        <v>2004</v>
      </c>
      <c r="Z556" s="6">
        <v>0</v>
      </c>
      <c r="AD556" s="14">
        <v>75</v>
      </c>
    </row>
    <row r="557" spans="1:30">
      <c r="A557" s="9">
        <v>6.5</v>
      </c>
      <c r="B557" s="9" t="str">
        <f t="shared" si="25"/>
        <v>Vifa TC18SG49-08</v>
      </c>
      <c r="C557" s="14" t="s">
        <v>260</v>
      </c>
      <c r="D557" s="14" t="s">
        <v>1313</v>
      </c>
      <c r="E557" s="14"/>
      <c r="F557" s="14"/>
      <c r="G557" s="14"/>
      <c r="H557" s="14">
        <v>40</v>
      </c>
      <c r="I557" s="14">
        <v>86</v>
      </c>
      <c r="J557" s="9"/>
      <c r="K557" s="14">
        <v>37</v>
      </c>
      <c r="L557" s="14">
        <v>44</v>
      </c>
      <c r="M557" s="14">
        <v>0.47</v>
      </c>
      <c r="N557" s="14">
        <f t="shared" si="24"/>
        <v>0.578125</v>
      </c>
      <c r="O557" s="14">
        <f t="shared" si="26"/>
        <v>2.5130057803468215</v>
      </c>
      <c r="P557" s="14"/>
      <c r="Q557" s="14"/>
      <c r="R557" s="14"/>
      <c r="W557" t="s">
        <v>3530</v>
      </c>
      <c r="X557" s="6">
        <v>2004</v>
      </c>
      <c r="Z557" s="6">
        <v>0</v>
      </c>
      <c r="AD557" s="14">
        <v>64</v>
      </c>
    </row>
    <row r="558" spans="1:30">
      <c r="A558" s="9">
        <v>6.5</v>
      </c>
      <c r="B558" s="9" t="str">
        <f t="shared" si="25"/>
        <v>Vifa TC18WG49-04</v>
      </c>
      <c r="C558" s="14" t="s">
        <v>260</v>
      </c>
      <c r="D558" s="14" t="s">
        <v>1314</v>
      </c>
      <c r="E558" s="14"/>
      <c r="F558" s="14"/>
      <c r="G558" s="14"/>
      <c r="H558" s="14">
        <v>35</v>
      </c>
      <c r="I558" s="14">
        <v>89</v>
      </c>
      <c r="J558" s="9"/>
      <c r="K558" s="14">
        <v>36</v>
      </c>
      <c r="L558" s="14">
        <v>44</v>
      </c>
      <c r="M558" s="14">
        <v>0.41</v>
      </c>
      <c r="N558" s="14">
        <f t="shared" si="24"/>
        <v>0.48</v>
      </c>
      <c r="O558" s="14">
        <f t="shared" si="26"/>
        <v>2.8114285714285732</v>
      </c>
      <c r="P558" s="14"/>
      <c r="Q558" s="14"/>
      <c r="R558" s="14"/>
      <c r="W558" t="s">
        <v>3530</v>
      </c>
      <c r="X558" s="6">
        <v>2004</v>
      </c>
      <c r="Z558" s="6">
        <v>0</v>
      </c>
      <c r="AD558" s="14">
        <v>75</v>
      </c>
    </row>
    <row r="559" spans="1:30">
      <c r="A559" s="9">
        <v>6.5</v>
      </c>
      <c r="B559" s="9" t="str">
        <f t="shared" si="25"/>
        <v>Vifa TC18WG49-08</v>
      </c>
      <c r="C559" s="14" t="s">
        <v>260</v>
      </c>
      <c r="D559" s="14" t="s">
        <v>1315</v>
      </c>
      <c r="E559" s="14"/>
      <c r="F559" s="14"/>
      <c r="G559" s="14"/>
      <c r="H559" s="14">
        <v>35</v>
      </c>
      <c r="I559" s="14">
        <v>86</v>
      </c>
      <c r="J559" s="9"/>
      <c r="K559" s="14">
        <v>37</v>
      </c>
      <c r="L559" s="14">
        <v>44</v>
      </c>
      <c r="M559" s="14">
        <v>0.47</v>
      </c>
      <c r="N559" s="14">
        <f t="shared" si="24"/>
        <v>0.578125</v>
      </c>
      <c r="O559" s="14">
        <f t="shared" si="26"/>
        <v>2.5130057803468215</v>
      </c>
      <c r="P559" s="14"/>
      <c r="Q559" s="14"/>
      <c r="R559" s="14"/>
      <c r="W559" t="s">
        <v>3530</v>
      </c>
      <c r="X559" s="6">
        <v>2004</v>
      </c>
      <c r="Z559" s="6">
        <v>0</v>
      </c>
      <c r="AD559" s="14">
        <v>64</v>
      </c>
    </row>
    <row r="560" spans="1:30">
      <c r="A560" s="9">
        <v>6.5</v>
      </c>
      <c r="B560" s="9" t="str">
        <f t="shared" si="25"/>
        <v>Vifa XG18WH00-08</v>
      </c>
      <c r="C560" s="14" t="s">
        <v>260</v>
      </c>
      <c r="D560" s="14" t="s">
        <v>1316</v>
      </c>
      <c r="E560" s="14"/>
      <c r="F560" s="14"/>
      <c r="G560" s="14"/>
      <c r="H560" s="14"/>
      <c r="I560" s="14">
        <v>86</v>
      </c>
      <c r="J560" s="9"/>
      <c r="K560" s="14">
        <v>34</v>
      </c>
      <c r="L560" s="14">
        <v>45</v>
      </c>
      <c r="M560" s="14">
        <v>0.36</v>
      </c>
      <c r="N560" s="14">
        <f t="shared" si="24"/>
        <v>0.45945945945945948</v>
      </c>
      <c r="O560" s="14">
        <f t="shared" si="26"/>
        <v>1.6630434782608694</v>
      </c>
      <c r="P560" s="14"/>
      <c r="Q560" s="14"/>
      <c r="R560" s="14"/>
      <c r="W560" t="s">
        <v>3530</v>
      </c>
      <c r="X560" s="6">
        <v>2004</v>
      </c>
      <c r="Z560" s="6">
        <v>0</v>
      </c>
      <c r="AD560" s="14">
        <v>74</v>
      </c>
    </row>
    <row r="561" spans="1:30">
      <c r="A561" s="9">
        <v>6.5</v>
      </c>
      <c r="B561" s="9" t="str">
        <f t="shared" si="25"/>
        <v>Vifa XT18WH09-08</v>
      </c>
      <c r="C561" s="14" t="s">
        <v>260</v>
      </c>
      <c r="D561" s="14" t="s">
        <v>1317</v>
      </c>
      <c r="E561" s="14"/>
      <c r="F561" s="14"/>
      <c r="G561" s="14"/>
      <c r="H561" s="14"/>
      <c r="I561" s="14">
        <v>87</v>
      </c>
      <c r="J561" s="9"/>
      <c r="K561" s="14">
        <v>38</v>
      </c>
      <c r="L561" s="14">
        <v>39</v>
      </c>
      <c r="M561" s="14">
        <v>0.37</v>
      </c>
      <c r="N561" s="14">
        <f t="shared" si="24"/>
        <v>0.45783132530120479</v>
      </c>
      <c r="O561" s="14">
        <f t="shared" si="26"/>
        <v>1.9286694101508917</v>
      </c>
      <c r="P561" s="14"/>
      <c r="Q561" s="14"/>
      <c r="R561" s="14"/>
      <c r="W561" t="s">
        <v>3530</v>
      </c>
      <c r="X561" s="6">
        <v>2004</v>
      </c>
      <c r="Z561" s="6">
        <v>0</v>
      </c>
      <c r="AD561" s="14">
        <v>83</v>
      </c>
    </row>
    <row r="562" spans="1:30">
      <c r="A562" s="9">
        <v>6.5</v>
      </c>
      <c r="B562" s="9" t="str">
        <f t="shared" si="25"/>
        <v>Vifa XT18WO09-08</v>
      </c>
      <c r="C562" s="14" t="s">
        <v>260</v>
      </c>
      <c r="D562" s="14" t="s">
        <v>1318</v>
      </c>
      <c r="E562" s="14"/>
      <c r="F562" s="14"/>
      <c r="G562" s="14"/>
      <c r="H562" s="14"/>
      <c r="I562" s="14">
        <v>88</v>
      </c>
      <c r="J562" s="9"/>
      <c r="K562" s="14">
        <v>38</v>
      </c>
      <c r="L562" s="14">
        <v>38</v>
      </c>
      <c r="M562" s="14">
        <v>0.37</v>
      </c>
      <c r="N562" s="14">
        <f t="shared" si="24"/>
        <v>0.39175257731958762</v>
      </c>
      <c r="O562" s="14">
        <f t="shared" si="26"/>
        <v>6.6635071090047502</v>
      </c>
      <c r="P562" s="14"/>
      <c r="Q562" s="14"/>
      <c r="R562" s="14"/>
      <c r="W562" t="s">
        <v>3530</v>
      </c>
      <c r="X562" s="6">
        <v>2004</v>
      </c>
      <c r="Z562" s="6">
        <v>0</v>
      </c>
      <c r="AD562" s="14">
        <v>97</v>
      </c>
    </row>
    <row r="563" spans="1:30">
      <c r="A563" s="9">
        <v>6.5</v>
      </c>
      <c r="B563" s="9" t="str">
        <f t="shared" si="25"/>
        <v>Visaton FR 6.5 8 Ohm</v>
      </c>
      <c r="C563" s="14" t="s">
        <v>752</v>
      </c>
      <c r="D563" s="14" t="s">
        <v>1319</v>
      </c>
      <c r="E563" s="14"/>
      <c r="F563" s="14"/>
      <c r="G563" s="14"/>
      <c r="H563" s="14">
        <v>40</v>
      </c>
      <c r="I563" s="14">
        <v>87</v>
      </c>
      <c r="J563" s="9">
        <v>3</v>
      </c>
      <c r="K563" s="14">
        <v>80</v>
      </c>
      <c r="L563" s="14">
        <v>16</v>
      </c>
      <c r="M563" s="14">
        <v>1.63</v>
      </c>
      <c r="N563" s="14">
        <f t="shared" si="24"/>
        <v>3.2</v>
      </c>
      <c r="O563" s="14">
        <f t="shared" si="26"/>
        <v>3.322292993630573</v>
      </c>
      <c r="P563" s="14"/>
      <c r="Q563" s="14"/>
      <c r="R563" s="14"/>
      <c r="W563" t="s">
        <v>3530</v>
      </c>
      <c r="X563" s="6">
        <v>2004</v>
      </c>
      <c r="Z563" s="6">
        <v>0</v>
      </c>
      <c r="AD563" s="14">
        <v>25</v>
      </c>
    </row>
    <row r="564" spans="1:30">
      <c r="A564" s="9">
        <v>6.5</v>
      </c>
      <c r="B564" s="9" t="str">
        <f t="shared" si="25"/>
        <v>Westra XW 165</v>
      </c>
      <c r="C564" s="14" t="s">
        <v>1320</v>
      </c>
      <c r="D564" s="14" t="s">
        <v>1321</v>
      </c>
      <c r="E564" s="14"/>
      <c r="F564" s="14"/>
      <c r="G564" s="14"/>
      <c r="H564" s="14">
        <v>60</v>
      </c>
      <c r="I564" s="14"/>
      <c r="J564" s="9">
        <v>3</v>
      </c>
      <c r="K564" s="14">
        <v>44</v>
      </c>
      <c r="L564" s="14">
        <v>30.5</v>
      </c>
      <c r="M564" s="14">
        <v>0.49</v>
      </c>
      <c r="N564" s="14">
        <f t="shared" si="24"/>
        <v>0.5714285714285714</v>
      </c>
      <c r="O564" s="14">
        <f t="shared" si="26"/>
        <v>3.4385964912280698</v>
      </c>
      <c r="P564" s="14"/>
      <c r="Q564" s="14"/>
      <c r="R564" s="14"/>
      <c r="W564" t="s">
        <v>3530</v>
      </c>
      <c r="X564" s="6">
        <v>2004</v>
      </c>
      <c r="Z564" s="6">
        <v>0</v>
      </c>
      <c r="AD564" s="14">
        <v>77</v>
      </c>
    </row>
    <row r="565" spans="1:30">
      <c r="A565" s="9">
        <v>6.5</v>
      </c>
      <c r="B565" s="9" t="str">
        <f t="shared" si="25"/>
        <v>Westra XW 165-1398</v>
      </c>
      <c r="C565" s="14" t="s">
        <v>1320</v>
      </c>
      <c r="D565" s="14" t="s">
        <v>1322</v>
      </c>
      <c r="E565" s="14"/>
      <c r="F565" s="14"/>
      <c r="G565" s="14"/>
      <c r="H565" s="14">
        <v>60</v>
      </c>
      <c r="I565" s="14"/>
      <c r="J565" s="9">
        <v>3</v>
      </c>
      <c r="K565" s="14">
        <v>44</v>
      </c>
      <c r="L565" s="14">
        <v>30</v>
      </c>
      <c r="M565" s="14">
        <v>0.49</v>
      </c>
      <c r="N565" s="14">
        <f t="shared" si="24"/>
        <v>0.5714285714285714</v>
      </c>
      <c r="O565" s="14">
        <f t="shared" si="26"/>
        <v>3.4385964912280698</v>
      </c>
      <c r="P565" s="14"/>
      <c r="Q565" s="14"/>
      <c r="R565" s="14"/>
      <c r="W565" t="s">
        <v>3530</v>
      </c>
      <c r="X565" s="6">
        <v>2004</v>
      </c>
      <c r="Z565" s="6">
        <v>0</v>
      </c>
      <c r="AD565" s="14">
        <v>77</v>
      </c>
    </row>
    <row r="566" spans="1:30">
      <c r="A566" s="9">
        <v>6.5</v>
      </c>
      <c r="B566" s="9" t="str">
        <f t="shared" si="25"/>
        <v>Zomax PF-635100B</v>
      </c>
      <c r="C566" s="14" t="s">
        <v>920</v>
      </c>
      <c r="D566" s="14" t="s">
        <v>1323</v>
      </c>
      <c r="E566" s="14"/>
      <c r="F566" s="14"/>
      <c r="G566" s="14"/>
      <c r="H566" s="14">
        <v>80</v>
      </c>
      <c r="I566" s="14">
        <v>90</v>
      </c>
      <c r="J566" s="9"/>
      <c r="K566" s="14">
        <v>54</v>
      </c>
      <c r="L566" s="14">
        <v>19</v>
      </c>
      <c r="M566" s="14">
        <v>0.44</v>
      </c>
      <c r="N566" s="14">
        <f t="shared" si="24"/>
        <v>0.52941176470588236</v>
      </c>
      <c r="O566" s="14">
        <f t="shared" si="26"/>
        <v>2.6052631578947349</v>
      </c>
      <c r="P566" s="14"/>
      <c r="Q566" s="14"/>
      <c r="R566" s="14"/>
      <c r="W566" t="s">
        <v>3530</v>
      </c>
      <c r="X566" s="6">
        <v>2004</v>
      </c>
      <c r="Z566" s="6">
        <v>0</v>
      </c>
      <c r="AD566" s="14">
        <v>102</v>
      </c>
    </row>
    <row r="567" spans="1:30">
      <c r="A567" s="9">
        <v>6.5</v>
      </c>
      <c r="B567" s="9" t="str">
        <f t="shared" si="25"/>
        <v>Zomax PF-635120M</v>
      </c>
      <c r="C567" s="14" t="s">
        <v>920</v>
      </c>
      <c r="D567" s="14" t="s">
        <v>1324</v>
      </c>
      <c r="E567" s="14"/>
      <c r="F567" s="14"/>
      <c r="G567" s="14"/>
      <c r="H567" s="14">
        <v>80</v>
      </c>
      <c r="I567" s="14">
        <v>93</v>
      </c>
      <c r="J567" s="9"/>
      <c r="K567" s="14">
        <v>125</v>
      </c>
      <c r="L567" s="14">
        <v>4.2</v>
      </c>
      <c r="M567" s="14">
        <v>0.56999999999999995</v>
      </c>
      <c r="N567" s="14">
        <f t="shared" si="24"/>
        <v>0.7183908045977011</v>
      </c>
      <c r="O567" s="14">
        <f t="shared" si="26"/>
        <v>2.7594887683965919</v>
      </c>
      <c r="P567" s="14"/>
      <c r="Q567" s="14"/>
      <c r="R567" s="14"/>
      <c r="W567" t="s">
        <v>3530</v>
      </c>
      <c r="X567" s="6">
        <v>2004</v>
      </c>
      <c r="Z567" s="6">
        <v>0</v>
      </c>
      <c r="AD567" s="14">
        <v>174</v>
      </c>
    </row>
    <row r="568" spans="1:30">
      <c r="A568" s="9">
        <v>7</v>
      </c>
      <c r="B568" s="9" t="str">
        <f t="shared" si="25"/>
        <v>Audax AP170Z0</v>
      </c>
      <c r="C568" s="14" t="s">
        <v>782</v>
      </c>
      <c r="D568" s="14" t="s">
        <v>1325</v>
      </c>
      <c r="E568" s="14"/>
      <c r="F568" s="14"/>
      <c r="G568" s="14"/>
      <c r="H568" s="14">
        <v>60</v>
      </c>
      <c r="I568" s="14">
        <v>89</v>
      </c>
      <c r="J568" s="9">
        <v>3</v>
      </c>
      <c r="K568" s="14">
        <v>49</v>
      </c>
      <c r="L568" s="14">
        <v>25</v>
      </c>
      <c r="M568" s="14">
        <v>0.38</v>
      </c>
      <c r="N568" s="14">
        <f t="shared" si="24"/>
        <v>0.5</v>
      </c>
      <c r="O568" s="14">
        <f t="shared" si="26"/>
        <v>1.5833333333333328</v>
      </c>
      <c r="P568" s="14"/>
      <c r="Q568" s="14"/>
      <c r="R568" s="14"/>
      <c r="W568" t="s">
        <v>3530</v>
      </c>
      <c r="X568" s="6">
        <v>2004</v>
      </c>
      <c r="Z568" s="6">
        <v>0</v>
      </c>
      <c r="AD568" s="14">
        <v>98</v>
      </c>
    </row>
    <row r="569" spans="1:30">
      <c r="A569" s="9">
        <v>7</v>
      </c>
      <c r="B569" s="9" t="str">
        <f t="shared" si="25"/>
        <v>Audio Technology 18 H 52 17 06 SD</v>
      </c>
      <c r="C569" s="14" t="s">
        <v>841</v>
      </c>
      <c r="D569" s="14" t="s">
        <v>1326</v>
      </c>
      <c r="E569" s="14"/>
      <c r="F569" s="14"/>
      <c r="G569" s="14"/>
      <c r="H569" s="14">
        <v>150</v>
      </c>
      <c r="I569" s="14">
        <v>89</v>
      </c>
      <c r="J569" s="9"/>
      <c r="K569" s="14">
        <v>40</v>
      </c>
      <c r="L569" s="14">
        <v>28.5</v>
      </c>
      <c r="M569" s="14">
        <v>0.32</v>
      </c>
      <c r="N569" s="14">
        <f t="shared" si="24"/>
        <v>0.38834951456310679</v>
      </c>
      <c r="O569" s="14">
        <f t="shared" si="26"/>
        <v>1.8181818181818188</v>
      </c>
      <c r="P569" s="14"/>
      <c r="Q569" s="14"/>
      <c r="R569" s="14"/>
      <c r="W569" t="s">
        <v>3530</v>
      </c>
      <c r="X569" s="6">
        <v>2004</v>
      </c>
      <c r="Z569" s="6">
        <v>0</v>
      </c>
      <c r="AD569" s="14">
        <v>103</v>
      </c>
    </row>
    <row r="570" spans="1:30">
      <c r="A570" s="9">
        <v>7</v>
      </c>
      <c r="B570" s="9" t="str">
        <f t="shared" si="25"/>
        <v xml:space="preserve">Davis 17 KLV6A </v>
      </c>
      <c r="C570" s="9" t="s">
        <v>851</v>
      </c>
      <c r="D570" s="9" t="s">
        <v>1327</v>
      </c>
      <c r="E570" s="9"/>
      <c r="F570" s="9"/>
      <c r="G570" s="9"/>
      <c r="H570" s="9"/>
      <c r="I570" s="9">
        <v>92</v>
      </c>
      <c r="J570" s="9">
        <v>6</v>
      </c>
      <c r="K570" s="9">
        <v>43</v>
      </c>
      <c r="L570" s="9">
        <v>30</v>
      </c>
      <c r="M570" s="9">
        <v>0.4</v>
      </c>
      <c r="N570" s="14">
        <f t="shared" si="24"/>
        <v>0.61428571428571432</v>
      </c>
      <c r="O570" s="14">
        <f t="shared" si="26"/>
        <v>1.1466666666666667</v>
      </c>
      <c r="P570" s="9"/>
      <c r="Q570" s="9"/>
      <c r="R570" s="9"/>
      <c r="W570" t="s">
        <v>3530</v>
      </c>
      <c r="X570" s="6">
        <v>2004</v>
      </c>
      <c r="Z570" s="6">
        <v>0</v>
      </c>
      <c r="AD570" s="9">
        <v>70</v>
      </c>
    </row>
    <row r="571" spans="1:30">
      <c r="A571" s="9">
        <v>7</v>
      </c>
      <c r="B571" s="9" t="str">
        <f t="shared" si="25"/>
        <v>Davis 17MRP</v>
      </c>
      <c r="C571" s="9" t="s">
        <v>851</v>
      </c>
      <c r="D571" s="9" t="s">
        <v>1328</v>
      </c>
      <c r="E571" s="9"/>
      <c r="F571" s="9"/>
      <c r="G571" s="9"/>
      <c r="H571" s="9"/>
      <c r="I571" s="9">
        <v>93</v>
      </c>
      <c r="J571" s="9">
        <v>6</v>
      </c>
      <c r="K571" s="9">
        <v>77</v>
      </c>
      <c r="L571" s="9">
        <v>14.5</v>
      </c>
      <c r="M571" s="9">
        <v>0.54</v>
      </c>
      <c r="N571" s="14">
        <f t="shared" si="24"/>
        <v>0.68141592920353977</v>
      </c>
      <c r="O571" s="14">
        <f t="shared" si="26"/>
        <v>2.6020025031289138</v>
      </c>
      <c r="P571" s="9"/>
      <c r="Q571" s="9"/>
      <c r="R571" s="9"/>
      <c r="W571" t="s">
        <v>3530</v>
      </c>
      <c r="X571" s="6">
        <v>2004</v>
      </c>
      <c r="Z571" s="6">
        <v>0</v>
      </c>
      <c r="AD571" s="9">
        <v>113</v>
      </c>
    </row>
    <row r="572" spans="1:30">
      <c r="A572" s="9">
        <v>7</v>
      </c>
      <c r="B572" s="9" t="str">
        <f t="shared" si="25"/>
        <v>Davis 19 MP6R</v>
      </c>
      <c r="C572" s="9" t="s">
        <v>851</v>
      </c>
      <c r="D572" s="9" t="s">
        <v>1329</v>
      </c>
      <c r="E572" s="9"/>
      <c r="F572" s="9"/>
      <c r="G572" s="9"/>
      <c r="H572" s="9"/>
      <c r="I572" s="9">
        <v>90</v>
      </c>
      <c r="J572" s="9">
        <v>6</v>
      </c>
      <c r="K572" s="9">
        <v>53</v>
      </c>
      <c r="L572" s="9">
        <v>17.7</v>
      </c>
      <c r="M572" s="9">
        <v>0.54</v>
      </c>
      <c r="N572" s="14">
        <f t="shared" si="24"/>
        <v>0.67948717948717952</v>
      </c>
      <c r="O572" s="14">
        <f t="shared" si="26"/>
        <v>2.6305147058823537</v>
      </c>
      <c r="P572" s="9"/>
      <c r="Q572" s="9"/>
      <c r="R572" s="9"/>
      <c r="W572" t="s">
        <v>3530</v>
      </c>
      <c r="X572" s="6">
        <v>2004</v>
      </c>
      <c r="Z572" s="6">
        <v>0</v>
      </c>
      <c r="AD572" s="9">
        <v>78</v>
      </c>
    </row>
    <row r="573" spans="1:30">
      <c r="A573" s="9">
        <v>7</v>
      </c>
      <c r="B573" s="9" t="str">
        <f t="shared" si="25"/>
        <v>Dynaudio MW160</v>
      </c>
      <c r="C573" s="9" t="s">
        <v>1143</v>
      </c>
      <c r="D573" s="9" t="s">
        <v>1330</v>
      </c>
      <c r="E573" s="9"/>
      <c r="F573" s="9"/>
      <c r="G573" s="9"/>
      <c r="H573" s="9">
        <v>120</v>
      </c>
      <c r="I573" s="9"/>
      <c r="J573" s="9">
        <v>6</v>
      </c>
      <c r="K573" s="9">
        <v>55</v>
      </c>
      <c r="L573" s="9">
        <v>10.4</v>
      </c>
      <c r="M573" s="9">
        <v>0.51</v>
      </c>
      <c r="N573" s="14">
        <f t="shared" si="24"/>
        <v>0.6470588235294118</v>
      </c>
      <c r="O573" s="14">
        <f t="shared" si="26"/>
        <v>2.4077253218884125</v>
      </c>
      <c r="P573" s="9"/>
      <c r="Q573" s="9"/>
      <c r="R573" s="9"/>
      <c r="W573" t="s">
        <v>3530</v>
      </c>
      <c r="X573" s="6">
        <v>2004</v>
      </c>
      <c r="Z573" s="6">
        <v>0</v>
      </c>
      <c r="AD573" s="9">
        <v>85</v>
      </c>
    </row>
    <row r="574" spans="1:30">
      <c r="A574" s="9">
        <v>7</v>
      </c>
      <c r="B574" s="9" t="str">
        <f t="shared" si="25"/>
        <v>Eton 7-360</v>
      </c>
      <c r="C574" s="9" t="s">
        <v>853</v>
      </c>
      <c r="D574" s="9" t="s">
        <v>1331</v>
      </c>
      <c r="E574" s="9"/>
      <c r="F574" s="9"/>
      <c r="G574" s="9"/>
      <c r="H574" s="9">
        <v>120</v>
      </c>
      <c r="I574" s="9">
        <v>89</v>
      </c>
      <c r="J574" s="9">
        <v>3</v>
      </c>
      <c r="K574" s="9">
        <v>40</v>
      </c>
      <c r="L574" s="9">
        <v>28</v>
      </c>
      <c r="M574" s="9">
        <v>0.27529999999999999</v>
      </c>
      <c r="N574" s="14">
        <f t="shared" si="24"/>
        <v>0.35087719298245612</v>
      </c>
      <c r="O574" s="14">
        <f t="shared" si="26"/>
        <v>1.2781169479328671</v>
      </c>
      <c r="P574" s="9"/>
      <c r="Q574" s="9"/>
      <c r="R574" s="9"/>
      <c r="W574" t="s">
        <v>3530</v>
      </c>
      <c r="X574" s="6">
        <v>2004</v>
      </c>
      <c r="Z574" s="6">
        <v>0</v>
      </c>
      <c r="AD574" s="9">
        <v>114</v>
      </c>
    </row>
    <row r="575" spans="1:30">
      <c r="A575" s="9">
        <v>7</v>
      </c>
      <c r="B575" s="9" t="str">
        <f t="shared" si="25"/>
        <v>Eton 7-380/32</v>
      </c>
      <c r="C575" s="9" t="s">
        <v>853</v>
      </c>
      <c r="D575" s="9" t="s">
        <v>1332</v>
      </c>
      <c r="E575" s="9"/>
      <c r="F575" s="9"/>
      <c r="G575" s="9"/>
      <c r="H575" s="9">
        <v>100</v>
      </c>
      <c r="I575" s="9">
        <v>89</v>
      </c>
      <c r="J575" s="9">
        <v>3.5</v>
      </c>
      <c r="K575" s="9">
        <v>37</v>
      </c>
      <c r="L575" s="9">
        <v>33</v>
      </c>
      <c r="M575" s="9">
        <v>0.28010000000000002</v>
      </c>
      <c r="N575" s="14">
        <f t="shared" si="24"/>
        <v>0.31092436974789917</v>
      </c>
      <c r="O575" s="14">
        <f t="shared" si="26"/>
        <v>2.8253591777759617</v>
      </c>
      <c r="P575" s="9"/>
      <c r="Q575" s="9"/>
      <c r="R575" s="9"/>
      <c r="W575" t="s">
        <v>3530</v>
      </c>
      <c r="X575" s="6">
        <v>2004</v>
      </c>
      <c r="Z575" s="6">
        <v>0</v>
      </c>
      <c r="AD575" s="9">
        <v>119</v>
      </c>
    </row>
    <row r="576" spans="1:30">
      <c r="A576" s="9">
        <v>7</v>
      </c>
      <c r="B576" s="9" t="str">
        <f t="shared" si="25"/>
        <v>Focal 7K4412</v>
      </c>
      <c r="C576" s="14" t="s">
        <v>977</v>
      </c>
      <c r="D576" s="14" t="s">
        <v>1333</v>
      </c>
      <c r="E576" s="14"/>
      <c r="F576" s="14"/>
      <c r="G576" s="14"/>
      <c r="H576" s="14">
        <v>90</v>
      </c>
      <c r="I576" s="14">
        <v>89.59</v>
      </c>
      <c r="J576" s="9">
        <v>3.5</v>
      </c>
      <c r="K576" s="14">
        <v>40.6</v>
      </c>
      <c r="L576" s="14">
        <v>40.5</v>
      </c>
      <c r="M576" s="14">
        <v>0.33</v>
      </c>
      <c r="N576" s="14">
        <f t="shared" si="24"/>
        <v>0.35000000000000003</v>
      </c>
      <c r="O576" s="14">
        <f t="shared" si="26"/>
        <v>5.7749999999999879</v>
      </c>
      <c r="P576" s="14"/>
      <c r="Q576" s="14"/>
      <c r="R576" s="14"/>
      <c r="W576" t="s">
        <v>3530</v>
      </c>
      <c r="X576" s="6">
        <v>2004</v>
      </c>
      <c r="Z576" s="6">
        <v>0</v>
      </c>
      <c r="AD576" s="14">
        <v>116</v>
      </c>
    </row>
    <row r="577" spans="1:30">
      <c r="A577" s="9">
        <v>7</v>
      </c>
      <c r="B577" s="9" t="str">
        <f t="shared" si="25"/>
        <v>Focal 7K6411</v>
      </c>
      <c r="C577" s="14" t="s">
        <v>977</v>
      </c>
      <c r="D577" s="14" t="s">
        <v>1334</v>
      </c>
      <c r="E577" s="14"/>
      <c r="F577" s="14"/>
      <c r="G577" s="14"/>
      <c r="H577" s="14">
        <v>100</v>
      </c>
      <c r="I577" s="14">
        <v>94.81</v>
      </c>
      <c r="J577" s="9">
        <v>2</v>
      </c>
      <c r="K577" s="14">
        <v>116.8</v>
      </c>
      <c r="L577" s="14">
        <v>7.1</v>
      </c>
      <c r="M577" s="14">
        <v>0.43</v>
      </c>
      <c r="N577" s="14">
        <f t="shared" si="24"/>
        <v>0.44923076923076921</v>
      </c>
      <c r="O577" s="14">
        <f t="shared" si="26"/>
        <v>10.044800000000011</v>
      </c>
      <c r="P577" s="14"/>
      <c r="Q577" s="14"/>
      <c r="R577" s="14"/>
      <c r="W577" t="s">
        <v>3530</v>
      </c>
      <c r="X577" s="6">
        <v>2004</v>
      </c>
      <c r="Z577" s="6">
        <v>0</v>
      </c>
      <c r="AD577" s="14">
        <v>260</v>
      </c>
    </row>
    <row r="578" spans="1:30">
      <c r="A578" s="9">
        <v>7</v>
      </c>
      <c r="B578" s="9" t="str">
        <f t="shared" si="25"/>
        <v>Focal 7V4212DB</v>
      </c>
      <c r="C578" s="14" t="s">
        <v>977</v>
      </c>
      <c r="D578" s="14" t="s">
        <v>1335</v>
      </c>
      <c r="E578" s="14"/>
      <c r="F578" s="14"/>
      <c r="G578" s="14"/>
      <c r="H578" s="14">
        <v>60</v>
      </c>
      <c r="I578" s="14">
        <v>90.89</v>
      </c>
      <c r="J578" s="9">
        <v>2.8</v>
      </c>
      <c r="K578" s="14">
        <v>49.4</v>
      </c>
      <c r="L578" s="14">
        <v>27</v>
      </c>
      <c r="M578" s="14">
        <v>0.31</v>
      </c>
      <c r="N578" s="14">
        <f t="shared" ref="N578:N641" si="27">IF(AD578&gt;0,K578/AD578,0)</f>
        <v>0.32077922077922078</v>
      </c>
      <c r="O578" s="14">
        <f t="shared" si="26"/>
        <v>9.225301204819246</v>
      </c>
      <c r="P578" s="14"/>
      <c r="Q578" s="14"/>
      <c r="R578" s="14"/>
      <c r="W578" t="s">
        <v>3530</v>
      </c>
      <c r="X578" s="6">
        <v>2004</v>
      </c>
      <c r="Z578" s="6">
        <v>0</v>
      </c>
      <c r="AD578" s="14">
        <v>154</v>
      </c>
    </row>
    <row r="579" spans="1:30">
      <c r="A579" s="9">
        <v>7</v>
      </c>
      <c r="B579" s="9" t="str">
        <f t="shared" ref="B579:B642" si="28">CONCATENATE(C579,CHAR(32),D579)</f>
        <v>Focal 7W4411</v>
      </c>
      <c r="C579" s="14" t="s">
        <v>977</v>
      </c>
      <c r="D579" s="14" t="s">
        <v>1336</v>
      </c>
      <c r="E579" s="14"/>
      <c r="F579" s="14"/>
      <c r="G579" s="14"/>
      <c r="H579" s="14">
        <v>90</v>
      </c>
      <c r="I579" s="14">
        <v>87.98</v>
      </c>
      <c r="J579" s="9">
        <v>5.5</v>
      </c>
      <c r="K579" s="14">
        <v>39.5</v>
      </c>
      <c r="L579" s="14">
        <v>33.9</v>
      </c>
      <c r="M579" s="14">
        <v>0.36</v>
      </c>
      <c r="N579" s="14">
        <f t="shared" si="27"/>
        <v>0.37980769230769229</v>
      </c>
      <c r="O579" s="14">
        <f t="shared" si="26"/>
        <v>6.9029126213592402</v>
      </c>
      <c r="P579" s="14"/>
      <c r="Q579" s="14"/>
      <c r="R579" s="14"/>
      <c r="W579" t="s">
        <v>3530</v>
      </c>
      <c r="X579" s="6">
        <v>2004</v>
      </c>
      <c r="Z579" s="6">
        <v>0</v>
      </c>
      <c r="AD579" s="14">
        <v>104</v>
      </c>
    </row>
    <row r="580" spans="1:30">
      <c r="A580" s="9">
        <v>7</v>
      </c>
      <c r="B580" s="9" t="str">
        <f t="shared" si="28"/>
        <v>Fostex FW187</v>
      </c>
      <c r="C580" s="14" t="s">
        <v>786</v>
      </c>
      <c r="D580" s="14" t="s">
        <v>1337</v>
      </c>
      <c r="E580" s="14"/>
      <c r="F580" s="14"/>
      <c r="G580" s="14"/>
      <c r="H580" s="14">
        <v>100</v>
      </c>
      <c r="I580" s="14">
        <v>90</v>
      </c>
      <c r="J580" s="9">
        <v>4</v>
      </c>
      <c r="K580" s="14">
        <v>30</v>
      </c>
      <c r="L580" s="14">
        <v>59.97</v>
      </c>
      <c r="M580" s="14">
        <v>0.31</v>
      </c>
      <c r="N580" s="14">
        <f t="shared" si="27"/>
        <v>0</v>
      </c>
      <c r="O580" s="14">
        <f t="shared" ref="O580:O643" si="29">IF(AD580&gt;0,1/(1/M580-1/N580),0)</f>
        <v>0</v>
      </c>
      <c r="P580" s="14"/>
      <c r="Q580" s="14"/>
      <c r="R580" s="14"/>
      <c r="W580" t="s">
        <v>3530</v>
      </c>
      <c r="X580" s="6">
        <v>2004</v>
      </c>
      <c r="Z580" s="6">
        <v>0</v>
      </c>
      <c r="AD580" s="14"/>
    </row>
    <row r="581" spans="1:30">
      <c r="A581" s="9">
        <v>7</v>
      </c>
      <c r="B581" s="9" t="str">
        <f t="shared" si="28"/>
        <v>Lowther C45</v>
      </c>
      <c r="C581" s="14" t="s">
        <v>1338</v>
      </c>
      <c r="D581" s="14" t="s">
        <v>1339</v>
      </c>
      <c r="E581" s="14"/>
      <c r="F581" s="14"/>
      <c r="G581" s="14"/>
      <c r="H581" s="14">
        <v>100</v>
      </c>
      <c r="I581" s="14">
        <v>93</v>
      </c>
      <c r="J581" s="9">
        <v>1</v>
      </c>
      <c r="K581" s="14">
        <v>60</v>
      </c>
      <c r="L581" s="14">
        <v>45.44</v>
      </c>
      <c r="M581" s="14">
        <v>0.255</v>
      </c>
      <c r="N581" s="14">
        <f t="shared" si="27"/>
        <v>0.29126213592233008</v>
      </c>
      <c r="O581" s="14">
        <f t="shared" si="29"/>
        <v>2.0481927710843388</v>
      </c>
      <c r="P581" s="14"/>
      <c r="Q581" s="14"/>
      <c r="R581" s="14"/>
      <c r="W581" t="s">
        <v>3530</v>
      </c>
      <c r="X581" s="6">
        <v>2004</v>
      </c>
      <c r="Z581" s="6">
        <v>0</v>
      </c>
      <c r="AD581" s="14">
        <v>206</v>
      </c>
    </row>
    <row r="582" spans="1:30">
      <c r="A582" s="9">
        <v>7</v>
      </c>
      <c r="B582" s="9" t="str">
        <f t="shared" si="28"/>
        <v>Lowther C55</v>
      </c>
      <c r="C582" s="14" t="s">
        <v>1338</v>
      </c>
      <c r="D582" s="14" t="s">
        <v>1340</v>
      </c>
      <c r="E582" s="14"/>
      <c r="F582" s="14"/>
      <c r="G582" s="14"/>
      <c r="H582" s="14">
        <v>100</v>
      </c>
      <c r="I582" s="14">
        <v>94</v>
      </c>
      <c r="J582" s="9">
        <v>1</v>
      </c>
      <c r="K582" s="14">
        <v>60</v>
      </c>
      <c r="L582" s="14">
        <v>45.44</v>
      </c>
      <c r="M582" s="14">
        <v>0.255</v>
      </c>
      <c r="N582" s="14">
        <f t="shared" si="27"/>
        <v>0.29126213592233008</v>
      </c>
      <c r="O582" s="14">
        <f t="shared" si="29"/>
        <v>2.0481927710843388</v>
      </c>
      <c r="P582" s="14"/>
      <c r="Q582" s="14"/>
      <c r="R582" s="14"/>
      <c r="W582" t="s">
        <v>3530</v>
      </c>
      <c r="X582" s="6">
        <v>2004</v>
      </c>
      <c r="Z582" s="6">
        <v>0</v>
      </c>
      <c r="AD582" s="14">
        <v>206</v>
      </c>
    </row>
    <row r="583" spans="1:30">
      <c r="A583" s="9">
        <v>7</v>
      </c>
      <c r="B583" s="9" t="str">
        <f t="shared" si="28"/>
        <v>Lowther DX45</v>
      </c>
      <c r="C583" s="14" t="s">
        <v>1338</v>
      </c>
      <c r="D583" s="14" t="s">
        <v>1341</v>
      </c>
      <c r="E583" s="14"/>
      <c r="F583" s="14"/>
      <c r="G583" s="14"/>
      <c r="H583" s="14">
        <v>100</v>
      </c>
      <c r="I583" s="14">
        <v>93</v>
      </c>
      <c r="J583" s="9">
        <v>1</v>
      </c>
      <c r="K583" s="14">
        <v>60</v>
      </c>
      <c r="L583" s="14">
        <v>11</v>
      </c>
      <c r="M583" s="14">
        <v>0.32600000000000001</v>
      </c>
      <c r="N583" s="14">
        <f t="shared" si="27"/>
        <v>0</v>
      </c>
      <c r="O583" s="14">
        <f t="shared" si="29"/>
        <v>0</v>
      </c>
      <c r="P583" s="14"/>
      <c r="Q583" s="14"/>
      <c r="R583" s="14"/>
      <c r="W583" t="s">
        <v>3530</v>
      </c>
      <c r="X583" s="6">
        <v>2004</v>
      </c>
      <c r="Z583" s="6">
        <v>0</v>
      </c>
      <c r="AD583" s="14"/>
    </row>
    <row r="584" spans="1:30">
      <c r="A584" s="9">
        <v>7</v>
      </c>
      <c r="B584" s="9" t="str">
        <f t="shared" si="28"/>
        <v>Lowther DX55</v>
      </c>
      <c r="C584" s="14" t="s">
        <v>1338</v>
      </c>
      <c r="D584" s="14" t="s">
        <v>1342</v>
      </c>
      <c r="E584" s="14"/>
      <c r="F584" s="14"/>
      <c r="G584" s="14"/>
      <c r="H584" s="14">
        <v>100</v>
      </c>
      <c r="I584" s="14">
        <v>94</v>
      </c>
      <c r="J584" s="9">
        <v>1</v>
      </c>
      <c r="K584" s="14">
        <v>80</v>
      </c>
      <c r="L584" s="14">
        <v>11</v>
      </c>
      <c r="M584" s="14">
        <v>0.32</v>
      </c>
      <c r="N584" s="14">
        <f t="shared" si="27"/>
        <v>0</v>
      </c>
      <c r="O584" s="14">
        <f t="shared" si="29"/>
        <v>0</v>
      </c>
      <c r="P584" s="14"/>
      <c r="Q584" s="14"/>
      <c r="R584" s="14"/>
      <c r="W584" t="s">
        <v>3530</v>
      </c>
      <c r="X584" s="6">
        <v>2004</v>
      </c>
      <c r="Z584" s="6">
        <v>0</v>
      </c>
      <c r="AD584" s="14"/>
    </row>
    <row r="585" spans="1:30">
      <c r="A585" s="9">
        <v>7</v>
      </c>
      <c r="B585" s="9" t="str">
        <f t="shared" si="28"/>
        <v>Mivoc WPP 180</v>
      </c>
      <c r="C585" s="14" t="s">
        <v>793</v>
      </c>
      <c r="D585" s="14" t="s">
        <v>1343</v>
      </c>
      <c r="E585" s="14"/>
      <c r="F585" s="14"/>
      <c r="G585" s="14"/>
      <c r="H585" s="14">
        <v>80</v>
      </c>
      <c r="I585" s="14"/>
      <c r="J585" s="9">
        <v>3.8</v>
      </c>
      <c r="K585" s="14">
        <v>42</v>
      </c>
      <c r="L585" s="14">
        <v>25.4</v>
      </c>
      <c r="M585" s="14">
        <v>0.37</v>
      </c>
      <c r="N585" s="14">
        <f t="shared" si="27"/>
        <v>0.45161290322580644</v>
      </c>
      <c r="O585" s="14">
        <f t="shared" si="29"/>
        <v>2.0474308300395263</v>
      </c>
      <c r="P585" s="14"/>
      <c r="Q585" s="14"/>
      <c r="R585" s="14"/>
      <c r="W585" t="s">
        <v>3530</v>
      </c>
      <c r="X585" s="6">
        <v>2004</v>
      </c>
      <c r="Z585" s="6">
        <v>0</v>
      </c>
      <c r="AD585" s="14">
        <v>93</v>
      </c>
    </row>
    <row r="586" spans="1:30">
      <c r="A586" s="9">
        <v>7</v>
      </c>
      <c r="B586" s="9" t="str">
        <f t="shared" si="28"/>
        <v>Monacor SPH-170 Al</v>
      </c>
      <c r="C586" s="14" t="s">
        <v>1009</v>
      </c>
      <c r="D586" s="14" t="s">
        <v>1344</v>
      </c>
      <c r="E586" s="14"/>
      <c r="F586" s="14"/>
      <c r="G586" s="14"/>
      <c r="H586" s="14">
        <v>50</v>
      </c>
      <c r="I586" s="14"/>
      <c r="J586" s="9">
        <v>4</v>
      </c>
      <c r="K586" s="14">
        <v>37.5</v>
      </c>
      <c r="L586" s="14">
        <v>29.7</v>
      </c>
      <c r="M586" s="14">
        <v>0.36</v>
      </c>
      <c r="N586" s="14">
        <f t="shared" si="27"/>
        <v>0.41208791208791207</v>
      </c>
      <c r="O586" s="14">
        <f t="shared" si="29"/>
        <v>2.8481012658227862</v>
      </c>
      <c r="P586" s="14"/>
      <c r="Q586" s="14"/>
      <c r="R586" s="14"/>
      <c r="W586" t="s">
        <v>3530</v>
      </c>
      <c r="X586" s="6">
        <v>2004</v>
      </c>
      <c r="Z586" s="6">
        <v>0</v>
      </c>
      <c r="AD586" s="14">
        <v>91</v>
      </c>
    </row>
    <row r="587" spans="1:30">
      <c r="A587" s="9">
        <v>7</v>
      </c>
      <c r="B587" s="9" t="str">
        <f t="shared" si="28"/>
        <v>Monacor SPH-170 Al S</v>
      </c>
      <c r="C587" s="14" t="s">
        <v>1009</v>
      </c>
      <c r="D587" s="14" t="s">
        <v>1345</v>
      </c>
      <c r="E587" s="14"/>
      <c r="F587" s="14"/>
      <c r="G587" s="14"/>
      <c r="H587" s="14">
        <v>50</v>
      </c>
      <c r="I587" s="14"/>
      <c r="J587" s="9">
        <v>4</v>
      </c>
      <c r="K587" s="14">
        <v>37.4</v>
      </c>
      <c r="L587" s="14">
        <v>29.8</v>
      </c>
      <c r="M587" s="14">
        <v>0.35</v>
      </c>
      <c r="N587" s="14">
        <f t="shared" si="27"/>
        <v>0.38958333333333334</v>
      </c>
      <c r="O587" s="14">
        <f t="shared" si="29"/>
        <v>3.4447368421052631</v>
      </c>
      <c r="P587" s="14"/>
      <c r="Q587" s="14"/>
      <c r="R587" s="14"/>
      <c r="W587" t="s">
        <v>3530</v>
      </c>
      <c r="X587" s="6">
        <v>2004</v>
      </c>
      <c r="Z587" s="6">
        <v>0</v>
      </c>
      <c r="AD587" s="14">
        <v>96</v>
      </c>
    </row>
    <row r="588" spans="1:30">
      <c r="A588" s="9">
        <v>7</v>
      </c>
      <c r="B588" s="9" t="str">
        <f t="shared" si="28"/>
        <v>Monacor SPH-176</v>
      </c>
      <c r="C588" s="14" t="s">
        <v>1009</v>
      </c>
      <c r="D588" s="14" t="s">
        <v>1346</v>
      </c>
      <c r="E588" s="14"/>
      <c r="F588" s="14"/>
      <c r="G588" s="14"/>
      <c r="H588" s="14">
        <v>70</v>
      </c>
      <c r="I588" s="14"/>
      <c r="J588" s="9">
        <v>5.5</v>
      </c>
      <c r="K588" s="14">
        <v>43.2</v>
      </c>
      <c r="L588" s="14">
        <v>25.4</v>
      </c>
      <c r="M588" s="14">
        <v>0.38</v>
      </c>
      <c r="N588" s="14">
        <f t="shared" si="27"/>
        <v>0.45957446808510644</v>
      </c>
      <c r="O588" s="14">
        <f t="shared" si="29"/>
        <v>2.1946524064171098</v>
      </c>
      <c r="P588" s="14"/>
      <c r="Q588" s="14"/>
      <c r="R588" s="14"/>
      <c r="W588" t="s">
        <v>3530</v>
      </c>
      <c r="X588" s="6">
        <v>2004</v>
      </c>
      <c r="Z588" s="6">
        <v>0</v>
      </c>
      <c r="AD588" s="14">
        <v>94</v>
      </c>
    </row>
    <row r="589" spans="1:30">
      <c r="A589" s="9">
        <v>7</v>
      </c>
      <c r="B589" s="9" t="str">
        <f t="shared" si="28"/>
        <v>Peerless CSX 176 H</v>
      </c>
      <c r="C589" s="14" t="s">
        <v>236</v>
      </c>
      <c r="D589" s="14" t="s">
        <v>1347</v>
      </c>
      <c r="E589" s="14"/>
      <c r="F589" s="14"/>
      <c r="G589" s="14"/>
      <c r="H589" s="14">
        <v>150</v>
      </c>
      <c r="I589" s="14">
        <v>86.5</v>
      </c>
      <c r="J589" s="9">
        <v>5.5</v>
      </c>
      <c r="K589" s="14">
        <v>38</v>
      </c>
      <c r="L589" s="14">
        <v>27.7</v>
      </c>
      <c r="M589" s="14">
        <v>0.43</v>
      </c>
      <c r="N589" s="14">
        <f t="shared" si="27"/>
        <v>0.52777777777777779</v>
      </c>
      <c r="O589" s="14">
        <f t="shared" si="29"/>
        <v>2.3210227272727262</v>
      </c>
      <c r="P589" s="14"/>
      <c r="Q589" s="14"/>
      <c r="R589" s="14"/>
      <c r="W589" t="s">
        <v>3530</v>
      </c>
      <c r="X589" s="6">
        <v>2004</v>
      </c>
      <c r="Z589" s="6">
        <v>0</v>
      </c>
      <c r="AD589" s="14">
        <v>72</v>
      </c>
    </row>
    <row r="590" spans="1:30">
      <c r="A590" s="9">
        <v>7</v>
      </c>
      <c r="B590" s="9" t="str">
        <f t="shared" si="28"/>
        <v>Philips AD70655 W8</v>
      </c>
      <c r="C590" s="14" t="s">
        <v>1348</v>
      </c>
      <c r="D590" s="14" t="s">
        <v>1349</v>
      </c>
      <c r="E590" s="14"/>
      <c r="F590" s="14"/>
      <c r="G590" s="14"/>
      <c r="H590" s="14">
        <v>60</v>
      </c>
      <c r="I590" s="14">
        <v>84</v>
      </c>
      <c r="J590" s="9">
        <v>7.5</v>
      </c>
      <c r="K590" s="14">
        <v>32</v>
      </c>
      <c r="L590" s="14">
        <v>23.6</v>
      </c>
      <c r="M590" s="14">
        <v>0.4103</v>
      </c>
      <c r="N590" s="14">
        <f t="shared" si="27"/>
        <v>0.45714285714285713</v>
      </c>
      <c r="O590" s="14">
        <f t="shared" si="29"/>
        <v>4.0041476059774288</v>
      </c>
      <c r="P590" s="14"/>
      <c r="Q590" s="14"/>
      <c r="R590" s="14"/>
      <c r="W590" t="s">
        <v>3530</v>
      </c>
      <c r="X590" s="6">
        <v>2004</v>
      </c>
      <c r="Z590" s="6">
        <v>0</v>
      </c>
      <c r="AD590" s="14">
        <v>70</v>
      </c>
    </row>
    <row r="591" spans="1:30">
      <c r="A591" s="9">
        <v>7</v>
      </c>
      <c r="B591" s="9" t="str">
        <f t="shared" si="28"/>
        <v>Philips AD7066 W8</v>
      </c>
      <c r="C591" s="14" t="s">
        <v>1348</v>
      </c>
      <c r="D591" s="14" t="s">
        <v>1350</v>
      </c>
      <c r="E591" s="14"/>
      <c r="F591" s="14"/>
      <c r="G591" s="14"/>
      <c r="H591" s="14">
        <v>40</v>
      </c>
      <c r="I591" s="14">
        <v>88</v>
      </c>
      <c r="J591" s="9">
        <v>2.5</v>
      </c>
      <c r="K591" s="14">
        <v>45</v>
      </c>
      <c r="L591" s="14">
        <v>21.7</v>
      </c>
      <c r="M591" s="14">
        <v>0.45269999999999999</v>
      </c>
      <c r="N591" s="14">
        <f t="shared" si="27"/>
        <v>0.54216867469879515</v>
      </c>
      <c r="O591" s="14">
        <f t="shared" si="29"/>
        <v>2.7433038419585518</v>
      </c>
      <c r="P591" s="14"/>
      <c r="Q591" s="14"/>
      <c r="R591" s="14"/>
      <c r="W591" t="s">
        <v>3530</v>
      </c>
      <c r="X591" s="6">
        <v>2004</v>
      </c>
      <c r="Z591" s="6">
        <v>0</v>
      </c>
      <c r="AD591" s="14">
        <v>83</v>
      </c>
    </row>
    <row r="592" spans="1:30">
      <c r="A592" s="9">
        <v>7</v>
      </c>
      <c r="B592" s="9" t="str">
        <f t="shared" si="28"/>
        <v>Scan-Speak 18S/8535-00</v>
      </c>
      <c r="C592" s="14" t="s">
        <v>1029</v>
      </c>
      <c r="D592" s="14" t="s">
        <v>1351</v>
      </c>
      <c r="E592" s="14"/>
      <c r="F592" s="14"/>
      <c r="G592" s="14"/>
      <c r="H592" s="14">
        <v>70</v>
      </c>
      <c r="I592" s="14">
        <v>86.5</v>
      </c>
      <c r="J592" s="9">
        <v>5</v>
      </c>
      <c r="K592" s="14">
        <v>26</v>
      </c>
      <c r="L592" s="14">
        <v>72</v>
      </c>
      <c r="M592" s="14">
        <v>0.4</v>
      </c>
      <c r="N592" s="14">
        <f t="shared" si="27"/>
        <v>0.47272727272727272</v>
      </c>
      <c r="O592" s="14">
        <f t="shared" si="29"/>
        <v>2.6</v>
      </c>
      <c r="P592" s="14"/>
      <c r="Q592" s="14"/>
      <c r="R592" s="14"/>
      <c r="W592" t="s">
        <v>3530</v>
      </c>
      <c r="X592" s="6">
        <v>2004</v>
      </c>
      <c r="Z592" s="6">
        <v>0</v>
      </c>
      <c r="AD592" s="14">
        <v>55</v>
      </c>
    </row>
    <row r="593" spans="1:30">
      <c r="A593" s="9">
        <v>7</v>
      </c>
      <c r="B593" s="9" t="str">
        <f t="shared" si="28"/>
        <v>Scan-Speak 18W/4531G00</v>
      </c>
      <c r="C593" s="14" t="s">
        <v>1029</v>
      </c>
      <c r="D593" s="14" t="s">
        <v>1352</v>
      </c>
      <c r="E593" s="14"/>
      <c r="F593" s="14"/>
      <c r="G593" s="14"/>
      <c r="H593" s="14">
        <v>70</v>
      </c>
      <c r="I593" s="14">
        <v>90</v>
      </c>
      <c r="J593" s="9">
        <v>6.5</v>
      </c>
      <c r="K593" s="14">
        <v>33</v>
      </c>
      <c r="L593" s="14">
        <v>42</v>
      </c>
      <c r="M593" s="14">
        <v>0.35</v>
      </c>
      <c r="N593" s="14">
        <f t="shared" si="27"/>
        <v>0.37931034482758619</v>
      </c>
      <c r="O593" s="14">
        <f t="shared" si="29"/>
        <v>4.5294117647058876</v>
      </c>
      <c r="P593" s="14"/>
      <c r="Q593" s="14"/>
      <c r="R593" s="14"/>
      <c r="W593" t="s">
        <v>3530</v>
      </c>
      <c r="X593" s="6">
        <v>2004</v>
      </c>
      <c r="Z593" s="6">
        <v>0</v>
      </c>
      <c r="AD593" s="14">
        <v>87</v>
      </c>
    </row>
    <row r="594" spans="1:30">
      <c r="A594" s="9">
        <v>7</v>
      </c>
      <c r="B594" s="9" t="str">
        <f t="shared" si="28"/>
        <v>Scan-Speak 18W/8531G00</v>
      </c>
      <c r="C594" s="14" t="s">
        <v>1029</v>
      </c>
      <c r="D594" s="14" t="s">
        <v>1353</v>
      </c>
      <c r="E594" s="14"/>
      <c r="F594" s="14"/>
      <c r="G594" s="14"/>
      <c r="H594" s="14">
        <v>60</v>
      </c>
      <c r="I594" s="14">
        <v>87</v>
      </c>
      <c r="J594" s="9">
        <v>6.5</v>
      </c>
      <c r="K594" s="14">
        <v>28</v>
      </c>
      <c r="L594" s="14">
        <v>59</v>
      </c>
      <c r="M594" s="14">
        <v>0.36</v>
      </c>
      <c r="N594" s="14">
        <f t="shared" si="27"/>
        <v>0.3888888888888889</v>
      </c>
      <c r="O594" s="14">
        <f t="shared" si="29"/>
        <v>4.8461538461538423</v>
      </c>
      <c r="P594" s="14"/>
      <c r="Q594" s="14"/>
      <c r="R594" s="14"/>
      <c r="W594" t="s">
        <v>3530</v>
      </c>
      <c r="X594" s="6">
        <v>2004</v>
      </c>
      <c r="Z594" s="6">
        <v>0</v>
      </c>
      <c r="AD594" s="14">
        <v>72</v>
      </c>
    </row>
    <row r="595" spans="1:30">
      <c r="A595" s="9">
        <v>7</v>
      </c>
      <c r="B595" s="9" t="str">
        <f t="shared" si="28"/>
        <v>Scan-Speak 18W/8531G00</v>
      </c>
      <c r="C595" s="14" t="s">
        <v>1029</v>
      </c>
      <c r="D595" s="14" t="s">
        <v>1353</v>
      </c>
      <c r="E595" s="14"/>
      <c r="F595" s="14"/>
      <c r="G595" s="14"/>
      <c r="H595" s="14">
        <v>60</v>
      </c>
      <c r="I595" s="14">
        <v>87</v>
      </c>
      <c r="J595" s="9">
        <v>6.5</v>
      </c>
      <c r="K595" s="14">
        <v>28</v>
      </c>
      <c r="L595" s="14">
        <v>59</v>
      </c>
      <c r="M595" s="14">
        <v>0.36</v>
      </c>
      <c r="N595" s="14">
        <f t="shared" si="27"/>
        <v>0.3888888888888889</v>
      </c>
      <c r="O595" s="14">
        <f t="shared" si="29"/>
        <v>4.8461538461538423</v>
      </c>
      <c r="P595" s="14"/>
      <c r="Q595" s="14"/>
      <c r="R595" s="14"/>
      <c r="W595" t="s">
        <v>3530</v>
      </c>
      <c r="X595" s="6">
        <v>2004</v>
      </c>
      <c r="Z595" s="6">
        <v>0</v>
      </c>
      <c r="AD595" s="14">
        <v>72</v>
      </c>
    </row>
    <row r="596" spans="1:30">
      <c r="A596" s="9">
        <v>7</v>
      </c>
      <c r="B596" s="9" t="str">
        <f t="shared" si="28"/>
        <v>Scan-Speak 18W/8535-00</v>
      </c>
      <c r="C596" s="14" t="s">
        <v>1029</v>
      </c>
      <c r="D596" s="14" t="s">
        <v>1354</v>
      </c>
      <c r="E596" s="14"/>
      <c r="F596" s="14"/>
      <c r="G596" s="14"/>
      <c r="H596" s="14">
        <v>70</v>
      </c>
      <c r="I596" s="14">
        <v>86.5</v>
      </c>
      <c r="J596" s="9">
        <v>5</v>
      </c>
      <c r="K596" s="14">
        <v>26</v>
      </c>
      <c r="L596" s="14">
        <v>72</v>
      </c>
      <c r="M596" s="14">
        <v>0.38</v>
      </c>
      <c r="N596" s="14">
        <f t="shared" si="27"/>
        <v>0.44827586206896552</v>
      </c>
      <c r="O596" s="14">
        <f t="shared" si="29"/>
        <v>2.4949494949494944</v>
      </c>
      <c r="P596" s="14"/>
      <c r="Q596" s="14"/>
      <c r="R596" s="14"/>
      <c r="W596" t="s">
        <v>3530</v>
      </c>
      <c r="X596" s="6">
        <v>2004</v>
      </c>
      <c r="Z596" s="6">
        <v>0</v>
      </c>
      <c r="AD596" s="14">
        <v>58</v>
      </c>
    </row>
    <row r="597" spans="1:30">
      <c r="A597" s="9">
        <v>7</v>
      </c>
      <c r="B597" s="9" t="str">
        <f t="shared" si="28"/>
        <v>Scan-Speak 18W/8542-00</v>
      </c>
      <c r="C597" s="14" t="s">
        <v>1029</v>
      </c>
      <c r="D597" s="14" t="s">
        <v>1355</v>
      </c>
      <c r="E597" s="14"/>
      <c r="F597" s="14"/>
      <c r="G597" s="14"/>
      <c r="H597" s="14">
        <v>70</v>
      </c>
      <c r="I597" s="14">
        <v>89</v>
      </c>
      <c r="J597" s="9">
        <v>6.5</v>
      </c>
      <c r="K597" s="14">
        <v>30</v>
      </c>
      <c r="L597" s="14">
        <v>49</v>
      </c>
      <c r="M597" s="14">
        <v>0.22</v>
      </c>
      <c r="N597" s="14">
        <f t="shared" si="27"/>
        <v>0.2608695652173913</v>
      </c>
      <c r="O597" s="14">
        <f t="shared" si="29"/>
        <v>1.4042553191489358</v>
      </c>
      <c r="P597" s="14"/>
      <c r="Q597" s="14"/>
      <c r="R597" s="14"/>
      <c r="W597" t="s">
        <v>3530</v>
      </c>
      <c r="X597" s="6">
        <v>2004</v>
      </c>
      <c r="Z597" s="6">
        <v>0</v>
      </c>
      <c r="AD597" s="14">
        <v>115</v>
      </c>
    </row>
    <row r="598" spans="1:30">
      <c r="A598" s="9">
        <v>7</v>
      </c>
      <c r="B598" s="9" t="str">
        <f t="shared" si="28"/>
        <v>Scan-Speak 18W/8543-00</v>
      </c>
      <c r="C598" s="14" t="s">
        <v>1029</v>
      </c>
      <c r="D598" s="14" t="s">
        <v>1356</v>
      </c>
      <c r="E598" s="14"/>
      <c r="F598" s="14"/>
      <c r="G598" s="14"/>
      <c r="H598" s="14">
        <v>80</v>
      </c>
      <c r="I598" s="14">
        <v>88.5</v>
      </c>
      <c r="J598" s="9">
        <v>6.5</v>
      </c>
      <c r="K598" s="14">
        <v>30</v>
      </c>
      <c r="L598" s="14">
        <v>49</v>
      </c>
      <c r="M598" s="14">
        <v>0.22</v>
      </c>
      <c r="N598" s="14">
        <f t="shared" si="27"/>
        <v>0.2608695652173913</v>
      </c>
      <c r="O598" s="14">
        <f t="shared" si="29"/>
        <v>1.4042553191489358</v>
      </c>
      <c r="P598" s="14"/>
      <c r="Q598" s="14"/>
      <c r="R598" s="14"/>
      <c r="W598" t="s">
        <v>3530</v>
      </c>
      <c r="X598" s="6">
        <v>2004</v>
      </c>
      <c r="Z598" s="6">
        <v>0</v>
      </c>
      <c r="AD598" s="14">
        <v>115</v>
      </c>
    </row>
    <row r="599" spans="1:30">
      <c r="A599" s="9">
        <v>7</v>
      </c>
      <c r="B599" s="9" t="str">
        <f t="shared" si="28"/>
        <v>Scan-Speak 18W/8545-00</v>
      </c>
      <c r="C599" s="14" t="s">
        <v>1029</v>
      </c>
      <c r="D599" s="14" t="s">
        <v>1357</v>
      </c>
      <c r="E599" s="14"/>
      <c r="F599" s="14"/>
      <c r="G599" s="14"/>
      <c r="H599" s="14">
        <v>100</v>
      </c>
      <c r="I599" s="14">
        <v>88</v>
      </c>
      <c r="J599" s="9">
        <v>6.5</v>
      </c>
      <c r="K599" s="14">
        <v>28</v>
      </c>
      <c r="L599" s="14">
        <v>48</v>
      </c>
      <c r="M599" s="14">
        <v>0.27</v>
      </c>
      <c r="N599" s="14">
        <f t="shared" si="27"/>
        <v>0.30107526881720431</v>
      </c>
      <c r="O599" s="14">
        <f t="shared" si="29"/>
        <v>2.615916955017302</v>
      </c>
      <c r="P599" s="14"/>
      <c r="Q599" s="14"/>
      <c r="R599" s="14"/>
      <c r="W599" t="s">
        <v>3530</v>
      </c>
      <c r="X599" s="6">
        <v>2004</v>
      </c>
      <c r="Z599" s="6">
        <v>0</v>
      </c>
      <c r="AD599" s="14">
        <v>93</v>
      </c>
    </row>
    <row r="600" spans="1:30">
      <c r="A600" s="9">
        <v>7</v>
      </c>
      <c r="B600" s="9" t="str">
        <f t="shared" si="28"/>
        <v>Scan-Speak 18W/8545K00</v>
      </c>
      <c r="C600" s="14" t="s">
        <v>1029</v>
      </c>
      <c r="D600" s="14" t="s">
        <v>1358</v>
      </c>
      <c r="E600" s="14"/>
      <c r="F600" s="14"/>
      <c r="G600" s="14"/>
      <c r="H600" s="14">
        <v>100</v>
      </c>
      <c r="I600" s="14">
        <v>87.5</v>
      </c>
      <c r="J600" s="9">
        <v>6.5</v>
      </c>
      <c r="K600" s="14">
        <v>28</v>
      </c>
      <c r="L600" s="14">
        <v>48</v>
      </c>
      <c r="M600" s="14">
        <v>0.28000000000000003</v>
      </c>
      <c r="N600" s="14">
        <f t="shared" si="27"/>
        <v>0.30107526881720431</v>
      </c>
      <c r="O600" s="14">
        <f t="shared" si="29"/>
        <v>4</v>
      </c>
      <c r="P600" s="14"/>
      <c r="Q600" s="14"/>
      <c r="R600" s="14"/>
      <c r="W600" t="s">
        <v>3530</v>
      </c>
      <c r="X600" s="6">
        <v>2004</v>
      </c>
      <c r="Z600" s="6">
        <v>0</v>
      </c>
      <c r="AD600" s="14">
        <v>93</v>
      </c>
    </row>
    <row r="601" spans="1:30">
      <c r="A601" s="9">
        <v>7</v>
      </c>
      <c r="B601" s="9" t="str">
        <f t="shared" si="28"/>
        <v>Scan-Speak 18W/8546-00</v>
      </c>
      <c r="C601" s="14" t="s">
        <v>1029</v>
      </c>
      <c r="D601" s="14" t="s">
        <v>1359</v>
      </c>
      <c r="E601" s="14"/>
      <c r="F601" s="14"/>
      <c r="G601" s="14"/>
      <c r="H601" s="14">
        <v>100</v>
      </c>
      <c r="I601" s="14">
        <v>88</v>
      </c>
      <c r="J601" s="9">
        <v>6.5</v>
      </c>
      <c r="K601" s="14">
        <v>22</v>
      </c>
      <c r="L601" s="14">
        <v>84</v>
      </c>
      <c r="M601" s="14">
        <v>0.19</v>
      </c>
      <c r="N601" s="14">
        <f t="shared" si="27"/>
        <v>0.22</v>
      </c>
      <c r="O601" s="14">
        <f t="shared" si="29"/>
        <v>1.3933333333333333</v>
      </c>
      <c r="P601" s="14"/>
      <c r="Q601" s="14"/>
      <c r="R601" s="14"/>
      <c r="W601" t="s">
        <v>3530</v>
      </c>
      <c r="X601" s="6">
        <v>2004</v>
      </c>
      <c r="Z601" s="6">
        <v>0</v>
      </c>
      <c r="AD601" s="14">
        <v>100</v>
      </c>
    </row>
    <row r="602" spans="1:30">
      <c r="A602" s="9">
        <v>7</v>
      </c>
      <c r="B602" s="9" t="str">
        <f t="shared" si="28"/>
        <v xml:space="preserve">Seas CA18RNXÂ </v>
      </c>
      <c r="C602" s="14" t="s">
        <v>874</v>
      </c>
      <c r="D602" s="14" t="s">
        <v>1360</v>
      </c>
      <c r="E602" s="14"/>
      <c r="F602" s="14"/>
      <c r="G602" s="14"/>
      <c r="H602" s="14"/>
      <c r="I602" s="14"/>
      <c r="J602" s="9"/>
      <c r="K602" s="14">
        <v>36</v>
      </c>
      <c r="L602" s="14">
        <v>36</v>
      </c>
      <c r="M602" s="14">
        <v>0.35</v>
      </c>
      <c r="N602" s="14">
        <f t="shared" si="27"/>
        <v>0</v>
      </c>
      <c r="O602" s="14">
        <f t="shared" si="29"/>
        <v>0</v>
      </c>
      <c r="P602" s="14"/>
      <c r="Q602" s="14"/>
      <c r="R602" s="14"/>
      <c r="W602" t="s">
        <v>3530</v>
      </c>
      <c r="X602" s="6">
        <v>2004</v>
      </c>
      <c r="Z602" s="6">
        <v>0</v>
      </c>
      <c r="AD602" s="14"/>
    </row>
    <row r="603" spans="1:30">
      <c r="A603" s="9">
        <v>7</v>
      </c>
      <c r="B603" s="9" t="str">
        <f t="shared" si="28"/>
        <v xml:space="preserve">Seas L18RCY/PÂ </v>
      </c>
      <c r="C603" s="14" t="s">
        <v>874</v>
      </c>
      <c r="D603" s="14" t="s">
        <v>1361</v>
      </c>
      <c r="E603" s="14"/>
      <c r="F603" s="14"/>
      <c r="G603" s="14"/>
      <c r="H603" s="14"/>
      <c r="I603" s="14"/>
      <c r="J603" s="9"/>
      <c r="K603" s="14">
        <v>35</v>
      </c>
      <c r="L603" s="14">
        <v>34</v>
      </c>
      <c r="M603" s="14">
        <v>0.32</v>
      </c>
      <c r="N603" s="14">
        <f t="shared" si="27"/>
        <v>0</v>
      </c>
      <c r="O603" s="14">
        <f t="shared" si="29"/>
        <v>0</v>
      </c>
      <c r="P603" s="14"/>
      <c r="Q603" s="14"/>
      <c r="R603" s="14"/>
      <c r="W603" t="s">
        <v>3530</v>
      </c>
      <c r="X603" s="6">
        <v>2004</v>
      </c>
      <c r="Z603" s="6">
        <v>0</v>
      </c>
      <c r="AD603" s="14"/>
    </row>
    <row r="604" spans="1:30">
      <c r="A604" s="9">
        <v>7</v>
      </c>
      <c r="B604" s="9" t="str">
        <f t="shared" si="28"/>
        <v>Seas L18RNX/P</v>
      </c>
      <c r="C604" s="14" t="s">
        <v>874</v>
      </c>
      <c r="D604" s="14" t="s">
        <v>1362</v>
      </c>
      <c r="E604" s="14"/>
      <c r="F604" s="14"/>
      <c r="G604" s="14"/>
      <c r="H604" s="14"/>
      <c r="I604" s="14"/>
      <c r="J604" s="9"/>
      <c r="K604" s="14">
        <v>37</v>
      </c>
      <c r="L604" s="14">
        <v>26</v>
      </c>
      <c r="M604" s="14">
        <v>0.33</v>
      </c>
      <c r="N604" s="14">
        <f t="shared" si="27"/>
        <v>0</v>
      </c>
      <c r="O604" s="14">
        <f t="shared" si="29"/>
        <v>0</v>
      </c>
      <c r="P604" s="14"/>
      <c r="Q604" s="14"/>
      <c r="R604" s="14"/>
      <c r="W604" t="s">
        <v>3530</v>
      </c>
      <c r="X604" s="6">
        <v>2004</v>
      </c>
      <c r="Z604" s="6">
        <v>0</v>
      </c>
      <c r="AD604" s="14"/>
    </row>
    <row r="605" spans="1:30">
      <c r="A605" s="9">
        <v>7</v>
      </c>
      <c r="B605" s="9" t="str">
        <f t="shared" si="28"/>
        <v>Seas T18RECOAX/TVFC</v>
      </c>
      <c r="C605" s="14" t="s">
        <v>874</v>
      </c>
      <c r="D605" s="14" t="s">
        <v>1363</v>
      </c>
      <c r="E605" s="14"/>
      <c r="F605" s="14"/>
      <c r="G605" s="14"/>
      <c r="H605" s="14"/>
      <c r="I605" s="14"/>
      <c r="J605" s="9"/>
      <c r="K605" s="14">
        <v>38</v>
      </c>
      <c r="L605" s="14">
        <v>27</v>
      </c>
      <c r="M605" s="14">
        <v>0.3</v>
      </c>
      <c r="N605" s="14">
        <f t="shared" si="27"/>
        <v>0</v>
      </c>
      <c r="O605" s="14">
        <f t="shared" si="29"/>
        <v>0</v>
      </c>
      <c r="P605" s="14"/>
      <c r="Q605" s="14"/>
      <c r="R605" s="14"/>
      <c r="W605" t="s">
        <v>3530</v>
      </c>
      <c r="X605" s="6">
        <v>2004</v>
      </c>
      <c r="Z605" s="6">
        <v>0</v>
      </c>
      <c r="AD605" s="14"/>
    </row>
    <row r="606" spans="1:30">
      <c r="A606" s="9">
        <v>7</v>
      </c>
      <c r="B606" s="9" t="str">
        <f t="shared" si="28"/>
        <v>Seas W18E001</v>
      </c>
      <c r="C606" s="14" t="s">
        <v>874</v>
      </c>
      <c r="D606" s="14" t="s">
        <v>1364</v>
      </c>
      <c r="E606" s="14"/>
      <c r="F606" s="14"/>
      <c r="G606" s="14"/>
      <c r="H606" s="14"/>
      <c r="I606" s="14"/>
      <c r="J606" s="9"/>
      <c r="K606" s="14">
        <v>31</v>
      </c>
      <c r="L606" s="14">
        <v>37</v>
      </c>
      <c r="M606" s="14">
        <v>0.34</v>
      </c>
      <c r="N606" s="14">
        <f t="shared" si="27"/>
        <v>0</v>
      </c>
      <c r="O606" s="14">
        <f t="shared" si="29"/>
        <v>0</v>
      </c>
      <c r="P606" s="14"/>
      <c r="Q606" s="14"/>
      <c r="R606" s="14"/>
      <c r="W606" t="s">
        <v>3530</v>
      </c>
      <c r="X606" s="6">
        <v>2004</v>
      </c>
      <c r="Z606" s="6">
        <v>0</v>
      </c>
      <c r="AD606" s="14"/>
    </row>
    <row r="607" spans="1:30">
      <c r="A607" s="9">
        <v>7</v>
      </c>
      <c r="B607" s="9" t="str">
        <f t="shared" si="28"/>
        <v>Seas W18EX001</v>
      </c>
      <c r="C607" s="14" t="s">
        <v>874</v>
      </c>
      <c r="D607" s="14" t="s">
        <v>1365</v>
      </c>
      <c r="E607" s="14"/>
      <c r="F607" s="14"/>
      <c r="G607" s="14"/>
      <c r="H607" s="14"/>
      <c r="I607" s="14"/>
      <c r="J607" s="9"/>
      <c r="K607" s="14">
        <v>31</v>
      </c>
      <c r="L607" s="14">
        <v>37</v>
      </c>
      <c r="M607" s="14">
        <v>0.24</v>
      </c>
      <c r="N607" s="14">
        <f t="shared" si="27"/>
        <v>0</v>
      </c>
      <c r="O607" s="14">
        <f t="shared" si="29"/>
        <v>0</v>
      </c>
      <c r="P607" s="14"/>
      <c r="Q607" s="14"/>
      <c r="R607" s="14"/>
      <c r="W607" t="s">
        <v>3530</v>
      </c>
      <c r="X607" s="6">
        <v>2004</v>
      </c>
      <c r="Z607" s="6">
        <v>0</v>
      </c>
      <c r="AD607" s="14"/>
    </row>
    <row r="608" spans="1:30">
      <c r="A608" s="9">
        <v>7</v>
      </c>
      <c r="B608" s="9" t="str">
        <f t="shared" si="28"/>
        <v>Stillwater F-6.9</v>
      </c>
      <c r="C608" s="14" t="s">
        <v>1292</v>
      </c>
      <c r="D608" s="14" t="s">
        <v>1366</v>
      </c>
      <c r="E608" s="14"/>
      <c r="F608" s="14"/>
      <c r="G608" s="14"/>
      <c r="H608" s="14">
        <v>200</v>
      </c>
      <c r="I608" s="14">
        <v>96</v>
      </c>
      <c r="J608" s="9"/>
      <c r="K608" s="14">
        <v>32</v>
      </c>
      <c r="L608" s="14">
        <v>56.09</v>
      </c>
      <c r="M608" s="14">
        <v>0.32600000000000001</v>
      </c>
      <c r="N608" s="14">
        <f t="shared" si="27"/>
        <v>0</v>
      </c>
      <c r="O608" s="14">
        <f t="shared" si="29"/>
        <v>0</v>
      </c>
      <c r="P608" s="14"/>
      <c r="Q608" s="14"/>
      <c r="R608" s="14"/>
      <c r="W608" t="s">
        <v>3530</v>
      </c>
      <c r="X608" s="6">
        <v>2004</v>
      </c>
      <c r="Z608" s="6">
        <v>0</v>
      </c>
      <c r="AD608" s="14"/>
    </row>
    <row r="609" spans="1:30">
      <c r="A609" s="9">
        <v>7</v>
      </c>
      <c r="B609" s="9" t="str">
        <f t="shared" si="28"/>
        <v>Supravox 165-2000</v>
      </c>
      <c r="C609" s="14" t="s">
        <v>1209</v>
      </c>
      <c r="D609" s="14" t="s">
        <v>1367</v>
      </c>
      <c r="E609" s="14"/>
      <c r="F609" s="14"/>
      <c r="G609" s="14"/>
      <c r="H609" s="14">
        <v>35</v>
      </c>
      <c r="I609" s="14">
        <v>95</v>
      </c>
      <c r="J609" s="9">
        <v>10</v>
      </c>
      <c r="K609" s="14">
        <v>75</v>
      </c>
      <c r="L609" s="14">
        <v>32</v>
      </c>
      <c r="M609" s="14">
        <v>0.74</v>
      </c>
      <c r="N609" s="14">
        <f t="shared" si="27"/>
        <v>0.7978723404255319</v>
      </c>
      <c r="O609" s="14">
        <f t="shared" si="29"/>
        <v>10.202205882352953</v>
      </c>
      <c r="P609" s="14"/>
      <c r="Q609" s="14"/>
      <c r="R609" s="14"/>
      <c r="W609" t="s">
        <v>3530</v>
      </c>
      <c r="X609" s="6">
        <v>2004</v>
      </c>
      <c r="Z609" s="6">
        <v>0</v>
      </c>
      <c r="AD609" s="14">
        <v>94</v>
      </c>
    </row>
    <row r="610" spans="1:30">
      <c r="A610" s="9">
        <v>7</v>
      </c>
      <c r="B610" s="9" t="str">
        <f t="shared" si="28"/>
        <v>Supravox 165-2000EXC</v>
      </c>
      <c r="C610" s="14" t="s">
        <v>1209</v>
      </c>
      <c r="D610" s="14" t="s">
        <v>1368</v>
      </c>
      <c r="E610" s="14"/>
      <c r="F610" s="14"/>
      <c r="G610" s="14"/>
      <c r="H610" s="14">
        <v>35</v>
      </c>
      <c r="I610" s="14">
        <v>95</v>
      </c>
      <c r="J610" s="9">
        <v>5</v>
      </c>
      <c r="K610" s="14">
        <v>78</v>
      </c>
      <c r="L610" s="14">
        <v>39.5</v>
      </c>
      <c r="M610" s="14">
        <v>0.8</v>
      </c>
      <c r="N610" s="14">
        <f t="shared" si="27"/>
        <v>0.84782608695652173</v>
      </c>
      <c r="O610" s="14">
        <f t="shared" si="29"/>
        <v>14.181818181818187</v>
      </c>
      <c r="P610" s="14"/>
      <c r="Q610" s="14"/>
      <c r="R610" s="14"/>
      <c r="W610" t="s">
        <v>3530</v>
      </c>
      <c r="X610" s="6">
        <v>2004</v>
      </c>
      <c r="Z610" s="6">
        <v>0</v>
      </c>
      <c r="AD610" s="14">
        <v>92</v>
      </c>
    </row>
    <row r="611" spans="1:30">
      <c r="A611" s="9">
        <v>7</v>
      </c>
      <c r="B611" s="9" t="str">
        <f t="shared" si="28"/>
        <v>Supravox 165-GMF</v>
      </c>
      <c r="C611" s="14" t="s">
        <v>1209</v>
      </c>
      <c r="D611" s="14" t="s">
        <v>1369</v>
      </c>
      <c r="E611" s="14"/>
      <c r="F611" s="14"/>
      <c r="G611" s="14"/>
      <c r="H611" s="14">
        <v>35</v>
      </c>
      <c r="I611" s="14">
        <v>97</v>
      </c>
      <c r="J611" s="9">
        <v>6</v>
      </c>
      <c r="K611" s="14">
        <v>64</v>
      </c>
      <c r="L611" s="14">
        <v>33</v>
      </c>
      <c r="M611" s="14">
        <v>0.38</v>
      </c>
      <c r="N611" s="14">
        <f t="shared" si="27"/>
        <v>0.4</v>
      </c>
      <c r="O611" s="14">
        <f t="shared" si="29"/>
        <v>7.599999999999989</v>
      </c>
      <c r="P611" s="14"/>
      <c r="Q611" s="14"/>
      <c r="R611" s="14"/>
      <c r="W611" t="s">
        <v>3530</v>
      </c>
      <c r="X611" s="6">
        <v>2004</v>
      </c>
      <c r="Z611" s="6">
        <v>0</v>
      </c>
      <c r="AD611" s="14">
        <v>160</v>
      </c>
    </row>
    <row r="612" spans="1:30">
      <c r="A612" s="9">
        <v>7</v>
      </c>
      <c r="B612" s="9" t="str">
        <f t="shared" si="28"/>
        <v>Supravox 165-LB</v>
      </c>
      <c r="C612" s="14" t="s">
        <v>1209</v>
      </c>
      <c r="D612" s="14" t="s">
        <v>1370</v>
      </c>
      <c r="E612" s="14"/>
      <c r="F612" s="14"/>
      <c r="G612" s="14"/>
      <c r="H612" s="14">
        <v>35</v>
      </c>
      <c r="I612" s="14">
        <v>96</v>
      </c>
      <c r="J612" s="9">
        <v>6</v>
      </c>
      <c r="K612" s="14">
        <v>64</v>
      </c>
      <c r="L612" s="14">
        <v>33</v>
      </c>
      <c r="M612" s="14">
        <v>0.42</v>
      </c>
      <c r="N612" s="14">
        <f t="shared" si="27"/>
        <v>0.46043165467625902</v>
      </c>
      <c r="O612" s="14">
        <f t="shared" si="29"/>
        <v>4.7829181494661928</v>
      </c>
      <c r="P612" s="14"/>
      <c r="Q612" s="14"/>
      <c r="R612" s="14"/>
      <c r="W612" t="s">
        <v>3530</v>
      </c>
      <c r="X612" s="6">
        <v>2004</v>
      </c>
      <c r="Z612" s="6">
        <v>0</v>
      </c>
      <c r="AD612" s="14">
        <v>139</v>
      </c>
    </row>
    <row r="613" spans="1:30">
      <c r="A613" s="9">
        <v>7</v>
      </c>
      <c r="B613" s="9" t="str">
        <f t="shared" si="28"/>
        <v>Tang Band W7-337S</v>
      </c>
      <c r="C613" s="14" t="s">
        <v>14</v>
      </c>
      <c r="D613" s="14" t="s">
        <v>1371</v>
      </c>
      <c r="E613" s="14"/>
      <c r="F613" s="14"/>
      <c r="G613" s="14"/>
      <c r="H613" s="14">
        <v>70</v>
      </c>
      <c r="I613" s="14">
        <v>86</v>
      </c>
      <c r="J613" s="9">
        <v>4</v>
      </c>
      <c r="K613" s="14">
        <v>50</v>
      </c>
      <c r="L613" s="14">
        <v>21.1</v>
      </c>
      <c r="M613" s="14">
        <v>0.68</v>
      </c>
      <c r="N613" s="14">
        <f t="shared" si="27"/>
        <v>0.83333333333333337</v>
      </c>
      <c r="O613" s="14">
        <f t="shared" si="29"/>
        <v>3.6956521739130443</v>
      </c>
      <c r="P613" s="14"/>
      <c r="Q613" s="14"/>
      <c r="R613" s="14"/>
      <c r="W613" t="s">
        <v>3530</v>
      </c>
      <c r="X613" s="6">
        <v>2004</v>
      </c>
      <c r="Z613" s="6">
        <v>0</v>
      </c>
      <c r="AD613" s="14">
        <v>60</v>
      </c>
    </row>
    <row r="614" spans="1:30">
      <c r="A614" s="9">
        <v>7</v>
      </c>
      <c r="B614" s="9" t="str">
        <f t="shared" si="28"/>
        <v>Visaton AL 170 8 Ohm</v>
      </c>
      <c r="C614" s="14" t="s">
        <v>752</v>
      </c>
      <c r="D614" s="14" t="s">
        <v>1372</v>
      </c>
      <c r="E614" s="14"/>
      <c r="F614" s="14"/>
      <c r="G614" s="14"/>
      <c r="H614" s="14">
        <v>70</v>
      </c>
      <c r="I614" s="14">
        <v>88</v>
      </c>
      <c r="J614" s="9">
        <v>11</v>
      </c>
      <c r="K614" s="14">
        <v>38</v>
      </c>
      <c r="L614" s="14">
        <v>33</v>
      </c>
      <c r="M614" s="14">
        <v>0.34</v>
      </c>
      <c r="N614" s="14">
        <f t="shared" si="27"/>
        <v>0.35849056603773582</v>
      </c>
      <c r="O614" s="14">
        <f t="shared" si="29"/>
        <v>6.5918367346938975</v>
      </c>
      <c r="P614" s="14"/>
      <c r="Q614" s="14"/>
      <c r="R614" s="14"/>
      <c r="W614" t="s">
        <v>3530</v>
      </c>
      <c r="X614" s="6">
        <v>2004</v>
      </c>
      <c r="Z614" s="6">
        <v>0</v>
      </c>
      <c r="AD614" s="14">
        <v>106</v>
      </c>
    </row>
    <row r="615" spans="1:30">
      <c r="A615" s="9">
        <v>7</v>
      </c>
      <c r="B615" s="9" t="str">
        <f t="shared" si="28"/>
        <v>Visaton BG 17 8 Ohm</v>
      </c>
      <c r="C615" s="14" t="s">
        <v>752</v>
      </c>
      <c r="D615" s="14" t="s">
        <v>1373</v>
      </c>
      <c r="E615" s="14"/>
      <c r="F615" s="14"/>
      <c r="G615" s="14"/>
      <c r="H615" s="14">
        <v>40</v>
      </c>
      <c r="I615" s="14">
        <v>93</v>
      </c>
      <c r="J615" s="9">
        <v>2</v>
      </c>
      <c r="K615" s="14">
        <v>110</v>
      </c>
      <c r="L615" s="14">
        <v>9.6999999999999993</v>
      </c>
      <c r="M615" s="14">
        <v>0.67</v>
      </c>
      <c r="N615" s="14">
        <f t="shared" si="27"/>
        <v>0.82706766917293228</v>
      </c>
      <c r="O615" s="14">
        <f t="shared" si="29"/>
        <v>3.5280038295835361</v>
      </c>
      <c r="P615" s="14"/>
      <c r="Q615" s="14"/>
      <c r="R615" s="14"/>
      <c r="W615" t="s">
        <v>3530</v>
      </c>
      <c r="X615" s="6">
        <v>2004</v>
      </c>
      <c r="Z615" s="6">
        <v>0</v>
      </c>
      <c r="AD615" s="14">
        <v>133</v>
      </c>
    </row>
    <row r="616" spans="1:30">
      <c r="A616" s="9">
        <v>7</v>
      </c>
      <c r="B616" s="9" t="str">
        <f t="shared" si="28"/>
        <v>Visaton DL 18/2 8 Ohm</v>
      </c>
      <c r="C616" s="14" t="s">
        <v>752</v>
      </c>
      <c r="D616" s="14" t="s">
        <v>1374</v>
      </c>
      <c r="E616" s="14"/>
      <c r="F616" s="14"/>
      <c r="G616" s="14"/>
      <c r="H616" s="14">
        <v>50</v>
      </c>
      <c r="I616" s="14">
        <v>90</v>
      </c>
      <c r="J616" s="9">
        <v>0</v>
      </c>
      <c r="K616" s="14">
        <v>90</v>
      </c>
      <c r="L616" s="14">
        <v>15</v>
      </c>
      <c r="M616" s="14">
        <v>1.03</v>
      </c>
      <c r="N616" s="14">
        <f t="shared" si="27"/>
        <v>1.6666666666666667</v>
      </c>
      <c r="O616" s="14">
        <f t="shared" si="29"/>
        <v>2.6963350785340312</v>
      </c>
      <c r="P616" s="14"/>
      <c r="Q616" s="14"/>
      <c r="R616" s="14"/>
      <c r="W616" t="s">
        <v>3530</v>
      </c>
      <c r="X616" s="6">
        <v>2004</v>
      </c>
      <c r="Z616" s="6">
        <v>0</v>
      </c>
      <c r="AD616" s="14">
        <v>54</v>
      </c>
    </row>
    <row r="617" spans="1:30">
      <c r="A617" s="9">
        <v>7</v>
      </c>
      <c r="B617" s="9" t="str">
        <f t="shared" si="28"/>
        <v>Visaton FR 16 WP 4 Ohm</v>
      </c>
      <c r="C617" s="14" t="s">
        <v>752</v>
      </c>
      <c r="D617" s="14" t="s">
        <v>1375</v>
      </c>
      <c r="E617" s="14"/>
      <c r="F617" s="14"/>
      <c r="G617" s="14"/>
      <c r="H617" s="14">
        <v>60</v>
      </c>
      <c r="I617" s="14">
        <v>86</v>
      </c>
      <c r="J617" s="9">
        <v>0</v>
      </c>
      <c r="K617" s="14">
        <v>85</v>
      </c>
      <c r="L617" s="14">
        <v>10</v>
      </c>
      <c r="M617" s="14">
        <v>1.24</v>
      </c>
      <c r="N617" s="14">
        <f t="shared" si="27"/>
        <v>1.5454545454545454</v>
      </c>
      <c r="O617" s="14">
        <f t="shared" si="29"/>
        <v>6.2738095238095228</v>
      </c>
      <c r="P617" s="14"/>
      <c r="Q617" s="14"/>
      <c r="R617" s="14"/>
      <c r="W617" t="s">
        <v>3530</v>
      </c>
      <c r="X617" s="6">
        <v>2004</v>
      </c>
      <c r="Z617" s="6">
        <v>0</v>
      </c>
      <c r="AD617" s="14">
        <v>55</v>
      </c>
    </row>
    <row r="618" spans="1:30">
      <c r="A618" s="9">
        <v>7</v>
      </c>
      <c r="B618" s="9" t="str">
        <f t="shared" si="28"/>
        <v>Visaton FR 6.5 8 Ohm</v>
      </c>
      <c r="C618" s="14" t="s">
        <v>752</v>
      </c>
      <c r="D618" s="14" t="s">
        <v>1319</v>
      </c>
      <c r="E618" s="14"/>
      <c r="F618" s="14"/>
      <c r="G618" s="14"/>
      <c r="H618" s="14">
        <v>60</v>
      </c>
      <c r="I618" s="14">
        <v>87</v>
      </c>
      <c r="J618" s="9">
        <v>6</v>
      </c>
      <c r="K618" s="14">
        <v>80</v>
      </c>
      <c r="L618" s="14">
        <v>16</v>
      </c>
      <c r="M618" s="14">
        <v>1.63</v>
      </c>
      <c r="N618" s="14">
        <f t="shared" si="27"/>
        <v>3.2</v>
      </c>
      <c r="O618" s="14">
        <f t="shared" si="29"/>
        <v>3.322292993630573</v>
      </c>
      <c r="P618" s="14"/>
      <c r="Q618" s="14"/>
      <c r="R618" s="14"/>
      <c r="W618" t="s">
        <v>3530</v>
      </c>
      <c r="X618" s="6">
        <v>2004</v>
      </c>
      <c r="Z618" s="6">
        <v>0</v>
      </c>
      <c r="AD618" s="14">
        <v>25</v>
      </c>
    </row>
    <row r="619" spans="1:30">
      <c r="A619" s="9">
        <v>7</v>
      </c>
      <c r="B619" s="9" t="str">
        <f t="shared" si="28"/>
        <v>Visaton W 170 4 Ohm</v>
      </c>
      <c r="C619" s="14" t="s">
        <v>752</v>
      </c>
      <c r="D619" s="14" t="s">
        <v>1376</v>
      </c>
      <c r="E619" s="14"/>
      <c r="F619" s="14"/>
      <c r="G619" s="14"/>
      <c r="H619" s="14">
        <v>40</v>
      </c>
      <c r="I619" s="14">
        <v>87</v>
      </c>
      <c r="J619" s="9">
        <v>7.5</v>
      </c>
      <c r="K619" s="14">
        <v>68</v>
      </c>
      <c r="L619" s="14">
        <v>17.3</v>
      </c>
      <c r="M619" s="14">
        <v>0.76</v>
      </c>
      <c r="N619" s="14">
        <f t="shared" si="27"/>
        <v>0.94444444444444442</v>
      </c>
      <c r="O619" s="14">
        <f t="shared" si="29"/>
        <v>3.8915662650602396</v>
      </c>
      <c r="P619" s="14"/>
      <c r="Q619" s="14"/>
      <c r="R619" s="14"/>
      <c r="W619" t="s">
        <v>3530</v>
      </c>
      <c r="X619" s="6">
        <v>2004</v>
      </c>
      <c r="Z619" s="6">
        <v>0</v>
      </c>
      <c r="AD619" s="14">
        <v>72</v>
      </c>
    </row>
    <row r="620" spans="1:30">
      <c r="A620" s="9">
        <v>7</v>
      </c>
      <c r="B620" s="9" t="str">
        <f t="shared" si="28"/>
        <v>Visaton W 170 8 Ohm</v>
      </c>
      <c r="C620" s="14" t="s">
        <v>752</v>
      </c>
      <c r="D620" s="14" t="s">
        <v>1377</v>
      </c>
      <c r="E620" s="14"/>
      <c r="F620" s="14"/>
      <c r="G620" s="14"/>
      <c r="H620" s="14">
        <v>40</v>
      </c>
      <c r="I620" s="14">
        <v>87</v>
      </c>
      <c r="J620" s="9">
        <v>7.5</v>
      </c>
      <c r="K620" s="14">
        <v>68</v>
      </c>
      <c r="L620" s="14">
        <v>16.3</v>
      </c>
      <c r="M620" s="14">
        <v>0.93</v>
      </c>
      <c r="N620" s="14">
        <f t="shared" si="27"/>
        <v>1.2363636363636363</v>
      </c>
      <c r="O620" s="14">
        <f t="shared" si="29"/>
        <v>3.7531157270029687</v>
      </c>
      <c r="P620" s="14"/>
      <c r="Q620" s="14"/>
      <c r="R620" s="14"/>
      <c r="W620" t="s">
        <v>3530</v>
      </c>
      <c r="X620" s="6">
        <v>2004</v>
      </c>
      <c r="Z620" s="6">
        <v>0</v>
      </c>
      <c r="AD620" s="14">
        <v>55</v>
      </c>
    </row>
    <row r="621" spans="1:30">
      <c r="A621" s="9">
        <v>7</v>
      </c>
      <c r="B621" s="9" t="str">
        <f t="shared" si="28"/>
        <v>Visaton W 170 S 4 Ohm</v>
      </c>
      <c r="C621" s="14" t="s">
        <v>752</v>
      </c>
      <c r="D621" s="14" t="s">
        <v>1378</v>
      </c>
      <c r="E621" s="14"/>
      <c r="F621" s="14"/>
      <c r="G621" s="14"/>
      <c r="H621" s="14">
        <v>50</v>
      </c>
      <c r="I621" s="14">
        <v>86</v>
      </c>
      <c r="J621" s="9">
        <v>10</v>
      </c>
      <c r="K621" s="14">
        <v>36</v>
      </c>
      <c r="L621" s="14">
        <v>38</v>
      </c>
      <c r="M621" s="14">
        <v>0.41</v>
      </c>
      <c r="N621" s="14">
        <f t="shared" si="27"/>
        <v>0.50704225352112675</v>
      </c>
      <c r="O621" s="14">
        <f t="shared" si="29"/>
        <v>2.1422351233671995</v>
      </c>
      <c r="P621" s="14"/>
      <c r="Q621" s="14"/>
      <c r="R621" s="14"/>
      <c r="W621" t="s">
        <v>3530</v>
      </c>
      <c r="X621" s="6">
        <v>2004</v>
      </c>
      <c r="Z621" s="6">
        <v>0</v>
      </c>
      <c r="AD621" s="14">
        <v>71</v>
      </c>
    </row>
    <row r="622" spans="1:30">
      <c r="A622" s="9">
        <v>7</v>
      </c>
      <c r="B622" s="9" t="str">
        <f t="shared" si="28"/>
        <v>Visaton W 170 S 8 Ohm</v>
      </c>
      <c r="C622" s="14" t="s">
        <v>752</v>
      </c>
      <c r="D622" s="14" t="s">
        <v>1379</v>
      </c>
      <c r="E622" s="14"/>
      <c r="F622" s="14"/>
      <c r="G622" s="14"/>
      <c r="H622" s="14">
        <v>50</v>
      </c>
      <c r="I622" s="14">
        <v>86</v>
      </c>
      <c r="J622" s="9">
        <v>10</v>
      </c>
      <c r="K622" s="14">
        <v>36</v>
      </c>
      <c r="L622" s="14">
        <v>38</v>
      </c>
      <c r="M622" s="14">
        <v>0.47</v>
      </c>
      <c r="N622" s="14">
        <f t="shared" si="27"/>
        <v>0.6</v>
      </c>
      <c r="O622" s="14">
        <f t="shared" si="29"/>
        <v>2.16923076923077</v>
      </c>
      <c r="P622" s="14"/>
      <c r="Q622" s="14"/>
      <c r="R622" s="14"/>
      <c r="W622" t="s">
        <v>3530</v>
      </c>
      <c r="X622" s="6">
        <v>2004</v>
      </c>
      <c r="Z622" s="6">
        <v>0</v>
      </c>
      <c r="AD622" s="14">
        <v>60</v>
      </c>
    </row>
    <row r="623" spans="1:30">
      <c r="A623" s="9">
        <v>7</v>
      </c>
      <c r="B623" s="9" t="str">
        <f t="shared" si="28"/>
        <v>Visaton W 170 SC 4 Ohm</v>
      </c>
      <c r="C623" s="14" t="s">
        <v>752</v>
      </c>
      <c r="D623" s="14" t="s">
        <v>1380</v>
      </c>
      <c r="E623" s="14"/>
      <c r="F623" s="14"/>
      <c r="G623" s="14"/>
      <c r="H623" s="14">
        <v>50</v>
      </c>
      <c r="I623" s="14">
        <v>86</v>
      </c>
      <c r="J623" s="9">
        <v>10</v>
      </c>
      <c r="K623" s="14">
        <v>36</v>
      </c>
      <c r="L623" s="14">
        <v>36</v>
      </c>
      <c r="M623" s="14">
        <v>0.35</v>
      </c>
      <c r="N623" s="14">
        <f t="shared" si="27"/>
        <v>0.41860465116279072</v>
      </c>
      <c r="O623" s="14">
        <f t="shared" si="29"/>
        <v>2.1355932203389827</v>
      </c>
      <c r="P623" s="14"/>
      <c r="Q623" s="14"/>
      <c r="R623" s="14"/>
      <c r="W623" t="s">
        <v>3530</v>
      </c>
      <c r="X623" s="6">
        <v>2004</v>
      </c>
      <c r="Z623" s="6">
        <v>0</v>
      </c>
      <c r="AD623" s="14">
        <v>86</v>
      </c>
    </row>
    <row r="624" spans="1:30">
      <c r="A624" s="9">
        <v>7</v>
      </c>
      <c r="B624" s="9" t="str">
        <f t="shared" si="28"/>
        <v>Visaton W 170 SC 8 Ohm</v>
      </c>
      <c r="C624" s="14" t="s">
        <v>752</v>
      </c>
      <c r="D624" s="14" t="s">
        <v>1381</v>
      </c>
      <c r="E624" s="14"/>
      <c r="F624" s="14"/>
      <c r="G624" s="14"/>
      <c r="H624" s="14">
        <v>50</v>
      </c>
      <c r="I624" s="14">
        <v>86</v>
      </c>
      <c r="J624" s="9">
        <v>10</v>
      </c>
      <c r="K624" s="14">
        <v>36</v>
      </c>
      <c r="L624" s="14">
        <v>39</v>
      </c>
      <c r="M624" s="14">
        <v>0.45</v>
      </c>
      <c r="N624" s="14">
        <f t="shared" si="27"/>
        <v>0.5901639344262295</v>
      </c>
      <c r="O624" s="14">
        <f t="shared" si="29"/>
        <v>1.8947368421052626</v>
      </c>
      <c r="P624" s="14"/>
      <c r="Q624" s="14"/>
      <c r="R624" s="14"/>
      <c r="W624" t="s">
        <v>3530</v>
      </c>
      <c r="X624" s="6">
        <v>2004</v>
      </c>
      <c r="Z624" s="6">
        <v>0</v>
      </c>
      <c r="AD624" s="14">
        <v>61</v>
      </c>
    </row>
    <row r="625" spans="1:30">
      <c r="A625" s="9">
        <v>7</v>
      </c>
      <c r="B625" s="9" t="str">
        <f t="shared" si="28"/>
        <v>Visaton WS 17 E 4 Ohm</v>
      </c>
      <c r="C625" s="14" t="s">
        <v>752</v>
      </c>
      <c r="D625" s="14" t="s">
        <v>1382</v>
      </c>
      <c r="E625" s="14"/>
      <c r="F625" s="14"/>
      <c r="G625" s="14"/>
      <c r="H625" s="14">
        <v>60</v>
      </c>
      <c r="I625" s="14">
        <v>88</v>
      </c>
      <c r="J625" s="9">
        <v>6.5</v>
      </c>
      <c r="K625" s="14">
        <v>45</v>
      </c>
      <c r="L625" s="14">
        <v>21</v>
      </c>
      <c r="M625" s="14">
        <v>0.48</v>
      </c>
      <c r="N625" s="14">
        <f t="shared" si="27"/>
        <v>0.60810810810810811</v>
      </c>
      <c r="O625" s="14">
        <f t="shared" si="29"/>
        <v>2.2784810126582267</v>
      </c>
      <c r="P625" s="14"/>
      <c r="Q625" s="14"/>
      <c r="R625" s="14"/>
      <c r="W625" t="s">
        <v>3530</v>
      </c>
      <c r="X625" s="6">
        <v>2004</v>
      </c>
      <c r="Z625" s="6">
        <v>0</v>
      </c>
      <c r="AD625" s="14">
        <v>74</v>
      </c>
    </row>
    <row r="626" spans="1:30">
      <c r="A626" s="9">
        <v>7</v>
      </c>
      <c r="B626" s="9" t="str">
        <f t="shared" si="28"/>
        <v>Visaton WS 17 E 8 Ohm</v>
      </c>
      <c r="C626" s="14" t="s">
        <v>752</v>
      </c>
      <c r="D626" s="14" t="s">
        <v>1383</v>
      </c>
      <c r="E626" s="14"/>
      <c r="F626" s="14"/>
      <c r="G626" s="14"/>
      <c r="H626" s="14">
        <v>60</v>
      </c>
      <c r="I626" s="14">
        <v>88</v>
      </c>
      <c r="J626" s="9">
        <v>6.5</v>
      </c>
      <c r="K626" s="14">
        <v>41</v>
      </c>
      <c r="L626" s="14">
        <v>31</v>
      </c>
      <c r="M626" s="14">
        <v>0.63</v>
      </c>
      <c r="N626" s="14">
        <f t="shared" si="27"/>
        <v>0.80392156862745101</v>
      </c>
      <c r="O626" s="14">
        <f t="shared" si="29"/>
        <v>2.9120631341600909</v>
      </c>
      <c r="P626" s="14"/>
      <c r="Q626" s="14"/>
      <c r="R626" s="14"/>
      <c r="W626" t="s">
        <v>3530</v>
      </c>
      <c r="X626" s="6">
        <v>2004</v>
      </c>
      <c r="Z626" s="6">
        <v>0</v>
      </c>
      <c r="AD626" s="14">
        <v>51</v>
      </c>
    </row>
    <row r="627" spans="1:30">
      <c r="A627" s="9">
        <v>7.5</v>
      </c>
      <c r="B627" s="9" t="str">
        <f t="shared" si="28"/>
        <v>Cerwin-Vega HED-8DVC</v>
      </c>
      <c r="C627" s="9" t="s">
        <v>1384</v>
      </c>
      <c r="D627" s="9" t="s">
        <v>1385</v>
      </c>
      <c r="E627" s="9"/>
      <c r="F627" s="9"/>
      <c r="G627" s="9"/>
      <c r="H627" s="9">
        <v>150</v>
      </c>
      <c r="I627" s="9">
        <v>88</v>
      </c>
      <c r="J627" s="9">
        <v>12</v>
      </c>
      <c r="K627" s="9">
        <v>31</v>
      </c>
      <c r="L627" s="9">
        <v>28.65</v>
      </c>
      <c r="M627" s="9">
        <v>0.623</v>
      </c>
      <c r="N627" s="14">
        <f t="shared" si="27"/>
        <v>0.68888888888888888</v>
      </c>
      <c r="O627" s="14">
        <f t="shared" si="29"/>
        <v>6.5136593591905561</v>
      </c>
      <c r="P627" s="9"/>
      <c r="Q627" s="9"/>
      <c r="R627" s="9"/>
      <c r="W627" t="s">
        <v>3530</v>
      </c>
      <c r="X627" s="6">
        <v>2004</v>
      </c>
      <c r="Z627" s="6">
        <v>0</v>
      </c>
      <c r="AD627" s="9">
        <v>45</v>
      </c>
    </row>
    <row r="628" spans="1:30">
      <c r="A628" s="9">
        <v>7.5</v>
      </c>
      <c r="B628" s="9" t="str">
        <f t="shared" si="28"/>
        <v>Cerwin-Vega HED-8SVC</v>
      </c>
      <c r="C628" s="9" t="s">
        <v>1384</v>
      </c>
      <c r="D628" s="9" t="s">
        <v>1386</v>
      </c>
      <c r="E628" s="9"/>
      <c r="F628" s="9"/>
      <c r="G628" s="9"/>
      <c r="H628" s="9">
        <v>150</v>
      </c>
      <c r="I628" s="9">
        <v>88</v>
      </c>
      <c r="J628" s="9">
        <v>12</v>
      </c>
      <c r="K628" s="9">
        <v>30</v>
      </c>
      <c r="L628" s="9">
        <v>30.23</v>
      </c>
      <c r="M628" s="9">
        <v>0.54</v>
      </c>
      <c r="N628" s="14">
        <f t="shared" si="27"/>
        <v>0.58823529411764708</v>
      </c>
      <c r="O628" s="14">
        <f t="shared" si="29"/>
        <v>6.5853658536585442</v>
      </c>
      <c r="P628" s="9"/>
      <c r="Q628" s="9"/>
      <c r="R628" s="9"/>
      <c r="W628" t="s">
        <v>3530</v>
      </c>
      <c r="X628" s="6">
        <v>2004</v>
      </c>
      <c r="Z628" s="6">
        <v>0</v>
      </c>
      <c r="AD628" s="9">
        <v>51</v>
      </c>
    </row>
    <row r="629" spans="1:30">
      <c r="A629" s="9">
        <v>7.5</v>
      </c>
      <c r="B629" s="9" t="str">
        <f t="shared" si="28"/>
        <v>Cerwin-Vega HED-D802</v>
      </c>
      <c r="C629" s="9" t="s">
        <v>1384</v>
      </c>
      <c r="D629" s="9" t="s">
        <v>1387</v>
      </c>
      <c r="E629" s="9"/>
      <c r="F629" s="9"/>
      <c r="G629" s="9"/>
      <c r="H629" s="9">
        <v>150</v>
      </c>
      <c r="I629" s="9">
        <v>88</v>
      </c>
      <c r="J629" s="9">
        <v>12</v>
      </c>
      <c r="K629" s="9">
        <v>31</v>
      </c>
      <c r="L629" s="9">
        <v>28.65</v>
      </c>
      <c r="M629" s="9">
        <v>0.623</v>
      </c>
      <c r="N629" s="14">
        <f t="shared" si="27"/>
        <v>0.68888888888888888</v>
      </c>
      <c r="O629" s="14">
        <f t="shared" si="29"/>
        <v>6.5136593591905561</v>
      </c>
      <c r="P629" s="9"/>
      <c r="Q629" s="9"/>
      <c r="R629" s="9"/>
      <c r="W629" t="s">
        <v>3530</v>
      </c>
      <c r="X629" s="6">
        <v>2004</v>
      </c>
      <c r="Z629" s="6">
        <v>0</v>
      </c>
      <c r="AD629" s="9">
        <v>45</v>
      </c>
    </row>
    <row r="630" spans="1:30">
      <c r="A630" s="9">
        <v>7.5</v>
      </c>
      <c r="B630" s="9" t="str">
        <f t="shared" si="28"/>
        <v>Cerwin-Vega HED-S800</v>
      </c>
      <c r="C630" s="9" t="s">
        <v>1384</v>
      </c>
      <c r="D630" s="9" t="s">
        <v>1388</v>
      </c>
      <c r="E630" s="9"/>
      <c r="F630" s="9"/>
      <c r="G630" s="9"/>
      <c r="H630" s="9">
        <v>150</v>
      </c>
      <c r="I630" s="9">
        <v>88</v>
      </c>
      <c r="J630" s="9">
        <v>12</v>
      </c>
      <c r="K630" s="9">
        <v>30</v>
      </c>
      <c r="L630" s="9">
        <v>30.23</v>
      </c>
      <c r="M630" s="9">
        <v>0.54</v>
      </c>
      <c r="N630" s="14">
        <f t="shared" si="27"/>
        <v>0.58823529411764708</v>
      </c>
      <c r="O630" s="14">
        <f t="shared" si="29"/>
        <v>6.5853658536585442</v>
      </c>
      <c r="P630" s="9"/>
      <c r="Q630" s="9"/>
      <c r="R630" s="9"/>
      <c r="W630" t="s">
        <v>3530</v>
      </c>
      <c r="X630" s="6">
        <v>2004</v>
      </c>
      <c r="Z630" s="6">
        <v>0</v>
      </c>
      <c r="AD630" s="9">
        <v>51</v>
      </c>
    </row>
    <row r="631" spans="1:30">
      <c r="A631" s="9">
        <v>7.5</v>
      </c>
      <c r="B631" s="9" t="str">
        <f t="shared" si="28"/>
        <v>Pioneer TS-A6995</v>
      </c>
      <c r="C631" s="14" t="s">
        <v>21</v>
      </c>
      <c r="D631" s="14" t="s">
        <v>1389</v>
      </c>
      <c r="E631" s="14"/>
      <c r="F631" s="14"/>
      <c r="G631" s="14"/>
      <c r="H631" s="14">
        <v>300</v>
      </c>
      <c r="I631" s="14">
        <v>93</v>
      </c>
      <c r="J631" s="9"/>
      <c r="K631" s="14">
        <v>63</v>
      </c>
      <c r="L631" s="14">
        <v>11</v>
      </c>
      <c r="M631" s="14">
        <v>0.748</v>
      </c>
      <c r="N631" s="14">
        <f t="shared" si="27"/>
        <v>0.9</v>
      </c>
      <c r="O631" s="14">
        <f t="shared" si="29"/>
        <v>4.4289473684210536</v>
      </c>
      <c r="P631" s="14"/>
      <c r="Q631" s="14"/>
      <c r="R631" s="14"/>
      <c r="W631" t="s">
        <v>3530</v>
      </c>
      <c r="X631" s="6">
        <v>2004</v>
      </c>
      <c r="Z631" s="6">
        <v>0</v>
      </c>
      <c r="AD631" s="14">
        <v>70</v>
      </c>
    </row>
    <row r="632" spans="1:30">
      <c r="A632" s="9">
        <v>8</v>
      </c>
      <c r="B632" s="9" t="str">
        <f t="shared" si="28"/>
        <v>Acousto Pro 830PC-35F</v>
      </c>
      <c r="C632" s="14" t="s">
        <v>948</v>
      </c>
      <c r="D632" s="14" t="s">
        <v>1390</v>
      </c>
      <c r="E632" s="14"/>
      <c r="F632" s="14"/>
      <c r="G632" s="14"/>
      <c r="H632" s="14">
        <v>50</v>
      </c>
      <c r="I632" s="14">
        <v>90</v>
      </c>
      <c r="J632" s="9"/>
      <c r="K632" s="14">
        <v>38</v>
      </c>
      <c r="L632" s="14">
        <v>50</v>
      </c>
      <c r="M632" s="14">
        <v>0.32</v>
      </c>
      <c r="N632" s="14">
        <f t="shared" si="27"/>
        <v>0.39175257731958762</v>
      </c>
      <c r="O632" s="14">
        <f t="shared" si="29"/>
        <v>1.7471264367816097</v>
      </c>
      <c r="P632" s="14"/>
      <c r="Q632" s="14"/>
      <c r="R632" s="14"/>
      <c r="W632" t="s">
        <v>3530</v>
      </c>
      <c r="X632" s="6">
        <v>2004</v>
      </c>
      <c r="Z632" s="6">
        <v>0</v>
      </c>
      <c r="AD632" s="14">
        <v>97</v>
      </c>
    </row>
    <row r="633" spans="1:30">
      <c r="A633" s="9">
        <v>8</v>
      </c>
      <c r="B633" s="9" t="str">
        <f t="shared" si="28"/>
        <v>Acousto Pro F-830</v>
      </c>
      <c r="C633" s="14" t="s">
        <v>948</v>
      </c>
      <c r="D633" s="14" t="s">
        <v>1391</v>
      </c>
      <c r="E633" s="14"/>
      <c r="F633" s="14"/>
      <c r="G633" s="14"/>
      <c r="H633" s="14">
        <v>50</v>
      </c>
      <c r="I633" s="14">
        <v>92</v>
      </c>
      <c r="J633" s="9"/>
      <c r="K633" s="14">
        <v>46</v>
      </c>
      <c r="L633" s="14">
        <v>46</v>
      </c>
      <c r="M633" s="14">
        <v>0.44</v>
      </c>
      <c r="N633" s="14">
        <f t="shared" si="27"/>
        <v>0.47916666666666669</v>
      </c>
      <c r="O633" s="14">
        <f t="shared" si="29"/>
        <v>5.3829787234042481</v>
      </c>
      <c r="P633" s="14"/>
      <c r="Q633" s="14"/>
      <c r="R633" s="14"/>
      <c r="W633" t="s">
        <v>3530</v>
      </c>
      <c r="X633" s="6">
        <v>2004</v>
      </c>
      <c r="Z633" s="6">
        <v>0</v>
      </c>
      <c r="AD633" s="14">
        <v>96</v>
      </c>
    </row>
    <row r="634" spans="1:30">
      <c r="A634" s="9">
        <v>8</v>
      </c>
      <c r="B634" s="9" t="str">
        <f t="shared" si="28"/>
        <v>Acousto Pro FP-0813</v>
      </c>
      <c r="C634" s="14" t="s">
        <v>948</v>
      </c>
      <c r="D634" s="14" t="s">
        <v>1392</v>
      </c>
      <c r="E634" s="14"/>
      <c r="F634" s="14"/>
      <c r="G634" s="14"/>
      <c r="H634" s="14">
        <v>30</v>
      </c>
      <c r="I634" s="14">
        <v>88</v>
      </c>
      <c r="J634" s="9"/>
      <c r="K634" s="14">
        <v>44</v>
      </c>
      <c r="L634" s="14">
        <v>48</v>
      </c>
      <c r="M634" s="14">
        <v>0.87</v>
      </c>
      <c r="N634" s="14">
        <f t="shared" si="27"/>
        <v>1.0476190476190477</v>
      </c>
      <c r="O634" s="14">
        <f t="shared" si="29"/>
        <v>5.1313672922252014</v>
      </c>
      <c r="P634" s="14"/>
      <c r="Q634" s="14"/>
      <c r="R634" s="14"/>
      <c r="W634" t="s">
        <v>3530</v>
      </c>
      <c r="X634" s="6">
        <v>2004</v>
      </c>
      <c r="Z634" s="6">
        <v>0</v>
      </c>
      <c r="AD634" s="14">
        <v>42</v>
      </c>
    </row>
    <row r="635" spans="1:30">
      <c r="A635" s="9">
        <v>8</v>
      </c>
      <c r="B635" s="9" t="str">
        <f t="shared" si="28"/>
        <v>Acousto Pro P-830A</v>
      </c>
      <c r="C635" s="14" t="s">
        <v>948</v>
      </c>
      <c r="D635" s="14" t="s">
        <v>1393</v>
      </c>
      <c r="E635" s="14"/>
      <c r="F635" s="14"/>
      <c r="G635" s="14"/>
      <c r="H635" s="14">
        <v>75</v>
      </c>
      <c r="I635" s="14">
        <v>93</v>
      </c>
      <c r="J635" s="9"/>
      <c r="K635" s="14">
        <v>57</v>
      </c>
      <c r="L635" s="14">
        <v>29</v>
      </c>
      <c r="M635" s="14">
        <v>0.39</v>
      </c>
      <c r="N635" s="14">
        <f t="shared" si="27"/>
        <v>0.42857142857142855</v>
      </c>
      <c r="O635" s="14">
        <f t="shared" si="29"/>
        <v>4.3333333333333401</v>
      </c>
      <c r="P635" s="14"/>
      <c r="Q635" s="14"/>
      <c r="R635" s="14"/>
      <c r="W635" t="s">
        <v>3530</v>
      </c>
      <c r="X635" s="6">
        <v>2004</v>
      </c>
      <c r="Z635" s="6">
        <v>0</v>
      </c>
      <c r="AD635" s="14">
        <v>133</v>
      </c>
    </row>
    <row r="636" spans="1:30">
      <c r="A636" s="9">
        <v>8</v>
      </c>
      <c r="B636" s="9" t="str">
        <f t="shared" si="28"/>
        <v>Acousto Pro SH-830</v>
      </c>
      <c r="C636" s="14" t="s">
        <v>948</v>
      </c>
      <c r="D636" s="14" t="s">
        <v>1394</v>
      </c>
      <c r="E636" s="14"/>
      <c r="F636" s="14"/>
      <c r="G636" s="14"/>
      <c r="H636" s="14">
        <v>50</v>
      </c>
      <c r="I636" s="14">
        <v>90</v>
      </c>
      <c r="J636" s="9"/>
      <c r="K636" s="14">
        <v>45.5</v>
      </c>
      <c r="L636" s="14">
        <v>26</v>
      </c>
      <c r="M636" s="14">
        <v>0.34</v>
      </c>
      <c r="N636" s="14">
        <f t="shared" si="27"/>
        <v>0.36991869918699188</v>
      </c>
      <c r="O636" s="14">
        <f t="shared" si="29"/>
        <v>4.203804347826086</v>
      </c>
      <c r="P636" s="14"/>
      <c r="Q636" s="14"/>
      <c r="R636" s="14"/>
      <c r="W636" t="s">
        <v>3530</v>
      </c>
      <c r="X636" s="6">
        <v>2004</v>
      </c>
      <c r="Z636" s="6">
        <v>0</v>
      </c>
      <c r="AD636" s="14">
        <v>123</v>
      </c>
    </row>
    <row r="637" spans="1:30">
      <c r="A637" s="9">
        <v>8</v>
      </c>
      <c r="B637" s="9" t="str">
        <f t="shared" si="28"/>
        <v>Alpine SWL-2048</v>
      </c>
      <c r="C637" s="14" t="s">
        <v>1395</v>
      </c>
      <c r="D637" s="14" t="s">
        <v>1396</v>
      </c>
      <c r="E637" s="14"/>
      <c r="F637" s="14"/>
      <c r="G637" s="14"/>
      <c r="H637" s="14">
        <v>150</v>
      </c>
      <c r="I637" s="14"/>
      <c r="J637" s="9">
        <v>10</v>
      </c>
      <c r="K637" s="14">
        <v>38</v>
      </c>
      <c r="L637" s="14">
        <v>14.1</v>
      </c>
      <c r="M637" s="14">
        <v>0.52</v>
      </c>
      <c r="N637" s="14">
        <f t="shared" si="27"/>
        <v>0.54285714285714282</v>
      </c>
      <c r="O637" s="14">
        <f t="shared" si="29"/>
        <v>12.350000000000053</v>
      </c>
      <c r="P637" s="14"/>
      <c r="Q637" s="14"/>
      <c r="R637" s="14"/>
      <c r="W637" t="s">
        <v>3530</v>
      </c>
      <c r="X637" s="6">
        <v>2004</v>
      </c>
      <c r="Z637" s="6">
        <v>0</v>
      </c>
      <c r="AD637" s="14">
        <v>70</v>
      </c>
    </row>
    <row r="638" spans="1:30">
      <c r="A638" s="9">
        <v>8</v>
      </c>
      <c r="B638" s="9" t="str">
        <f t="shared" si="28"/>
        <v>Alpine SWS-2045</v>
      </c>
      <c r="C638" s="14" t="s">
        <v>1395</v>
      </c>
      <c r="D638" s="14" t="s">
        <v>1397</v>
      </c>
      <c r="E638" s="14"/>
      <c r="F638" s="14"/>
      <c r="G638" s="14"/>
      <c r="H638" s="14">
        <v>100</v>
      </c>
      <c r="I638" s="14">
        <v>87</v>
      </c>
      <c r="J638" s="9">
        <v>3.85</v>
      </c>
      <c r="K638" s="14">
        <v>39</v>
      </c>
      <c r="L638" s="14">
        <v>30.9</v>
      </c>
      <c r="M638" s="14">
        <v>0.42</v>
      </c>
      <c r="N638" s="14">
        <f t="shared" si="27"/>
        <v>0.44827586206896552</v>
      </c>
      <c r="O638" s="14">
        <f t="shared" si="29"/>
        <v>6.6585365853658578</v>
      </c>
      <c r="P638" s="14"/>
      <c r="Q638" s="14"/>
      <c r="R638" s="14"/>
      <c r="W638" t="s">
        <v>3530</v>
      </c>
      <c r="X638" s="6">
        <v>2004</v>
      </c>
      <c r="Z638" s="6">
        <v>0</v>
      </c>
      <c r="AD638" s="14">
        <v>87</v>
      </c>
    </row>
    <row r="639" spans="1:30">
      <c r="A639" s="9">
        <v>8</v>
      </c>
      <c r="B639" s="9" t="str">
        <f t="shared" si="28"/>
        <v>Atomic MA8</v>
      </c>
      <c r="C639" s="14" t="s">
        <v>1113</v>
      </c>
      <c r="D639" s="14" t="s">
        <v>1398</v>
      </c>
      <c r="E639" s="14"/>
      <c r="F639" s="14"/>
      <c r="G639" s="14"/>
      <c r="H639" s="14"/>
      <c r="I639" s="14">
        <v>80</v>
      </c>
      <c r="J639" s="9">
        <v>8.5</v>
      </c>
      <c r="K639" s="14">
        <v>28.2</v>
      </c>
      <c r="L639" s="14">
        <v>42</v>
      </c>
      <c r="M639" s="14">
        <v>0.31</v>
      </c>
      <c r="N639" s="14">
        <f t="shared" si="27"/>
        <v>0.33176470588235291</v>
      </c>
      <c r="O639" s="14">
        <f t="shared" si="29"/>
        <v>4.7254054054054055</v>
      </c>
      <c r="P639" s="14"/>
      <c r="Q639" s="14"/>
      <c r="R639" s="14"/>
      <c r="W639" t="s">
        <v>3530</v>
      </c>
      <c r="X639" s="6">
        <v>2004</v>
      </c>
      <c r="Z639" s="6">
        <v>0</v>
      </c>
      <c r="AD639" s="14">
        <v>85</v>
      </c>
    </row>
    <row r="640" spans="1:30">
      <c r="A640" s="9">
        <v>8</v>
      </c>
      <c r="B640" s="9" t="str">
        <f t="shared" si="28"/>
        <v>Atomic QT8</v>
      </c>
      <c r="C640" s="14" t="s">
        <v>1113</v>
      </c>
      <c r="D640" s="14" t="s">
        <v>1399</v>
      </c>
      <c r="E640" s="14"/>
      <c r="F640" s="14"/>
      <c r="G640" s="14"/>
      <c r="H640" s="14"/>
      <c r="I640" s="14">
        <v>87.56</v>
      </c>
      <c r="J640" s="9">
        <v>11</v>
      </c>
      <c r="K640" s="14">
        <v>40.200000000000003</v>
      </c>
      <c r="L640" s="14">
        <v>12.6</v>
      </c>
      <c r="M640" s="14">
        <v>0.39</v>
      </c>
      <c r="N640" s="14">
        <f t="shared" si="27"/>
        <v>0.41875000000000001</v>
      </c>
      <c r="O640" s="14">
        <f t="shared" si="29"/>
        <v>5.6804347826086961</v>
      </c>
      <c r="P640" s="14"/>
      <c r="Q640" s="14"/>
      <c r="R640" s="14"/>
      <c r="W640" t="s">
        <v>3530</v>
      </c>
      <c r="X640" s="6">
        <v>2004</v>
      </c>
      <c r="Z640" s="6">
        <v>0</v>
      </c>
      <c r="AD640" s="14">
        <v>96</v>
      </c>
    </row>
    <row r="641" spans="1:30">
      <c r="A641" s="9">
        <v>8</v>
      </c>
      <c r="B641" s="9" t="str">
        <f t="shared" si="28"/>
        <v>Audax AM210Z2</v>
      </c>
      <c r="C641" s="14" t="s">
        <v>782</v>
      </c>
      <c r="D641" s="14" t="s">
        <v>1400</v>
      </c>
      <c r="E641" s="14"/>
      <c r="F641" s="14"/>
      <c r="G641" s="14"/>
      <c r="H641" s="14">
        <v>70</v>
      </c>
      <c r="I641" s="14">
        <v>90.6</v>
      </c>
      <c r="J641" s="9">
        <v>4.4000000000000004</v>
      </c>
      <c r="K641" s="14">
        <v>32</v>
      </c>
      <c r="L641" s="14">
        <v>88.6</v>
      </c>
      <c r="M641" s="14">
        <v>0.32</v>
      </c>
      <c r="N641" s="14">
        <f t="shared" si="27"/>
        <v>0</v>
      </c>
      <c r="O641" s="14">
        <f t="shared" si="29"/>
        <v>0</v>
      </c>
      <c r="P641" s="14"/>
      <c r="Q641" s="14"/>
      <c r="R641" s="14"/>
      <c r="W641" t="s">
        <v>3530</v>
      </c>
      <c r="X641" s="6">
        <v>2004</v>
      </c>
      <c r="Z641" s="6">
        <v>0</v>
      </c>
      <c r="AD641" s="14"/>
    </row>
    <row r="642" spans="1:30">
      <c r="A642" s="9">
        <v>8</v>
      </c>
      <c r="B642" s="9" t="str">
        <f t="shared" si="28"/>
        <v>Audax HM210C0</v>
      </c>
      <c r="C642" s="14" t="s">
        <v>782</v>
      </c>
      <c r="D642" s="14" t="s">
        <v>1401</v>
      </c>
      <c r="E642" s="14"/>
      <c r="F642" s="14"/>
      <c r="G642" s="14"/>
      <c r="H642" s="14">
        <v>70</v>
      </c>
      <c r="I642" s="14">
        <v>90</v>
      </c>
      <c r="J642" s="9">
        <v>4.1500000000000004</v>
      </c>
      <c r="K642" s="14">
        <v>31</v>
      </c>
      <c r="L642" s="14">
        <v>83</v>
      </c>
      <c r="M642" s="14">
        <v>0.39</v>
      </c>
      <c r="N642" s="14">
        <f t="shared" ref="N642:N705" si="30">IF(AD642&gt;0,K642/AD642,0)</f>
        <v>0</v>
      </c>
      <c r="O642" s="14">
        <f t="shared" si="29"/>
        <v>0</v>
      </c>
      <c r="P642" s="14"/>
      <c r="Q642" s="14"/>
      <c r="R642" s="14"/>
      <c r="W642" t="s">
        <v>3530</v>
      </c>
      <c r="X642" s="6">
        <v>2004</v>
      </c>
      <c r="Z642" s="6">
        <v>0</v>
      </c>
      <c r="AD642" s="14"/>
    </row>
    <row r="643" spans="1:30">
      <c r="A643" s="9">
        <v>8</v>
      </c>
      <c r="B643" s="9" t="str">
        <f t="shared" ref="B643:B706" si="31">CONCATENATE(C643,CHAR(32),D643)</f>
        <v>Audax HM210G6</v>
      </c>
      <c r="C643" s="14" t="s">
        <v>782</v>
      </c>
      <c r="D643" s="14" t="s">
        <v>1402</v>
      </c>
      <c r="E643" s="14"/>
      <c r="F643" s="14"/>
      <c r="G643" s="14"/>
      <c r="H643" s="14">
        <v>70</v>
      </c>
      <c r="I643" s="14">
        <v>88.9</v>
      </c>
      <c r="J643" s="9">
        <v>4.4000000000000004</v>
      </c>
      <c r="K643" s="14">
        <v>33</v>
      </c>
      <c r="L643" s="14">
        <v>81.67</v>
      </c>
      <c r="M643" s="14">
        <v>0.49</v>
      </c>
      <c r="N643" s="14">
        <f t="shared" si="30"/>
        <v>0</v>
      </c>
      <c r="O643" s="14">
        <f t="shared" si="29"/>
        <v>0</v>
      </c>
      <c r="P643" s="14"/>
      <c r="Q643" s="14"/>
      <c r="R643" s="14"/>
      <c r="W643" t="s">
        <v>3530</v>
      </c>
      <c r="X643" s="6">
        <v>2004</v>
      </c>
      <c r="Z643" s="6">
        <v>0</v>
      </c>
      <c r="AD643" s="14"/>
    </row>
    <row r="644" spans="1:30">
      <c r="A644" s="9">
        <v>8</v>
      </c>
      <c r="B644" s="9" t="str">
        <f t="shared" si="31"/>
        <v>Audax HM210Z12</v>
      </c>
      <c r="C644" s="14" t="s">
        <v>782</v>
      </c>
      <c r="D644" s="14" t="s">
        <v>1403</v>
      </c>
      <c r="E644" s="14"/>
      <c r="F644" s="14"/>
      <c r="G644" s="14"/>
      <c r="H644" s="14">
        <v>70</v>
      </c>
      <c r="I644" s="14">
        <v>90.7</v>
      </c>
      <c r="J644" s="9">
        <v>4.4000000000000004</v>
      </c>
      <c r="K644" s="14">
        <v>32</v>
      </c>
      <c r="L644" s="14">
        <v>86.24</v>
      </c>
      <c r="M644" s="14">
        <v>0.33</v>
      </c>
      <c r="N644" s="14">
        <f t="shared" si="30"/>
        <v>0</v>
      </c>
      <c r="O644" s="14">
        <f t="shared" ref="O644:O707" si="32">IF(AD644&gt;0,1/(1/M644-1/N644),0)</f>
        <v>0</v>
      </c>
      <c r="P644" s="14"/>
      <c r="Q644" s="14"/>
      <c r="R644" s="14"/>
      <c r="W644" t="s">
        <v>3530</v>
      </c>
      <c r="X644" s="6">
        <v>2004</v>
      </c>
      <c r="Z644" s="6">
        <v>0</v>
      </c>
      <c r="AD644" s="14"/>
    </row>
    <row r="645" spans="1:30">
      <c r="A645" s="9">
        <v>8</v>
      </c>
      <c r="B645" s="9" t="str">
        <f t="shared" si="31"/>
        <v>Audes 70W81-8</v>
      </c>
      <c r="C645" s="14" t="s">
        <v>1219</v>
      </c>
      <c r="D645" s="14" t="s">
        <v>1404</v>
      </c>
      <c r="E645" s="14"/>
      <c r="F645" s="14"/>
      <c r="G645" s="14"/>
      <c r="H645" s="14"/>
      <c r="I645" s="14">
        <v>87</v>
      </c>
      <c r="J645" s="9"/>
      <c r="K645" s="14">
        <v>32</v>
      </c>
      <c r="L645" s="14">
        <v>56</v>
      </c>
      <c r="M645" s="14">
        <v>0.41</v>
      </c>
      <c r="N645" s="14">
        <f t="shared" si="30"/>
        <v>0.49230769230769234</v>
      </c>
      <c r="O645" s="14">
        <f t="shared" si="32"/>
        <v>2.4523364485981314</v>
      </c>
      <c r="P645" s="14"/>
      <c r="Q645" s="14"/>
      <c r="R645" s="14"/>
      <c r="W645" t="s">
        <v>3530</v>
      </c>
      <c r="X645" s="6">
        <v>2004</v>
      </c>
      <c r="Z645" s="6">
        <v>0</v>
      </c>
      <c r="AD645" s="14">
        <v>65</v>
      </c>
    </row>
    <row r="646" spans="1:30">
      <c r="A646" s="9">
        <v>8</v>
      </c>
      <c r="B646" s="9" t="str">
        <f t="shared" si="31"/>
        <v>Audes 75W82-8</v>
      </c>
      <c r="C646" s="14" t="s">
        <v>1219</v>
      </c>
      <c r="D646" s="14" t="s">
        <v>1405</v>
      </c>
      <c r="E646" s="14"/>
      <c r="F646" s="14"/>
      <c r="G646" s="14"/>
      <c r="H646" s="14">
        <v>130</v>
      </c>
      <c r="I646" s="14"/>
      <c r="J646" s="9"/>
      <c r="K646" s="14">
        <v>35</v>
      </c>
      <c r="L646" s="14">
        <v>45</v>
      </c>
      <c r="M646" s="14">
        <v>0.37</v>
      </c>
      <c r="N646" s="14">
        <f t="shared" si="30"/>
        <v>0.44871794871794873</v>
      </c>
      <c r="O646" s="14">
        <f t="shared" si="32"/>
        <v>2.1091205211726392</v>
      </c>
      <c r="P646" s="14"/>
      <c r="Q646" s="14"/>
      <c r="R646" s="14"/>
      <c r="W646" t="s">
        <v>3530</v>
      </c>
      <c r="X646" s="6">
        <v>2004</v>
      </c>
      <c r="Z646" s="6">
        <v>0</v>
      </c>
      <c r="AD646" s="14">
        <v>78</v>
      </c>
    </row>
    <row r="647" spans="1:30">
      <c r="A647" s="9">
        <v>8</v>
      </c>
      <c r="B647" s="9" t="str">
        <f t="shared" si="31"/>
        <v>Audes 75W87-8</v>
      </c>
      <c r="C647" s="14" t="s">
        <v>1219</v>
      </c>
      <c r="D647" s="14" t="s">
        <v>1406</v>
      </c>
      <c r="E647" s="14"/>
      <c r="F647" s="14"/>
      <c r="G647" s="14"/>
      <c r="H647" s="14">
        <v>130</v>
      </c>
      <c r="I647" s="14">
        <v>87</v>
      </c>
      <c r="J647" s="9"/>
      <c r="K647" s="14">
        <v>35</v>
      </c>
      <c r="L647" s="14">
        <v>45</v>
      </c>
      <c r="M647" s="14">
        <v>0.35</v>
      </c>
      <c r="N647" s="14">
        <f t="shared" si="30"/>
        <v>0.42168674698795183</v>
      </c>
      <c r="O647" s="14">
        <f t="shared" si="32"/>
        <v>2.0588235294117645</v>
      </c>
      <c r="P647" s="14"/>
      <c r="Q647" s="14"/>
      <c r="R647" s="14"/>
      <c r="W647" t="s">
        <v>3530</v>
      </c>
      <c r="X647" s="6">
        <v>2004</v>
      </c>
      <c r="Z647" s="6">
        <v>0</v>
      </c>
      <c r="AD647" s="14">
        <v>83</v>
      </c>
    </row>
    <row r="648" spans="1:30">
      <c r="A648" s="9">
        <v>8</v>
      </c>
      <c r="B648" s="9" t="str">
        <f t="shared" si="31"/>
        <v>Audio Technology 8 I 52 20 08 SD</v>
      </c>
      <c r="C648" s="14" t="s">
        <v>841</v>
      </c>
      <c r="D648" s="14" t="s">
        <v>1407</v>
      </c>
      <c r="E648" s="14"/>
      <c r="F648" s="14"/>
      <c r="G648" s="14"/>
      <c r="H648" s="14">
        <v>180</v>
      </c>
      <c r="I648" s="14">
        <v>91</v>
      </c>
      <c r="J648" s="9">
        <v>9</v>
      </c>
      <c r="K648" s="14">
        <v>33</v>
      </c>
      <c r="L648" s="14">
        <v>70</v>
      </c>
      <c r="M648" s="14">
        <v>0.26</v>
      </c>
      <c r="N648" s="14">
        <f t="shared" si="30"/>
        <v>0.3</v>
      </c>
      <c r="O648" s="14">
        <f t="shared" si="32"/>
        <v>1.950000000000002</v>
      </c>
      <c r="P648" s="14"/>
      <c r="Q648" s="14"/>
      <c r="R648" s="14"/>
      <c r="W648" t="s">
        <v>3530</v>
      </c>
      <c r="X648" s="6">
        <v>2004</v>
      </c>
      <c r="Z648" s="6">
        <v>0</v>
      </c>
      <c r="AD648" s="14">
        <v>110</v>
      </c>
    </row>
    <row r="649" spans="1:30">
      <c r="A649" s="9">
        <v>8</v>
      </c>
      <c r="B649" s="9" t="str">
        <f t="shared" si="31"/>
        <v>Babb L6</v>
      </c>
      <c r="C649" s="14" t="s">
        <v>843</v>
      </c>
      <c r="D649" s="14" t="s">
        <v>1408</v>
      </c>
      <c r="E649" s="14"/>
      <c r="F649" s="14"/>
      <c r="G649" s="14"/>
      <c r="H649" s="14">
        <v>100</v>
      </c>
      <c r="I649" s="14">
        <v>86</v>
      </c>
      <c r="J649" s="9"/>
      <c r="K649" s="14">
        <v>24.22</v>
      </c>
      <c r="L649" s="14">
        <v>26.08</v>
      </c>
      <c r="M649" s="14">
        <v>0.51</v>
      </c>
      <c r="N649" s="14">
        <f t="shared" si="30"/>
        <v>1.0530434782608695</v>
      </c>
      <c r="O649" s="14">
        <f t="shared" si="32"/>
        <v>0.98896717373899135</v>
      </c>
      <c r="P649" s="14"/>
      <c r="Q649" s="14"/>
      <c r="R649" s="14"/>
      <c r="W649" t="s">
        <v>3530</v>
      </c>
      <c r="X649" s="6">
        <v>2004</v>
      </c>
      <c r="Z649" s="6">
        <v>0</v>
      </c>
      <c r="AD649" s="14">
        <v>23</v>
      </c>
    </row>
    <row r="650" spans="1:30">
      <c r="A650" s="9">
        <v>8</v>
      </c>
      <c r="B650" s="9" t="str">
        <f t="shared" si="31"/>
        <v xml:space="preserve">BC 8 CX 21 </v>
      </c>
      <c r="C650" s="14" t="s">
        <v>1221</v>
      </c>
      <c r="D650" s="14" t="s">
        <v>1409</v>
      </c>
      <c r="E650" s="14"/>
      <c r="F650" s="14"/>
      <c r="G650" s="14"/>
      <c r="H650" s="14">
        <v>200</v>
      </c>
      <c r="I650" s="14">
        <v>94</v>
      </c>
      <c r="J650" s="9">
        <v>5</v>
      </c>
      <c r="K650" s="14">
        <v>74</v>
      </c>
      <c r="L650" s="14">
        <v>15</v>
      </c>
      <c r="M650" s="14">
        <v>0.36</v>
      </c>
      <c r="N650" s="14">
        <f t="shared" si="30"/>
        <v>0.38947368421052631</v>
      </c>
      <c r="O650" s="14">
        <f t="shared" si="32"/>
        <v>4.7571428571428589</v>
      </c>
      <c r="P650" s="14"/>
      <c r="Q650" s="14"/>
      <c r="R650" s="14"/>
      <c r="W650" t="s">
        <v>3530</v>
      </c>
      <c r="X650" s="6">
        <v>2004</v>
      </c>
      <c r="Z650" s="6">
        <v>0</v>
      </c>
      <c r="AD650" s="14">
        <v>190</v>
      </c>
    </row>
    <row r="651" spans="1:30">
      <c r="A651" s="9">
        <v>8</v>
      </c>
      <c r="B651" s="9" t="str">
        <f t="shared" si="31"/>
        <v>Beyma 8 AG / 1N</v>
      </c>
      <c r="C651" s="14" t="s">
        <v>952</v>
      </c>
      <c r="D651" s="14" t="s">
        <v>1410</v>
      </c>
      <c r="E651" s="14"/>
      <c r="F651" s="14"/>
      <c r="G651" s="14"/>
      <c r="H651" s="14">
        <v>30</v>
      </c>
      <c r="I651" s="14">
        <v>94</v>
      </c>
      <c r="J651" s="9">
        <v>1</v>
      </c>
      <c r="K651" s="14">
        <v>120</v>
      </c>
      <c r="L651" s="14">
        <v>10</v>
      </c>
      <c r="M651" s="14">
        <v>1.59</v>
      </c>
      <c r="N651" s="14">
        <f t="shared" si="30"/>
        <v>2.1818181818181817</v>
      </c>
      <c r="O651" s="14">
        <f t="shared" si="32"/>
        <v>5.8617511520737349</v>
      </c>
      <c r="P651" s="14"/>
      <c r="Q651" s="14"/>
      <c r="R651" s="14"/>
      <c r="W651" t="s">
        <v>3530</v>
      </c>
      <c r="X651" s="6">
        <v>2004</v>
      </c>
      <c r="Z651" s="6">
        <v>0</v>
      </c>
      <c r="AD651" s="14">
        <v>55</v>
      </c>
    </row>
    <row r="652" spans="1:30">
      <c r="A652" s="9">
        <v>8</v>
      </c>
      <c r="B652" s="9" t="str">
        <f t="shared" si="31"/>
        <v>Beyma 8 AG / N</v>
      </c>
      <c r="C652" s="14" t="s">
        <v>952</v>
      </c>
      <c r="D652" s="14" t="s">
        <v>1411</v>
      </c>
      <c r="E652" s="14"/>
      <c r="F652" s="14"/>
      <c r="G652" s="14"/>
      <c r="H652" s="14">
        <v>35</v>
      </c>
      <c r="I652" s="14">
        <v>96</v>
      </c>
      <c r="J652" s="9">
        <v>2</v>
      </c>
      <c r="K652" s="14">
        <v>105</v>
      </c>
      <c r="L652" s="14">
        <v>11</v>
      </c>
      <c r="M652" s="14">
        <v>1.1499999999999999</v>
      </c>
      <c r="N652" s="14">
        <f t="shared" si="30"/>
        <v>1.5909090909090908</v>
      </c>
      <c r="O652" s="14">
        <f t="shared" si="32"/>
        <v>4.1494845360824728</v>
      </c>
      <c r="P652" s="14"/>
      <c r="Q652" s="14"/>
      <c r="R652" s="14"/>
      <c r="W652" t="s">
        <v>3530</v>
      </c>
      <c r="X652" s="6">
        <v>2004</v>
      </c>
      <c r="Z652" s="6">
        <v>0</v>
      </c>
      <c r="AD652" s="14">
        <v>66</v>
      </c>
    </row>
    <row r="653" spans="1:30">
      <c r="A653" s="9">
        <v>8</v>
      </c>
      <c r="B653" s="9" t="str">
        <f t="shared" si="31"/>
        <v>Beyma 8 B40</v>
      </c>
      <c r="C653" s="14" t="s">
        <v>952</v>
      </c>
      <c r="D653" s="14" t="s">
        <v>1412</v>
      </c>
      <c r="E653" s="14"/>
      <c r="F653" s="14"/>
      <c r="G653" s="14"/>
      <c r="H653" s="14">
        <v>50</v>
      </c>
      <c r="I653" s="14">
        <v>90</v>
      </c>
      <c r="J653" s="9">
        <v>5</v>
      </c>
      <c r="K653" s="14">
        <v>29</v>
      </c>
      <c r="L653" s="14">
        <v>105</v>
      </c>
      <c r="M653" s="14">
        <v>0.44</v>
      </c>
      <c r="N653" s="14">
        <f t="shared" si="30"/>
        <v>0.52727272727272723</v>
      </c>
      <c r="O653" s="14">
        <f t="shared" si="32"/>
        <v>2.6583333333333337</v>
      </c>
      <c r="P653" s="14"/>
      <c r="Q653" s="14"/>
      <c r="R653" s="14"/>
      <c r="W653" t="s">
        <v>3530</v>
      </c>
      <c r="X653" s="6">
        <v>2004</v>
      </c>
      <c r="Z653" s="6">
        <v>0</v>
      </c>
      <c r="AD653" s="14">
        <v>55</v>
      </c>
    </row>
    <row r="654" spans="1:30">
      <c r="A654" s="9">
        <v>8</v>
      </c>
      <c r="B654" s="9" t="str">
        <f t="shared" si="31"/>
        <v>Beyma 8 BX</v>
      </c>
      <c r="C654" s="14" t="s">
        <v>952</v>
      </c>
      <c r="D654" s="14" t="s">
        <v>1413</v>
      </c>
      <c r="E654" s="14"/>
      <c r="F654" s="14"/>
      <c r="G654" s="14"/>
      <c r="H654" s="14">
        <v>100</v>
      </c>
      <c r="I654" s="14">
        <v>92</v>
      </c>
      <c r="J654" s="9">
        <v>5</v>
      </c>
      <c r="K654" s="14">
        <v>46</v>
      </c>
      <c r="L654" s="14">
        <v>40.700000000000003</v>
      </c>
      <c r="M654" s="14">
        <v>0.57999999999999996</v>
      </c>
      <c r="N654" s="14">
        <f t="shared" si="30"/>
        <v>0.65714285714285714</v>
      </c>
      <c r="O654" s="14">
        <f t="shared" si="32"/>
        <v>4.9407407407407407</v>
      </c>
      <c r="P654" s="14"/>
      <c r="Q654" s="14"/>
      <c r="R654" s="14"/>
      <c r="W654" t="s">
        <v>3530</v>
      </c>
      <c r="X654" s="6">
        <v>2004</v>
      </c>
      <c r="Z654" s="6">
        <v>0</v>
      </c>
      <c r="AD654" s="14">
        <v>70</v>
      </c>
    </row>
    <row r="655" spans="1:30">
      <c r="A655" s="9">
        <v>8</v>
      </c>
      <c r="B655" s="9" t="str">
        <f t="shared" si="31"/>
        <v>Beyma 8 M100</v>
      </c>
      <c r="C655" s="14" t="s">
        <v>952</v>
      </c>
      <c r="D655" s="14" t="s">
        <v>1414</v>
      </c>
      <c r="E655" s="14"/>
      <c r="F655" s="14"/>
      <c r="G655" s="14"/>
      <c r="H655" s="14">
        <v>100</v>
      </c>
      <c r="I655" s="14">
        <v>95</v>
      </c>
      <c r="J655" s="9">
        <v>1</v>
      </c>
      <c r="K655" s="14">
        <v>94</v>
      </c>
      <c r="L655" s="14">
        <v>11.35</v>
      </c>
      <c r="M655" s="14">
        <v>0.54</v>
      </c>
      <c r="N655" s="14">
        <f t="shared" si="30"/>
        <v>0.63087248322147649</v>
      </c>
      <c r="O655" s="14">
        <f t="shared" si="32"/>
        <v>3.7488921713441701</v>
      </c>
      <c r="P655" s="14"/>
      <c r="Q655" s="14"/>
      <c r="R655" s="14"/>
      <c r="W655" t="s">
        <v>3530</v>
      </c>
      <c r="X655" s="6">
        <v>2004</v>
      </c>
      <c r="Z655" s="6">
        <v>0</v>
      </c>
      <c r="AD655" s="14">
        <v>149</v>
      </c>
    </row>
    <row r="656" spans="1:30">
      <c r="A656" s="9">
        <v>8</v>
      </c>
      <c r="B656" s="9" t="str">
        <f t="shared" si="31"/>
        <v>Beyma 8 M60</v>
      </c>
      <c r="C656" s="14" t="s">
        <v>952</v>
      </c>
      <c r="D656" s="14" t="s">
        <v>1415</v>
      </c>
      <c r="E656" s="14"/>
      <c r="F656" s="14"/>
      <c r="G656" s="14"/>
      <c r="H656" s="14">
        <v>70</v>
      </c>
      <c r="I656" s="14">
        <v>95</v>
      </c>
      <c r="J656" s="9">
        <v>1</v>
      </c>
      <c r="K656" s="14">
        <v>87</v>
      </c>
      <c r="L656" s="14">
        <v>11.3</v>
      </c>
      <c r="M656" s="14">
        <v>0.60389999999999999</v>
      </c>
      <c r="N656" s="14">
        <f t="shared" si="30"/>
        <v>0.7767857142857143</v>
      </c>
      <c r="O656" s="14">
        <f t="shared" si="32"/>
        <v>2.713358329201784</v>
      </c>
      <c r="P656" s="14"/>
      <c r="Q656" s="14"/>
      <c r="R656" s="14"/>
      <c r="W656" t="s">
        <v>3530</v>
      </c>
      <c r="X656" s="6">
        <v>2004</v>
      </c>
      <c r="Z656" s="6">
        <v>0</v>
      </c>
      <c r="AD656" s="14">
        <v>112</v>
      </c>
    </row>
    <row r="657" spans="1:30">
      <c r="A657" s="9">
        <v>8</v>
      </c>
      <c r="B657" s="9" t="str">
        <f t="shared" si="31"/>
        <v>Beyma 8 WOOFER / P</v>
      </c>
      <c r="C657" s="14" t="s">
        <v>952</v>
      </c>
      <c r="D657" s="14" t="s">
        <v>1416</v>
      </c>
      <c r="E657" s="14"/>
      <c r="F657" s="14"/>
      <c r="G657" s="14"/>
      <c r="H657" s="14">
        <v>50</v>
      </c>
      <c r="I657" s="14">
        <v>92</v>
      </c>
      <c r="J657" s="9">
        <v>4.5</v>
      </c>
      <c r="K657" s="14">
        <v>35</v>
      </c>
      <c r="L657" s="14">
        <v>75</v>
      </c>
      <c r="M657" s="14">
        <v>0.38</v>
      </c>
      <c r="N657" s="14">
        <f t="shared" si="30"/>
        <v>0.47297297297297297</v>
      </c>
      <c r="O657" s="14">
        <f t="shared" si="32"/>
        <v>1.9331395348837204</v>
      </c>
      <c r="P657" s="14"/>
      <c r="Q657" s="14"/>
      <c r="R657" s="14"/>
      <c r="W657" t="s">
        <v>3530</v>
      </c>
      <c r="X657" s="6">
        <v>2004</v>
      </c>
      <c r="Z657" s="6">
        <v>0</v>
      </c>
      <c r="AD657" s="14">
        <v>74</v>
      </c>
    </row>
    <row r="658" spans="1:30">
      <c r="A658" s="9">
        <v>8</v>
      </c>
      <c r="B658" s="9" t="str">
        <f t="shared" si="31"/>
        <v>Beyma 8LW30</v>
      </c>
      <c r="C658" s="14" t="s">
        <v>952</v>
      </c>
      <c r="D658" s="14" t="s">
        <v>1417</v>
      </c>
      <c r="E658" s="14"/>
      <c r="F658" s="14"/>
      <c r="G658" s="14"/>
      <c r="H658" s="14">
        <v>250</v>
      </c>
      <c r="I658" s="14">
        <v>95</v>
      </c>
      <c r="J658" s="9">
        <v>4.5</v>
      </c>
      <c r="K658" s="14">
        <v>75</v>
      </c>
      <c r="L658" s="14">
        <v>18.5</v>
      </c>
      <c r="M658" s="14">
        <v>0.38</v>
      </c>
      <c r="N658" s="14">
        <f t="shared" si="30"/>
        <v>0.39893617021276595</v>
      </c>
      <c r="O658" s="14">
        <f t="shared" si="32"/>
        <v>8.0056179775280878</v>
      </c>
      <c r="P658" s="14"/>
      <c r="Q658" s="14"/>
      <c r="R658" s="14"/>
      <c r="W658" t="s">
        <v>3530</v>
      </c>
      <c r="X658" s="6">
        <v>2004</v>
      </c>
      <c r="Z658" s="6">
        <v>0</v>
      </c>
      <c r="AD658" s="14">
        <v>188</v>
      </c>
    </row>
    <row r="659" spans="1:30">
      <c r="A659" s="9">
        <v>8</v>
      </c>
      <c r="B659" s="9" t="str">
        <f t="shared" si="31"/>
        <v>Beyma ASL 8</v>
      </c>
      <c r="C659" s="14" t="s">
        <v>952</v>
      </c>
      <c r="D659" s="14" t="s">
        <v>1418</v>
      </c>
      <c r="E659" s="14"/>
      <c r="F659" s="14"/>
      <c r="G659" s="14"/>
      <c r="H659" s="14">
        <v>100</v>
      </c>
      <c r="I659" s="14">
        <v>90</v>
      </c>
      <c r="J659" s="9">
        <v>6</v>
      </c>
      <c r="K659" s="14">
        <v>48</v>
      </c>
      <c r="L659" s="14">
        <v>25</v>
      </c>
      <c r="M659" s="14">
        <v>0.46</v>
      </c>
      <c r="N659" s="14">
        <f t="shared" si="30"/>
        <v>0.55172413793103448</v>
      </c>
      <c r="O659" s="14">
        <f t="shared" si="32"/>
        <v>2.7669172932330834</v>
      </c>
      <c r="P659" s="14"/>
      <c r="Q659" s="14"/>
      <c r="R659" s="14"/>
      <c r="W659" t="s">
        <v>3530</v>
      </c>
      <c r="X659" s="6">
        <v>2004</v>
      </c>
      <c r="Z659" s="6">
        <v>0</v>
      </c>
      <c r="AD659" s="14">
        <v>87</v>
      </c>
    </row>
    <row r="660" spans="1:30">
      <c r="A660" s="9">
        <v>8</v>
      </c>
      <c r="B660" s="9" t="str">
        <f t="shared" si="31"/>
        <v>Beyma PRO 800</v>
      </c>
      <c r="C660" s="14" t="s">
        <v>952</v>
      </c>
      <c r="D660" s="14" t="s">
        <v>1419</v>
      </c>
      <c r="E660" s="14"/>
      <c r="F660" s="14"/>
      <c r="G660" s="14"/>
      <c r="H660" s="14">
        <v>100</v>
      </c>
      <c r="I660" s="14">
        <v>89</v>
      </c>
      <c r="J660" s="9">
        <v>6</v>
      </c>
      <c r="K660" s="14">
        <v>30</v>
      </c>
      <c r="L660" s="14">
        <v>60</v>
      </c>
      <c r="M660" s="14">
        <v>0.33</v>
      </c>
      <c r="N660" s="14">
        <f t="shared" si="30"/>
        <v>0.34883720930232559</v>
      </c>
      <c r="O660" s="14">
        <f t="shared" si="32"/>
        <v>6.1111111111111134</v>
      </c>
      <c r="P660" s="14"/>
      <c r="Q660" s="14"/>
      <c r="R660" s="14"/>
      <c r="W660" t="s">
        <v>3530</v>
      </c>
      <c r="X660" s="6">
        <v>2004</v>
      </c>
      <c r="Z660" s="6">
        <v>0</v>
      </c>
      <c r="AD660" s="14">
        <v>86</v>
      </c>
    </row>
    <row r="661" spans="1:30">
      <c r="A661" s="9">
        <v>8</v>
      </c>
      <c r="B661" s="9" t="str">
        <f t="shared" si="31"/>
        <v>BM Audio Labs MB-83CT</v>
      </c>
      <c r="C661" s="14" t="s">
        <v>847</v>
      </c>
      <c r="D661" s="14" t="s">
        <v>1420</v>
      </c>
      <c r="E661" s="14"/>
      <c r="F661" s="14"/>
      <c r="G661" s="14"/>
      <c r="H661" s="14"/>
      <c r="I661" s="14"/>
      <c r="J661" s="9"/>
      <c r="K661" s="14">
        <v>59.774799999999999</v>
      </c>
      <c r="L661" s="14">
        <v>8.3192000000000004</v>
      </c>
      <c r="M661" s="14">
        <v>0.83289999999999997</v>
      </c>
      <c r="N661" s="14">
        <f t="shared" si="30"/>
        <v>1.0131322033898305</v>
      </c>
      <c r="O661" s="14">
        <f t="shared" si="32"/>
        <v>4.6819480444247992</v>
      </c>
      <c r="P661" s="14"/>
      <c r="Q661" s="14"/>
      <c r="R661" s="14"/>
      <c r="W661" t="s">
        <v>3530</v>
      </c>
      <c r="X661" s="6">
        <v>2004</v>
      </c>
      <c r="Z661" s="6">
        <v>0</v>
      </c>
      <c r="AD661" s="14">
        <v>59</v>
      </c>
    </row>
    <row r="662" spans="1:30">
      <c r="A662" s="9">
        <v>8</v>
      </c>
      <c r="B662" s="9" t="str">
        <f t="shared" si="31"/>
        <v>BM Audio Labs V-8DF</v>
      </c>
      <c r="C662" s="14" t="s">
        <v>847</v>
      </c>
      <c r="D662" s="14" t="s">
        <v>1421</v>
      </c>
      <c r="E662" s="14"/>
      <c r="F662" s="14"/>
      <c r="G662" s="14"/>
      <c r="H662" s="14"/>
      <c r="I662" s="14"/>
      <c r="J662" s="9">
        <v>4</v>
      </c>
      <c r="K662" s="14">
        <v>55.4</v>
      </c>
      <c r="L662" s="14">
        <v>55</v>
      </c>
      <c r="M662" s="14">
        <v>0.85</v>
      </c>
      <c r="N662" s="14">
        <f t="shared" si="30"/>
        <v>1.2043478260869565</v>
      </c>
      <c r="O662" s="14">
        <f t="shared" si="32"/>
        <v>2.8889570552147239</v>
      </c>
      <c r="P662" s="14"/>
      <c r="Q662" s="14"/>
      <c r="R662" s="14"/>
      <c r="W662" t="s">
        <v>3530</v>
      </c>
      <c r="X662" s="6">
        <v>2004</v>
      </c>
      <c r="Z662" s="6">
        <v>0</v>
      </c>
      <c r="AD662" s="14">
        <v>46</v>
      </c>
    </row>
    <row r="663" spans="1:30">
      <c r="A663" s="9">
        <v>8</v>
      </c>
      <c r="B663" s="9" t="str">
        <f t="shared" si="31"/>
        <v>BM Audio Labs V-8DFO</v>
      </c>
      <c r="C663" s="14" t="s">
        <v>847</v>
      </c>
      <c r="D663" s="14" t="s">
        <v>1422</v>
      </c>
      <c r="E663" s="14"/>
      <c r="F663" s="14"/>
      <c r="G663" s="14"/>
      <c r="H663" s="14"/>
      <c r="I663" s="14"/>
      <c r="J663" s="9">
        <v>4</v>
      </c>
      <c r="K663" s="14">
        <v>55.4</v>
      </c>
      <c r="L663" s="14">
        <v>55</v>
      </c>
      <c r="M663" s="14">
        <v>0.85</v>
      </c>
      <c r="N663" s="14">
        <f t="shared" si="30"/>
        <v>1.2043478260869565</v>
      </c>
      <c r="O663" s="14">
        <f t="shared" si="32"/>
        <v>2.8889570552147239</v>
      </c>
      <c r="P663" s="14"/>
      <c r="Q663" s="14"/>
      <c r="R663" s="14"/>
      <c r="W663" t="s">
        <v>3530</v>
      </c>
      <c r="X663" s="6">
        <v>2004</v>
      </c>
      <c r="Z663" s="6">
        <v>0</v>
      </c>
      <c r="AD663" s="14">
        <v>46</v>
      </c>
    </row>
    <row r="664" spans="1:30">
      <c r="A664" s="9">
        <v>8</v>
      </c>
      <c r="B664" s="9" t="str">
        <f t="shared" si="31"/>
        <v>BM Audio Labs V-8LA</v>
      </c>
      <c r="C664" s="14" t="s">
        <v>847</v>
      </c>
      <c r="D664" s="14" t="s">
        <v>1423</v>
      </c>
      <c r="E664" s="14"/>
      <c r="F664" s="14"/>
      <c r="G664" s="14"/>
      <c r="H664" s="14"/>
      <c r="I664" s="14"/>
      <c r="J664" s="9">
        <v>4</v>
      </c>
      <c r="K664" s="14">
        <v>55.4</v>
      </c>
      <c r="L664" s="14">
        <v>23</v>
      </c>
      <c r="M664" s="14">
        <v>0.84</v>
      </c>
      <c r="N664" s="14">
        <f t="shared" si="30"/>
        <v>1.0259259259259259</v>
      </c>
      <c r="O664" s="14">
        <f t="shared" si="32"/>
        <v>4.6350597609561746</v>
      </c>
      <c r="P664" s="14"/>
      <c r="Q664" s="14"/>
      <c r="R664" s="14"/>
      <c r="W664" t="s">
        <v>3530</v>
      </c>
      <c r="X664" s="6">
        <v>2004</v>
      </c>
      <c r="Z664" s="6">
        <v>0</v>
      </c>
      <c r="AD664" s="14">
        <v>54</v>
      </c>
    </row>
    <row r="665" spans="1:30">
      <c r="A665" s="9">
        <v>8</v>
      </c>
      <c r="B665" s="9" t="str">
        <f t="shared" si="31"/>
        <v>BM Audio Labs V-8XL</v>
      </c>
      <c r="C665" s="14" t="s">
        <v>847</v>
      </c>
      <c r="D665" s="14" t="s">
        <v>1424</v>
      </c>
      <c r="E665" s="14"/>
      <c r="F665" s="14"/>
      <c r="G665" s="14"/>
      <c r="H665" s="14"/>
      <c r="I665" s="14"/>
      <c r="J665" s="9">
        <v>4</v>
      </c>
      <c r="K665" s="14">
        <v>55.4</v>
      </c>
      <c r="L665" s="14">
        <v>55</v>
      </c>
      <c r="M665" s="14">
        <v>0.85</v>
      </c>
      <c r="N665" s="14">
        <f t="shared" si="30"/>
        <v>1.2043478260869565</v>
      </c>
      <c r="O665" s="14">
        <f t="shared" si="32"/>
        <v>2.8889570552147239</v>
      </c>
      <c r="P665" s="14"/>
      <c r="Q665" s="14"/>
      <c r="R665" s="14"/>
      <c r="W665" t="s">
        <v>3530</v>
      </c>
      <c r="X665" s="6">
        <v>2004</v>
      </c>
      <c r="Z665" s="6">
        <v>0</v>
      </c>
      <c r="AD665" s="14">
        <v>46</v>
      </c>
    </row>
    <row r="666" spans="1:30">
      <c r="A666" s="9">
        <v>8</v>
      </c>
      <c r="B666" s="9" t="str">
        <f t="shared" si="31"/>
        <v>Bumper 8250IP</v>
      </c>
      <c r="C666" s="14" t="s">
        <v>1127</v>
      </c>
      <c r="D666" s="14" t="s">
        <v>1425</v>
      </c>
      <c r="E666" s="14"/>
      <c r="F666" s="14"/>
      <c r="G666" s="14"/>
      <c r="H666" s="14">
        <v>250</v>
      </c>
      <c r="I666" s="14">
        <v>85.2</v>
      </c>
      <c r="J666" s="9">
        <v>4.32</v>
      </c>
      <c r="K666" s="14">
        <v>73.8</v>
      </c>
      <c r="L666" s="14">
        <v>2.8</v>
      </c>
      <c r="M666" s="14">
        <v>0.43</v>
      </c>
      <c r="N666" s="14">
        <f t="shared" si="30"/>
        <v>0.49864864864864861</v>
      </c>
      <c r="O666" s="14">
        <f t="shared" si="32"/>
        <v>3.1234251968503948</v>
      </c>
      <c r="P666" s="14"/>
      <c r="Q666" s="14"/>
      <c r="R666" s="14"/>
      <c r="W666" t="s">
        <v>3530</v>
      </c>
      <c r="X666" s="6">
        <v>2004</v>
      </c>
      <c r="Z666" s="6">
        <v>0</v>
      </c>
      <c r="AD666" s="14">
        <v>148</v>
      </c>
    </row>
    <row r="667" spans="1:30">
      <c r="A667" s="9">
        <v>8</v>
      </c>
      <c r="B667" s="9" t="str">
        <f t="shared" si="31"/>
        <v>Bumper 8350IP</v>
      </c>
      <c r="C667" s="14" t="s">
        <v>1127</v>
      </c>
      <c r="D667" s="14" t="s">
        <v>1426</v>
      </c>
      <c r="E667" s="14"/>
      <c r="F667" s="14"/>
      <c r="G667" s="14"/>
      <c r="H667" s="14">
        <v>350</v>
      </c>
      <c r="I667" s="14">
        <v>86.6</v>
      </c>
      <c r="J667" s="9">
        <v>4.32</v>
      </c>
      <c r="K667" s="14">
        <v>58.8</v>
      </c>
      <c r="L667" s="14">
        <v>8.5</v>
      </c>
      <c r="M667" s="14">
        <v>0.51</v>
      </c>
      <c r="N667" s="14">
        <f t="shared" si="30"/>
        <v>0.6</v>
      </c>
      <c r="O667" s="14">
        <f t="shared" si="32"/>
        <v>3.4000000000000017</v>
      </c>
      <c r="P667" s="14"/>
      <c r="Q667" s="14"/>
      <c r="R667" s="14"/>
      <c r="W667" t="s">
        <v>3530</v>
      </c>
      <c r="X667" s="6">
        <v>2004</v>
      </c>
      <c r="Z667" s="6">
        <v>0</v>
      </c>
      <c r="AD667" s="14">
        <v>98</v>
      </c>
    </row>
    <row r="668" spans="1:30">
      <c r="A668" s="9">
        <v>8</v>
      </c>
      <c r="B668" s="9" t="str">
        <f t="shared" si="31"/>
        <v>Bumper 835IP</v>
      </c>
      <c r="C668" s="14" t="s">
        <v>1127</v>
      </c>
      <c r="D668" s="14" t="s">
        <v>1427</v>
      </c>
      <c r="E668" s="14"/>
      <c r="F668" s="14"/>
      <c r="G668" s="14"/>
      <c r="H668" s="14">
        <v>250</v>
      </c>
      <c r="I668" s="14">
        <v>85.2</v>
      </c>
      <c r="J668" s="9">
        <v>4.32</v>
      </c>
      <c r="K668" s="14">
        <v>73.8</v>
      </c>
      <c r="L668" s="14">
        <v>2.8</v>
      </c>
      <c r="M668" s="14">
        <v>0.43</v>
      </c>
      <c r="N668" s="14">
        <f t="shared" si="30"/>
        <v>0.49864864864864861</v>
      </c>
      <c r="O668" s="14">
        <f t="shared" si="32"/>
        <v>3.1234251968503948</v>
      </c>
      <c r="P668" s="14"/>
      <c r="Q668" s="14"/>
      <c r="R668" s="14"/>
      <c r="W668" t="s">
        <v>3530</v>
      </c>
      <c r="X668" s="6">
        <v>2004</v>
      </c>
      <c r="Z668" s="6">
        <v>0</v>
      </c>
      <c r="AD668" s="14">
        <v>148</v>
      </c>
    </row>
    <row r="669" spans="1:30">
      <c r="A669" s="9">
        <v>8</v>
      </c>
      <c r="B669" s="9" t="str">
        <f t="shared" si="31"/>
        <v>Bumper 8450IP</v>
      </c>
      <c r="C669" s="14" t="s">
        <v>1127</v>
      </c>
      <c r="D669" s="14" t="s">
        <v>1428</v>
      </c>
      <c r="E669" s="14"/>
      <c r="F669" s="14"/>
      <c r="G669" s="14"/>
      <c r="H669" s="14">
        <v>450</v>
      </c>
      <c r="I669" s="14">
        <v>85.8</v>
      </c>
      <c r="J669" s="9">
        <v>4.32</v>
      </c>
      <c r="K669" s="14">
        <v>55.4</v>
      </c>
      <c r="L669" s="14">
        <v>8</v>
      </c>
      <c r="M669" s="14">
        <v>0.5</v>
      </c>
      <c r="N669" s="14">
        <f t="shared" si="30"/>
        <v>0.49909909909909911</v>
      </c>
      <c r="O669" s="14">
        <f t="shared" si="32"/>
        <v>-276.99999999999608</v>
      </c>
      <c r="P669" s="14"/>
      <c r="Q669" s="14"/>
      <c r="R669" s="14"/>
      <c r="W669" t="s">
        <v>3530</v>
      </c>
      <c r="X669" s="6">
        <v>2004</v>
      </c>
      <c r="Z669" s="6">
        <v>0</v>
      </c>
      <c r="AD669" s="14">
        <v>111</v>
      </c>
    </row>
    <row r="670" spans="1:30">
      <c r="A670" s="9">
        <v>8</v>
      </c>
      <c r="B670" s="9" t="str">
        <f t="shared" si="31"/>
        <v>Bumper 848C</v>
      </c>
      <c r="C670" s="14" t="s">
        <v>1127</v>
      </c>
      <c r="D670" s="14" t="s">
        <v>1429</v>
      </c>
      <c r="E670" s="14"/>
      <c r="F670" s="14"/>
      <c r="G670" s="14"/>
      <c r="H670" s="14">
        <v>350</v>
      </c>
      <c r="I670" s="14">
        <v>89.4</v>
      </c>
      <c r="J670" s="9">
        <v>4.83</v>
      </c>
      <c r="K670" s="14">
        <v>67.400000000000006</v>
      </c>
      <c r="L670" s="14">
        <v>8.5</v>
      </c>
      <c r="M670" s="14">
        <v>0.43</v>
      </c>
      <c r="N670" s="14">
        <f t="shared" si="30"/>
        <v>0.49925925925925929</v>
      </c>
      <c r="O670" s="14">
        <f t="shared" si="32"/>
        <v>3.0996791443850231</v>
      </c>
      <c r="P670" s="14"/>
      <c r="Q670" s="14"/>
      <c r="R670" s="14"/>
      <c r="W670" t="s">
        <v>3530</v>
      </c>
      <c r="X670" s="6">
        <v>2004</v>
      </c>
      <c r="Z670" s="6">
        <v>0</v>
      </c>
      <c r="AD670" s="14">
        <v>135</v>
      </c>
    </row>
    <row r="671" spans="1:30">
      <c r="A671" s="9">
        <v>8</v>
      </c>
      <c r="B671" s="9" t="str">
        <f t="shared" si="31"/>
        <v>Bumper 848IP</v>
      </c>
      <c r="C671" s="14" t="s">
        <v>1127</v>
      </c>
      <c r="D671" s="14" t="s">
        <v>1430</v>
      </c>
      <c r="E671" s="14"/>
      <c r="F671" s="14"/>
      <c r="G671" s="14"/>
      <c r="H671" s="14">
        <v>350</v>
      </c>
      <c r="I671" s="14">
        <v>86.6</v>
      </c>
      <c r="J671" s="9">
        <v>4.32</v>
      </c>
      <c r="K671" s="14">
        <v>58.8</v>
      </c>
      <c r="L671" s="14">
        <v>8.5</v>
      </c>
      <c r="M671" s="14">
        <v>0.51</v>
      </c>
      <c r="N671" s="14">
        <f t="shared" si="30"/>
        <v>0.6</v>
      </c>
      <c r="O671" s="14">
        <f t="shared" si="32"/>
        <v>3.4000000000000017</v>
      </c>
      <c r="P671" s="14"/>
      <c r="Q671" s="14"/>
      <c r="R671" s="14"/>
      <c r="W671" t="s">
        <v>3530</v>
      </c>
      <c r="X671" s="6">
        <v>2004</v>
      </c>
      <c r="Z671" s="6">
        <v>0</v>
      </c>
      <c r="AD671" s="14">
        <v>98</v>
      </c>
    </row>
    <row r="672" spans="1:30">
      <c r="A672" s="9">
        <v>8</v>
      </c>
      <c r="B672" s="9" t="str">
        <f t="shared" si="31"/>
        <v>Bumper 848IPRS</v>
      </c>
      <c r="C672" s="14" t="s">
        <v>1127</v>
      </c>
      <c r="D672" s="14" t="s">
        <v>1431</v>
      </c>
      <c r="E672" s="14"/>
      <c r="F672" s="14"/>
      <c r="G672" s="14"/>
      <c r="H672" s="14">
        <v>350</v>
      </c>
      <c r="I672" s="14">
        <v>88.2</v>
      </c>
      <c r="J672" s="9">
        <v>4.32</v>
      </c>
      <c r="K672" s="14">
        <v>40.1</v>
      </c>
      <c r="L672" s="14">
        <v>14</v>
      </c>
      <c r="M672" s="14">
        <v>0.39</v>
      </c>
      <c r="N672" s="14">
        <f t="shared" si="30"/>
        <v>0.40100000000000002</v>
      </c>
      <c r="O672" s="14">
        <f t="shared" si="32"/>
        <v>14.217272727272706</v>
      </c>
      <c r="P672" s="14"/>
      <c r="Q672" s="14"/>
      <c r="R672" s="14"/>
      <c r="W672" t="s">
        <v>3530</v>
      </c>
      <c r="X672" s="6">
        <v>2004</v>
      </c>
      <c r="Z672" s="6">
        <v>0</v>
      </c>
      <c r="AD672" s="14">
        <v>100</v>
      </c>
    </row>
    <row r="673" spans="1:30">
      <c r="A673" s="9">
        <v>8</v>
      </c>
      <c r="B673" s="9" t="str">
        <f t="shared" si="31"/>
        <v>Bumper 848RF</v>
      </c>
      <c r="C673" s="14" t="s">
        <v>1127</v>
      </c>
      <c r="D673" s="14" t="s">
        <v>1432</v>
      </c>
      <c r="E673" s="14"/>
      <c r="F673" s="14"/>
      <c r="G673" s="14"/>
      <c r="H673" s="14">
        <v>300</v>
      </c>
      <c r="I673" s="14"/>
      <c r="J673" s="9">
        <v>5.6</v>
      </c>
      <c r="K673" s="14">
        <v>47.4</v>
      </c>
      <c r="L673" s="14">
        <v>31.2</v>
      </c>
      <c r="M673" s="14">
        <v>0.37</v>
      </c>
      <c r="N673" s="14">
        <f t="shared" si="30"/>
        <v>0.39831932773109241</v>
      </c>
      <c r="O673" s="14">
        <f t="shared" si="32"/>
        <v>5.2041543026706307</v>
      </c>
      <c r="P673" s="14"/>
      <c r="Q673" s="14"/>
      <c r="R673" s="14"/>
      <c r="W673" t="s">
        <v>3530</v>
      </c>
      <c r="X673" s="6">
        <v>2004</v>
      </c>
      <c r="Z673" s="6">
        <v>0</v>
      </c>
      <c r="AD673" s="14">
        <v>119</v>
      </c>
    </row>
    <row r="674" spans="1:30">
      <c r="A674" s="9">
        <v>8</v>
      </c>
      <c r="B674" s="9" t="str">
        <f t="shared" si="31"/>
        <v>Bumper 848X</v>
      </c>
      <c r="C674" s="14" t="s">
        <v>1127</v>
      </c>
      <c r="D674" s="14" t="s">
        <v>1433</v>
      </c>
      <c r="E674" s="14"/>
      <c r="F674" s="14"/>
      <c r="G674" s="14"/>
      <c r="H674" s="14">
        <v>350</v>
      </c>
      <c r="I674" s="14">
        <v>88.5</v>
      </c>
      <c r="J674" s="9">
        <v>4.32</v>
      </c>
      <c r="K674" s="14">
        <v>62.5</v>
      </c>
      <c r="L674" s="14">
        <v>8.5</v>
      </c>
      <c r="M674" s="14">
        <v>0.48</v>
      </c>
      <c r="N674" s="14">
        <f t="shared" si="30"/>
        <v>0.5</v>
      </c>
      <c r="O674" s="14">
        <f t="shared" si="32"/>
        <v>11.999999999999979</v>
      </c>
      <c r="P674" s="14"/>
      <c r="Q674" s="14"/>
      <c r="R674" s="14"/>
      <c r="W674" t="s">
        <v>3530</v>
      </c>
      <c r="X674" s="6">
        <v>2004</v>
      </c>
      <c r="Z674" s="6">
        <v>0</v>
      </c>
      <c r="AD674" s="14">
        <v>125</v>
      </c>
    </row>
    <row r="675" spans="1:30">
      <c r="A675" s="9">
        <v>8</v>
      </c>
      <c r="B675" s="9" t="str">
        <f t="shared" si="31"/>
        <v>Bumper 848X-8</v>
      </c>
      <c r="C675" s="14" t="s">
        <v>1127</v>
      </c>
      <c r="D675" s="14" t="s">
        <v>1434</v>
      </c>
      <c r="E675" s="14"/>
      <c r="F675" s="14"/>
      <c r="G675" s="14"/>
      <c r="H675" s="14">
        <v>350</v>
      </c>
      <c r="I675" s="14">
        <v>86.3</v>
      </c>
      <c r="J675" s="9">
        <v>4.83</v>
      </c>
      <c r="K675" s="14">
        <v>69.5</v>
      </c>
      <c r="L675" s="14">
        <v>17</v>
      </c>
      <c r="M675" s="14">
        <v>0.62</v>
      </c>
      <c r="N675" s="14">
        <f t="shared" si="30"/>
        <v>0.70202020202020199</v>
      </c>
      <c r="O675" s="14">
        <f t="shared" si="32"/>
        <v>5.3066502463054164</v>
      </c>
      <c r="P675" s="14"/>
      <c r="Q675" s="14"/>
      <c r="R675" s="14"/>
      <c r="W675" t="s">
        <v>3530</v>
      </c>
      <c r="X675" s="6">
        <v>2004</v>
      </c>
      <c r="Z675" s="6">
        <v>0</v>
      </c>
      <c r="AD675" s="14">
        <v>99</v>
      </c>
    </row>
    <row r="676" spans="1:30">
      <c r="A676" s="9">
        <v>8</v>
      </c>
      <c r="B676" s="9" t="str">
        <f t="shared" si="31"/>
        <v>Bumper 865C</v>
      </c>
      <c r="C676" s="14" t="s">
        <v>1127</v>
      </c>
      <c r="D676" s="14" t="s">
        <v>1435</v>
      </c>
      <c r="E676" s="14"/>
      <c r="F676" s="14"/>
      <c r="G676" s="14"/>
      <c r="H676" s="14">
        <v>450</v>
      </c>
      <c r="I676" s="14">
        <v>90.9</v>
      </c>
      <c r="J676" s="9">
        <v>4.83</v>
      </c>
      <c r="K676" s="14">
        <v>66.400000000000006</v>
      </c>
      <c r="L676" s="14">
        <v>11.5</v>
      </c>
      <c r="M676" s="14">
        <v>0.38</v>
      </c>
      <c r="N676" s="14">
        <f t="shared" si="30"/>
        <v>0.4</v>
      </c>
      <c r="O676" s="14">
        <f t="shared" si="32"/>
        <v>7.599999999999989</v>
      </c>
      <c r="P676" s="14"/>
      <c r="Q676" s="14"/>
      <c r="R676" s="14"/>
      <c r="W676" t="s">
        <v>3530</v>
      </c>
      <c r="X676" s="6">
        <v>2004</v>
      </c>
      <c r="Z676" s="6">
        <v>0</v>
      </c>
      <c r="AD676" s="14">
        <v>166</v>
      </c>
    </row>
    <row r="677" spans="1:30">
      <c r="A677" s="9">
        <v>8</v>
      </c>
      <c r="B677" s="9" t="str">
        <f t="shared" si="31"/>
        <v>Bumper 865IP</v>
      </c>
      <c r="C677" s="14" t="s">
        <v>1127</v>
      </c>
      <c r="D677" s="14" t="s">
        <v>1436</v>
      </c>
      <c r="E677" s="14"/>
      <c r="F677" s="14"/>
      <c r="G677" s="14"/>
      <c r="H677" s="14">
        <v>450</v>
      </c>
      <c r="I677" s="14">
        <v>85.8</v>
      </c>
      <c r="J677" s="9">
        <v>4.32</v>
      </c>
      <c r="K677" s="14">
        <v>55.4</v>
      </c>
      <c r="L677" s="14">
        <v>8</v>
      </c>
      <c r="M677" s="14">
        <v>0.5</v>
      </c>
      <c r="N677" s="14">
        <f t="shared" si="30"/>
        <v>0.49909909909909911</v>
      </c>
      <c r="O677" s="14">
        <f t="shared" si="32"/>
        <v>-276.99999999999608</v>
      </c>
      <c r="P677" s="14"/>
      <c r="Q677" s="14"/>
      <c r="R677" s="14"/>
      <c r="W677" t="s">
        <v>3530</v>
      </c>
      <c r="X677" s="6">
        <v>2004</v>
      </c>
      <c r="Z677" s="6">
        <v>0</v>
      </c>
      <c r="AD677" s="14">
        <v>111</v>
      </c>
    </row>
    <row r="678" spans="1:30">
      <c r="A678" s="9">
        <v>8</v>
      </c>
      <c r="B678" s="9" t="str">
        <f t="shared" si="31"/>
        <v>Bumper 865IPMF</v>
      </c>
      <c r="C678" s="14" t="s">
        <v>1127</v>
      </c>
      <c r="D678" s="14" t="s">
        <v>1437</v>
      </c>
      <c r="E678" s="14"/>
      <c r="F678" s="14"/>
      <c r="G678" s="14"/>
      <c r="H678" s="14">
        <v>450</v>
      </c>
      <c r="I678" s="14">
        <v>86.9</v>
      </c>
      <c r="J678" s="9">
        <v>8.5</v>
      </c>
      <c r="K678" s="14">
        <v>53.5</v>
      </c>
      <c r="L678" s="14">
        <v>8.6999999999999993</v>
      </c>
      <c r="M678" s="14">
        <v>0.4</v>
      </c>
      <c r="N678" s="14">
        <f t="shared" si="30"/>
        <v>0.39925373134328357</v>
      </c>
      <c r="O678" s="14">
        <f t="shared" si="32"/>
        <v>-213.99999999998727</v>
      </c>
      <c r="P678" s="14"/>
      <c r="Q678" s="14"/>
      <c r="R678" s="14"/>
      <c r="W678" t="s">
        <v>3530</v>
      </c>
      <c r="X678" s="6">
        <v>2004</v>
      </c>
      <c r="Z678" s="6">
        <v>0</v>
      </c>
      <c r="AD678" s="14">
        <v>134</v>
      </c>
    </row>
    <row r="679" spans="1:30">
      <c r="A679" s="9">
        <v>8</v>
      </c>
      <c r="B679" s="9" t="str">
        <f t="shared" si="31"/>
        <v>Bumper 865MX</v>
      </c>
      <c r="C679" s="14" t="s">
        <v>1127</v>
      </c>
      <c r="D679" s="14" t="s">
        <v>1438</v>
      </c>
      <c r="E679" s="14"/>
      <c r="F679" s="14"/>
      <c r="G679" s="14"/>
      <c r="H679" s="14">
        <v>450</v>
      </c>
      <c r="I679" s="14">
        <v>86.5</v>
      </c>
      <c r="J679" s="9">
        <v>7.62</v>
      </c>
      <c r="K679" s="14">
        <v>50.5</v>
      </c>
      <c r="L679" s="14">
        <v>9</v>
      </c>
      <c r="M679" s="14">
        <v>0.38</v>
      </c>
      <c r="N679" s="14">
        <f t="shared" si="30"/>
        <v>0.40079365079365081</v>
      </c>
      <c r="O679" s="14">
        <f t="shared" si="32"/>
        <v>7.3244274809160199</v>
      </c>
      <c r="P679" s="14"/>
      <c r="Q679" s="14"/>
      <c r="R679" s="14"/>
      <c r="W679" t="s">
        <v>3530</v>
      </c>
      <c r="X679" s="6">
        <v>2004</v>
      </c>
      <c r="Z679" s="6">
        <v>0</v>
      </c>
      <c r="AD679" s="14">
        <v>126</v>
      </c>
    </row>
    <row r="680" spans="1:30">
      <c r="A680" s="9">
        <v>8</v>
      </c>
      <c r="B680" s="9" t="str">
        <f t="shared" si="31"/>
        <v>Bumper 896IP</v>
      </c>
      <c r="C680" s="14" t="s">
        <v>1127</v>
      </c>
      <c r="D680" s="14" t="s">
        <v>1439</v>
      </c>
      <c r="E680" s="14"/>
      <c r="F680" s="14"/>
      <c r="G680" s="14"/>
      <c r="H680" s="14">
        <v>470</v>
      </c>
      <c r="I680" s="14">
        <v>87.9</v>
      </c>
      <c r="J680" s="9">
        <v>4.32</v>
      </c>
      <c r="K680" s="14">
        <v>48.4</v>
      </c>
      <c r="L680" s="14">
        <v>18.8</v>
      </c>
      <c r="M680" s="14">
        <v>0.49</v>
      </c>
      <c r="N680" s="14">
        <f t="shared" si="30"/>
        <v>0.49896907216494846</v>
      </c>
      <c r="O680" s="14">
        <f t="shared" si="32"/>
        <v>27.259770114942402</v>
      </c>
      <c r="P680" s="14"/>
      <c r="Q680" s="14"/>
      <c r="R680" s="14"/>
      <c r="W680" t="s">
        <v>3530</v>
      </c>
      <c r="X680" s="6">
        <v>2004</v>
      </c>
      <c r="Z680" s="6">
        <v>0</v>
      </c>
      <c r="AD680" s="14">
        <v>97</v>
      </c>
    </row>
    <row r="681" spans="1:30">
      <c r="A681" s="9">
        <v>8</v>
      </c>
      <c r="B681" s="9" t="str">
        <f t="shared" si="31"/>
        <v>Bumper 896IPMF</v>
      </c>
      <c r="C681" s="14" t="s">
        <v>1127</v>
      </c>
      <c r="D681" s="14" t="s">
        <v>1440</v>
      </c>
      <c r="E681" s="14"/>
      <c r="F681" s="14"/>
      <c r="G681" s="14"/>
      <c r="H681" s="14">
        <v>470</v>
      </c>
      <c r="I681" s="14">
        <v>85.6</v>
      </c>
      <c r="J681" s="9">
        <v>8.5</v>
      </c>
      <c r="K681" s="14">
        <v>50.5</v>
      </c>
      <c r="L681" s="14">
        <v>9</v>
      </c>
      <c r="M681" s="14">
        <v>0.46</v>
      </c>
      <c r="N681" s="14">
        <f t="shared" si="30"/>
        <v>0.5</v>
      </c>
      <c r="O681" s="14">
        <f t="shared" si="32"/>
        <v>5.7500000000000036</v>
      </c>
      <c r="P681" s="14"/>
      <c r="Q681" s="14"/>
      <c r="R681" s="14"/>
      <c r="W681" t="s">
        <v>3530</v>
      </c>
      <c r="X681" s="6">
        <v>2004</v>
      </c>
      <c r="Z681" s="6">
        <v>0</v>
      </c>
      <c r="AD681" s="14">
        <v>101</v>
      </c>
    </row>
    <row r="682" spans="1:30">
      <c r="A682" s="9">
        <v>8</v>
      </c>
      <c r="B682" s="9" t="str">
        <f t="shared" si="31"/>
        <v>Bumper 896MX</v>
      </c>
      <c r="C682" s="14" t="s">
        <v>1127</v>
      </c>
      <c r="D682" s="14" t="s">
        <v>1441</v>
      </c>
      <c r="E682" s="14"/>
      <c r="F682" s="14"/>
      <c r="G682" s="14"/>
      <c r="H682" s="14">
        <v>470</v>
      </c>
      <c r="I682" s="14">
        <v>86.1</v>
      </c>
      <c r="J682" s="9">
        <v>7.62</v>
      </c>
      <c r="K682" s="14">
        <v>49.4</v>
      </c>
      <c r="L682" s="14">
        <v>9.9</v>
      </c>
      <c r="M682" s="14">
        <v>0.43</v>
      </c>
      <c r="N682" s="14">
        <f t="shared" si="30"/>
        <v>0.49898989898989898</v>
      </c>
      <c r="O682" s="14">
        <f t="shared" si="32"/>
        <v>3.1101024890190336</v>
      </c>
      <c r="P682" s="14"/>
      <c r="Q682" s="14"/>
      <c r="R682" s="14"/>
      <c r="W682" t="s">
        <v>3530</v>
      </c>
      <c r="X682" s="6">
        <v>2004</v>
      </c>
      <c r="Z682" s="6">
        <v>0</v>
      </c>
      <c r="AD682" s="14">
        <v>99</v>
      </c>
    </row>
    <row r="683" spans="1:30">
      <c r="A683" s="9">
        <v>8</v>
      </c>
      <c r="B683" s="9" t="str">
        <f t="shared" si="31"/>
        <v>Cadence CADENCW MW88</v>
      </c>
      <c r="C683" s="14" t="s">
        <v>849</v>
      </c>
      <c r="D683" s="14" t="s">
        <v>1442</v>
      </c>
      <c r="E683" s="14"/>
      <c r="F683" s="14"/>
      <c r="G683" s="14"/>
      <c r="H683" s="14">
        <v>200</v>
      </c>
      <c r="I683" s="14">
        <v>85</v>
      </c>
      <c r="J683" s="9">
        <v>8</v>
      </c>
      <c r="K683" s="14">
        <v>43</v>
      </c>
      <c r="L683" s="14">
        <v>13.3</v>
      </c>
      <c r="M683" s="14">
        <v>0.72</v>
      </c>
      <c r="N683" s="14">
        <f t="shared" si="30"/>
        <v>0.75438596491228072</v>
      </c>
      <c r="O683" s="14">
        <f t="shared" si="32"/>
        <v>15.795918367346928</v>
      </c>
      <c r="P683" s="14"/>
      <c r="Q683" s="14"/>
      <c r="R683" s="14"/>
      <c r="W683" t="s">
        <v>3530</v>
      </c>
      <c r="X683" s="6">
        <v>2004</v>
      </c>
      <c r="Z683" s="6">
        <v>0</v>
      </c>
      <c r="AD683" s="14">
        <v>57</v>
      </c>
    </row>
    <row r="684" spans="1:30">
      <c r="A684" s="9">
        <v>8</v>
      </c>
      <c r="B684" s="9" t="str">
        <f t="shared" si="31"/>
        <v>Celestion Truvox 0818</v>
      </c>
      <c r="C684" s="9" t="s">
        <v>960</v>
      </c>
      <c r="D684" s="9" t="s">
        <v>1443</v>
      </c>
      <c r="E684" s="9"/>
      <c r="F684" s="9"/>
      <c r="G684" s="9"/>
      <c r="H684" s="9">
        <v>150</v>
      </c>
      <c r="I684" s="9">
        <v>94</v>
      </c>
      <c r="J684" s="9">
        <v>3.4</v>
      </c>
      <c r="K684" s="9">
        <v>85</v>
      </c>
      <c r="L684" s="9">
        <v>12.6</v>
      </c>
      <c r="M684" s="9">
        <v>0.44</v>
      </c>
      <c r="N684" s="14">
        <f t="shared" si="30"/>
        <v>0.5</v>
      </c>
      <c r="O684" s="14">
        <f t="shared" si="32"/>
        <v>3.6666666666666639</v>
      </c>
      <c r="P684" s="9"/>
      <c r="Q684" s="9"/>
      <c r="R684" s="9"/>
      <c r="W684" t="s">
        <v>3530</v>
      </c>
      <c r="X684" s="6">
        <v>2004</v>
      </c>
      <c r="Z684" s="6">
        <v>0</v>
      </c>
      <c r="AD684" s="9">
        <v>170</v>
      </c>
    </row>
    <row r="685" spans="1:30">
      <c r="A685" s="9">
        <v>8</v>
      </c>
      <c r="B685" s="9" t="str">
        <f t="shared" si="31"/>
        <v>Craaft 8/250PCD</v>
      </c>
      <c r="C685" s="9" t="s">
        <v>1135</v>
      </c>
      <c r="D685" s="9" t="s">
        <v>1444</v>
      </c>
      <c r="E685" s="9"/>
      <c r="F685" s="9"/>
      <c r="G685" s="9"/>
      <c r="H685" s="9">
        <v>250</v>
      </c>
      <c r="I685" s="9">
        <v>99</v>
      </c>
      <c r="J685" s="9">
        <v>2</v>
      </c>
      <c r="K685" s="9">
        <v>97</v>
      </c>
      <c r="L685" s="9">
        <v>17</v>
      </c>
      <c r="M685" s="9">
        <v>0.31</v>
      </c>
      <c r="N685" s="14">
        <f t="shared" si="30"/>
        <v>0.36059479553903345</v>
      </c>
      <c r="O685" s="14">
        <f t="shared" si="32"/>
        <v>2.2094048493754577</v>
      </c>
      <c r="P685" s="9"/>
      <c r="Q685" s="9"/>
      <c r="R685" s="9"/>
      <c r="W685" t="s">
        <v>3530</v>
      </c>
      <c r="X685" s="6">
        <v>2004</v>
      </c>
      <c r="Z685" s="6">
        <v>0</v>
      </c>
      <c r="AD685" s="9">
        <v>269</v>
      </c>
    </row>
    <row r="686" spans="1:30">
      <c r="A686" s="9">
        <v>8</v>
      </c>
      <c r="B686" s="9" t="str">
        <f t="shared" si="31"/>
        <v>Crunch BL84</v>
      </c>
      <c r="C686" s="9" t="s">
        <v>1137</v>
      </c>
      <c r="D686" s="9" t="s">
        <v>1445</v>
      </c>
      <c r="E686" s="9"/>
      <c r="F686" s="9"/>
      <c r="G686" s="9"/>
      <c r="H686" s="9">
        <v>100</v>
      </c>
      <c r="I686" s="9">
        <v>89</v>
      </c>
      <c r="J686" s="9">
        <v>4</v>
      </c>
      <c r="K686" s="9">
        <v>40</v>
      </c>
      <c r="L686" s="9">
        <v>36</v>
      </c>
      <c r="M686" s="9">
        <v>0.40289999999999998</v>
      </c>
      <c r="N686" s="14">
        <f t="shared" si="30"/>
        <v>0.43010752688172044</v>
      </c>
      <c r="O686" s="14">
        <f t="shared" si="32"/>
        <v>6.3692052325811215</v>
      </c>
      <c r="P686" s="9"/>
      <c r="Q686" s="9"/>
      <c r="R686" s="9"/>
      <c r="W686" t="s">
        <v>3530</v>
      </c>
      <c r="X686" s="6">
        <v>2004</v>
      </c>
      <c r="Z686" s="6">
        <v>0</v>
      </c>
      <c r="AD686" s="9">
        <v>93</v>
      </c>
    </row>
    <row r="687" spans="1:30">
      <c r="A687" s="9">
        <v>8</v>
      </c>
      <c r="B687" s="9" t="str">
        <f t="shared" si="31"/>
        <v>Crunch CR84</v>
      </c>
      <c r="C687" s="9" t="s">
        <v>1137</v>
      </c>
      <c r="D687" s="9" t="s">
        <v>1446</v>
      </c>
      <c r="E687" s="9"/>
      <c r="F687" s="9"/>
      <c r="G687" s="9"/>
      <c r="H687" s="9">
        <v>125</v>
      </c>
      <c r="I687" s="9">
        <v>90</v>
      </c>
      <c r="J687" s="9">
        <v>4</v>
      </c>
      <c r="K687" s="9">
        <v>35</v>
      </c>
      <c r="L687" s="9">
        <v>45.6</v>
      </c>
      <c r="M687" s="9">
        <v>0.31269999999999998</v>
      </c>
      <c r="N687" s="14">
        <f t="shared" si="30"/>
        <v>0.330188679245283</v>
      </c>
      <c r="O687" s="14">
        <f t="shared" si="32"/>
        <v>5.9038191822203094</v>
      </c>
      <c r="P687" s="9"/>
      <c r="Q687" s="9"/>
      <c r="R687" s="9"/>
      <c r="W687" t="s">
        <v>3530</v>
      </c>
      <c r="X687" s="6">
        <v>2004</v>
      </c>
      <c r="Z687" s="6">
        <v>0</v>
      </c>
      <c r="AD687" s="9">
        <v>106</v>
      </c>
    </row>
    <row r="688" spans="1:30">
      <c r="A688" s="9">
        <v>8</v>
      </c>
      <c r="B688" s="9" t="str">
        <f t="shared" si="31"/>
        <v>Crunch CR88</v>
      </c>
      <c r="C688" s="9" t="s">
        <v>1137</v>
      </c>
      <c r="D688" s="9" t="s">
        <v>1447</v>
      </c>
      <c r="E688" s="9"/>
      <c r="F688" s="9"/>
      <c r="G688" s="9"/>
      <c r="H688" s="9">
        <v>125</v>
      </c>
      <c r="I688" s="9">
        <v>90</v>
      </c>
      <c r="J688" s="9">
        <v>3.7</v>
      </c>
      <c r="K688" s="9">
        <v>39</v>
      </c>
      <c r="L688" s="9">
        <v>39.9</v>
      </c>
      <c r="M688" s="9">
        <v>0.38669999999999999</v>
      </c>
      <c r="N688" s="14">
        <f t="shared" si="30"/>
        <v>0.41935483870967744</v>
      </c>
      <c r="O688" s="14">
        <f t="shared" si="32"/>
        <v>4.9660179788600232</v>
      </c>
      <c r="P688" s="9"/>
      <c r="Q688" s="9"/>
      <c r="R688" s="9"/>
      <c r="W688" t="s">
        <v>3530</v>
      </c>
      <c r="X688" s="6">
        <v>2004</v>
      </c>
      <c r="Z688" s="6">
        <v>0</v>
      </c>
      <c r="AD688" s="9">
        <v>93</v>
      </c>
    </row>
    <row r="689" spans="1:30">
      <c r="A689" s="9">
        <v>8</v>
      </c>
      <c r="B689" s="9" t="str">
        <f t="shared" si="31"/>
        <v>Crunch CR8WTP-04</v>
      </c>
      <c r="C689" s="9" t="s">
        <v>1137</v>
      </c>
      <c r="D689" s="9" t="s">
        <v>1448</v>
      </c>
      <c r="E689" s="9"/>
      <c r="F689" s="9"/>
      <c r="G689" s="9"/>
      <c r="H689" s="9">
        <v>150</v>
      </c>
      <c r="I689" s="9">
        <v>90</v>
      </c>
      <c r="J689" s="9">
        <v>6.6</v>
      </c>
      <c r="K689" s="9">
        <v>36</v>
      </c>
      <c r="L689" s="9">
        <v>44.5</v>
      </c>
      <c r="M689" s="9">
        <v>0.30399999999999999</v>
      </c>
      <c r="N689" s="14">
        <f t="shared" si="30"/>
        <v>0.31858407079646017</v>
      </c>
      <c r="O689" s="14">
        <f t="shared" si="32"/>
        <v>6.6407766990291135</v>
      </c>
      <c r="P689" s="9"/>
      <c r="Q689" s="9"/>
      <c r="R689" s="9"/>
      <c r="W689" t="s">
        <v>3530</v>
      </c>
      <c r="X689" s="6">
        <v>2004</v>
      </c>
      <c r="Z689" s="6">
        <v>0</v>
      </c>
      <c r="AD689" s="9">
        <v>113</v>
      </c>
    </row>
    <row r="690" spans="1:30">
      <c r="A690" s="9">
        <v>8</v>
      </c>
      <c r="B690" s="9" t="str">
        <f t="shared" si="31"/>
        <v>Crunch CR8WTP-08</v>
      </c>
      <c r="C690" s="9" t="s">
        <v>1137</v>
      </c>
      <c r="D690" s="9" t="s">
        <v>1449</v>
      </c>
      <c r="E690" s="9"/>
      <c r="F690" s="9"/>
      <c r="G690" s="9"/>
      <c r="H690" s="9">
        <v>150</v>
      </c>
      <c r="I690" s="9">
        <v>90</v>
      </c>
      <c r="J690" s="9">
        <v>6.6</v>
      </c>
      <c r="K690" s="9">
        <v>45</v>
      </c>
      <c r="L690" s="9">
        <v>29.2</v>
      </c>
      <c r="M690" s="9">
        <v>0.37709999999999999</v>
      </c>
      <c r="N690" s="14">
        <f t="shared" si="30"/>
        <v>0.40909090909090912</v>
      </c>
      <c r="O690" s="14">
        <f t="shared" si="32"/>
        <v>4.8222506393861799</v>
      </c>
      <c r="P690" s="9"/>
      <c r="Q690" s="9"/>
      <c r="R690" s="9"/>
      <c r="W690" t="s">
        <v>3530</v>
      </c>
      <c r="X690" s="6">
        <v>2004</v>
      </c>
      <c r="Z690" s="6">
        <v>0</v>
      </c>
      <c r="AD690" s="9">
        <v>110</v>
      </c>
    </row>
    <row r="691" spans="1:30">
      <c r="A691" s="9">
        <v>8</v>
      </c>
      <c r="B691" s="9" t="str">
        <f t="shared" si="31"/>
        <v xml:space="preserve">Davis 19 KLV 6am </v>
      </c>
      <c r="C691" s="9" t="s">
        <v>851</v>
      </c>
      <c r="D691" s="9" t="s">
        <v>1450</v>
      </c>
      <c r="E691" s="9"/>
      <c r="F691" s="9"/>
      <c r="G691" s="9"/>
      <c r="H691" s="9"/>
      <c r="I691" s="9">
        <v>89</v>
      </c>
      <c r="J691" s="9">
        <v>5</v>
      </c>
      <c r="K691" s="9">
        <v>51</v>
      </c>
      <c r="L691" s="9">
        <v>25.9</v>
      </c>
      <c r="M691" s="9">
        <v>0.83</v>
      </c>
      <c r="N691" s="14">
        <f t="shared" si="30"/>
        <v>1.1086956521739131</v>
      </c>
      <c r="O691" s="14">
        <f t="shared" si="32"/>
        <v>3.3018720748829944</v>
      </c>
      <c r="P691" s="9"/>
      <c r="Q691" s="9"/>
      <c r="R691" s="9"/>
      <c r="W691" t="s">
        <v>3530</v>
      </c>
      <c r="X691" s="6">
        <v>2004</v>
      </c>
      <c r="Z691" s="6">
        <v>0</v>
      </c>
      <c r="AD691" s="9">
        <v>46</v>
      </c>
    </row>
    <row r="692" spans="1:30">
      <c r="A692" s="9">
        <v>8</v>
      </c>
      <c r="B692" s="9" t="str">
        <f t="shared" si="31"/>
        <v xml:space="preserve">Davis 20 GKLV8 TDF </v>
      </c>
      <c r="C692" s="9" t="s">
        <v>851</v>
      </c>
      <c r="D692" s="9" t="s">
        <v>1451</v>
      </c>
      <c r="E692" s="9"/>
      <c r="F692" s="9"/>
      <c r="G692" s="9"/>
      <c r="H692" s="9"/>
      <c r="I692" s="9">
        <v>96</v>
      </c>
      <c r="J692" s="9">
        <v>6</v>
      </c>
      <c r="K692" s="9">
        <v>77</v>
      </c>
      <c r="L692" s="9">
        <v>19.5</v>
      </c>
      <c r="M692" s="9">
        <v>0.44</v>
      </c>
      <c r="N692" s="14">
        <f t="shared" si="30"/>
        <v>0.53103448275862064</v>
      </c>
      <c r="O692" s="14">
        <f t="shared" si="32"/>
        <v>2.566666666666666</v>
      </c>
      <c r="P692" s="9"/>
      <c r="Q692" s="9"/>
      <c r="R692" s="9"/>
      <c r="W692" t="s">
        <v>3530</v>
      </c>
      <c r="X692" s="6">
        <v>2004</v>
      </c>
      <c r="Z692" s="6">
        <v>0</v>
      </c>
      <c r="AD692" s="9">
        <v>145</v>
      </c>
    </row>
    <row r="693" spans="1:30">
      <c r="A693" s="9">
        <v>8</v>
      </c>
      <c r="B693" s="9" t="str">
        <f t="shared" si="31"/>
        <v>Davis 20 KLV 8</v>
      </c>
      <c r="C693" s="9" t="s">
        <v>851</v>
      </c>
      <c r="D693" s="9" t="s">
        <v>1452</v>
      </c>
      <c r="E693" s="9"/>
      <c r="F693" s="9"/>
      <c r="G693" s="9"/>
      <c r="H693" s="9"/>
      <c r="I693" s="9">
        <v>92</v>
      </c>
      <c r="J693" s="9">
        <v>6</v>
      </c>
      <c r="K693" s="9">
        <v>46</v>
      </c>
      <c r="L693" s="9">
        <v>41.2</v>
      </c>
      <c r="M693" s="9">
        <v>0.39</v>
      </c>
      <c r="N693" s="14">
        <f t="shared" si="30"/>
        <v>0.43809523809523809</v>
      </c>
      <c r="O693" s="14">
        <f t="shared" si="32"/>
        <v>3.5524752475247543</v>
      </c>
      <c r="P693" s="9"/>
      <c r="Q693" s="9"/>
      <c r="R693" s="9"/>
      <c r="W693" t="s">
        <v>3530</v>
      </c>
      <c r="X693" s="6">
        <v>2004</v>
      </c>
      <c r="Z693" s="6">
        <v>0</v>
      </c>
      <c r="AD693" s="9">
        <v>105</v>
      </c>
    </row>
    <row r="694" spans="1:30">
      <c r="A694" s="9">
        <v>8</v>
      </c>
      <c r="B694" s="9" t="str">
        <f t="shared" si="31"/>
        <v xml:space="preserve">Davis 20 MC8A </v>
      </c>
      <c r="C694" s="9" t="s">
        <v>851</v>
      </c>
      <c r="D694" s="9" t="s">
        <v>1453</v>
      </c>
      <c r="E694" s="9"/>
      <c r="F694" s="9"/>
      <c r="G694" s="9"/>
      <c r="H694" s="9"/>
      <c r="I694" s="9">
        <v>91</v>
      </c>
      <c r="J694" s="9">
        <v>6</v>
      </c>
      <c r="K694" s="9">
        <v>37</v>
      </c>
      <c r="L694" s="9">
        <v>54</v>
      </c>
      <c r="M694" s="9">
        <v>0.54</v>
      </c>
      <c r="N694" s="14">
        <f t="shared" si="30"/>
        <v>0.63793103448275867</v>
      </c>
      <c r="O694" s="14">
        <f t="shared" si="32"/>
        <v>3.5176056338028192</v>
      </c>
      <c r="P694" s="9"/>
      <c r="Q694" s="9"/>
      <c r="R694" s="9"/>
      <c r="W694" t="s">
        <v>3530</v>
      </c>
      <c r="X694" s="6">
        <v>2004</v>
      </c>
      <c r="Z694" s="6">
        <v>0</v>
      </c>
      <c r="AD694" s="9">
        <v>58</v>
      </c>
    </row>
    <row r="695" spans="1:30">
      <c r="A695" s="9">
        <v>8</v>
      </c>
      <c r="B695" s="9" t="str">
        <f t="shared" si="31"/>
        <v>Davis 20 MP 8GT</v>
      </c>
      <c r="C695" s="9" t="s">
        <v>851</v>
      </c>
      <c r="D695" s="9" t="s">
        <v>1454</v>
      </c>
      <c r="E695" s="9"/>
      <c r="F695" s="9"/>
      <c r="G695" s="9"/>
      <c r="H695" s="9"/>
      <c r="I695" s="9">
        <v>91</v>
      </c>
      <c r="J695" s="9">
        <v>6</v>
      </c>
      <c r="K695" s="9">
        <v>38</v>
      </c>
      <c r="L695" s="9">
        <v>48.7</v>
      </c>
      <c r="M695" s="9">
        <v>0.57999999999999996</v>
      </c>
      <c r="N695" s="14">
        <f t="shared" si="30"/>
        <v>0.6785714285714286</v>
      </c>
      <c r="O695" s="14">
        <f t="shared" si="32"/>
        <v>3.9927536231884027</v>
      </c>
      <c r="P695" s="9"/>
      <c r="Q695" s="9"/>
      <c r="R695" s="9"/>
      <c r="W695" t="s">
        <v>3530</v>
      </c>
      <c r="X695" s="6">
        <v>2004</v>
      </c>
      <c r="Z695" s="6">
        <v>0</v>
      </c>
      <c r="AD695" s="9">
        <v>56</v>
      </c>
    </row>
    <row r="696" spans="1:30">
      <c r="A696" s="9">
        <v>8</v>
      </c>
      <c r="B696" s="9" t="str">
        <f t="shared" si="31"/>
        <v>Davis 20 MP 8R</v>
      </c>
      <c r="C696" s="9" t="s">
        <v>851</v>
      </c>
      <c r="D696" s="9" t="s">
        <v>1455</v>
      </c>
      <c r="E696" s="9"/>
      <c r="F696" s="9"/>
      <c r="G696" s="9"/>
      <c r="H696" s="9"/>
      <c r="I696" s="9">
        <v>92</v>
      </c>
      <c r="J696" s="9">
        <v>6</v>
      </c>
      <c r="K696" s="9">
        <v>34</v>
      </c>
      <c r="L696" s="9">
        <v>31.9</v>
      </c>
      <c r="M696" s="9">
        <v>0.57999999999999996</v>
      </c>
      <c r="N696" s="14">
        <f t="shared" si="30"/>
        <v>0.70833333333333337</v>
      </c>
      <c r="O696" s="14">
        <f t="shared" si="32"/>
        <v>3.2012987012986986</v>
      </c>
      <c r="P696" s="9"/>
      <c r="Q696" s="9"/>
      <c r="R696" s="9"/>
      <c r="W696" t="s">
        <v>3530</v>
      </c>
      <c r="X696" s="6">
        <v>2004</v>
      </c>
      <c r="Z696" s="6">
        <v>0</v>
      </c>
      <c r="AD696" s="9">
        <v>48</v>
      </c>
    </row>
    <row r="697" spans="1:30">
      <c r="A697" s="9">
        <v>8</v>
      </c>
      <c r="B697" s="9" t="str">
        <f t="shared" si="31"/>
        <v>Davis 20 MP8GAW</v>
      </c>
      <c r="C697" s="9" t="s">
        <v>851</v>
      </c>
      <c r="D697" s="9" t="s">
        <v>1456</v>
      </c>
      <c r="E697" s="9"/>
      <c r="F697" s="9"/>
      <c r="G697" s="9"/>
      <c r="H697" s="9"/>
      <c r="I697" s="9">
        <v>92</v>
      </c>
      <c r="J697" s="9">
        <v>6</v>
      </c>
      <c r="K697" s="9">
        <v>34</v>
      </c>
      <c r="L697" s="9">
        <v>47</v>
      </c>
      <c r="M697" s="9">
        <v>0.69</v>
      </c>
      <c r="N697" s="14">
        <f t="shared" si="30"/>
        <v>0.85</v>
      </c>
      <c r="O697" s="14">
        <f t="shared" si="32"/>
        <v>3.6656249999999977</v>
      </c>
      <c r="P697" s="9"/>
      <c r="Q697" s="9"/>
      <c r="R697" s="9"/>
      <c r="W697" t="s">
        <v>3530</v>
      </c>
      <c r="X697" s="6">
        <v>2004</v>
      </c>
      <c r="Z697" s="6">
        <v>0</v>
      </c>
      <c r="AD697" s="9">
        <v>40</v>
      </c>
    </row>
    <row r="698" spans="1:30">
      <c r="A698" s="9">
        <v>8</v>
      </c>
      <c r="B698" s="9" t="str">
        <f t="shared" si="31"/>
        <v xml:space="preserve">Davis 20 TK8 </v>
      </c>
      <c r="C698" s="9" t="s">
        <v>851</v>
      </c>
      <c r="D698" s="9" t="s">
        <v>1457</v>
      </c>
      <c r="E698" s="9"/>
      <c r="F698" s="9"/>
      <c r="G698" s="9"/>
      <c r="H698" s="9"/>
      <c r="I698" s="9">
        <v>96</v>
      </c>
      <c r="J698" s="9">
        <v>6</v>
      </c>
      <c r="K698" s="9">
        <v>77</v>
      </c>
      <c r="L698" s="9">
        <v>19.5</v>
      </c>
      <c r="M698" s="9">
        <v>0.44</v>
      </c>
      <c r="N698" s="14">
        <f t="shared" si="30"/>
        <v>0.53103448275862064</v>
      </c>
      <c r="O698" s="14">
        <f t="shared" si="32"/>
        <v>2.566666666666666</v>
      </c>
      <c r="P698" s="9"/>
      <c r="Q698" s="9"/>
      <c r="R698" s="9"/>
      <c r="W698" t="s">
        <v>3530</v>
      </c>
      <c r="X698" s="6">
        <v>2004</v>
      </c>
      <c r="Z698" s="6">
        <v>0</v>
      </c>
      <c r="AD698" s="9">
        <v>145</v>
      </c>
    </row>
    <row r="699" spans="1:30">
      <c r="A699" s="9">
        <v>8</v>
      </c>
      <c r="B699" s="9" t="str">
        <f t="shared" si="31"/>
        <v>Davis 21 MRP</v>
      </c>
      <c r="C699" s="9" t="s">
        <v>851</v>
      </c>
      <c r="D699" s="9" t="s">
        <v>1458</v>
      </c>
      <c r="E699" s="9"/>
      <c r="F699" s="9"/>
      <c r="G699" s="9"/>
      <c r="H699" s="9"/>
      <c r="I699" s="9">
        <v>93</v>
      </c>
      <c r="J699" s="9">
        <v>6</v>
      </c>
      <c r="K699" s="9">
        <v>61</v>
      </c>
      <c r="L699" s="9">
        <v>52</v>
      </c>
      <c r="M699" s="9">
        <v>0.4</v>
      </c>
      <c r="N699" s="14">
        <f t="shared" si="30"/>
        <v>0</v>
      </c>
      <c r="O699" s="14">
        <f t="shared" si="32"/>
        <v>0</v>
      </c>
      <c r="P699" s="9"/>
      <c r="Q699" s="9"/>
      <c r="R699" s="9"/>
      <c r="W699" t="s">
        <v>3530</v>
      </c>
      <c r="X699" s="6">
        <v>2004</v>
      </c>
      <c r="Z699" s="6">
        <v>0</v>
      </c>
      <c r="AD699" s="9"/>
    </row>
    <row r="700" spans="1:30">
      <c r="A700" s="9">
        <v>8</v>
      </c>
      <c r="B700" s="9" t="str">
        <f t="shared" si="31"/>
        <v>Dayton 295-310</v>
      </c>
      <c r="C700" s="9" t="s">
        <v>970</v>
      </c>
      <c r="D700" s="9" t="s">
        <v>127</v>
      </c>
      <c r="E700" s="9"/>
      <c r="F700" s="9"/>
      <c r="G700" s="9"/>
      <c r="H700" s="9">
        <v>85</v>
      </c>
      <c r="I700" s="9">
        <v>88</v>
      </c>
      <c r="J700" s="9">
        <v>4.5</v>
      </c>
      <c r="K700" s="9">
        <v>29</v>
      </c>
      <c r="L700" s="9">
        <v>57.8</v>
      </c>
      <c r="M700" s="9">
        <v>0.38</v>
      </c>
      <c r="N700" s="14">
        <f t="shared" si="30"/>
        <v>0.43939393939393939</v>
      </c>
      <c r="O700" s="14">
        <f t="shared" si="32"/>
        <v>2.8112244897959178</v>
      </c>
      <c r="P700" s="9"/>
      <c r="Q700" s="9"/>
      <c r="R700" s="9"/>
      <c r="W700" t="s">
        <v>3530</v>
      </c>
      <c r="X700" s="6">
        <v>2004</v>
      </c>
      <c r="Z700" s="6">
        <v>0</v>
      </c>
      <c r="AD700" s="9">
        <v>66</v>
      </c>
    </row>
    <row r="701" spans="1:30">
      <c r="A701" s="9">
        <v>8</v>
      </c>
      <c r="B701" s="9" t="str">
        <f t="shared" si="31"/>
        <v xml:space="preserve">Dayton PE 295-310 </v>
      </c>
      <c r="C701" s="9" t="s">
        <v>970</v>
      </c>
      <c r="D701" s="9" t="s">
        <v>1459</v>
      </c>
      <c r="E701" s="9"/>
      <c r="F701" s="9"/>
      <c r="G701" s="9"/>
      <c r="H701" s="9">
        <v>60</v>
      </c>
      <c r="I701" s="9">
        <v>87</v>
      </c>
      <c r="J701" s="9">
        <v>4.5</v>
      </c>
      <c r="K701" s="9">
        <v>33</v>
      </c>
      <c r="L701" s="9">
        <v>30</v>
      </c>
      <c r="M701" s="9">
        <v>0.45</v>
      </c>
      <c r="N701" s="14">
        <f t="shared" si="30"/>
        <v>0.50769230769230766</v>
      </c>
      <c r="O701" s="14">
        <f t="shared" si="32"/>
        <v>3.9599999999999991</v>
      </c>
      <c r="P701" s="9"/>
      <c r="Q701" s="9"/>
      <c r="R701" s="9"/>
      <c r="W701" t="s">
        <v>3530</v>
      </c>
      <c r="X701" s="6">
        <v>2004</v>
      </c>
      <c r="Z701" s="6">
        <v>0</v>
      </c>
      <c r="AD701" s="9">
        <v>65</v>
      </c>
    </row>
    <row r="702" spans="1:30">
      <c r="A702" s="9">
        <v>8</v>
      </c>
      <c r="B702" s="9" t="str">
        <f t="shared" si="31"/>
        <v>Dynaudio MW170</v>
      </c>
      <c r="C702" s="9" t="s">
        <v>1143</v>
      </c>
      <c r="D702" s="9" t="s">
        <v>1460</v>
      </c>
      <c r="E702" s="9"/>
      <c r="F702" s="9"/>
      <c r="G702" s="9"/>
      <c r="H702" s="9">
        <v>150</v>
      </c>
      <c r="I702" s="9"/>
      <c r="J702" s="9">
        <v>9</v>
      </c>
      <c r="K702" s="9">
        <v>41</v>
      </c>
      <c r="L702" s="9">
        <v>31.8</v>
      </c>
      <c r="M702" s="9">
        <v>0.52</v>
      </c>
      <c r="N702" s="14">
        <f t="shared" si="30"/>
        <v>0.67213114754098358</v>
      </c>
      <c r="O702" s="14">
        <f t="shared" si="32"/>
        <v>2.2974137931034493</v>
      </c>
      <c r="P702" s="9"/>
      <c r="Q702" s="9"/>
      <c r="R702" s="9"/>
      <c r="W702" t="s">
        <v>3530</v>
      </c>
      <c r="X702" s="6">
        <v>2004</v>
      </c>
      <c r="Z702" s="6">
        <v>0</v>
      </c>
      <c r="AD702" s="9">
        <v>61</v>
      </c>
    </row>
    <row r="703" spans="1:30">
      <c r="A703" s="9">
        <v>8</v>
      </c>
      <c r="B703" s="9" t="str">
        <f t="shared" si="31"/>
        <v>Earthquake TremorX 8R</v>
      </c>
      <c r="C703" s="9" t="s">
        <v>1461</v>
      </c>
      <c r="D703" s="9" t="s">
        <v>1462</v>
      </c>
      <c r="E703" s="9"/>
      <c r="F703" s="9"/>
      <c r="G703" s="9"/>
      <c r="H703" s="9">
        <v>800</v>
      </c>
      <c r="I703" s="9">
        <v>85</v>
      </c>
      <c r="J703" s="9">
        <v>12.5</v>
      </c>
      <c r="K703" s="9">
        <v>29</v>
      </c>
      <c r="L703" s="9">
        <v>20.25</v>
      </c>
      <c r="M703" s="9">
        <v>0.40720000000000001</v>
      </c>
      <c r="N703" s="14">
        <f t="shared" si="30"/>
        <v>0.46031746031746029</v>
      </c>
      <c r="O703" s="14">
        <f t="shared" si="32"/>
        <v>3.528807076261061</v>
      </c>
      <c r="P703" s="9"/>
      <c r="Q703" s="9"/>
      <c r="R703" s="9"/>
      <c r="W703" t="s">
        <v>3530</v>
      </c>
      <c r="X703" s="6">
        <v>2004</v>
      </c>
      <c r="Z703" s="6">
        <v>0</v>
      </c>
      <c r="AD703" s="9">
        <v>63</v>
      </c>
    </row>
    <row r="704" spans="1:30">
      <c r="A704" s="9">
        <v>8</v>
      </c>
      <c r="B704" s="9" t="str">
        <f t="shared" si="31"/>
        <v>Eighteen Sound 8CX400F 8 ohm</v>
      </c>
      <c r="C704" s="9" t="s">
        <v>1145</v>
      </c>
      <c r="D704" s="9" t="s">
        <v>1463</v>
      </c>
      <c r="E704" s="9"/>
      <c r="F704" s="9"/>
      <c r="G704" s="9"/>
      <c r="H704" s="9">
        <v>280</v>
      </c>
      <c r="I704" s="9">
        <v>95</v>
      </c>
      <c r="J704" s="9">
        <v>8</v>
      </c>
      <c r="K704" s="9">
        <v>64</v>
      </c>
      <c r="L704" s="9">
        <v>23.9</v>
      </c>
      <c r="M704" s="9">
        <v>0.38</v>
      </c>
      <c r="N704" s="14">
        <f t="shared" si="30"/>
        <v>0.42953020134228187</v>
      </c>
      <c r="O704" s="14">
        <f t="shared" si="32"/>
        <v>3.2953929539295372</v>
      </c>
      <c r="P704" s="9"/>
      <c r="Q704" s="9"/>
      <c r="R704" s="9"/>
      <c r="W704" t="s">
        <v>3530</v>
      </c>
      <c r="X704" s="6">
        <v>2004</v>
      </c>
      <c r="Z704" s="6">
        <v>0</v>
      </c>
      <c r="AD704" s="9">
        <v>149</v>
      </c>
    </row>
    <row r="705" spans="1:30">
      <c r="A705" s="9">
        <v>8</v>
      </c>
      <c r="B705" s="9" t="str">
        <f t="shared" si="31"/>
        <v>Eighteen Sound 8M400 8 ohm</v>
      </c>
      <c r="C705" s="9" t="s">
        <v>1145</v>
      </c>
      <c r="D705" s="9" t="s">
        <v>1464</v>
      </c>
      <c r="E705" s="9"/>
      <c r="F705" s="9"/>
      <c r="G705" s="9"/>
      <c r="H705" s="9">
        <v>250</v>
      </c>
      <c r="I705" s="9">
        <v>100.5</v>
      </c>
      <c r="J705" s="9">
        <v>3</v>
      </c>
      <c r="K705" s="9">
        <v>90</v>
      </c>
      <c r="L705" s="9">
        <v>16.2</v>
      </c>
      <c r="M705" s="9">
        <v>0.27</v>
      </c>
      <c r="N705" s="14">
        <f t="shared" si="30"/>
        <v>0.28037383177570091</v>
      </c>
      <c r="O705" s="14">
        <f t="shared" si="32"/>
        <v>7.2972972972973311</v>
      </c>
      <c r="P705" s="9"/>
      <c r="Q705" s="9"/>
      <c r="R705" s="9"/>
      <c r="W705" t="s">
        <v>3530</v>
      </c>
      <c r="X705" s="6">
        <v>2004</v>
      </c>
      <c r="Z705" s="6">
        <v>0</v>
      </c>
      <c r="AD705" s="9">
        <v>321</v>
      </c>
    </row>
    <row r="706" spans="1:30">
      <c r="A706" s="9">
        <v>8</v>
      </c>
      <c r="B706" s="9" t="str">
        <f t="shared" si="31"/>
        <v>Eighteen Sound 8MB400 8 ohm</v>
      </c>
      <c r="C706" s="9" t="s">
        <v>1145</v>
      </c>
      <c r="D706" s="9" t="s">
        <v>1465</v>
      </c>
      <c r="E706" s="9"/>
      <c r="F706" s="9"/>
      <c r="G706" s="9"/>
      <c r="H706" s="9">
        <v>280</v>
      </c>
      <c r="I706" s="9">
        <v>95</v>
      </c>
      <c r="J706" s="9">
        <v>5.8</v>
      </c>
      <c r="K706" s="9">
        <v>64</v>
      </c>
      <c r="L706" s="9">
        <v>23.9</v>
      </c>
      <c r="M706" s="9">
        <v>0.38</v>
      </c>
      <c r="N706" s="14">
        <f t="shared" ref="N706:N769" si="33">IF(AD706&gt;0,K706/AD706,0)</f>
        <v>0.42953020134228187</v>
      </c>
      <c r="O706" s="14">
        <f t="shared" si="32"/>
        <v>3.2953929539295372</v>
      </c>
      <c r="P706" s="9"/>
      <c r="Q706" s="9"/>
      <c r="R706" s="9"/>
      <c r="W706" t="s">
        <v>3530</v>
      </c>
      <c r="X706" s="6">
        <v>2004</v>
      </c>
      <c r="Z706" s="6">
        <v>0</v>
      </c>
      <c r="AD706" s="9">
        <v>149</v>
      </c>
    </row>
    <row r="707" spans="1:30">
      <c r="A707" s="9">
        <v>8</v>
      </c>
      <c r="B707" s="9" t="str">
        <f t="shared" ref="B707:B770" si="34">CONCATENATE(C707,CHAR(32),D707)</f>
        <v>Eminence Alpha 8</v>
      </c>
      <c r="C707" s="9" t="s">
        <v>1148</v>
      </c>
      <c r="D707" s="9" t="s">
        <v>1466</v>
      </c>
      <c r="E707" s="9"/>
      <c r="F707" s="9"/>
      <c r="G707" s="9"/>
      <c r="H707" s="9">
        <v>125</v>
      </c>
      <c r="I707" s="9"/>
      <c r="J707" s="9">
        <v>3.2</v>
      </c>
      <c r="K707" s="9">
        <v>76</v>
      </c>
      <c r="L707" s="9">
        <v>14.1</v>
      </c>
      <c r="M707" s="9">
        <v>0.53</v>
      </c>
      <c r="N707" s="14">
        <f t="shared" si="33"/>
        <v>0.59842519685039375</v>
      </c>
      <c r="O707" s="14">
        <f t="shared" si="32"/>
        <v>4.635212888377449</v>
      </c>
      <c r="P707" s="9"/>
      <c r="Q707" s="9"/>
      <c r="R707" s="9"/>
      <c r="W707" t="s">
        <v>3530</v>
      </c>
      <c r="X707" s="6">
        <v>2004</v>
      </c>
      <c r="Z707" s="6">
        <v>0</v>
      </c>
      <c r="AD707" s="9">
        <v>127</v>
      </c>
    </row>
    <row r="708" spans="1:30">
      <c r="A708" s="9">
        <v>8</v>
      </c>
      <c r="B708" s="9" t="str">
        <f t="shared" si="34"/>
        <v>Eminence Alpha 8MR</v>
      </c>
      <c r="C708" s="9" t="s">
        <v>1148</v>
      </c>
      <c r="D708" s="9" t="s">
        <v>1467</v>
      </c>
      <c r="E708" s="9"/>
      <c r="F708" s="9"/>
      <c r="G708" s="9"/>
      <c r="H708" s="9">
        <v>125</v>
      </c>
      <c r="I708" s="9"/>
      <c r="J708" s="9">
        <v>0</v>
      </c>
      <c r="K708" s="9">
        <v>545</v>
      </c>
      <c r="L708" s="9">
        <v>0.61</v>
      </c>
      <c r="M708" s="9">
        <v>2.0699999999999998</v>
      </c>
      <c r="N708" s="14">
        <f t="shared" si="33"/>
        <v>2.7806122448979593</v>
      </c>
      <c r="O708" s="14">
        <f t="shared" ref="O708:O771" si="35">IF(AD708&gt;0,1/(1/M708-1/N708),0)</f>
        <v>8.0998707639287719</v>
      </c>
      <c r="P708" s="9"/>
      <c r="Q708" s="9"/>
      <c r="R708" s="9"/>
      <c r="W708" t="s">
        <v>3530</v>
      </c>
      <c r="X708" s="6">
        <v>2004</v>
      </c>
      <c r="Z708" s="6">
        <v>0</v>
      </c>
      <c r="AD708" s="9">
        <v>196</v>
      </c>
    </row>
    <row r="709" spans="1:30">
      <c r="A709" s="9">
        <v>8</v>
      </c>
      <c r="B709" s="9" t="str">
        <f t="shared" si="34"/>
        <v>Eminence Beta 8</v>
      </c>
      <c r="C709" s="9" t="s">
        <v>1148</v>
      </c>
      <c r="D709" s="9" t="s">
        <v>1468</v>
      </c>
      <c r="E709" s="9"/>
      <c r="F709" s="9"/>
      <c r="G709" s="9"/>
      <c r="H709" s="9">
        <v>225</v>
      </c>
      <c r="I709" s="9"/>
      <c r="J709" s="9">
        <v>3</v>
      </c>
      <c r="K709" s="9">
        <v>58</v>
      </c>
      <c r="L709" s="9">
        <v>35.4</v>
      </c>
      <c r="M709" s="9">
        <v>0.34</v>
      </c>
      <c r="N709" s="14">
        <f t="shared" si="33"/>
        <v>0.36024844720496896</v>
      </c>
      <c r="O709" s="14">
        <f t="shared" si="35"/>
        <v>6.0490797546012391</v>
      </c>
      <c r="P709" s="9"/>
      <c r="Q709" s="9"/>
      <c r="R709" s="9"/>
      <c r="W709" t="s">
        <v>3530</v>
      </c>
      <c r="X709" s="6">
        <v>2004</v>
      </c>
      <c r="Z709" s="6">
        <v>0</v>
      </c>
      <c r="AD709" s="9">
        <v>161</v>
      </c>
    </row>
    <row r="710" spans="1:30">
      <c r="A710" s="9">
        <v>8</v>
      </c>
      <c r="B710" s="9" t="str">
        <f t="shared" si="34"/>
        <v>Eminence Beta 8CX</v>
      </c>
      <c r="C710" s="9" t="s">
        <v>1148</v>
      </c>
      <c r="D710" s="9" t="s">
        <v>1469</v>
      </c>
      <c r="E710" s="9"/>
      <c r="F710" s="9"/>
      <c r="G710" s="9"/>
      <c r="H710" s="9">
        <v>250</v>
      </c>
      <c r="I710" s="9"/>
      <c r="J710" s="9">
        <v>3</v>
      </c>
      <c r="K710" s="9">
        <v>54</v>
      </c>
      <c r="L710" s="9">
        <v>34.9</v>
      </c>
      <c r="M710" s="9">
        <v>0.3</v>
      </c>
      <c r="N710" s="14">
        <f t="shared" si="33"/>
        <v>0.31034482758620691</v>
      </c>
      <c r="O710" s="14">
        <f t="shared" si="35"/>
        <v>8.9999999999999964</v>
      </c>
      <c r="P710" s="9"/>
      <c r="Q710" s="9"/>
      <c r="R710" s="9"/>
      <c r="W710" t="s">
        <v>3530</v>
      </c>
      <c r="X710" s="6">
        <v>2004</v>
      </c>
      <c r="Z710" s="6">
        <v>0</v>
      </c>
      <c r="AD710" s="9">
        <v>174</v>
      </c>
    </row>
    <row r="711" spans="1:30">
      <c r="A711" s="9">
        <v>8</v>
      </c>
      <c r="B711" s="9" t="str">
        <f t="shared" si="34"/>
        <v>Eton 8-480/32</v>
      </c>
      <c r="C711" s="9" t="s">
        <v>853</v>
      </c>
      <c r="D711" s="9" t="s">
        <v>1470</v>
      </c>
      <c r="E711" s="9"/>
      <c r="F711" s="9"/>
      <c r="G711" s="9"/>
      <c r="H711" s="9">
        <v>100</v>
      </c>
      <c r="I711" s="9">
        <v>88</v>
      </c>
      <c r="J711" s="9">
        <v>3.5</v>
      </c>
      <c r="K711" s="9">
        <v>24.5</v>
      </c>
      <c r="L711" s="9">
        <v>93.11</v>
      </c>
      <c r="M711" s="9">
        <v>0.33889999999999998</v>
      </c>
      <c r="N711" s="14">
        <f t="shared" si="33"/>
        <v>0.3828125</v>
      </c>
      <c r="O711" s="14">
        <f t="shared" si="35"/>
        <v>2.9544015086820354</v>
      </c>
      <c r="P711" s="9"/>
      <c r="Q711" s="9"/>
      <c r="R711" s="9"/>
      <c r="W711" t="s">
        <v>3530</v>
      </c>
      <c r="X711" s="6">
        <v>2004</v>
      </c>
      <c r="Z711" s="6">
        <v>0</v>
      </c>
      <c r="AD711" s="9">
        <v>64</v>
      </c>
    </row>
    <row r="712" spans="1:30">
      <c r="A712" s="9">
        <v>8</v>
      </c>
      <c r="B712" s="9" t="str">
        <f t="shared" si="34"/>
        <v>Eton 8-800/37</v>
      </c>
      <c r="C712" s="9" t="s">
        <v>853</v>
      </c>
      <c r="D712" s="9" t="s">
        <v>1471</v>
      </c>
      <c r="E712" s="9"/>
      <c r="F712" s="9"/>
      <c r="G712" s="9"/>
      <c r="H712" s="9">
        <v>120</v>
      </c>
      <c r="I712" s="9">
        <v>88</v>
      </c>
      <c r="J712" s="9">
        <v>3</v>
      </c>
      <c r="K712" s="9">
        <v>31</v>
      </c>
      <c r="L712" s="9">
        <v>62</v>
      </c>
      <c r="M712" s="9">
        <v>0.38269999999999998</v>
      </c>
      <c r="N712" s="14">
        <f t="shared" si="33"/>
        <v>0.44927536231884058</v>
      </c>
      <c r="O712" s="14">
        <f t="shared" si="35"/>
        <v>2.5826022596164298</v>
      </c>
      <c r="P712" s="9"/>
      <c r="Q712" s="9"/>
      <c r="R712" s="9"/>
      <c r="W712" t="s">
        <v>3530</v>
      </c>
      <c r="X712" s="6">
        <v>2004</v>
      </c>
      <c r="Z712" s="6">
        <v>0</v>
      </c>
      <c r="AD712" s="9">
        <v>69</v>
      </c>
    </row>
    <row r="713" spans="1:30">
      <c r="A713" s="9">
        <v>8</v>
      </c>
      <c r="B713" s="9" t="str">
        <f t="shared" si="34"/>
        <v>Fane CLASSIC18/250C</v>
      </c>
      <c r="C713" s="9" t="s">
        <v>974</v>
      </c>
      <c r="D713" s="9" t="s">
        <v>1472</v>
      </c>
      <c r="E713" s="9"/>
      <c r="F713" s="9"/>
      <c r="G713" s="9"/>
      <c r="H713" s="9">
        <v>150</v>
      </c>
      <c r="I713" s="9"/>
      <c r="J713" s="9">
        <v>9.1</v>
      </c>
      <c r="K713" s="9">
        <v>30</v>
      </c>
      <c r="L713" s="9">
        <v>443.9</v>
      </c>
      <c r="M713" s="9">
        <v>0.38</v>
      </c>
      <c r="N713" s="14">
        <f t="shared" si="33"/>
        <v>0.42253521126760563</v>
      </c>
      <c r="O713" s="14">
        <f t="shared" si="35"/>
        <v>3.7748344370860907</v>
      </c>
      <c r="P713" s="9"/>
      <c r="Q713" s="9"/>
      <c r="R713" s="9"/>
      <c r="W713" t="s">
        <v>3530</v>
      </c>
      <c r="X713" s="6">
        <v>2004</v>
      </c>
      <c r="Z713" s="6">
        <v>0</v>
      </c>
      <c r="AD713" s="9">
        <v>71</v>
      </c>
    </row>
    <row r="714" spans="1:30">
      <c r="A714" s="9">
        <v>8</v>
      </c>
      <c r="B714" s="9" t="str">
        <f t="shared" si="34"/>
        <v>Fane CLASSIC8/50</v>
      </c>
      <c r="C714" s="9" t="s">
        <v>974</v>
      </c>
      <c r="D714" s="9" t="s">
        <v>1473</v>
      </c>
      <c r="E714" s="9"/>
      <c r="F714" s="9"/>
      <c r="G714" s="9"/>
      <c r="H714" s="9">
        <v>80</v>
      </c>
      <c r="I714" s="9">
        <v>98</v>
      </c>
      <c r="J714" s="9">
        <v>9.1</v>
      </c>
      <c r="K714" s="9">
        <v>94</v>
      </c>
      <c r="L714" s="9">
        <v>26</v>
      </c>
      <c r="M714" s="9">
        <v>0.64</v>
      </c>
      <c r="N714" s="14">
        <f t="shared" si="33"/>
        <v>0.71212121212121215</v>
      </c>
      <c r="O714" s="14">
        <f t="shared" si="35"/>
        <v>6.3193277310924385</v>
      </c>
      <c r="P714" s="9"/>
      <c r="Q714" s="9"/>
      <c r="R714" s="9"/>
      <c r="W714" t="s">
        <v>3530</v>
      </c>
      <c r="X714" s="6">
        <v>2004</v>
      </c>
      <c r="Z714" s="6">
        <v>0</v>
      </c>
      <c r="AD714" s="9">
        <v>132</v>
      </c>
    </row>
    <row r="715" spans="1:30">
      <c r="A715" s="9">
        <v>8</v>
      </c>
      <c r="B715" s="9" t="str">
        <f t="shared" si="34"/>
        <v>Fane CRESCENDO8/60</v>
      </c>
      <c r="C715" s="9" t="s">
        <v>974</v>
      </c>
      <c r="D715" s="9" t="s">
        <v>1474</v>
      </c>
      <c r="E715" s="9"/>
      <c r="F715" s="9"/>
      <c r="G715" s="9"/>
      <c r="H715" s="9">
        <v>35</v>
      </c>
      <c r="I715" s="9"/>
      <c r="J715" s="9">
        <v>1.1000000000000001</v>
      </c>
      <c r="K715" s="9">
        <v>85</v>
      </c>
      <c r="L715" s="9">
        <v>56</v>
      </c>
      <c r="M715" s="9">
        <v>0.27</v>
      </c>
      <c r="N715" s="14">
        <f t="shared" si="33"/>
        <v>0.27960526315789475</v>
      </c>
      <c r="O715" s="14">
        <f t="shared" si="35"/>
        <v>7.8595890410958997</v>
      </c>
      <c r="P715" s="9"/>
      <c r="Q715" s="9"/>
      <c r="R715" s="9"/>
      <c r="W715" t="s">
        <v>3530</v>
      </c>
      <c r="X715" s="6">
        <v>2004</v>
      </c>
      <c r="Z715" s="6">
        <v>0</v>
      </c>
      <c r="AD715" s="9">
        <v>304</v>
      </c>
    </row>
    <row r="716" spans="1:30">
      <c r="A716" s="9">
        <v>8</v>
      </c>
      <c r="B716" s="9" t="str">
        <f t="shared" si="34"/>
        <v>Fane STUDIO 8M</v>
      </c>
      <c r="C716" s="9" t="s">
        <v>974</v>
      </c>
      <c r="D716" s="9" t="s">
        <v>1475</v>
      </c>
      <c r="E716" s="9"/>
      <c r="F716" s="9"/>
      <c r="G716" s="9"/>
      <c r="H716" s="9">
        <v>100</v>
      </c>
      <c r="I716" s="9">
        <v>91</v>
      </c>
      <c r="J716" s="9">
        <v>5</v>
      </c>
      <c r="K716" s="9">
        <v>81</v>
      </c>
      <c r="L716" s="9">
        <v>7</v>
      </c>
      <c r="M716" s="9">
        <v>0.39710000000000001</v>
      </c>
      <c r="N716" s="14">
        <f t="shared" si="33"/>
        <v>0.44021739130434784</v>
      </c>
      <c r="O716" s="14">
        <f t="shared" si="35"/>
        <v>4.0542880911565957</v>
      </c>
      <c r="P716" s="9"/>
      <c r="Q716" s="9"/>
      <c r="R716" s="9"/>
      <c r="W716" t="s">
        <v>3530</v>
      </c>
      <c r="X716" s="6">
        <v>2004</v>
      </c>
      <c r="Z716" s="6">
        <v>0</v>
      </c>
      <c r="AD716" s="9">
        <v>184</v>
      </c>
    </row>
    <row r="717" spans="1:30">
      <c r="A717" s="9">
        <v>8</v>
      </c>
      <c r="B717" s="9" t="str">
        <f t="shared" si="34"/>
        <v>Focal 21V2</v>
      </c>
      <c r="C717" s="14" t="s">
        <v>977</v>
      </c>
      <c r="D717" s="14" t="s">
        <v>1476</v>
      </c>
      <c r="E717" s="14"/>
      <c r="F717" s="14"/>
      <c r="G717" s="14"/>
      <c r="H717" s="14">
        <v>200</v>
      </c>
      <c r="I717" s="14"/>
      <c r="J717" s="9">
        <v>9</v>
      </c>
      <c r="K717" s="14">
        <v>36.5</v>
      </c>
      <c r="L717" s="14">
        <v>15.27</v>
      </c>
      <c r="M717" s="14">
        <v>0.68</v>
      </c>
      <c r="N717" s="14">
        <f t="shared" si="33"/>
        <v>0.86904761904761907</v>
      </c>
      <c r="O717" s="14">
        <f t="shared" si="35"/>
        <v>3.1259445843828719</v>
      </c>
      <c r="P717" s="14"/>
      <c r="Q717" s="14"/>
      <c r="R717" s="14"/>
      <c r="W717" t="s">
        <v>3530</v>
      </c>
      <c r="X717" s="6">
        <v>2004</v>
      </c>
      <c r="Z717" s="6">
        <v>0</v>
      </c>
      <c r="AD717" s="14">
        <v>42</v>
      </c>
    </row>
    <row r="718" spans="1:30">
      <c r="A718" s="9">
        <v>8</v>
      </c>
      <c r="B718" s="9" t="str">
        <f t="shared" si="34"/>
        <v>Focal 8V5411</v>
      </c>
      <c r="C718" s="14" t="s">
        <v>977</v>
      </c>
      <c r="D718" s="14" t="s">
        <v>1477</v>
      </c>
      <c r="E718" s="14"/>
      <c r="F718" s="14"/>
      <c r="G718" s="14"/>
      <c r="H718" s="14">
        <v>90</v>
      </c>
      <c r="I718" s="14">
        <v>89.14</v>
      </c>
      <c r="J718" s="9">
        <v>3.5</v>
      </c>
      <c r="K718" s="14">
        <v>50</v>
      </c>
      <c r="L718" s="14">
        <v>30.1</v>
      </c>
      <c r="M718" s="14">
        <v>0.51</v>
      </c>
      <c r="N718" s="14">
        <f t="shared" si="33"/>
        <v>0.5376344086021505</v>
      </c>
      <c r="O718" s="14">
        <f t="shared" si="35"/>
        <v>9.9221789883268663</v>
      </c>
      <c r="P718" s="14"/>
      <c r="Q718" s="14"/>
      <c r="R718" s="14"/>
      <c r="W718" t="s">
        <v>3530</v>
      </c>
      <c r="X718" s="6">
        <v>2004</v>
      </c>
      <c r="Z718" s="6">
        <v>0</v>
      </c>
      <c r="AD718" s="14">
        <v>93</v>
      </c>
    </row>
    <row r="719" spans="1:30">
      <c r="A719" s="9">
        <v>8</v>
      </c>
      <c r="B719" s="9" t="str">
        <f t="shared" si="34"/>
        <v>Focal 8W5411</v>
      </c>
      <c r="C719" s="14" t="s">
        <v>977</v>
      </c>
      <c r="D719" s="14" t="s">
        <v>1478</v>
      </c>
      <c r="E719" s="14"/>
      <c r="F719" s="14"/>
      <c r="G719" s="14"/>
      <c r="H719" s="14">
        <v>90</v>
      </c>
      <c r="I719" s="14">
        <v>89.78</v>
      </c>
      <c r="J719" s="9">
        <v>3.5</v>
      </c>
      <c r="K719" s="14">
        <v>41.2</v>
      </c>
      <c r="L719" s="14">
        <v>41.9</v>
      </c>
      <c r="M719" s="14">
        <v>0.34</v>
      </c>
      <c r="N719" s="14">
        <f t="shared" si="33"/>
        <v>0.37117117117117121</v>
      </c>
      <c r="O719" s="14">
        <f t="shared" si="35"/>
        <v>4.0485549132948</v>
      </c>
      <c r="P719" s="14"/>
      <c r="Q719" s="14"/>
      <c r="R719" s="14"/>
      <c r="W719" t="s">
        <v>3530</v>
      </c>
      <c r="X719" s="6">
        <v>2004</v>
      </c>
      <c r="Z719" s="6">
        <v>0</v>
      </c>
      <c r="AD719" s="14">
        <v>111</v>
      </c>
    </row>
    <row r="720" spans="1:30">
      <c r="A720" s="9">
        <v>8</v>
      </c>
      <c r="B720" s="9" t="str">
        <f t="shared" si="34"/>
        <v>Fostex F200A</v>
      </c>
      <c r="C720" s="14" t="s">
        <v>786</v>
      </c>
      <c r="D720" s="14" t="s">
        <v>1479</v>
      </c>
      <c r="E720" s="14"/>
      <c r="F720" s="14"/>
      <c r="G720" s="14"/>
      <c r="H720" s="14">
        <v>80</v>
      </c>
      <c r="I720" s="14">
        <v>90</v>
      </c>
      <c r="J720" s="9">
        <v>2</v>
      </c>
      <c r="K720" s="14">
        <v>30</v>
      </c>
      <c r="L720" s="14">
        <v>98.96</v>
      </c>
      <c r="M720" s="14">
        <v>0.32</v>
      </c>
      <c r="N720" s="14">
        <f t="shared" si="33"/>
        <v>0</v>
      </c>
      <c r="O720" s="14">
        <f t="shared" si="35"/>
        <v>0</v>
      </c>
      <c r="P720" s="14"/>
      <c r="Q720" s="14"/>
      <c r="R720" s="14"/>
      <c r="W720" t="s">
        <v>3530</v>
      </c>
      <c r="X720" s="6">
        <v>2004</v>
      </c>
      <c r="Z720" s="6">
        <v>0</v>
      </c>
      <c r="AD720" s="14"/>
    </row>
    <row r="721" spans="1:30">
      <c r="A721" s="9">
        <v>8</v>
      </c>
      <c r="B721" s="9" t="str">
        <f t="shared" si="34"/>
        <v>Fostex FE108ES</v>
      </c>
      <c r="C721" s="14" t="s">
        <v>786</v>
      </c>
      <c r="D721" s="14" t="s">
        <v>859</v>
      </c>
      <c r="E721" s="14"/>
      <c r="F721" s="14"/>
      <c r="G721" s="14"/>
      <c r="H721" s="14">
        <v>120</v>
      </c>
      <c r="I721" s="14">
        <v>97</v>
      </c>
      <c r="J721" s="9">
        <v>1.25</v>
      </c>
      <c r="K721" s="14">
        <v>42</v>
      </c>
      <c r="L721" s="14">
        <v>60.1</v>
      </c>
      <c r="M721" s="14">
        <v>0.18</v>
      </c>
      <c r="N721" s="14">
        <f t="shared" si="33"/>
        <v>0</v>
      </c>
      <c r="O721" s="14">
        <f t="shared" si="35"/>
        <v>0</v>
      </c>
      <c r="P721" s="14"/>
      <c r="Q721" s="14"/>
      <c r="R721" s="14"/>
      <c r="W721" t="s">
        <v>3530</v>
      </c>
      <c r="X721" s="6">
        <v>2004</v>
      </c>
      <c r="Z721" s="6">
        <v>0</v>
      </c>
      <c r="AD721" s="14"/>
    </row>
    <row r="722" spans="1:30">
      <c r="A722" s="9">
        <v>8</v>
      </c>
      <c r="B722" s="9" t="str">
        <f t="shared" si="34"/>
        <v>Fostex FE206E</v>
      </c>
      <c r="C722" s="14" t="s">
        <v>786</v>
      </c>
      <c r="D722" s="14" t="s">
        <v>1480</v>
      </c>
      <c r="E722" s="14"/>
      <c r="F722" s="14"/>
      <c r="G722" s="14"/>
      <c r="H722" s="14">
        <v>90</v>
      </c>
      <c r="I722" s="14">
        <v>96</v>
      </c>
      <c r="J722" s="9">
        <v>1.5</v>
      </c>
      <c r="K722" s="14">
        <v>39</v>
      </c>
      <c r="L722" s="14">
        <v>54.5</v>
      </c>
      <c r="M722" s="14">
        <v>0.18</v>
      </c>
      <c r="N722" s="14">
        <f t="shared" si="33"/>
        <v>0</v>
      </c>
      <c r="O722" s="14">
        <f t="shared" si="35"/>
        <v>0</v>
      </c>
      <c r="P722" s="14"/>
      <c r="Q722" s="14"/>
      <c r="R722" s="14"/>
      <c r="W722" t="s">
        <v>3530</v>
      </c>
      <c r="X722" s="6">
        <v>2004</v>
      </c>
      <c r="Z722" s="6">
        <v>0</v>
      </c>
      <c r="AD722" s="14"/>
    </row>
    <row r="723" spans="1:30">
      <c r="A723" s="9">
        <v>8</v>
      </c>
      <c r="B723" s="9" t="str">
        <f t="shared" si="34"/>
        <v>Fostex FE207E</v>
      </c>
      <c r="C723" s="14" t="s">
        <v>786</v>
      </c>
      <c r="D723" s="14" t="s">
        <v>1481</v>
      </c>
      <c r="E723" s="14"/>
      <c r="F723" s="14"/>
      <c r="G723" s="14"/>
      <c r="H723" s="14">
        <v>90</v>
      </c>
      <c r="I723" s="14">
        <v>95</v>
      </c>
      <c r="J723" s="9">
        <v>1.5</v>
      </c>
      <c r="K723" s="14">
        <v>39</v>
      </c>
      <c r="L723" s="14">
        <v>56.25</v>
      </c>
      <c r="M723" s="14">
        <v>0.26</v>
      </c>
      <c r="N723" s="14">
        <f t="shared" si="33"/>
        <v>0</v>
      </c>
      <c r="O723" s="14">
        <f t="shared" si="35"/>
        <v>0</v>
      </c>
      <c r="P723" s="14"/>
      <c r="Q723" s="14"/>
      <c r="R723" s="14"/>
      <c r="W723" t="s">
        <v>3530</v>
      </c>
      <c r="X723" s="6">
        <v>2004</v>
      </c>
      <c r="Z723" s="6">
        <v>0</v>
      </c>
      <c r="AD723" s="14"/>
    </row>
    <row r="724" spans="1:30">
      <c r="A724" s="9">
        <v>8</v>
      </c>
      <c r="B724" s="9" t="str">
        <f t="shared" si="34"/>
        <v>Fostex FF225K</v>
      </c>
      <c r="C724" s="14" t="s">
        <v>786</v>
      </c>
      <c r="D724" s="14" t="s">
        <v>1482</v>
      </c>
      <c r="E724" s="14"/>
      <c r="F724" s="14"/>
      <c r="G724" s="14"/>
      <c r="H724" s="14">
        <v>100</v>
      </c>
      <c r="I724" s="14">
        <v>96</v>
      </c>
      <c r="J724" s="9">
        <v>0.3</v>
      </c>
      <c r="K724" s="14">
        <v>38</v>
      </c>
      <c r="L724" s="14">
        <v>79.41</v>
      </c>
      <c r="M724" s="14">
        <v>0.16</v>
      </c>
      <c r="N724" s="14">
        <f t="shared" si="33"/>
        <v>0</v>
      </c>
      <c r="O724" s="14">
        <f t="shared" si="35"/>
        <v>0</v>
      </c>
      <c r="P724" s="14"/>
      <c r="Q724" s="14"/>
      <c r="R724" s="14"/>
      <c r="W724" t="s">
        <v>3530</v>
      </c>
      <c r="X724" s="6">
        <v>2004</v>
      </c>
      <c r="Z724" s="6">
        <v>0</v>
      </c>
      <c r="AD724" s="14"/>
    </row>
    <row r="725" spans="1:30">
      <c r="A725" s="9">
        <v>8</v>
      </c>
      <c r="B725" s="9" t="str">
        <f t="shared" si="34"/>
        <v>Fostex FW208N</v>
      </c>
      <c r="C725" s="14" t="s">
        <v>786</v>
      </c>
      <c r="D725" s="14" t="s">
        <v>1483</v>
      </c>
      <c r="E725" s="14"/>
      <c r="F725" s="14"/>
      <c r="G725" s="14"/>
      <c r="H725" s="14">
        <v>100</v>
      </c>
      <c r="I725" s="14">
        <v>90</v>
      </c>
      <c r="J725" s="9">
        <v>6.5</v>
      </c>
      <c r="K725" s="14">
        <v>29</v>
      </c>
      <c r="L725" s="14">
        <v>43.42</v>
      </c>
      <c r="M725" s="14">
        <v>0.2</v>
      </c>
      <c r="N725" s="14">
        <f t="shared" si="33"/>
        <v>0</v>
      </c>
      <c r="O725" s="14">
        <f t="shared" si="35"/>
        <v>0</v>
      </c>
      <c r="P725" s="14"/>
      <c r="Q725" s="14"/>
      <c r="R725" s="14"/>
      <c r="W725" t="s">
        <v>3530</v>
      </c>
      <c r="X725" s="6">
        <v>2004</v>
      </c>
      <c r="Z725" s="6">
        <v>0</v>
      </c>
      <c r="AD725" s="14"/>
    </row>
    <row r="726" spans="1:30">
      <c r="A726" s="9">
        <v>8</v>
      </c>
      <c r="B726" s="9" t="str">
        <f t="shared" si="34"/>
        <v>Fostex FX200</v>
      </c>
      <c r="C726" s="14" t="s">
        <v>786</v>
      </c>
      <c r="D726" s="14" t="s">
        <v>1484</v>
      </c>
      <c r="E726" s="14"/>
      <c r="F726" s="14"/>
      <c r="G726" s="14"/>
      <c r="H726" s="14">
        <v>45</v>
      </c>
      <c r="I726" s="14">
        <v>92</v>
      </c>
      <c r="J726" s="9">
        <v>1</v>
      </c>
      <c r="K726" s="14">
        <v>38</v>
      </c>
      <c r="L726" s="14">
        <v>82.3</v>
      </c>
      <c r="M726" s="14">
        <v>0.45</v>
      </c>
      <c r="N726" s="14">
        <f t="shared" si="33"/>
        <v>0</v>
      </c>
      <c r="O726" s="14">
        <f t="shared" si="35"/>
        <v>0</v>
      </c>
      <c r="P726" s="14"/>
      <c r="Q726" s="14"/>
      <c r="R726" s="14"/>
      <c r="W726" t="s">
        <v>3530</v>
      </c>
      <c r="X726" s="6">
        <v>2004</v>
      </c>
      <c r="Z726" s="6">
        <v>0</v>
      </c>
      <c r="AD726" s="14"/>
    </row>
    <row r="727" spans="1:30">
      <c r="A727" s="9">
        <v>8</v>
      </c>
      <c r="B727" s="9" t="str">
        <f t="shared" si="34"/>
        <v>Fostex FX200</v>
      </c>
      <c r="C727" s="14" t="s">
        <v>786</v>
      </c>
      <c r="D727" s="14" t="s">
        <v>1484</v>
      </c>
      <c r="E727" s="14"/>
      <c r="F727" s="14"/>
      <c r="G727" s="14"/>
      <c r="H727" s="14">
        <v>45</v>
      </c>
      <c r="I727" s="14">
        <v>92</v>
      </c>
      <c r="J727" s="9">
        <v>1</v>
      </c>
      <c r="K727" s="14">
        <v>38</v>
      </c>
      <c r="L727" s="14">
        <v>82.3</v>
      </c>
      <c r="M727" s="14">
        <v>0.45</v>
      </c>
      <c r="N727" s="14">
        <f t="shared" si="33"/>
        <v>0.48101265822784811</v>
      </c>
      <c r="O727" s="14">
        <f t="shared" si="35"/>
        <v>6.9795918367346905</v>
      </c>
      <c r="P727" s="14"/>
      <c r="Q727" s="14"/>
      <c r="R727" s="14"/>
      <c r="W727" t="s">
        <v>3530</v>
      </c>
      <c r="X727" s="6">
        <v>2004</v>
      </c>
      <c r="Z727" s="6">
        <v>0</v>
      </c>
      <c r="AD727" s="14">
        <v>79</v>
      </c>
    </row>
    <row r="728" spans="1:30">
      <c r="A728" s="9">
        <v>8</v>
      </c>
      <c r="B728" s="9" t="str">
        <f t="shared" si="34"/>
        <v xml:space="preserve">Hi-Vi BG8N </v>
      </c>
      <c r="C728" s="14" t="s">
        <v>8</v>
      </c>
      <c r="D728" s="14" t="s">
        <v>1485</v>
      </c>
      <c r="E728" s="14"/>
      <c r="F728" s="14"/>
      <c r="G728" s="14"/>
      <c r="H728" s="14">
        <v>60</v>
      </c>
      <c r="I728" s="14">
        <v>89</v>
      </c>
      <c r="J728" s="9">
        <v>5</v>
      </c>
      <c r="K728" s="14">
        <v>37</v>
      </c>
      <c r="L728" s="14">
        <v>46.1</v>
      </c>
      <c r="M728" s="14">
        <v>0.36</v>
      </c>
      <c r="N728" s="14">
        <f t="shared" si="33"/>
        <v>0.45121951219512196</v>
      </c>
      <c r="O728" s="14">
        <f t="shared" si="35"/>
        <v>1.7807486631016047</v>
      </c>
      <c r="P728" s="14"/>
      <c r="Q728" s="14"/>
      <c r="R728" s="14"/>
      <c r="W728" t="s">
        <v>3530</v>
      </c>
      <c r="X728" s="6">
        <v>2004</v>
      </c>
      <c r="Z728" s="6">
        <v>0</v>
      </c>
      <c r="AD728" s="14">
        <v>82</v>
      </c>
    </row>
    <row r="729" spans="1:30">
      <c r="A729" s="9">
        <v>8</v>
      </c>
      <c r="B729" s="9" t="str">
        <f t="shared" si="34"/>
        <v xml:space="preserve">Hi-Vi D8.8 </v>
      </c>
      <c r="C729" s="14" t="s">
        <v>8</v>
      </c>
      <c r="D729" s="14" t="s">
        <v>1486</v>
      </c>
      <c r="E729" s="14"/>
      <c r="F729" s="14"/>
      <c r="G729" s="14"/>
      <c r="H729" s="14">
        <v>150</v>
      </c>
      <c r="I729" s="14">
        <v>87</v>
      </c>
      <c r="J729" s="9">
        <v>8.3000000000000007</v>
      </c>
      <c r="K729" s="14">
        <v>30</v>
      </c>
      <c r="L729" s="14">
        <v>46.8</v>
      </c>
      <c r="M729" s="14">
        <v>0.38</v>
      </c>
      <c r="N729" s="14">
        <f t="shared" si="33"/>
        <v>0.46153846153846156</v>
      </c>
      <c r="O729" s="14">
        <f t="shared" si="35"/>
        <v>2.1509433962264137</v>
      </c>
      <c r="P729" s="14"/>
      <c r="Q729" s="14"/>
      <c r="R729" s="14"/>
      <c r="W729" t="s">
        <v>3530</v>
      </c>
      <c r="X729" s="6">
        <v>2004</v>
      </c>
      <c r="Z729" s="6">
        <v>0</v>
      </c>
      <c r="AD729" s="14">
        <v>65</v>
      </c>
    </row>
    <row r="730" spans="1:30">
      <c r="A730" s="9">
        <v>8</v>
      </c>
      <c r="B730" s="9" t="str">
        <f t="shared" si="34"/>
        <v xml:space="preserve">Hi-Vi D8.8+ </v>
      </c>
      <c r="C730" s="14" t="s">
        <v>8</v>
      </c>
      <c r="D730" s="14" t="s">
        <v>1487</v>
      </c>
      <c r="E730" s="14"/>
      <c r="F730" s="14"/>
      <c r="G730" s="14"/>
      <c r="H730" s="14">
        <v>150</v>
      </c>
      <c r="I730" s="14">
        <v>86</v>
      </c>
      <c r="J730" s="9">
        <v>7.5</v>
      </c>
      <c r="K730" s="14">
        <v>31</v>
      </c>
      <c r="L730" s="14">
        <v>34.9</v>
      </c>
      <c r="M730" s="14">
        <v>0.4</v>
      </c>
      <c r="N730" s="14">
        <f t="shared" si="33"/>
        <v>0.44285714285714284</v>
      </c>
      <c r="O730" s="14">
        <f t="shared" si="35"/>
        <v>4.1333333333333373</v>
      </c>
      <c r="P730" s="14"/>
      <c r="Q730" s="14"/>
      <c r="R730" s="14"/>
      <c r="W730" t="s">
        <v>3530</v>
      </c>
      <c r="X730" s="6">
        <v>2004</v>
      </c>
      <c r="Z730" s="6">
        <v>0</v>
      </c>
      <c r="AD730" s="14">
        <v>70</v>
      </c>
    </row>
    <row r="731" spans="1:30">
      <c r="A731" s="9">
        <v>8</v>
      </c>
      <c r="B731" s="9" t="str">
        <f t="shared" si="34"/>
        <v xml:space="preserve">Hi-Vi D8G </v>
      </c>
      <c r="C731" s="14" t="s">
        <v>8</v>
      </c>
      <c r="D731" s="14" t="s">
        <v>1488</v>
      </c>
      <c r="E731" s="14"/>
      <c r="F731" s="14"/>
      <c r="G731" s="14"/>
      <c r="H731" s="14">
        <v>150</v>
      </c>
      <c r="I731" s="14">
        <v>86</v>
      </c>
      <c r="J731" s="9">
        <v>8.3000000000000007</v>
      </c>
      <c r="K731" s="14">
        <v>35</v>
      </c>
      <c r="L731" s="14">
        <v>30.6</v>
      </c>
      <c r="M731" s="14">
        <v>0.45</v>
      </c>
      <c r="N731" s="14">
        <f t="shared" si="33"/>
        <v>0.57377049180327866</v>
      </c>
      <c r="O731" s="14">
        <f t="shared" si="35"/>
        <v>2.0860927152317879</v>
      </c>
      <c r="P731" s="14"/>
      <c r="Q731" s="14"/>
      <c r="R731" s="14"/>
      <c r="W731" t="s">
        <v>3530</v>
      </c>
      <c r="X731" s="6">
        <v>2004</v>
      </c>
      <c r="Z731" s="6">
        <v>0</v>
      </c>
      <c r="AD731" s="14">
        <v>61</v>
      </c>
    </row>
    <row r="732" spans="1:30">
      <c r="A732" s="9">
        <v>8</v>
      </c>
      <c r="B732" s="9" t="str">
        <f t="shared" si="34"/>
        <v xml:space="preserve">Hi-Vi F8 </v>
      </c>
      <c r="C732" s="14" t="s">
        <v>8</v>
      </c>
      <c r="D732" s="14" t="s">
        <v>1489</v>
      </c>
      <c r="E732" s="14"/>
      <c r="F732" s="14"/>
      <c r="G732" s="14"/>
      <c r="H732" s="14">
        <v>60</v>
      </c>
      <c r="I732" s="14">
        <v>87</v>
      </c>
      <c r="J732" s="9">
        <v>5</v>
      </c>
      <c r="K732" s="14">
        <v>36</v>
      </c>
      <c r="L732" s="14">
        <v>36.9</v>
      </c>
      <c r="M732" s="14">
        <v>0.39</v>
      </c>
      <c r="N732" s="14">
        <f t="shared" si="33"/>
        <v>0.50704225352112675</v>
      </c>
      <c r="O732" s="14">
        <f t="shared" si="35"/>
        <v>1.6895306859205785</v>
      </c>
      <c r="P732" s="14"/>
      <c r="Q732" s="14"/>
      <c r="R732" s="14"/>
      <c r="W732" t="s">
        <v>3530</v>
      </c>
      <c r="X732" s="6">
        <v>2004</v>
      </c>
      <c r="Z732" s="6">
        <v>0</v>
      </c>
      <c r="AD732" s="14">
        <v>71</v>
      </c>
    </row>
    <row r="733" spans="1:30">
      <c r="A733" s="9">
        <v>8</v>
      </c>
      <c r="B733" s="9" t="str">
        <f t="shared" si="34"/>
        <v xml:space="preserve">Hi-Vi F8BaÂ </v>
      </c>
      <c r="C733" s="14" t="s">
        <v>8</v>
      </c>
      <c r="D733" s="14" t="s">
        <v>1490</v>
      </c>
      <c r="E733" s="14"/>
      <c r="F733" s="14"/>
      <c r="G733" s="14"/>
      <c r="H733" s="14">
        <v>60</v>
      </c>
      <c r="I733" s="14">
        <v>89</v>
      </c>
      <c r="J733" s="9">
        <v>5</v>
      </c>
      <c r="K733" s="14">
        <v>32</v>
      </c>
      <c r="L733" s="14">
        <v>49.8</v>
      </c>
      <c r="M733" s="14">
        <v>0.34</v>
      </c>
      <c r="N733" s="14">
        <f t="shared" si="33"/>
        <v>0.37209302325581395</v>
      </c>
      <c r="O733" s="14">
        <f t="shared" si="35"/>
        <v>3.9420289855072501</v>
      </c>
      <c r="P733" s="14"/>
      <c r="Q733" s="14"/>
      <c r="R733" s="14"/>
      <c r="W733" t="s">
        <v>3530</v>
      </c>
      <c r="X733" s="6">
        <v>2004</v>
      </c>
      <c r="Z733" s="6">
        <v>0</v>
      </c>
      <c r="AD733" s="14">
        <v>86</v>
      </c>
    </row>
    <row r="734" spans="1:30">
      <c r="A734" s="9">
        <v>8</v>
      </c>
      <c r="B734" s="9" t="str">
        <f t="shared" si="34"/>
        <v xml:space="preserve">Hi-Vi F8BN </v>
      </c>
      <c r="C734" s="14" t="s">
        <v>8</v>
      </c>
      <c r="D734" s="14" t="s">
        <v>1491</v>
      </c>
      <c r="E734" s="14"/>
      <c r="F734" s="14"/>
      <c r="G734" s="14"/>
      <c r="H734" s="14">
        <v>60</v>
      </c>
      <c r="I734" s="14">
        <v>89</v>
      </c>
      <c r="J734" s="9">
        <v>5</v>
      </c>
      <c r="K734" s="14">
        <v>32</v>
      </c>
      <c r="L734" s="14">
        <v>49.8</v>
      </c>
      <c r="M734" s="14">
        <v>0.34</v>
      </c>
      <c r="N734" s="14">
        <f t="shared" si="33"/>
        <v>0.37209302325581395</v>
      </c>
      <c r="O734" s="14">
        <f t="shared" si="35"/>
        <v>3.9420289855072501</v>
      </c>
      <c r="P734" s="14"/>
      <c r="Q734" s="14"/>
      <c r="R734" s="14"/>
      <c r="W734" t="s">
        <v>3530</v>
      </c>
      <c r="X734" s="6">
        <v>2004</v>
      </c>
      <c r="Z734" s="6">
        <v>0</v>
      </c>
      <c r="AD734" s="14">
        <v>86</v>
      </c>
    </row>
    <row r="735" spans="1:30">
      <c r="A735" s="9">
        <v>8</v>
      </c>
      <c r="B735" s="9" t="str">
        <f t="shared" si="34"/>
        <v xml:space="preserve">Hi-Vi F8N </v>
      </c>
      <c r="C735" s="14" t="s">
        <v>8</v>
      </c>
      <c r="D735" s="14" t="s">
        <v>1492</v>
      </c>
      <c r="E735" s="14"/>
      <c r="F735" s="14"/>
      <c r="G735" s="14"/>
      <c r="H735" s="14">
        <v>60</v>
      </c>
      <c r="I735" s="14">
        <v>88</v>
      </c>
      <c r="J735" s="9">
        <v>5</v>
      </c>
      <c r="K735" s="14">
        <v>35</v>
      </c>
      <c r="L735" s="14">
        <v>44.2</v>
      </c>
      <c r="M735" s="14">
        <v>0.39</v>
      </c>
      <c r="N735" s="14">
        <f t="shared" si="33"/>
        <v>0.50724637681159424</v>
      </c>
      <c r="O735" s="14">
        <f t="shared" si="35"/>
        <v>1.6872682323856616</v>
      </c>
      <c r="P735" s="14"/>
      <c r="Q735" s="14"/>
      <c r="R735" s="14"/>
      <c r="W735" t="s">
        <v>3530</v>
      </c>
      <c r="X735" s="6">
        <v>2004</v>
      </c>
      <c r="Z735" s="6">
        <v>0</v>
      </c>
      <c r="AD735" s="14">
        <v>69</v>
      </c>
    </row>
    <row r="736" spans="1:30">
      <c r="A736" s="9">
        <v>8</v>
      </c>
      <c r="B736" s="9" t="str">
        <f t="shared" si="34"/>
        <v xml:space="preserve">Hi-Vi M8a </v>
      </c>
      <c r="C736" s="14" t="s">
        <v>8</v>
      </c>
      <c r="D736" s="14" t="s">
        <v>1493</v>
      </c>
      <c r="E736" s="14"/>
      <c r="F736" s="14"/>
      <c r="G736" s="14"/>
      <c r="H736" s="14">
        <v>80</v>
      </c>
      <c r="I736" s="14">
        <v>87</v>
      </c>
      <c r="J736" s="9">
        <v>5.8</v>
      </c>
      <c r="K736" s="14">
        <v>30</v>
      </c>
      <c r="L736" s="14">
        <v>50.3</v>
      </c>
      <c r="M736" s="14">
        <v>0.43</v>
      </c>
      <c r="N736" s="14">
        <f t="shared" si="33"/>
        <v>0.46875</v>
      </c>
      <c r="O736" s="14">
        <f t="shared" si="35"/>
        <v>5.2016129032258016</v>
      </c>
      <c r="P736" s="14"/>
      <c r="Q736" s="14"/>
      <c r="R736" s="14"/>
      <c r="W736" t="s">
        <v>3530</v>
      </c>
      <c r="X736" s="6">
        <v>2004</v>
      </c>
      <c r="Z736" s="6">
        <v>0</v>
      </c>
      <c r="AD736" s="14">
        <v>64</v>
      </c>
    </row>
    <row r="737" spans="1:30">
      <c r="A737" s="9">
        <v>8</v>
      </c>
      <c r="B737" s="9" t="str">
        <f t="shared" si="34"/>
        <v xml:space="preserve">Hi-Vi M8N </v>
      </c>
      <c r="C737" s="14" t="s">
        <v>8</v>
      </c>
      <c r="D737" s="14" t="s">
        <v>1494</v>
      </c>
      <c r="E737" s="14"/>
      <c r="F737" s="14"/>
      <c r="G737" s="14"/>
      <c r="H737" s="14">
        <v>80</v>
      </c>
      <c r="I737" s="14">
        <v>86</v>
      </c>
      <c r="J737" s="9">
        <v>5.8</v>
      </c>
      <c r="K737" s="14">
        <v>29</v>
      </c>
      <c r="L737" s="14">
        <v>53.5</v>
      </c>
      <c r="M737" s="14">
        <v>0.45</v>
      </c>
      <c r="N737" s="14">
        <f t="shared" si="33"/>
        <v>0.5</v>
      </c>
      <c r="O737" s="14">
        <f t="shared" si="35"/>
        <v>4.4999999999999982</v>
      </c>
      <c r="P737" s="14"/>
      <c r="Q737" s="14"/>
      <c r="R737" s="14"/>
      <c r="W737" t="s">
        <v>3530</v>
      </c>
      <c r="X737" s="6">
        <v>2004</v>
      </c>
      <c r="Z737" s="6">
        <v>0</v>
      </c>
      <c r="AD737" s="14">
        <v>58</v>
      </c>
    </row>
    <row r="738" spans="1:30">
      <c r="A738" s="9">
        <v>8</v>
      </c>
      <c r="B738" s="9" t="str">
        <f t="shared" si="34"/>
        <v xml:space="preserve">Hi-Vi MY8N </v>
      </c>
      <c r="C738" s="14" t="s">
        <v>8</v>
      </c>
      <c r="D738" s="14" t="s">
        <v>1495</v>
      </c>
      <c r="E738" s="14"/>
      <c r="F738" s="14"/>
      <c r="G738" s="14"/>
      <c r="H738" s="14">
        <v>60</v>
      </c>
      <c r="I738" s="14">
        <v>88</v>
      </c>
      <c r="J738" s="9">
        <v>5</v>
      </c>
      <c r="K738" s="14">
        <v>37</v>
      </c>
      <c r="L738" s="14">
        <v>40.9</v>
      </c>
      <c r="M738" s="14">
        <v>0.43</v>
      </c>
      <c r="N738" s="14">
        <f t="shared" si="33"/>
        <v>0.53623188405797106</v>
      </c>
      <c r="O738" s="14">
        <f t="shared" si="35"/>
        <v>2.1705320600272837</v>
      </c>
      <c r="P738" s="14"/>
      <c r="Q738" s="14"/>
      <c r="R738" s="14"/>
      <c r="W738" t="s">
        <v>3530</v>
      </c>
      <c r="X738" s="6">
        <v>2004</v>
      </c>
      <c r="Z738" s="6">
        <v>0</v>
      </c>
      <c r="AD738" s="14">
        <v>69</v>
      </c>
    </row>
    <row r="739" spans="1:30">
      <c r="A739" s="9">
        <v>8</v>
      </c>
      <c r="B739" s="9" t="str">
        <f t="shared" si="34"/>
        <v xml:space="preserve">Hi-Vi PA8 </v>
      </c>
      <c r="C739" s="14" t="s">
        <v>8</v>
      </c>
      <c r="D739" s="14" t="s">
        <v>1496</v>
      </c>
      <c r="E739" s="14"/>
      <c r="F739" s="14"/>
      <c r="G739" s="14"/>
      <c r="H739" s="14">
        <v>100</v>
      </c>
      <c r="I739" s="14">
        <v>98</v>
      </c>
      <c r="J739" s="9">
        <v>1.5</v>
      </c>
      <c r="K739" s="14">
        <v>95</v>
      </c>
      <c r="L739" s="14">
        <v>9.4</v>
      </c>
      <c r="M739" s="14">
        <v>0.43</v>
      </c>
      <c r="N739" s="14">
        <f t="shared" si="33"/>
        <v>0.48969072164948452</v>
      </c>
      <c r="O739" s="14">
        <f t="shared" si="35"/>
        <v>3.5276338514680483</v>
      </c>
      <c r="P739" s="14"/>
      <c r="Q739" s="14"/>
      <c r="R739" s="14"/>
      <c r="W739" t="s">
        <v>3530</v>
      </c>
      <c r="X739" s="6">
        <v>2004</v>
      </c>
      <c r="Z739" s="6">
        <v>0</v>
      </c>
      <c r="AD739" s="14">
        <v>194</v>
      </c>
    </row>
    <row r="740" spans="1:30">
      <c r="A740" s="9">
        <v>8</v>
      </c>
      <c r="B740" s="9" t="str">
        <f t="shared" si="34"/>
        <v xml:space="preserve">Hi-Vi S8 </v>
      </c>
      <c r="C740" s="14" t="s">
        <v>8</v>
      </c>
      <c r="D740" s="14" t="s">
        <v>1497</v>
      </c>
      <c r="E740" s="14"/>
      <c r="F740" s="14"/>
      <c r="G740" s="14"/>
      <c r="H740" s="14">
        <v>60</v>
      </c>
      <c r="I740" s="14">
        <v>92</v>
      </c>
      <c r="J740" s="9">
        <v>5.8</v>
      </c>
      <c r="K740" s="14">
        <v>30</v>
      </c>
      <c r="L740" s="14">
        <v>90.9</v>
      </c>
      <c r="M740" s="14">
        <v>0.35</v>
      </c>
      <c r="N740" s="14">
        <f t="shared" si="33"/>
        <v>0.46153846153846156</v>
      </c>
      <c r="O740" s="14">
        <f t="shared" si="35"/>
        <v>1.4482758620689651</v>
      </c>
      <c r="P740" s="14"/>
      <c r="Q740" s="14"/>
      <c r="R740" s="14"/>
      <c r="W740" t="s">
        <v>3530</v>
      </c>
      <c r="X740" s="6">
        <v>2004</v>
      </c>
      <c r="Z740" s="6">
        <v>0</v>
      </c>
      <c r="AD740" s="14">
        <v>65</v>
      </c>
    </row>
    <row r="741" spans="1:30">
      <c r="A741" s="9">
        <v>8</v>
      </c>
      <c r="B741" s="9" t="str">
        <f t="shared" si="34"/>
        <v xml:space="preserve">Hi-Vi S8.8N </v>
      </c>
      <c r="C741" s="14" t="s">
        <v>8</v>
      </c>
      <c r="D741" s="14" t="s">
        <v>1498</v>
      </c>
      <c r="E741" s="14"/>
      <c r="F741" s="14"/>
      <c r="G741" s="14"/>
      <c r="H741" s="14">
        <v>45</v>
      </c>
      <c r="I741" s="14">
        <v>90</v>
      </c>
      <c r="J741" s="9">
        <v>4.3</v>
      </c>
      <c r="K741" s="14">
        <v>32</v>
      </c>
      <c r="L741" s="14">
        <v>85.3</v>
      </c>
      <c r="M741" s="14">
        <v>0.41</v>
      </c>
      <c r="N741" s="14">
        <f t="shared" si="33"/>
        <v>0.45070422535211269</v>
      </c>
      <c r="O741" s="14">
        <f t="shared" si="35"/>
        <v>4.5397923875432538</v>
      </c>
      <c r="P741" s="14"/>
      <c r="Q741" s="14"/>
      <c r="R741" s="14"/>
      <c r="W741" t="s">
        <v>3530</v>
      </c>
      <c r="X741" s="6">
        <v>2004</v>
      </c>
      <c r="Z741" s="6">
        <v>0</v>
      </c>
      <c r="AD741" s="14">
        <v>71</v>
      </c>
    </row>
    <row r="742" spans="1:30">
      <c r="A742" s="9">
        <v>8</v>
      </c>
      <c r="B742" s="9" t="str">
        <f t="shared" si="34"/>
        <v xml:space="preserve">Hi-Vi S8-98 </v>
      </c>
      <c r="C742" s="14" t="s">
        <v>8</v>
      </c>
      <c r="D742" s="14" t="s">
        <v>1499</v>
      </c>
      <c r="E742" s="14"/>
      <c r="F742" s="14"/>
      <c r="G742" s="14"/>
      <c r="H742" s="14">
        <v>60</v>
      </c>
      <c r="I742" s="14">
        <v>92</v>
      </c>
      <c r="J742" s="9">
        <v>5.8</v>
      </c>
      <c r="K742" s="14">
        <v>30</v>
      </c>
      <c r="L742" s="14">
        <v>77.2</v>
      </c>
      <c r="M742" s="14">
        <v>0.42</v>
      </c>
      <c r="N742" s="14">
        <f t="shared" si="33"/>
        <v>0.49180327868852458</v>
      </c>
      <c r="O742" s="14">
        <f t="shared" si="35"/>
        <v>2.8767123287671224</v>
      </c>
      <c r="P742" s="14"/>
      <c r="Q742" s="14"/>
      <c r="R742" s="14"/>
      <c r="W742" t="s">
        <v>3530</v>
      </c>
      <c r="X742" s="6">
        <v>2004</v>
      </c>
      <c r="Z742" s="6">
        <v>0</v>
      </c>
      <c r="AD742" s="14">
        <v>61</v>
      </c>
    </row>
    <row r="743" spans="1:30">
      <c r="A743" s="9">
        <v>8</v>
      </c>
      <c r="B743" s="9" t="str">
        <f t="shared" si="34"/>
        <v xml:space="preserve">Hi-Vi S8-98RÂ </v>
      </c>
      <c r="C743" s="14" t="s">
        <v>8</v>
      </c>
      <c r="D743" s="14" t="s">
        <v>1500</v>
      </c>
      <c r="E743" s="14"/>
      <c r="F743" s="14"/>
      <c r="G743" s="14"/>
      <c r="H743" s="14">
        <v>60</v>
      </c>
      <c r="I743" s="14">
        <v>92</v>
      </c>
      <c r="J743" s="9">
        <v>6</v>
      </c>
      <c r="K743" s="14">
        <v>33</v>
      </c>
      <c r="L743" s="14">
        <v>65.2</v>
      </c>
      <c r="M743" s="14">
        <v>0.42</v>
      </c>
      <c r="N743" s="14">
        <f t="shared" si="33"/>
        <v>0.47142857142857142</v>
      </c>
      <c r="O743" s="14">
        <f t="shared" si="35"/>
        <v>3.8499999999999988</v>
      </c>
      <c r="P743" s="14"/>
      <c r="Q743" s="14"/>
      <c r="R743" s="14"/>
      <c r="W743" t="s">
        <v>3530</v>
      </c>
      <c r="X743" s="6">
        <v>2004</v>
      </c>
      <c r="Z743" s="6">
        <v>0</v>
      </c>
      <c r="AD743" s="14">
        <v>70</v>
      </c>
    </row>
    <row r="744" spans="1:30">
      <c r="A744" s="9">
        <v>8</v>
      </c>
      <c r="B744" s="9" t="str">
        <f t="shared" si="34"/>
        <v xml:space="preserve">Hi-Vi S8P </v>
      </c>
      <c r="C744" s="14" t="s">
        <v>8</v>
      </c>
      <c r="D744" s="14" t="s">
        <v>1501</v>
      </c>
      <c r="E744" s="14"/>
      <c r="F744" s="14"/>
      <c r="G744" s="14"/>
      <c r="H744" s="14">
        <v>60</v>
      </c>
      <c r="I744" s="14">
        <v>92</v>
      </c>
      <c r="J744" s="9">
        <v>6</v>
      </c>
      <c r="K744" s="14">
        <v>30</v>
      </c>
      <c r="L744" s="14">
        <v>91.4</v>
      </c>
      <c r="M744" s="14">
        <v>0.38</v>
      </c>
      <c r="N744" s="14">
        <f t="shared" si="33"/>
        <v>0.44117647058823528</v>
      </c>
      <c r="O744" s="14">
        <f t="shared" si="35"/>
        <v>2.7403846153846136</v>
      </c>
      <c r="P744" s="14"/>
      <c r="Q744" s="14"/>
      <c r="R744" s="14"/>
      <c r="W744" t="s">
        <v>3530</v>
      </c>
      <c r="X744" s="6">
        <v>2004</v>
      </c>
      <c r="Z744" s="6">
        <v>0</v>
      </c>
      <c r="AD744" s="14">
        <v>68</v>
      </c>
    </row>
    <row r="745" spans="1:30">
      <c r="A745" s="9">
        <v>8</v>
      </c>
      <c r="B745" s="9" t="str">
        <f t="shared" si="34"/>
        <v xml:space="preserve">Hi-Vi S8RÂ </v>
      </c>
      <c r="C745" s="14" t="s">
        <v>8</v>
      </c>
      <c r="D745" s="14" t="s">
        <v>1502</v>
      </c>
      <c r="E745" s="14"/>
      <c r="F745" s="14"/>
      <c r="G745" s="14"/>
      <c r="H745" s="14">
        <v>60</v>
      </c>
      <c r="I745" s="14">
        <v>92</v>
      </c>
      <c r="J745" s="9">
        <v>6</v>
      </c>
      <c r="K745" s="14">
        <v>30</v>
      </c>
      <c r="L745" s="14">
        <v>84.3</v>
      </c>
      <c r="M745" s="14">
        <v>0.36</v>
      </c>
      <c r="N745" s="14">
        <f t="shared" si="33"/>
        <v>0.41095890410958902</v>
      </c>
      <c r="O745" s="14">
        <f t="shared" si="35"/>
        <v>2.9032258064516157</v>
      </c>
      <c r="P745" s="14"/>
      <c r="Q745" s="14"/>
      <c r="R745" s="14"/>
      <c r="W745" t="s">
        <v>3530</v>
      </c>
      <c r="X745" s="6">
        <v>2004</v>
      </c>
      <c r="Z745" s="6">
        <v>0</v>
      </c>
      <c r="AD745" s="14">
        <v>73</v>
      </c>
    </row>
    <row r="746" spans="1:30">
      <c r="A746" s="9">
        <v>8</v>
      </c>
      <c r="B746" s="9" t="str">
        <f t="shared" si="34"/>
        <v xml:space="preserve">Hi-Vi SS8 </v>
      </c>
      <c r="C746" s="14" t="s">
        <v>8</v>
      </c>
      <c r="D746" s="14" t="s">
        <v>1503</v>
      </c>
      <c r="E746" s="14"/>
      <c r="F746" s="14"/>
      <c r="G746" s="14"/>
      <c r="H746" s="14">
        <v>60</v>
      </c>
      <c r="I746" s="14">
        <v>93</v>
      </c>
      <c r="J746" s="9">
        <v>6</v>
      </c>
      <c r="K746" s="14">
        <v>30</v>
      </c>
      <c r="L746" s="14">
        <v>89.5</v>
      </c>
      <c r="M746" s="14">
        <v>0.39</v>
      </c>
      <c r="N746" s="14">
        <f t="shared" si="33"/>
        <v>0.44117647058823528</v>
      </c>
      <c r="O746" s="14">
        <f t="shared" si="35"/>
        <v>3.3620689655172433</v>
      </c>
      <c r="P746" s="14"/>
      <c r="Q746" s="14"/>
      <c r="R746" s="14"/>
      <c r="W746" t="s">
        <v>3530</v>
      </c>
      <c r="X746" s="6">
        <v>2004</v>
      </c>
      <c r="Z746" s="6">
        <v>0</v>
      </c>
      <c r="AD746" s="14">
        <v>68</v>
      </c>
    </row>
    <row r="747" spans="1:30">
      <c r="A747" s="9">
        <v>8</v>
      </c>
      <c r="B747" s="9" t="str">
        <f t="shared" si="34"/>
        <v xml:space="preserve">Hi-Vi SS8II </v>
      </c>
      <c r="C747" s="14" t="s">
        <v>8</v>
      </c>
      <c r="D747" s="14" t="s">
        <v>1504</v>
      </c>
      <c r="E747" s="14"/>
      <c r="F747" s="14"/>
      <c r="G747" s="14"/>
      <c r="H747" s="14">
        <v>80</v>
      </c>
      <c r="I747" s="14">
        <v>90</v>
      </c>
      <c r="J747" s="9">
        <v>5.8</v>
      </c>
      <c r="K747" s="14">
        <v>32</v>
      </c>
      <c r="L747" s="14">
        <v>61.6</v>
      </c>
      <c r="M747" s="14">
        <v>0.32</v>
      </c>
      <c r="N747" s="14">
        <f t="shared" si="33"/>
        <v>0.34042553191489361</v>
      </c>
      <c r="O747" s="14">
        <f t="shared" si="35"/>
        <v>5.333333333333333</v>
      </c>
      <c r="P747" s="14"/>
      <c r="Q747" s="14"/>
      <c r="R747" s="14"/>
      <c r="W747" t="s">
        <v>3530</v>
      </c>
      <c r="X747" s="6">
        <v>2004</v>
      </c>
      <c r="Z747" s="6">
        <v>0</v>
      </c>
      <c r="AD747" s="14">
        <v>94</v>
      </c>
    </row>
    <row r="748" spans="1:30">
      <c r="A748" s="9">
        <v>8</v>
      </c>
      <c r="B748" s="9" t="str">
        <f t="shared" si="34"/>
        <v xml:space="preserve">Hi-Vi SS8IIN </v>
      </c>
      <c r="C748" s="14" t="s">
        <v>8</v>
      </c>
      <c r="D748" s="14" t="s">
        <v>1505</v>
      </c>
      <c r="E748" s="14"/>
      <c r="F748" s="14"/>
      <c r="G748" s="14"/>
      <c r="H748" s="14">
        <v>60</v>
      </c>
      <c r="I748" s="14">
        <v>90</v>
      </c>
      <c r="J748" s="9">
        <v>5</v>
      </c>
      <c r="K748" s="14">
        <v>36</v>
      </c>
      <c r="L748" s="14">
        <v>52.6</v>
      </c>
      <c r="M748" s="14">
        <v>0.31</v>
      </c>
      <c r="N748" s="14">
        <f t="shared" si="33"/>
        <v>0.37894736842105264</v>
      </c>
      <c r="O748" s="14">
        <f t="shared" si="35"/>
        <v>1.703816793893129</v>
      </c>
      <c r="P748" s="14"/>
      <c r="Q748" s="14"/>
      <c r="R748" s="14"/>
      <c r="W748" t="s">
        <v>3530</v>
      </c>
      <c r="X748" s="6">
        <v>2004</v>
      </c>
      <c r="Z748" s="6">
        <v>0</v>
      </c>
      <c r="AD748" s="14">
        <v>95</v>
      </c>
    </row>
    <row r="749" spans="1:30">
      <c r="A749" s="9">
        <v>8</v>
      </c>
      <c r="B749" s="9" t="str">
        <f t="shared" si="34"/>
        <v xml:space="preserve">Hi-Vi SS8IIRÂ </v>
      </c>
      <c r="C749" s="14" t="s">
        <v>8</v>
      </c>
      <c r="D749" s="14" t="s">
        <v>1506</v>
      </c>
      <c r="E749" s="14"/>
      <c r="F749" s="14"/>
      <c r="G749" s="14"/>
      <c r="H749" s="14">
        <v>150</v>
      </c>
      <c r="I749" s="14">
        <v>94</v>
      </c>
      <c r="J749" s="9">
        <v>7</v>
      </c>
      <c r="K749" s="14">
        <v>20</v>
      </c>
      <c r="L749" s="14">
        <v>219.3</v>
      </c>
      <c r="M749" s="14">
        <v>0.17</v>
      </c>
      <c r="N749" s="14">
        <f t="shared" si="33"/>
        <v>0.18018018018018017</v>
      </c>
      <c r="O749" s="14">
        <f t="shared" si="35"/>
        <v>3.0088495575221264</v>
      </c>
      <c r="P749" s="14"/>
      <c r="Q749" s="14"/>
      <c r="R749" s="14"/>
      <c r="W749" t="s">
        <v>3530</v>
      </c>
      <c r="X749" s="6">
        <v>2004</v>
      </c>
      <c r="Z749" s="6">
        <v>0</v>
      </c>
      <c r="AD749" s="14">
        <v>111</v>
      </c>
    </row>
    <row r="750" spans="1:30">
      <c r="A750" s="9">
        <v>8</v>
      </c>
      <c r="B750" s="9" t="str">
        <f t="shared" si="34"/>
        <v xml:space="preserve">Hi-Vi SS8P </v>
      </c>
      <c r="C750" s="14" t="s">
        <v>8</v>
      </c>
      <c r="D750" s="14" t="s">
        <v>1507</v>
      </c>
      <c r="E750" s="14"/>
      <c r="F750" s="14"/>
      <c r="G750" s="14"/>
      <c r="H750" s="14">
        <v>60</v>
      </c>
      <c r="I750" s="14">
        <v>88</v>
      </c>
      <c r="J750" s="9">
        <v>5.8</v>
      </c>
      <c r="K750" s="14">
        <v>26</v>
      </c>
      <c r="L750" s="14">
        <v>123.8</v>
      </c>
      <c r="M750" s="14">
        <v>0.4</v>
      </c>
      <c r="N750" s="14">
        <f t="shared" si="33"/>
        <v>0.50980392156862742</v>
      </c>
      <c r="O750" s="14">
        <f t="shared" si="35"/>
        <v>1.8571428571428577</v>
      </c>
      <c r="P750" s="14"/>
      <c r="Q750" s="14"/>
      <c r="R750" s="14"/>
      <c r="W750" t="s">
        <v>3530</v>
      </c>
      <c r="X750" s="6">
        <v>2004</v>
      </c>
      <c r="Z750" s="6">
        <v>0</v>
      </c>
      <c r="AD750" s="14">
        <v>51</v>
      </c>
    </row>
    <row r="751" spans="1:30">
      <c r="A751" s="9">
        <v>8</v>
      </c>
      <c r="B751" s="9" t="str">
        <f t="shared" si="34"/>
        <v xml:space="preserve">Hi-Vi SS8RÂ </v>
      </c>
      <c r="C751" s="14" t="s">
        <v>8</v>
      </c>
      <c r="D751" s="14" t="s">
        <v>1508</v>
      </c>
      <c r="E751" s="14"/>
      <c r="F751" s="14"/>
      <c r="G751" s="14"/>
      <c r="H751" s="14">
        <v>60</v>
      </c>
      <c r="I751" s="14">
        <v>92</v>
      </c>
      <c r="J751" s="9">
        <v>6</v>
      </c>
      <c r="K751" s="14">
        <v>30</v>
      </c>
      <c r="L751" s="14">
        <v>92.9</v>
      </c>
      <c r="M751" s="14">
        <v>0.35</v>
      </c>
      <c r="N751" s="14">
        <f t="shared" si="33"/>
        <v>0.4</v>
      </c>
      <c r="O751" s="14">
        <f t="shared" si="35"/>
        <v>2.7999999999999994</v>
      </c>
      <c r="P751" s="14"/>
      <c r="Q751" s="14"/>
      <c r="R751" s="14"/>
      <c r="W751" t="s">
        <v>3530</v>
      </c>
      <c r="X751" s="6">
        <v>2004</v>
      </c>
      <c r="Z751" s="6">
        <v>0</v>
      </c>
      <c r="AD751" s="14">
        <v>75</v>
      </c>
    </row>
    <row r="752" spans="1:30">
      <c r="A752" s="9">
        <v>8</v>
      </c>
      <c r="B752" s="9" t="str">
        <f t="shared" si="34"/>
        <v>Infinity 1.1cs woofer</v>
      </c>
      <c r="C752" s="14" t="s">
        <v>863</v>
      </c>
      <c r="D752" s="14" t="s">
        <v>1509</v>
      </c>
      <c r="E752" s="14"/>
      <c r="F752" s="14"/>
      <c r="G752" s="14"/>
      <c r="H752" s="14">
        <v>100</v>
      </c>
      <c r="I752" s="14"/>
      <c r="J752" s="9">
        <v>1.9</v>
      </c>
      <c r="K752" s="14">
        <v>46.36</v>
      </c>
      <c r="L752" s="14">
        <v>41.619</v>
      </c>
      <c r="M752" s="14">
        <v>0.79</v>
      </c>
      <c r="N752" s="14">
        <f t="shared" si="33"/>
        <v>0.87471698113207541</v>
      </c>
      <c r="O752" s="14">
        <f t="shared" si="35"/>
        <v>8.1568819599109208</v>
      </c>
      <c r="P752" s="14"/>
      <c r="Q752" s="14"/>
      <c r="R752" s="14"/>
      <c r="W752" t="s">
        <v>3530</v>
      </c>
      <c r="X752" s="6">
        <v>2004</v>
      </c>
      <c r="Z752" s="6">
        <v>0</v>
      </c>
      <c r="AD752" s="14">
        <v>53</v>
      </c>
    </row>
    <row r="753" spans="1:30">
      <c r="A753" s="9">
        <v>8</v>
      </c>
      <c r="B753" s="9" t="str">
        <f t="shared" si="34"/>
        <v>Infinity 65.1mb</v>
      </c>
      <c r="C753" s="14" t="s">
        <v>863</v>
      </c>
      <c r="D753" s="14" t="s">
        <v>1510</v>
      </c>
      <c r="E753" s="14"/>
      <c r="F753" s="14"/>
      <c r="G753" s="14"/>
      <c r="H753" s="14">
        <v>100</v>
      </c>
      <c r="I753" s="14"/>
      <c r="J753" s="9">
        <v>1.25</v>
      </c>
      <c r="K753" s="14">
        <v>67.09</v>
      </c>
      <c r="L753" s="14">
        <v>8.5340000000000007</v>
      </c>
      <c r="M753" s="14">
        <v>0.68</v>
      </c>
      <c r="N753" s="14">
        <f t="shared" si="33"/>
        <v>0.72139784946236563</v>
      </c>
      <c r="O753" s="14">
        <f t="shared" si="35"/>
        <v>11.849662337662338</v>
      </c>
      <c r="P753" s="14"/>
      <c r="Q753" s="14"/>
      <c r="R753" s="14"/>
      <c r="W753" t="s">
        <v>3530</v>
      </c>
      <c r="X753" s="6">
        <v>2004</v>
      </c>
      <c r="Z753" s="6">
        <v>0</v>
      </c>
      <c r="AD753" s="14">
        <v>93</v>
      </c>
    </row>
    <row r="754" spans="1:30">
      <c r="A754" s="9">
        <v>8</v>
      </c>
      <c r="B754" s="9" t="str">
        <f t="shared" si="34"/>
        <v>Infinity 80.1w</v>
      </c>
      <c r="C754" s="14" t="s">
        <v>863</v>
      </c>
      <c r="D754" s="14" t="s">
        <v>1511</v>
      </c>
      <c r="E754" s="14"/>
      <c r="F754" s="14"/>
      <c r="G754" s="14"/>
      <c r="H754" s="14">
        <v>100</v>
      </c>
      <c r="I754" s="14"/>
      <c r="J754" s="9">
        <v>3.5</v>
      </c>
      <c r="K754" s="14">
        <v>49.21</v>
      </c>
      <c r="L754" s="14">
        <v>18.911999999999999</v>
      </c>
      <c r="M754" s="14">
        <v>0.44</v>
      </c>
      <c r="N754" s="14">
        <f t="shared" si="33"/>
        <v>0.45564814814814814</v>
      </c>
      <c r="O754" s="14">
        <f t="shared" si="35"/>
        <v>12.812071005917117</v>
      </c>
      <c r="P754" s="14"/>
      <c r="Q754" s="14"/>
      <c r="R754" s="14"/>
      <c r="W754" t="s">
        <v>3530</v>
      </c>
      <c r="X754" s="6">
        <v>2004</v>
      </c>
      <c r="Z754" s="6">
        <v>0</v>
      </c>
      <c r="AD754" s="14">
        <v>108</v>
      </c>
    </row>
    <row r="755" spans="1:30">
      <c r="A755" s="9">
        <v>8</v>
      </c>
      <c r="B755" s="9" t="str">
        <f t="shared" si="34"/>
        <v>Infinity 800GTi</v>
      </c>
      <c r="C755" s="14" t="s">
        <v>863</v>
      </c>
      <c r="D755" s="14" t="s">
        <v>1512</v>
      </c>
      <c r="E755" s="14"/>
      <c r="F755" s="14"/>
      <c r="G755" s="14"/>
      <c r="H755" s="14">
        <v>300</v>
      </c>
      <c r="I755" s="14"/>
      <c r="J755" s="9">
        <v>5.9690000000000003</v>
      </c>
      <c r="K755" s="14">
        <v>67</v>
      </c>
      <c r="L755" s="14">
        <v>7.79</v>
      </c>
      <c r="M755" s="14">
        <v>0.53300000000000003</v>
      </c>
      <c r="N755" s="14">
        <f t="shared" si="33"/>
        <v>0.5982142857142857</v>
      </c>
      <c r="O755" s="14">
        <f t="shared" si="35"/>
        <v>4.8892387732749203</v>
      </c>
      <c r="P755" s="14"/>
      <c r="Q755" s="14"/>
      <c r="R755" s="14"/>
      <c r="W755" t="s">
        <v>3530</v>
      </c>
      <c r="X755" s="6">
        <v>2004</v>
      </c>
      <c r="Z755" s="6">
        <v>0</v>
      </c>
      <c r="AD755" s="14">
        <v>112</v>
      </c>
    </row>
    <row r="756" spans="1:30">
      <c r="A756" s="9">
        <v>8</v>
      </c>
      <c r="B756" s="9" t="str">
        <f t="shared" si="34"/>
        <v>Infinity 811w</v>
      </c>
      <c r="C756" s="14" t="s">
        <v>863</v>
      </c>
      <c r="D756" s="14" t="s">
        <v>1513</v>
      </c>
      <c r="E756" s="14"/>
      <c r="F756" s="14"/>
      <c r="G756" s="14"/>
      <c r="H756" s="14">
        <v>200</v>
      </c>
      <c r="I756" s="14"/>
      <c r="J756" s="9">
        <v>4.5</v>
      </c>
      <c r="K756" s="14">
        <v>46.47</v>
      </c>
      <c r="L756" s="14">
        <v>22.202999999999999</v>
      </c>
      <c r="M756" s="14">
        <v>0.38</v>
      </c>
      <c r="N756" s="14">
        <f t="shared" si="33"/>
        <v>0.40060344827586208</v>
      </c>
      <c r="O756" s="14">
        <f t="shared" si="35"/>
        <v>7.3885355648535445</v>
      </c>
      <c r="P756" s="14"/>
      <c r="Q756" s="14"/>
      <c r="R756" s="14"/>
      <c r="W756" t="s">
        <v>3530</v>
      </c>
      <c r="X756" s="6">
        <v>2004</v>
      </c>
      <c r="Z756" s="6">
        <v>0</v>
      </c>
      <c r="AD756" s="14">
        <v>116</v>
      </c>
    </row>
    <row r="757" spans="1:30">
      <c r="A757" s="9">
        <v>8</v>
      </c>
      <c r="B757" s="9" t="str">
        <f t="shared" si="34"/>
        <v>Infinity Beta Eight X</v>
      </c>
      <c r="C757" s="14" t="s">
        <v>863</v>
      </c>
      <c r="D757" s="14" t="s">
        <v>1514</v>
      </c>
      <c r="E757" s="14"/>
      <c r="F757" s="14"/>
      <c r="G757" s="14"/>
      <c r="H757" s="14">
        <v>200</v>
      </c>
      <c r="I757" s="14"/>
      <c r="J757" s="9">
        <v>9.5</v>
      </c>
      <c r="K757" s="14">
        <v>31.65</v>
      </c>
      <c r="L757" s="14">
        <v>33.72</v>
      </c>
      <c r="M757" s="14">
        <v>0.33</v>
      </c>
      <c r="N757" s="14">
        <f t="shared" si="33"/>
        <v>0.35166666666666663</v>
      </c>
      <c r="O757" s="14">
        <f t="shared" si="35"/>
        <v>5.3561538461538607</v>
      </c>
      <c r="P757" s="14"/>
      <c r="Q757" s="14"/>
      <c r="R757" s="14"/>
      <c r="W757" t="s">
        <v>3530</v>
      </c>
      <c r="X757" s="6">
        <v>2004</v>
      </c>
      <c r="Z757" s="6">
        <v>0</v>
      </c>
      <c r="AD757" s="14">
        <v>90</v>
      </c>
    </row>
    <row r="758" spans="1:30">
      <c r="A758" s="9">
        <v>8</v>
      </c>
      <c r="B758" s="9" t="str">
        <f t="shared" si="34"/>
        <v>Infinity Beta Eight X DVC</v>
      </c>
      <c r="C758" s="14" t="s">
        <v>863</v>
      </c>
      <c r="D758" s="14" t="s">
        <v>1515</v>
      </c>
      <c r="E758" s="14"/>
      <c r="F758" s="14"/>
      <c r="G758" s="14"/>
      <c r="H758" s="14">
        <v>200</v>
      </c>
      <c r="I758" s="14"/>
      <c r="J758" s="9">
        <v>9.4</v>
      </c>
      <c r="K758" s="14">
        <v>32.6</v>
      </c>
      <c r="L758" s="14">
        <v>33.03</v>
      </c>
      <c r="M758" s="14">
        <v>0.31</v>
      </c>
      <c r="N758" s="14">
        <f t="shared" si="33"/>
        <v>0.35053763440860214</v>
      </c>
      <c r="O758" s="14">
        <f t="shared" si="35"/>
        <v>2.6806366047745338</v>
      </c>
      <c r="P758" s="14"/>
      <c r="Q758" s="14"/>
      <c r="R758" s="14"/>
      <c r="W758" t="s">
        <v>3530</v>
      </c>
      <c r="X758" s="6">
        <v>2004</v>
      </c>
      <c r="Z758" s="6">
        <v>0</v>
      </c>
      <c r="AD758" s="14">
        <v>93</v>
      </c>
    </row>
    <row r="759" spans="1:30">
      <c r="A759" s="9">
        <v>8</v>
      </c>
      <c r="B759" s="9" t="str">
        <f t="shared" si="34"/>
        <v>Infinity EightX</v>
      </c>
      <c r="C759" s="14" t="s">
        <v>863</v>
      </c>
      <c r="D759" s="14" t="s">
        <v>1516</v>
      </c>
      <c r="E759" s="14"/>
      <c r="F759" s="14"/>
      <c r="G759" s="14"/>
      <c r="H759" s="14">
        <v>200</v>
      </c>
      <c r="I759" s="14"/>
      <c r="J759" s="9">
        <v>9.5</v>
      </c>
      <c r="K759" s="14">
        <v>31.65</v>
      </c>
      <c r="L759" s="14">
        <v>33.722999999999999</v>
      </c>
      <c r="M759" s="14">
        <v>0.33</v>
      </c>
      <c r="N759" s="14">
        <f t="shared" si="33"/>
        <v>0.34780219780219779</v>
      </c>
      <c r="O759" s="14">
        <f t="shared" si="35"/>
        <v>6.4472222222222326</v>
      </c>
      <c r="P759" s="14"/>
      <c r="Q759" s="14"/>
      <c r="R759" s="14"/>
      <c r="W759" t="s">
        <v>3530</v>
      </c>
      <c r="X759" s="6">
        <v>2004</v>
      </c>
      <c r="Z759" s="6">
        <v>0</v>
      </c>
      <c r="AD759" s="14">
        <v>91</v>
      </c>
    </row>
    <row r="760" spans="1:30">
      <c r="A760" s="9">
        <v>8</v>
      </c>
      <c r="B760" s="9" t="str">
        <f t="shared" si="34"/>
        <v>Infinity EightXdvc</v>
      </c>
      <c r="C760" s="14" t="s">
        <v>863</v>
      </c>
      <c r="D760" s="14" t="s">
        <v>1517</v>
      </c>
      <c r="E760" s="14"/>
      <c r="F760" s="14"/>
      <c r="G760" s="14"/>
      <c r="H760" s="14">
        <v>200</v>
      </c>
      <c r="I760" s="14"/>
      <c r="J760" s="9">
        <v>9.4</v>
      </c>
      <c r="K760" s="14">
        <v>32.6</v>
      </c>
      <c r="L760" s="14">
        <v>33.030999999999999</v>
      </c>
      <c r="M760" s="14">
        <v>0.313</v>
      </c>
      <c r="N760" s="14">
        <f t="shared" si="33"/>
        <v>0.34680851063829787</v>
      </c>
      <c r="O760" s="14">
        <f t="shared" si="35"/>
        <v>3.2107614852108202</v>
      </c>
      <c r="P760" s="14"/>
      <c r="Q760" s="14"/>
      <c r="R760" s="14"/>
      <c r="W760" t="s">
        <v>3530</v>
      </c>
      <c r="X760" s="6">
        <v>2004</v>
      </c>
      <c r="Z760" s="6">
        <v>0</v>
      </c>
      <c r="AD760" s="14">
        <v>94</v>
      </c>
    </row>
    <row r="761" spans="1:30">
      <c r="A761" s="9">
        <v>8</v>
      </c>
      <c r="B761" s="9" t="str">
        <f t="shared" si="34"/>
        <v>Infinity GT800</v>
      </c>
      <c r="C761" s="14" t="s">
        <v>863</v>
      </c>
      <c r="D761" s="14" t="s">
        <v>1518</v>
      </c>
      <c r="E761" s="14"/>
      <c r="F761" s="14"/>
      <c r="G761" s="14"/>
      <c r="H761" s="14">
        <v>200</v>
      </c>
      <c r="I761" s="14"/>
      <c r="J761" s="9">
        <v>3.7749999999999999</v>
      </c>
      <c r="K761" s="14">
        <v>37.799999999999997</v>
      </c>
      <c r="L761" s="14">
        <v>24.6</v>
      </c>
      <c r="M761" s="14">
        <v>0.39800000000000002</v>
      </c>
      <c r="N761" s="14">
        <f t="shared" si="33"/>
        <v>0.41086956521739126</v>
      </c>
      <c r="O761" s="14">
        <f t="shared" si="35"/>
        <v>12.706418918918969</v>
      </c>
      <c r="P761" s="14"/>
      <c r="Q761" s="14"/>
      <c r="R761" s="14"/>
      <c r="W761" t="s">
        <v>3530</v>
      </c>
      <c r="X761" s="6">
        <v>2004</v>
      </c>
      <c r="Z761" s="6">
        <v>0</v>
      </c>
      <c r="AD761" s="14">
        <v>92</v>
      </c>
    </row>
    <row r="762" spans="1:30">
      <c r="A762" s="9">
        <v>8</v>
      </c>
      <c r="B762" s="9" t="str">
        <f t="shared" si="34"/>
        <v>Infinity GT800D</v>
      </c>
      <c r="C762" s="14" t="s">
        <v>863</v>
      </c>
      <c r="D762" s="14" t="s">
        <v>1519</v>
      </c>
      <c r="E762" s="14"/>
      <c r="F762" s="14"/>
      <c r="G762" s="14"/>
      <c r="H762" s="14">
        <v>200</v>
      </c>
      <c r="I762" s="14"/>
      <c r="J762" s="9">
        <v>3.9780000000000002</v>
      </c>
      <c r="K762" s="14">
        <v>32.590000000000003</v>
      </c>
      <c r="L762" s="14">
        <v>36.700000000000003</v>
      </c>
      <c r="M762" s="14">
        <v>0.4</v>
      </c>
      <c r="N762" s="14">
        <f t="shared" si="33"/>
        <v>0.4125316455696203</v>
      </c>
      <c r="O762" s="14">
        <f t="shared" si="35"/>
        <v>13.167676767676705</v>
      </c>
      <c r="P762" s="14"/>
      <c r="Q762" s="14"/>
      <c r="R762" s="14"/>
      <c r="W762" t="s">
        <v>3530</v>
      </c>
      <c r="X762" s="6">
        <v>2004</v>
      </c>
      <c r="Z762" s="6">
        <v>0</v>
      </c>
      <c r="AD762" s="14">
        <v>79</v>
      </c>
    </row>
    <row r="763" spans="1:30">
      <c r="A763" s="9">
        <v>8</v>
      </c>
      <c r="B763" s="9" t="str">
        <f t="shared" si="34"/>
        <v>Infinity KCS-80BR</v>
      </c>
      <c r="C763" s="14" t="s">
        <v>863</v>
      </c>
      <c r="D763" s="14" t="s">
        <v>1520</v>
      </c>
      <c r="E763" s="14"/>
      <c r="F763" s="14"/>
      <c r="G763" s="14"/>
      <c r="H763" s="14">
        <v>175</v>
      </c>
      <c r="I763" s="14">
        <v>88</v>
      </c>
      <c r="J763" s="9">
        <v>6.7</v>
      </c>
      <c r="K763" s="14">
        <v>41</v>
      </c>
      <c r="L763" s="14">
        <v>31.2</v>
      </c>
      <c r="M763" s="14">
        <v>0.41339999999999999</v>
      </c>
      <c r="N763" s="14">
        <f t="shared" si="33"/>
        <v>0.51898734177215189</v>
      </c>
      <c r="O763" s="14">
        <f t="shared" si="35"/>
        <v>2.031961061692281</v>
      </c>
      <c r="P763" s="14"/>
      <c r="Q763" s="14"/>
      <c r="R763" s="14"/>
      <c r="W763" t="s">
        <v>3530</v>
      </c>
      <c r="X763" s="6">
        <v>2004</v>
      </c>
      <c r="Z763" s="6">
        <v>0</v>
      </c>
      <c r="AD763" s="14">
        <v>79</v>
      </c>
    </row>
    <row r="764" spans="1:30">
      <c r="A764" s="9">
        <v>8</v>
      </c>
      <c r="B764" s="9" t="str">
        <f t="shared" si="34"/>
        <v>Infinity KCS-80IB</v>
      </c>
      <c r="C764" s="14" t="s">
        <v>863</v>
      </c>
      <c r="D764" s="14" t="s">
        <v>1521</v>
      </c>
      <c r="E764" s="14"/>
      <c r="F764" s="14"/>
      <c r="G764" s="14"/>
      <c r="H764" s="14">
        <v>150</v>
      </c>
      <c r="I764" s="14">
        <v>87</v>
      </c>
      <c r="J764" s="9">
        <v>6.7</v>
      </c>
      <c r="K764" s="14">
        <v>47</v>
      </c>
      <c r="L764" s="14">
        <v>16.100000000000001</v>
      </c>
      <c r="M764" s="14">
        <v>0.46079999999999999</v>
      </c>
      <c r="N764" s="14">
        <f t="shared" si="33"/>
        <v>0.58024691358024694</v>
      </c>
      <c r="O764" s="14">
        <f t="shared" si="35"/>
        <v>2.2384653547213493</v>
      </c>
      <c r="P764" s="14"/>
      <c r="Q764" s="14"/>
      <c r="R764" s="14"/>
      <c r="W764" t="s">
        <v>3530</v>
      </c>
      <c r="X764" s="6">
        <v>2004</v>
      </c>
      <c r="Z764" s="6">
        <v>0</v>
      </c>
      <c r="AD764" s="14">
        <v>81</v>
      </c>
    </row>
    <row r="765" spans="1:30">
      <c r="A765" s="9">
        <v>8</v>
      </c>
      <c r="B765" s="9" t="str">
        <f t="shared" si="34"/>
        <v>Infinity P800</v>
      </c>
      <c r="C765" s="14" t="s">
        <v>863</v>
      </c>
      <c r="D765" s="14" t="s">
        <v>1522</v>
      </c>
      <c r="E765" s="14"/>
      <c r="F765" s="14"/>
      <c r="G765" s="14"/>
      <c r="H765" s="14">
        <v>200</v>
      </c>
      <c r="I765" s="14"/>
      <c r="J765" s="9">
        <v>4.0640000000000001</v>
      </c>
      <c r="K765" s="14">
        <v>28</v>
      </c>
      <c r="L765" s="14">
        <v>56</v>
      </c>
      <c r="M765" s="14">
        <v>0.34</v>
      </c>
      <c r="N765" s="14">
        <f t="shared" si="33"/>
        <v>0.35443037974683544</v>
      </c>
      <c r="O765" s="14">
        <f t="shared" si="35"/>
        <v>8.3508771929824857</v>
      </c>
      <c r="P765" s="14"/>
      <c r="Q765" s="14"/>
      <c r="R765" s="14"/>
      <c r="W765" t="s">
        <v>3530</v>
      </c>
      <c r="X765" s="6">
        <v>2004</v>
      </c>
      <c r="Z765" s="6">
        <v>0</v>
      </c>
      <c r="AD765" s="14">
        <v>79</v>
      </c>
    </row>
    <row r="766" spans="1:30">
      <c r="A766" s="9">
        <v>8</v>
      </c>
      <c r="B766" s="9" t="str">
        <f t="shared" si="34"/>
        <v>JBL 2119H</v>
      </c>
      <c r="C766" s="14" t="s">
        <v>1002</v>
      </c>
      <c r="D766" s="14" t="s">
        <v>1523</v>
      </c>
      <c r="E766" s="14"/>
      <c r="F766" s="14"/>
      <c r="G766" s="14"/>
      <c r="H766" s="14">
        <v>175</v>
      </c>
      <c r="I766" s="14"/>
      <c r="J766" s="9">
        <v>2.54</v>
      </c>
      <c r="K766" s="14">
        <v>78</v>
      </c>
      <c r="L766" s="14">
        <v>0.5</v>
      </c>
      <c r="M766" s="14">
        <v>0.37</v>
      </c>
      <c r="N766" s="14">
        <f t="shared" si="33"/>
        <v>0.36966824644549762</v>
      </c>
      <c r="O766" s="14">
        <f t="shared" si="35"/>
        <v>-412.28571428567494</v>
      </c>
      <c r="P766" s="14"/>
      <c r="Q766" s="14"/>
      <c r="R766" s="14"/>
      <c r="W766" t="s">
        <v>3530</v>
      </c>
      <c r="X766" s="6">
        <v>2004</v>
      </c>
      <c r="Z766" s="6">
        <v>0</v>
      </c>
      <c r="AD766" s="14">
        <v>211</v>
      </c>
    </row>
    <row r="767" spans="1:30">
      <c r="A767" s="9">
        <v>8</v>
      </c>
      <c r="B767" s="9" t="str">
        <f t="shared" si="34"/>
        <v>JBL 2168H</v>
      </c>
      <c r="C767" s="14" t="s">
        <v>1002</v>
      </c>
      <c r="D767" s="14" t="s">
        <v>1524</v>
      </c>
      <c r="E767" s="14"/>
      <c r="F767" s="14"/>
      <c r="G767" s="14"/>
      <c r="H767" s="14">
        <v>350</v>
      </c>
      <c r="I767" s="14"/>
      <c r="J767" s="9">
        <v>7</v>
      </c>
      <c r="K767" s="14">
        <v>120</v>
      </c>
      <c r="L767" s="14">
        <v>3.71</v>
      </c>
      <c r="M767" s="14">
        <v>0.38</v>
      </c>
      <c r="N767" s="14">
        <f t="shared" si="33"/>
        <v>0.40955631399317405</v>
      </c>
      <c r="O767" s="14">
        <f t="shared" si="35"/>
        <v>5.2655889145496539</v>
      </c>
      <c r="P767" s="14"/>
      <c r="Q767" s="14"/>
      <c r="R767" s="14"/>
      <c r="W767" t="s">
        <v>3530</v>
      </c>
      <c r="X767" s="6">
        <v>2004</v>
      </c>
      <c r="Z767" s="6">
        <v>0</v>
      </c>
      <c r="AD767" s="14">
        <v>293</v>
      </c>
    </row>
    <row r="768" spans="1:30">
      <c r="A768" s="9">
        <v>8</v>
      </c>
      <c r="B768" s="9" t="str">
        <f t="shared" si="34"/>
        <v>JBL 2168J</v>
      </c>
      <c r="C768" s="14" t="s">
        <v>1002</v>
      </c>
      <c r="D768" s="14" t="s">
        <v>1525</v>
      </c>
      <c r="E768" s="14"/>
      <c r="F768" s="14"/>
      <c r="G768" s="14"/>
      <c r="H768" s="14">
        <v>350</v>
      </c>
      <c r="I768" s="14"/>
      <c r="J768" s="9">
        <v>7</v>
      </c>
      <c r="K768" s="14">
        <v>122</v>
      </c>
      <c r="L768" s="14">
        <v>3.4</v>
      </c>
      <c r="M768" s="14">
        <v>0.04</v>
      </c>
      <c r="N768" s="14">
        <f t="shared" si="33"/>
        <v>0.42957746478873238</v>
      </c>
      <c r="O768" s="14">
        <f t="shared" si="35"/>
        <v>4.4107013738250177E-2</v>
      </c>
      <c r="P768" s="14"/>
      <c r="Q768" s="14"/>
      <c r="R768" s="14"/>
      <c r="W768" t="s">
        <v>3530</v>
      </c>
      <c r="X768" s="6">
        <v>2004</v>
      </c>
      <c r="Z768" s="6">
        <v>0</v>
      </c>
      <c r="AD768" s="14">
        <v>284</v>
      </c>
    </row>
    <row r="769" spans="1:30">
      <c r="A769" s="9">
        <v>8</v>
      </c>
      <c r="B769" s="9" t="str">
        <f t="shared" si="34"/>
        <v>JBL 2169H</v>
      </c>
      <c r="C769" s="14" t="s">
        <v>1002</v>
      </c>
      <c r="D769" s="14" t="s">
        <v>1526</v>
      </c>
      <c r="E769" s="14"/>
      <c r="F769" s="14"/>
      <c r="G769" s="14"/>
      <c r="H769" s="14">
        <v>200</v>
      </c>
      <c r="I769" s="14"/>
      <c r="J769" s="9">
        <v>3</v>
      </c>
      <c r="K769" s="14">
        <v>320</v>
      </c>
      <c r="L769" s="14">
        <v>0.55000000000000004</v>
      </c>
      <c r="M769" s="14">
        <v>0.61</v>
      </c>
      <c r="N769" s="14">
        <f t="shared" si="33"/>
        <v>0.67940552016985134</v>
      </c>
      <c r="O769" s="14">
        <f t="shared" si="35"/>
        <v>5.9712450290608752</v>
      </c>
      <c r="P769" s="14"/>
      <c r="Q769" s="14"/>
      <c r="R769" s="14"/>
      <c r="W769" t="s">
        <v>3530</v>
      </c>
      <c r="X769" s="6">
        <v>2004</v>
      </c>
      <c r="Z769" s="6">
        <v>0</v>
      </c>
      <c r="AD769" s="14">
        <v>471</v>
      </c>
    </row>
    <row r="770" spans="1:30">
      <c r="A770" s="9">
        <v>8</v>
      </c>
      <c r="B770" s="9" t="str">
        <f t="shared" si="34"/>
        <v>JBL 2250H</v>
      </c>
      <c r="C770" s="14" t="s">
        <v>1002</v>
      </c>
      <c r="D770" s="14" t="s">
        <v>1527</v>
      </c>
      <c r="E770" s="14"/>
      <c r="F770" s="14"/>
      <c r="G770" s="14"/>
      <c r="H770" s="14">
        <v>350</v>
      </c>
      <c r="I770" s="14"/>
      <c r="J770" s="9">
        <v>3</v>
      </c>
      <c r="K770" s="14">
        <v>188</v>
      </c>
      <c r="L770" s="14">
        <v>1.67</v>
      </c>
      <c r="M770" s="14">
        <v>0.47</v>
      </c>
      <c r="N770" s="14">
        <f t="shared" ref="N770:N833" si="36">IF(AD770&gt;0,K770/AD770,0)</f>
        <v>0.52957746478873235</v>
      </c>
      <c r="O770" s="14">
        <f t="shared" si="35"/>
        <v>4.1777777777777789</v>
      </c>
      <c r="P770" s="14"/>
      <c r="Q770" s="14"/>
      <c r="R770" s="14"/>
      <c r="W770" t="s">
        <v>3530</v>
      </c>
      <c r="X770" s="6">
        <v>2004</v>
      </c>
      <c r="Z770" s="6">
        <v>0</v>
      </c>
      <c r="AD770" s="14">
        <v>355</v>
      </c>
    </row>
    <row r="771" spans="1:30">
      <c r="A771" s="9">
        <v>8</v>
      </c>
      <c r="B771" s="9" t="str">
        <f t="shared" ref="B771:B834" si="37">CONCATENATE(C771,CHAR(32),D771)</f>
        <v>JBL 2250J</v>
      </c>
      <c r="C771" s="14" t="s">
        <v>1002</v>
      </c>
      <c r="D771" s="14" t="s">
        <v>1528</v>
      </c>
      <c r="E771" s="14"/>
      <c r="F771" s="14"/>
      <c r="G771" s="14"/>
      <c r="H771" s="14">
        <v>350</v>
      </c>
      <c r="I771" s="14"/>
      <c r="J771" s="9">
        <v>3</v>
      </c>
      <c r="K771" s="14">
        <v>185</v>
      </c>
      <c r="L771" s="14">
        <v>1.5</v>
      </c>
      <c r="M771" s="14">
        <v>0.45</v>
      </c>
      <c r="N771" s="14">
        <f t="shared" si="36"/>
        <v>0.46954314720812185</v>
      </c>
      <c r="O771" s="14">
        <f t="shared" si="35"/>
        <v>10.8116883116883</v>
      </c>
      <c r="P771" s="14"/>
      <c r="Q771" s="14"/>
      <c r="R771" s="14"/>
      <c r="W771" t="s">
        <v>3530</v>
      </c>
      <c r="X771" s="6">
        <v>2004</v>
      </c>
      <c r="Z771" s="6">
        <v>0</v>
      </c>
      <c r="AD771" s="14">
        <v>394</v>
      </c>
    </row>
    <row r="772" spans="1:30">
      <c r="A772" s="9">
        <v>8</v>
      </c>
      <c r="B772" s="9" t="str">
        <f t="shared" si="37"/>
        <v>Jensen C 8 R - 4 ohm</v>
      </c>
      <c r="C772" s="14" t="s">
        <v>1005</v>
      </c>
      <c r="D772" s="14" t="s">
        <v>1529</v>
      </c>
      <c r="E772" s="14"/>
      <c r="F772" s="14"/>
      <c r="G772" s="14"/>
      <c r="H772" s="14">
        <v>25</v>
      </c>
      <c r="I772" s="14">
        <v>94.4</v>
      </c>
      <c r="J772" s="9">
        <v>1</v>
      </c>
      <c r="K772" s="14">
        <v>131</v>
      </c>
      <c r="L772" s="14">
        <v>10.3</v>
      </c>
      <c r="M772" s="14">
        <v>1.42</v>
      </c>
      <c r="N772" s="14">
        <f t="shared" si="36"/>
        <v>1.6582278481012658</v>
      </c>
      <c r="O772" s="14">
        <f t="shared" ref="O772:O835" si="38">IF(AD772&gt;0,1/(1/M772-1/N772),0)</f>
        <v>9.8841657810839472</v>
      </c>
      <c r="P772" s="14"/>
      <c r="Q772" s="14"/>
      <c r="R772" s="14"/>
      <c r="W772" t="s">
        <v>3530</v>
      </c>
      <c r="X772" s="6">
        <v>2004</v>
      </c>
      <c r="Z772" s="6">
        <v>0</v>
      </c>
      <c r="AD772" s="14">
        <v>79</v>
      </c>
    </row>
    <row r="773" spans="1:30">
      <c r="A773" s="9">
        <v>8</v>
      </c>
      <c r="B773" s="9" t="str">
        <f t="shared" si="37"/>
        <v>Jensen C 8 R - 8 ohm</v>
      </c>
      <c r="C773" s="14" t="s">
        <v>1005</v>
      </c>
      <c r="D773" s="14" t="s">
        <v>1530</v>
      </c>
      <c r="E773" s="14"/>
      <c r="F773" s="14"/>
      <c r="G773" s="14"/>
      <c r="H773" s="14">
        <v>25</v>
      </c>
      <c r="I773" s="14">
        <v>92.7</v>
      </c>
      <c r="J773" s="9">
        <v>1</v>
      </c>
      <c r="K773" s="14">
        <v>125</v>
      </c>
      <c r="L773" s="14">
        <v>11.7</v>
      </c>
      <c r="M773" s="14">
        <v>1.86</v>
      </c>
      <c r="N773" s="14">
        <f t="shared" si="36"/>
        <v>2.192982456140351</v>
      </c>
      <c r="O773" s="14">
        <f t="shared" si="38"/>
        <v>12.249736564805056</v>
      </c>
      <c r="P773" s="14"/>
      <c r="Q773" s="14"/>
      <c r="R773" s="14"/>
      <c r="W773" t="s">
        <v>3530</v>
      </c>
      <c r="X773" s="6">
        <v>2004</v>
      </c>
      <c r="Z773" s="6">
        <v>0</v>
      </c>
      <c r="AD773" s="14">
        <v>57</v>
      </c>
    </row>
    <row r="774" spans="1:30">
      <c r="A774" s="9">
        <v>8</v>
      </c>
      <c r="B774" s="9" t="str">
        <f t="shared" si="37"/>
        <v>Jensen C8R</v>
      </c>
      <c r="C774" s="14" t="s">
        <v>1005</v>
      </c>
      <c r="D774" s="14" t="s">
        <v>1531</v>
      </c>
      <c r="E774" s="14"/>
      <c r="F774" s="14"/>
      <c r="G774" s="14"/>
      <c r="H774" s="14">
        <v>25</v>
      </c>
      <c r="I774" s="14">
        <v>92.7</v>
      </c>
      <c r="J774" s="9">
        <v>1</v>
      </c>
      <c r="K774" s="14">
        <v>125</v>
      </c>
      <c r="L774" s="14">
        <v>11.7</v>
      </c>
      <c r="M774" s="14">
        <v>1.86</v>
      </c>
      <c r="N774" s="14">
        <f t="shared" si="36"/>
        <v>2.192982456140351</v>
      </c>
      <c r="O774" s="14">
        <f t="shared" si="38"/>
        <v>12.249736564805056</v>
      </c>
      <c r="P774" s="14"/>
      <c r="Q774" s="14"/>
      <c r="R774" s="14"/>
      <c r="W774" t="s">
        <v>3530</v>
      </c>
      <c r="X774" s="6">
        <v>2004</v>
      </c>
      <c r="Z774" s="6">
        <v>0</v>
      </c>
      <c r="AD774" s="14">
        <v>57</v>
      </c>
    </row>
    <row r="775" spans="1:30">
      <c r="A775" s="9">
        <v>8</v>
      </c>
      <c r="B775" s="9" t="str">
        <f t="shared" si="37"/>
        <v>Jensen JA 8/80 - 8 ohm</v>
      </c>
      <c r="C775" s="14" t="s">
        <v>1005</v>
      </c>
      <c r="D775" s="14" t="s">
        <v>1532</v>
      </c>
      <c r="E775" s="14"/>
      <c r="F775" s="14"/>
      <c r="G775" s="14"/>
      <c r="H775" s="14">
        <v>80</v>
      </c>
      <c r="I775" s="14">
        <v>96.4</v>
      </c>
      <c r="J775" s="9">
        <v>2</v>
      </c>
      <c r="K775" s="14">
        <v>65</v>
      </c>
      <c r="L775" s="14">
        <v>27.3</v>
      </c>
      <c r="M775" s="14">
        <v>0.35</v>
      </c>
      <c r="N775" s="14">
        <f t="shared" si="36"/>
        <v>0.4088050314465409</v>
      </c>
      <c r="O775" s="14">
        <f t="shared" si="38"/>
        <v>2.4331550802139019</v>
      </c>
      <c r="P775" s="14"/>
      <c r="Q775" s="14"/>
      <c r="R775" s="14"/>
      <c r="W775" t="s">
        <v>3530</v>
      </c>
      <c r="X775" s="6">
        <v>2004</v>
      </c>
      <c r="Z775" s="6">
        <v>0</v>
      </c>
      <c r="AD775" s="14">
        <v>159</v>
      </c>
    </row>
    <row r="776" spans="1:30">
      <c r="A776" s="9">
        <v>8</v>
      </c>
      <c r="B776" s="9" t="str">
        <f t="shared" si="37"/>
        <v>Jensen JCH 8/20 - 4 ohm</v>
      </c>
      <c r="C776" s="14" t="s">
        <v>1005</v>
      </c>
      <c r="D776" s="14" t="s">
        <v>1533</v>
      </c>
      <c r="E776" s="14"/>
      <c r="F776" s="14"/>
      <c r="G776" s="14"/>
      <c r="H776" s="14">
        <v>20</v>
      </c>
      <c r="I776" s="14">
        <v>92.5</v>
      </c>
      <c r="J776" s="9">
        <v>1.5</v>
      </c>
      <c r="K776" s="14">
        <v>112</v>
      </c>
      <c r="L776" s="14">
        <v>13.1</v>
      </c>
      <c r="M776" s="14">
        <v>1.74</v>
      </c>
      <c r="N776" s="14">
        <f t="shared" si="36"/>
        <v>1.8983050847457628</v>
      </c>
      <c r="O776" s="14">
        <f t="shared" si="38"/>
        <v>20.865096359743063</v>
      </c>
      <c r="P776" s="14"/>
      <c r="Q776" s="14"/>
      <c r="R776" s="14"/>
      <c r="W776" t="s">
        <v>3530</v>
      </c>
      <c r="X776" s="6">
        <v>2004</v>
      </c>
      <c r="Z776" s="6">
        <v>0</v>
      </c>
      <c r="AD776" s="14">
        <v>59</v>
      </c>
    </row>
    <row r="777" spans="1:30">
      <c r="A777" s="9">
        <v>8</v>
      </c>
      <c r="B777" s="9" t="str">
        <f t="shared" si="37"/>
        <v>Jensen JCH 8/20 - 8 ohm</v>
      </c>
      <c r="C777" s="14" t="s">
        <v>1005</v>
      </c>
      <c r="D777" s="14" t="s">
        <v>1534</v>
      </c>
      <c r="E777" s="14"/>
      <c r="F777" s="14"/>
      <c r="G777" s="14"/>
      <c r="H777" s="14">
        <v>20</v>
      </c>
      <c r="I777" s="14">
        <v>93.2</v>
      </c>
      <c r="J777" s="9">
        <v>1</v>
      </c>
      <c r="K777" s="14">
        <v>119.4</v>
      </c>
      <c r="L777" s="14">
        <v>11.1</v>
      </c>
      <c r="M777" s="14">
        <v>2.2400000000000002</v>
      </c>
      <c r="N777" s="14">
        <f t="shared" si="36"/>
        <v>2.5404255319148938</v>
      </c>
      <c r="O777" s="14">
        <f t="shared" si="38"/>
        <v>18.941643059490083</v>
      </c>
      <c r="P777" s="14"/>
      <c r="Q777" s="14"/>
      <c r="R777" s="14"/>
      <c r="W777" t="s">
        <v>3530</v>
      </c>
      <c r="X777" s="6">
        <v>2004</v>
      </c>
      <c r="Z777" s="6">
        <v>0</v>
      </c>
      <c r="AD777" s="14">
        <v>47</v>
      </c>
    </row>
    <row r="778" spans="1:30">
      <c r="A778" s="9">
        <v>8</v>
      </c>
      <c r="B778" s="9" t="str">
        <f t="shared" si="37"/>
        <v>Jensen JCH 8/35 - 8 ohm</v>
      </c>
      <c r="C778" s="14" t="s">
        <v>1005</v>
      </c>
      <c r="D778" s="14" t="s">
        <v>1535</v>
      </c>
      <c r="E778" s="14"/>
      <c r="F778" s="14"/>
      <c r="G778" s="14"/>
      <c r="H778" s="14">
        <v>35</v>
      </c>
      <c r="I778" s="14">
        <v>95.3</v>
      </c>
      <c r="J778" s="9">
        <v>0.5</v>
      </c>
      <c r="K778" s="14">
        <v>136</v>
      </c>
      <c r="L778" s="14">
        <v>9.3000000000000007</v>
      </c>
      <c r="M778" s="14">
        <v>1.23</v>
      </c>
      <c r="N778" s="14">
        <f t="shared" si="36"/>
        <v>1.3333333333333333</v>
      </c>
      <c r="O778" s="14">
        <f t="shared" si="38"/>
        <v>15.870967741935488</v>
      </c>
      <c r="P778" s="14"/>
      <c r="Q778" s="14"/>
      <c r="R778" s="14"/>
      <c r="W778" t="s">
        <v>3530</v>
      </c>
      <c r="X778" s="6">
        <v>2004</v>
      </c>
      <c r="Z778" s="6">
        <v>0</v>
      </c>
      <c r="AD778" s="14">
        <v>102</v>
      </c>
    </row>
    <row r="779" spans="1:30">
      <c r="A779" s="9">
        <v>8</v>
      </c>
      <c r="B779" s="9" t="str">
        <f t="shared" si="37"/>
        <v>Jensen Mod 8-20</v>
      </c>
      <c r="C779" s="14" t="s">
        <v>1005</v>
      </c>
      <c r="D779" s="14" t="s">
        <v>1536</v>
      </c>
      <c r="E779" s="14"/>
      <c r="F779" s="14"/>
      <c r="G779" s="14"/>
      <c r="H779" s="14">
        <v>20</v>
      </c>
      <c r="I779" s="14">
        <v>93.2</v>
      </c>
      <c r="J779" s="9">
        <v>1</v>
      </c>
      <c r="K779" s="14">
        <v>139</v>
      </c>
      <c r="L779" s="14">
        <v>9.1</v>
      </c>
      <c r="M779" s="14">
        <v>1.94</v>
      </c>
      <c r="N779" s="14">
        <f t="shared" si="36"/>
        <v>2.2063492063492065</v>
      </c>
      <c r="O779" s="14">
        <f t="shared" si="38"/>
        <v>16.070321811680547</v>
      </c>
      <c r="P779" s="14"/>
      <c r="Q779" s="14"/>
      <c r="R779" s="14"/>
      <c r="W779" t="s">
        <v>3530</v>
      </c>
      <c r="X779" s="6">
        <v>2004</v>
      </c>
      <c r="Z779" s="6">
        <v>0</v>
      </c>
      <c r="AD779" s="14">
        <v>63</v>
      </c>
    </row>
    <row r="780" spans="1:30">
      <c r="A780" s="9">
        <v>8</v>
      </c>
      <c r="B780" s="9" t="str">
        <f t="shared" si="37"/>
        <v>Jensen P 8 R - 8 ohm</v>
      </c>
      <c r="C780" s="14" t="s">
        <v>1005</v>
      </c>
      <c r="D780" s="14" t="s">
        <v>1537</v>
      </c>
      <c r="E780" s="14"/>
      <c r="F780" s="14"/>
      <c r="G780" s="14"/>
      <c r="H780" s="14">
        <v>25</v>
      </c>
      <c r="I780" s="14">
        <v>94.1</v>
      </c>
      <c r="J780" s="9">
        <v>1</v>
      </c>
      <c r="K780" s="14">
        <v>129</v>
      </c>
      <c r="L780" s="14">
        <v>10.5</v>
      </c>
      <c r="M780" s="14">
        <v>1.43</v>
      </c>
      <c r="N780" s="14">
        <f t="shared" si="36"/>
        <v>1.72</v>
      </c>
      <c r="O780" s="14">
        <f t="shared" si="38"/>
        <v>8.4813793103448241</v>
      </c>
      <c r="P780" s="14"/>
      <c r="Q780" s="14"/>
      <c r="R780" s="14"/>
      <c r="W780" t="s">
        <v>3530</v>
      </c>
      <c r="X780" s="6">
        <v>2004</v>
      </c>
      <c r="Z780" s="6">
        <v>0</v>
      </c>
      <c r="AD780" s="14">
        <v>75</v>
      </c>
    </row>
    <row r="781" spans="1:30">
      <c r="A781" s="9">
        <v>8</v>
      </c>
      <c r="B781" s="9" t="str">
        <f t="shared" si="37"/>
        <v>Jensen P 8 R - 8 ohm</v>
      </c>
      <c r="C781" s="14" t="s">
        <v>1005</v>
      </c>
      <c r="D781" s="14" t="s">
        <v>1537</v>
      </c>
      <c r="E781" s="14"/>
      <c r="F781" s="14"/>
      <c r="G781" s="14"/>
      <c r="H781" s="14">
        <v>25</v>
      </c>
      <c r="I781" s="14">
        <v>92.5</v>
      </c>
      <c r="J781" s="9">
        <v>1</v>
      </c>
      <c r="K781" s="14">
        <v>130</v>
      </c>
      <c r="L781" s="14">
        <v>10.3</v>
      </c>
      <c r="M781" s="14">
        <v>1.84</v>
      </c>
      <c r="N781" s="14">
        <f t="shared" si="36"/>
        <v>2.2807017543859649</v>
      </c>
      <c r="O781" s="14">
        <f t="shared" si="38"/>
        <v>9.5222929936305754</v>
      </c>
      <c r="P781" s="14"/>
      <c r="Q781" s="14"/>
      <c r="R781" s="14"/>
      <c r="W781" t="s">
        <v>3530</v>
      </c>
      <c r="X781" s="6">
        <v>2004</v>
      </c>
      <c r="Z781" s="6">
        <v>0</v>
      </c>
      <c r="AD781" s="14">
        <v>57</v>
      </c>
    </row>
    <row r="782" spans="1:30">
      <c r="A782" s="9">
        <v>8</v>
      </c>
      <c r="B782" s="9" t="str">
        <f t="shared" si="37"/>
        <v>Jensen P8R</v>
      </c>
      <c r="C782" s="14" t="s">
        <v>1005</v>
      </c>
      <c r="D782" s="14" t="s">
        <v>1538</v>
      </c>
      <c r="E782" s="14"/>
      <c r="F782" s="14"/>
      <c r="G782" s="14"/>
      <c r="H782" s="14">
        <v>25</v>
      </c>
      <c r="I782" s="14">
        <v>92.5</v>
      </c>
      <c r="J782" s="9">
        <v>1</v>
      </c>
      <c r="K782" s="14">
        <v>130</v>
      </c>
      <c r="L782" s="14">
        <v>10.3</v>
      </c>
      <c r="M782" s="14">
        <v>1.84</v>
      </c>
      <c r="N782" s="14">
        <f t="shared" si="36"/>
        <v>2.2807017543859649</v>
      </c>
      <c r="O782" s="14">
        <f t="shared" si="38"/>
        <v>9.5222929936305754</v>
      </c>
      <c r="P782" s="14"/>
      <c r="Q782" s="14"/>
      <c r="R782" s="14"/>
      <c r="W782" t="s">
        <v>3530</v>
      </c>
      <c r="X782" s="6">
        <v>2004</v>
      </c>
      <c r="Z782" s="6">
        <v>0</v>
      </c>
      <c r="AD782" s="14">
        <v>57</v>
      </c>
    </row>
    <row r="783" spans="1:30">
      <c r="A783" s="9">
        <v>8</v>
      </c>
      <c r="B783" s="9" t="str">
        <f t="shared" si="37"/>
        <v>JL Audio 8W3v2-D2</v>
      </c>
      <c r="C783" s="14" t="s">
        <v>1180</v>
      </c>
      <c r="D783" s="14" t="s">
        <v>1539</v>
      </c>
      <c r="E783" s="14"/>
      <c r="F783" s="14"/>
      <c r="G783" s="14"/>
      <c r="H783" s="14">
        <v>125</v>
      </c>
      <c r="I783" s="14">
        <v>85.2</v>
      </c>
      <c r="J783" s="9">
        <v>9.9</v>
      </c>
      <c r="K783" s="14">
        <v>33.1</v>
      </c>
      <c r="L783" s="14">
        <v>22.4</v>
      </c>
      <c r="M783" s="14">
        <v>0.373</v>
      </c>
      <c r="N783" s="14">
        <f t="shared" si="36"/>
        <v>0.39404761904761909</v>
      </c>
      <c r="O783" s="14">
        <f t="shared" si="38"/>
        <v>6.9832013574660499</v>
      </c>
      <c r="P783" s="14"/>
      <c r="Q783" s="14"/>
      <c r="R783" s="14"/>
      <c r="W783" t="s">
        <v>3530</v>
      </c>
      <c r="X783" s="6">
        <v>2004</v>
      </c>
      <c r="Z783" s="6">
        <v>0</v>
      </c>
      <c r="AD783" s="14">
        <v>84</v>
      </c>
    </row>
    <row r="784" spans="1:30">
      <c r="A784" s="9">
        <v>8</v>
      </c>
      <c r="B784" s="9" t="str">
        <f t="shared" si="37"/>
        <v>JL Audio 8W3v2-D4</v>
      </c>
      <c r="C784" s="14" t="s">
        <v>1180</v>
      </c>
      <c r="D784" s="14" t="s">
        <v>1540</v>
      </c>
      <c r="E784" s="14"/>
      <c r="F784" s="14"/>
      <c r="G784" s="14"/>
      <c r="H784" s="14">
        <v>125</v>
      </c>
      <c r="I784" s="14">
        <v>85</v>
      </c>
      <c r="J784" s="9">
        <v>9.9</v>
      </c>
      <c r="K784" s="14">
        <v>34.5</v>
      </c>
      <c r="L784" s="14">
        <v>22.4</v>
      </c>
      <c r="M784" s="14">
        <v>0.441</v>
      </c>
      <c r="N784" s="14">
        <f t="shared" si="36"/>
        <v>0.46621621621621623</v>
      </c>
      <c r="O784" s="14">
        <f t="shared" si="38"/>
        <v>8.1535369774919459</v>
      </c>
      <c r="P784" s="14"/>
      <c r="Q784" s="14"/>
      <c r="R784" s="14"/>
      <c r="W784" t="s">
        <v>3530</v>
      </c>
      <c r="X784" s="6">
        <v>2004</v>
      </c>
      <c r="Z784" s="6">
        <v>0</v>
      </c>
      <c r="AD784" s="14">
        <v>74</v>
      </c>
    </row>
    <row r="785" spans="1:30">
      <c r="A785" s="9">
        <v>8</v>
      </c>
      <c r="B785" s="9" t="str">
        <f t="shared" si="37"/>
        <v>JL Audio 8W3v2-D6</v>
      </c>
      <c r="C785" s="14" t="s">
        <v>1180</v>
      </c>
      <c r="D785" s="14" t="s">
        <v>1541</v>
      </c>
      <c r="E785" s="14"/>
      <c r="F785" s="14"/>
      <c r="G785" s="14"/>
      <c r="H785" s="14">
        <v>125</v>
      </c>
      <c r="I785" s="14">
        <v>84.8</v>
      </c>
      <c r="J785" s="9">
        <v>10.7</v>
      </c>
      <c r="K785" s="14">
        <v>34</v>
      </c>
      <c r="L785" s="14">
        <v>22.4</v>
      </c>
      <c r="M785" s="14">
        <v>0.439</v>
      </c>
      <c r="N785" s="14">
        <f t="shared" si="36"/>
        <v>0.46575342465753422</v>
      </c>
      <c r="O785" s="14">
        <f t="shared" si="38"/>
        <v>7.6426011264720932</v>
      </c>
      <c r="P785" s="14"/>
      <c r="Q785" s="14"/>
      <c r="R785" s="14"/>
      <c r="W785" t="s">
        <v>3530</v>
      </c>
      <c r="X785" s="6">
        <v>2004</v>
      </c>
      <c r="Z785" s="6">
        <v>0</v>
      </c>
      <c r="AD785" s="14">
        <v>73</v>
      </c>
    </row>
    <row r="786" spans="1:30">
      <c r="A786" s="9">
        <v>8</v>
      </c>
      <c r="B786" s="9" t="str">
        <f t="shared" si="37"/>
        <v>JL Audio 8W7-3</v>
      </c>
      <c r="C786" s="14" t="s">
        <v>1180</v>
      </c>
      <c r="D786" s="14" t="s">
        <v>1542</v>
      </c>
      <c r="E786" s="14"/>
      <c r="F786" s="14"/>
      <c r="G786" s="14"/>
      <c r="H786" s="14">
        <v>300</v>
      </c>
      <c r="I786" s="14">
        <v>82.7</v>
      </c>
      <c r="J786" s="9">
        <v>19</v>
      </c>
      <c r="K786" s="14">
        <v>35.200000000000003</v>
      </c>
      <c r="L786" s="14">
        <v>17.399999999999999</v>
      </c>
      <c r="M786" s="14">
        <v>0.61199999999999999</v>
      </c>
      <c r="N786" s="14">
        <f t="shared" si="36"/>
        <v>0.6518518518518519</v>
      </c>
      <c r="O786" s="14">
        <f t="shared" si="38"/>
        <v>10.010408921933074</v>
      </c>
      <c r="P786" s="14"/>
      <c r="Q786" s="14"/>
      <c r="R786" s="14"/>
      <c r="W786" t="s">
        <v>3530</v>
      </c>
      <c r="X786" s="6">
        <v>2004</v>
      </c>
      <c r="Z786" s="6">
        <v>0</v>
      </c>
      <c r="AD786" s="14">
        <v>54</v>
      </c>
    </row>
    <row r="787" spans="1:30">
      <c r="A787" s="9">
        <v>8</v>
      </c>
      <c r="B787" s="9" t="str">
        <f t="shared" si="37"/>
        <v>JL Audio 8WÃ˜-12</v>
      </c>
      <c r="C787" s="14" t="s">
        <v>1180</v>
      </c>
      <c r="D787" s="14" t="s">
        <v>1543</v>
      </c>
      <c r="E787" s="14"/>
      <c r="F787" s="14"/>
      <c r="G787" s="14"/>
      <c r="H787" s="14">
        <v>75</v>
      </c>
      <c r="I787" s="14">
        <v>84.2</v>
      </c>
      <c r="J787" s="9">
        <v>7</v>
      </c>
      <c r="K787" s="14">
        <v>30.7</v>
      </c>
      <c r="L787" s="14">
        <v>28.9</v>
      </c>
      <c r="M787" s="14">
        <v>0.46</v>
      </c>
      <c r="N787" s="14">
        <f t="shared" si="36"/>
        <v>0.48730158730158729</v>
      </c>
      <c r="O787" s="14">
        <f t="shared" si="38"/>
        <v>8.2104651162790798</v>
      </c>
      <c r="P787" s="14"/>
      <c r="Q787" s="14"/>
      <c r="R787" s="14"/>
      <c r="W787" t="s">
        <v>3530</v>
      </c>
      <c r="X787" s="6">
        <v>2004</v>
      </c>
      <c r="Z787" s="6">
        <v>0</v>
      </c>
      <c r="AD787" s="14">
        <v>63</v>
      </c>
    </row>
    <row r="788" spans="1:30">
      <c r="A788" s="9">
        <v>8</v>
      </c>
      <c r="B788" s="9" t="str">
        <f t="shared" si="37"/>
        <v>JL Audio 8WÃ˜-4</v>
      </c>
      <c r="C788" s="14" t="s">
        <v>1180</v>
      </c>
      <c r="D788" s="14" t="s">
        <v>1544</v>
      </c>
      <c r="E788" s="14"/>
      <c r="F788" s="14"/>
      <c r="G788" s="14"/>
      <c r="H788" s="14">
        <v>75</v>
      </c>
      <c r="I788" s="14">
        <v>85</v>
      </c>
      <c r="J788" s="9">
        <v>6.8</v>
      </c>
      <c r="K788" s="14">
        <v>31.9</v>
      </c>
      <c r="L788" s="14">
        <v>28.9</v>
      </c>
      <c r="M788" s="14">
        <v>0.42599999999999999</v>
      </c>
      <c r="N788" s="14">
        <f t="shared" si="36"/>
        <v>0.44929577464788728</v>
      </c>
      <c r="O788" s="14">
        <f t="shared" si="38"/>
        <v>8.2160822249093215</v>
      </c>
      <c r="P788" s="14"/>
      <c r="Q788" s="14"/>
      <c r="R788" s="14"/>
      <c r="W788" t="s">
        <v>3530</v>
      </c>
      <c r="X788" s="6">
        <v>2004</v>
      </c>
      <c r="Z788" s="6">
        <v>0</v>
      </c>
      <c r="AD788" s="14">
        <v>71</v>
      </c>
    </row>
    <row r="789" spans="1:30">
      <c r="A789" s="9">
        <v>8</v>
      </c>
      <c r="B789" s="9" t="str">
        <f t="shared" si="37"/>
        <v>JL Audio 8WÃ˜-8</v>
      </c>
      <c r="C789" s="14" t="s">
        <v>1180</v>
      </c>
      <c r="D789" s="14" t="s">
        <v>1545</v>
      </c>
      <c r="E789" s="14"/>
      <c r="F789" s="14"/>
      <c r="G789" s="14"/>
      <c r="H789" s="14">
        <v>75</v>
      </c>
      <c r="I789" s="14">
        <v>84</v>
      </c>
      <c r="J789" s="9">
        <v>7.4</v>
      </c>
      <c r="K789" s="14">
        <v>32.200000000000003</v>
      </c>
      <c r="L789" s="14">
        <v>28.9</v>
      </c>
      <c r="M789" s="14">
        <v>0.54400000000000004</v>
      </c>
      <c r="N789" s="14">
        <f t="shared" si="36"/>
        <v>0.57500000000000007</v>
      </c>
      <c r="O789" s="14">
        <f t="shared" si="38"/>
        <v>10.090322580645143</v>
      </c>
      <c r="P789" s="14"/>
      <c r="Q789" s="14"/>
      <c r="R789" s="14"/>
      <c r="W789" t="s">
        <v>3530</v>
      </c>
      <c r="X789" s="6">
        <v>2004</v>
      </c>
      <c r="Z789" s="6">
        <v>0</v>
      </c>
      <c r="AD789" s="14">
        <v>56</v>
      </c>
    </row>
    <row r="790" spans="1:30">
      <c r="A790" s="9">
        <v>8</v>
      </c>
      <c r="B790" s="9" t="str">
        <f t="shared" si="37"/>
        <v>KEF B200-A-1014</v>
      </c>
      <c r="C790" s="14" t="s">
        <v>1082</v>
      </c>
      <c r="D790" s="14" t="s">
        <v>1546</v>
      </c>
      <c r="E790" s="14"/>
      <c r="F790" s="14"/>
      <c r="G790" s="14"/>
      <c r="H790" s="14">
        <v>50</v>
      </c>
      <c r="I790" s="14">
        <v>88</v>
      </c>
      <c r="J790" s="9">
        <v>3</v>
      </c>
      <c r="K790" s="14">
        <v>25</v>
      </c>
      <c r="L790" s="14">
        <v>131.5</v>
      </c>
      <c r="M790" s="14">
        <v>0.50829999999999997</v>
      </c>
      <c r="N790" s="14">
        <f t="shared" si="36"/>
        <v>0.56818181818181823</v>
      </c>
      <c r="O790" s="14">
        <f t="shared" si="38"/>
        <v>4.8229467132230077</v>
      </c>
      <c r="P790" s="14"/>
      <c r="Q790" s="14"/>
      <c r="R790" s="14"/>
      <c r="W790" t="s">
        <v>3530</v>
      </c>
      <c r="X790" s="6">
        <v>2004</v>
      </c>
      <c r="Z790" s="6">
        <v>0</v>
      </c>
      <c r="AD790" s="14">
        <v>44</v>
      </c>
    </row>
    <row r="791" spans="1:30">
      <c r="A791" s="9">
        <v>8</v>
      </c>
      <c r="B791" s="9" t="str">
        <f t="shared" si="37"/>
        <v>KEF B200-G-1075</v>
      </c>
      <c r="C791" s="14" t="s">
        <v>1082</v>
      </c>
      <c r="D791" s="14" t="s">
        <v>1547</v>
      </c>
      <c r="E791" s="14"/>
      <c r="F791" s="14"/>
      <c r="G791" s="14"/>
      <c r="H791" s="14">
        <v>150</v>
      </c>
      <c r="I791" s="14">
        <v>90</v>
      </c>
      <c r="J791" s="9">
        <v>3</v>
      </c>
      <c r="K791" s="14">
        <v>27</v>
      </c>
      <c r="L791" s="14">
        <v>121</v>
      </c>
      <c r="M791" s="14">
        <v>0.36890000000000001</v>
      </c>
      <c r="N791" s="14">
        <f t="shared" si="36"/>
        <v>0.421875</v>
      </c>
      <c r="O791" s="14">
        <f t="shared" si="38"/>
        <v>2.9377949504483225</v>
      </c>
      <c r="P791" s="14"/>
      <c r="Q791" s="14"/>
      <c r="R791" s="14"/>
      <c r="W791" t="s">
        <v>3530</v>
      </c>
      <c r="X791" s="6">
        <v>2004</v>
      </c>
      <c r="Z791" s="6">
        <v>0</v>
      </c>
      <c r="AD791" s="14">
        <v>64</v>
      </c>
    </row>
    <row r="792" spans="1:30">
      <c r="A792" s="9">
        <v>8</v>
      </c>
      <c r="B792" s="9" t="str">
        <f t="shared" si="37"/>
        <v>Kicker C84</v>
      </c>
      <c r="C792" s="14" t="s">
        <v>1548</v>
      </c>
      <c r="D792" s="14" t="s">
        <v>1549</v>
      </c>
      <c r="E792" s="14"/>
      <c r="F792" s="14"/>
      <c r="G792" s="14"/>
      <c r="H792" s="14">
        <v>100</v>
      </c>
      <c r="I792" s="14">
        <v>84.5</v>
      </c>
      <c r="J792" s="9">
        <v>7.5</v>
      </c>
      <c r="K792" s="14">
        <v>36.799999999999997</v>
      </c>
      <c r="L792" s="14">
        <v>21.99</v>
      </c>
      <c r="M792" s="14">
        <v>0.54700000000000004</v>
      </c>
      <c r="N792" s="14">
        <f t="shared" si="36"/>
        <v>0.57499999999999996</v>
      </c>
      <c r="O792" s="14">
        <f t="shared" si="38"/>
        <v>11.23303571428576</v>
      </c>
      <c r="P792" s="14"/>
      <c r="Q792" s="14"/>
      <c r="R792" s="14"/>
      <c r="W792" t="s">
        <v>3530</v>
      </c>
      <c r="X792" s="6">
        <v>2004</v>
      </c>
      <c r="Z792" s="6">
        <v>0</v>
      </c>
      <c r="AD792" s="14">
        <v>64</v>
      </c>
    </row>
    <row r="793" spans="1:30">
      <c r="A793" s="9">
        <v>8</v>
      </c>
      <c r="B793" s="9" t="str">
        <f t="shared" si="37"/>
        <v>Kicker C88</v>
      </c>
      <c r="C793" s="14" t="s">
        <v>1548</v>
      </c>
      <c r="D793" s="14" t="s">
        <v>1550</v>
      </c>
      <c r="E793" s="14"/>
      <c r="F793" s="14"/>
      <c r="G793" s="14"/>
      <c r="H793" s="14">
        <v>100</v>
      </c>
      <c r="I793" s="14"/>
      <c r="J793" s="9">
        <v>7.5</v>
      </c>
      <c r="K793" s="14">
        <v>39.5</v>
      </c>
      <c r="L793" s="14">
        <v>22.16</v>
      </c>
      <c r="M793" s="14">
        <v>0.64200000000000002</v>
      </c>
      <c r="N793" s="14">
        <f t="shared" si="36"/>
        <v>0.68103448275862066</v>
      </c>
      <c r="O793" s="14">
        <f t="shared" si="38"/>
        <v>11.200971731448776</v>
      </c>
      <c r="P793" s="14"/>
      <c r="Q793" s="14"/>
      <c r="R793" s="14"/>
      <c r="W793" t="s">
        <v>3530</v>
      </c>
      <c r="X793" s="6">
        <v>2004</v>
      </c>
      <c r="Z793" s="6">
        <v>0</v>
      </c>
      <c r="AD793" s="14">
        <v>58</v>
      </c>
    </row>
    <row r="794" spans="1:30">
      <c r="A794" s="9">
        <v>8</v>
      </c>
      <c r="B794" s="9" t="str">
        <f t="shared" si="37"/>
        <v>Kicker C8vr-2</v>
      </c>
      <c r="C794" s="14" t="s">
        <v>1548</v>
      </c>
      <c r="D794" s="14" t="s">
        <v>1551</v>
      </c>
      <c r="E794" s="14"/>
      <c r="F794" s="14"/>
      <c r="G794" s="14"/>
      <c r="H794" s="14">
        <v>100</v>
      </c>
      <c r="I794" s="14">
        <v>83.2</v>
      </c>
      <c r="J794" s="9">
        <v>8.5</v>
      </c>
      <c r="K794" s="14">
        <v>42.2</v>
      </c>
      <c r="L794" s="14">
        <v>14.07</v>
      </c>
      <c r="M794" s="14">
        <v>0.73499999999999999</v>
      </c>
      <c r="N794" s="14">
        <f t="shared" si="36"/>
        <v>0.79622641509433967</v>
      </c>
      <c r="O794" s="14">
        <f t="shared" si="38"/>
        <v>9.5583975346687229</v>
      </c>
      <c r="P794" s="14"/>
      <c r="Q794" s="14"/>
      <c r="R794" s="14"/>
      <c r="W794" t="s">
        <v>3530</v>
      </c>
      <c r="X794" s="6">
        <v>2004</v>
      </c>
      <c r="Z794" s="6">
        <v>0</v>
      </c>
      <c r="AD794" s="14">
        <v>53</v>
      </c>
    </row>
    <row r="795" spans="1:30">
      <c r="A795" s="9">
        <v>8</v>
      </c>
      <c r="B795" s="9" t="str">
        <f t="shared" si="37"/>
        <v>Kicker C8vr-4</v>
      </c>
      <c r="C795" s="14" t="s">
        <v>1548</v>
      </c>
      <c r="D795" s="14" t="s">
        <v>1552</v>
      </c>
      <c r="E795" s="14"/>
      <c r="F795" s="14"/>
      <c r="G795" s="14"/>
      <c r="H795" s="14">
        <v>100</v>
      </c>
      <c r="I795" s="14">
        <v>83.6</v>
      </c>
      <c r="J795" s="9">
        <v>8.5</v>
      </c>
      <c r="K795" s="14">
        <v>44.1</v>
      </c>
      <c r="L795" s="14">
        <v>14.11</v>
      </c>
      <c r="M795" s="14">
        <v>0.82799999999999996</v>
      </c>
      <c r="N795" s="14">
        <f t="shared" si="36"/>
        <v>0.9</v>
      </c>
      <c r="O795" s="14">
        <f t="shared" si="38"/>
        <v>10.350000000000001</v>
      </c>
      <c r="P795" s="14"/>
      <c r="Q795" s="14"/>
      <c r="R795" s="14"/>
      <c r="W795" t="s">
        <v>3530</v>
      </c>
      <c r="X795" s="6">
        <v>2004</v>
      </c>
      <c r="Z795" s="6">
        <v>0</v>
      </c>
      <c r="AD795" s="14">
        <v>49</v>
      </c>
    </row>
    <row r="796" spans="1:30">
      <c r="A796" s="9">
        <v>8</v>
      </c>
      <c r="B796" s="9" t="str">
        <f t="shared" si="37"/>
        <v>Kicker S8L5-2</v>
      </c>
      <c r="C796" s="14" t="s">
        <v>1548</v>
      </c>
      <c r="D796" s="14" t="s">
        <v>1553</v>
      </c>
      <c r="E796" s="14"/>
      <c r="F796" s="14"/>
      <c r="G796" s="14"/>
      <c r="H796" s="14">
        <v>150</v>
      </c>
      <c r="I796" s="14">
        <v>83.2</v>
      </c>
      <c r="J796" s="9">
        <v>9.65</v>
      </c>
      <c r="K796" s="14">
        <v>36.4</v>
      </c>
      <c r="L796" s="14">
        <v>17.329000000000001</v>
      </c>
      <c r="M796" s="14">
        <v>0.59399999999999997</v>
      </c>
      <c r="N796" s="14">
        <f t="shared" si="36"/>
        <v>0.62758620689655165</v>
      </c>
      <c r="O796" s="14">
        <f t="shared" si="38"/>
        <v>11.099383983572896</v>
      </c>
      <c r="P796" s="14"/>
      <c r="Q796" s="14"/>
      <c r="R796" s="14"/>
      <c r="W796" t="s">
        <v>3530</v>
      </c>
      <c r="X796" s="6">
        <v>2004</v>
      </c>
      <c r="Z796" s="6">
        <v>0</v>
      </c>
      <c r="AD796" s="14">
        <v>58</v>
      </c>
    </row>
    <row r="797" spans="1:30">
      <c r="A797" s="9">
        <v>8</v>
      </c>
      <c r="B797" s="9" t="str">
        <f t="shared" si="37"/>
        <v>Kicker S8L5-4</v>
      </c>
      <c r="C797" s="14" t="s">
        <v>1548</v>
      </c>
      <c r="D797" s="14" t="s">
        <v>1554</v>
      </c>
      <c r="E797" s="14"/>
      <c r="F797" s="14"/>
      <c r="G797" s="14"/>
      <c r="H797" s="14">
        <v>150</v>
      </c>
      <c r="I797" s="14">
        <v>83.8</v>
      </c>
      <c r="J797" s="9">
        <v>9.65</v>
      </c>
      <c r="K797" s="14">
        <v>38.9</v>
      </c>
      <c r="L797" s="14">
        <v>15.904</v>
      </c>
      <c r="M797" s="14">
        <v>0.64200000000000002</v>
      </c>
      <c r="N797" s="14">
        <f t="shared" si="36"/>
        <v>0.69464285714285712</v>
      </c>
      <c r="O797" s="14">
        <f t="shared" si="38"/>
        <v>8.471438263229313</v>
      </c>
      <c r="P797" s="14"/>
      <c r="Q797" s="14"/>
      <c r="R797" s="14"/>
      <c r="W797" t="s">
        <v>3530</v>
      </c>
      <c r="X797" s="6">
        <v>2004</v>
      </c>
      <c r="Z797" s="6">
        <v>0</v>
      </c>
      <c r="AD797" s="14">
        <v>56</v>
      </c>
    </row>
    <row r="798" spans="1:30">
      <c r="A798" s="9">
        <v>8</v>
      </c>
      <c r="B798" s="9" t="str">
        <f t="shared" si="37"/>
        <v>Kicker S8L7-2</v>
      </c>
      <c r="C798" s="14" t="s">
        <v>1548</v>
      </c>
      <c r="D798" s="14" t="s">
        <v>1555</v>
      </c>
      <c r="E798" s="14"/>
      <c r="F798" s="14"/>
      <c r="G798" s="14"/>
      <c r="H798" s="14">
        <v>225</v>
      </c>
      <c r="I798" s="14">
        <v>84.5</v>
      </c>
      <c r="J798" s="9">
        <v>10.7</v>
      </c>
      <c r="K798" s="14">
        <v>38</v>
      </c>
      <c r="L798" s="14">
        <v>14.762</v>
      </c>
      <c r="M798" s="14">
        <v>0.47899999999999998</v>
      </c>
      <c r="N798" s="14">
        <f t="shared" si="36"/>
        <v>0.50666666666666671</v>
      </c>
      <c r="O798" s="14">
        <f t="shared" si="38"/>
        <v>8.772048192771063</v>
      </c>
      <c r="P798" s="14"/>
      <c r="Q798" s="14"/>
      <c r="R798" s="14"/>
      <c r="W798" t="s">
        <v>3530</v>
      </c>
      <c r="X798" s="6">
        <v>2004</v>
      </c>
      <c r="Z798" s="6">
        <v>0</v>
      </c>
      <c r="AD798" s="14">
        <v>75</v>
      </c>
    </row>
    <row r="799" spans="1:30">
      <c r="A799" s="9">
        <v>8</v>
      </c>
      <c r="B799" s="9" t="str">
        <f t="shared" si="37"/>
        <v>Kicker S8L7-4</v>
      </c>
      <c r="C799" s="14" t="s">
        <v>1548</v>
      </c>
      <c r="D799" s="14" t="s">
        <v>1556</v>
      </c>
      <c r="E799" s="14"/>
      <c r="F799" s="14"/>
      <c r="G799" s="14"/>
      <c r="H799" s="14">
        <v>225</v>
      </c>
      <c r="I799" s="14">
        <v>84.9</v>
      </c>
      <c r="J799" s="9">
        <v>10.7</v>
      </c>
      <c r="K799" s="14">
        <v>38.5</v>
      </c>
      <c r="L799" s="14">
        <v>15.553000000000001</v>
      </c>
      <c r="M799" s="14">
        <v>0.51700000000000002</v>
      </c>
      <c r="N799" s="14">
        <f t="shared" si="36"/>
        <v>0.55000000000000004</v>
      </c>
      <c r="O799" s="14">
        <f t="shared" si="38"/>
        <v>8.6166666666666725</v>
      </c>
      <c r="P799" s="14"/>
      <c r="Q799" s="14"/>
      <c r="R799" s="14"/>
      <c r="W799" t="s">
        <v>3530</v>
      </c>
      <c r="X799" s="6">
        <v>2004</v>
      </c>
      <c r="Z799" s="6">
        <v>0</v>
      </c>
      <c r="AD799" s="14">
        <v>70</v>
      </c>
    </row>
    <row r="800" spans="1:30">
      <c r="A800" s="9">
        <v>8</v>
      </c>
      <c r="B800" s="9" t="str">
        <f t="shared" si="37"/>
        <v>LPG 205CWD</v>
      </c>
      <c r="C800" s="14" t="s">
        <v>866</v>
      </c>
      <c r="D800" s="14" t="s">
        <v>1557</v>
      </c>
      <c r="E800" s="14"/>
      <c r="F800" s="14"/>
      <c r="G800" s="14"/>
      <c r="H800" s="14">
        <v>120</v>
      </c>
      <c r="I800" s="14">
        <v>89</v>
      </c>
      <c r="J800" s="9">
        <v>4</v>
      </c>
      <c r="K800" s="14">
        <v>42</v>
      </c>
      <c r="L800" s="14">
        <v>40</v>
      </c>
      <c r="M800" s="14">
        <v>0.44550000000000001</v>
      </c>
      <c r="N800" s="14">
        <f t="shared" si="36"/>
        <v>0.56756756756756754</v>
      </c>
      <c r="O800" s="14">
        <f t="shared" si="38"/>
        <v>2.0714048488874135</v>
      </c>
      <c r="P800" s="14"/>
      <c r="Q800" s="14"/>
      <c r="R800" s="14"/>
      <c r="W800" t="s">
        <v>3530</v>
      </c>
      <c r="X800" s="6">
        <v>2004</v>
      </c>
      <c r="Z800" s="6">
        <v>0</v>
      </c>
      <c r="AD800" s="14">
        <v>74</v>
      </c>
    </row>
    <row r="801" spans="1:30">
      <c r="A801" s="9">
        <v>8</v>
      </c>
      <c r="B801" s="9" t="str">
        <f t="shared" si="37"/>
        <v>Madisound 8152</v>
      </c>
      <c r="C801" s="14" t="s">
        <v>1248</v>
      </c>
      <c r="D801" s="14" t="s">
        <v>1558</v>
      </c>
      <c r="E801" s="14"/>
      <c r="F801" s="14"/>
      <c r="G801" s="14"/>
      <c r="H801" s="14">
        <v>75</v>
      </c>
      <c r="I801" s="14">
        <v>88</v>
      </c>
      <c r="J801" s="9">
        <v>2.5</v>
      </c>
      <c r="K801" s="14">
        <v>33</v>
      </c>
      <c r="L801" s="14">
        <v>55</v>
      </c>
      <c r="M801" s="14">
        <v>0.3987</v>
      </c>
      <c r="N801" s="14">
        <f t="shared" si="36"/>
        <v>0.45205479452054792</v>
      </c>
      <c r="O801" s="14">
        <f t="shared" si="38"/>
        <v>3.3780328121389558</v>
      </c>
      <c r="P801" s="14"/>
      <c r="Q801" s="14"/>
      <c r="R801" s="14"/>
      <c r="W801" t="s">
        <v>3530</v>
      </c>
      <c r="X801" s="6">
        <v>2004</v>
      </c>
      <c r="Z801" s="6">
        <v>0</v>
      </c>
      <c r="AD801" s="14">
        <v>73</v>
      </c>
    </row>
    <row r="802" spans="1:30">
      <c r="A802" s="9">
        <v>8</v>
      </c>
      <c r="B802" s="9" t="str">
        <f t="shared" si="37"/>
        <v>Madisound 81524</v>
      </c>
      <c r="C802" s="14" t="s">
        <v>1248</v>
      </c>
      <c r="D802" s="14" t="s">
        <v>1559</v>
      </c>
      <c r="E802" s="14"/>
      <c r="F802" s="14"/>
      <c r="G802" s="14"/>
      <c r="H802" s="14">
        <v>75</v>
      </c>
      <c r="I802" s="14">
        <v>89</v>
      </c>
      <c r="J802" s="9">
        <v>2</v>
      </c>
      <c r="K802" s="14">
        <v>36</v>
      </c>
      <c r="L802" s="14">
        <v>51</v>
      </c>
      <c r="M802" s="14">
        <v>0.39539999999999997</v>
      </c>
      <c r="N802" s="14">
        <f t="shared" si="36"/>
        <v>0.43902439024390244</v>
      </c>
      <c r="O802" s="14">
        <f t="shared" si="38"/>
        <v>3.979201610197916</v>
      </c>
      <c r="P802" s="14"/>
      <c r="Q802" s="14"/>
      <c r="R802" s="14"/>
      <c r="W802" t="s">
        <v>3530</v>
      </c>
      <c r="X802" s="6">
        <v>2004</v>
      </c>
      <c r="Z802" s="6">
        <v>0</v>
      </c>
      <c r="AD802" s="14">
        <v>82</v>
      </c>
    </row>
    <row r="803" spans="1:30">
      <c r="A803" s="9">
        <v>8</v>
      </c>
      <c r="B803" s="9" t="str">
        <f t="shared" si="37"/>
        <v>Madisound 81524DVC</v>
      </c>
      <c r="C803" s="14" t="s">
        <v>1248</v>
      </c>
      <c r="D803" s="14" t="s">
        <v>1560</v>
      </c>
      <c r="E803" s="14"/>
      <c r="F803" s="14"/>
      <c r="G803" s="14"/>
      <c r="H803" s="14">
        <v>80</v>
      </c>
      <c r="I803" s="14">
        <v>88</v>
      </c>
      <c r="J803" s="9">
        <v>5</v>
      </c>
      <c r="K803" s="14">
        <v>31.7</v>
      </c>
      <c r="L803" s="14">
        <v>39.200000000000003</v>
      </c>
      <c r="M803" s="14">
        <v>0.30919999999999997</v>
      </c>
      <c r="N803" s="14">
        <f t="shared" si="36"/>
        <v>0.32020202020202021</v>
      </c>
      <c r="O803" s="14">
        <f t="shared" si="38"/>
        <v>8.9989349981637634</v>
      </c>
      <c r="P803" s="14"/>
      <c r="Q803" s="14"/>
      <c r="R803" s="14"/>
      <c r="W803" t="s">
        <v>3530</v>
      </c>
      <c r="X803" s="6">
        <v>2004</v>
      </c>
      <c r="Z803" s="6">
        <v>0</v>
      </c>
      <c r="AD803" s="14">
        <v>99</v>
      </c>
    </row>
    <row r="804" spans="1:30">
      <c r="A804" s="9">
        <v>8</v>
      </c>
      <c r="B804" s="9" t="str">
        <f t="shared" si="37"/>
        <v>Madisound 8154</v>
      </c>
      <c r="C804" s="14" t="s">
        <v>1248</v>
      </c>
      <c r="D804" s="14" t="s">
        <v>1561</v>
      </c>
      <c r="E804" s="14"/>
      <c r="F804" s="14"/>
      <c r="G804" s="14"/>
      <c r="H804" s="14">
        <v>75</v>
      </c>
      <c r="I804" s="14">
        <v>89</v>
      </c>
      <c r="J804" s="9">
        <v>3.5</v>
      </c>
      <c r="K804" s="14">
        <v>30.6</v>
      </c>
      <c r="L804" s="14">
        <v>49.5</v>
      </c>
      <c r="M804" s="14">
        <v>0.27210000000000001</v>
      </c>
      <c r="N804" s="14">
        <f t="shared" si="36"/>
        <v>0.28073394495412846</v>
      </c>
      <c r="O804" s="14">
        <f t="shared" si="38"/>
        <v>8.8473700988205142</v>
      </c>
      <c r="P804" s="14"/>
      <c r="Q804" s="14"/>
      <c r="R804" s="14"/>
      <c r="W804" t="s">
        <v>3530</v>
      </c>
      <c r="X804" s="6">
        <v>2004</v>
      </c>
      <c r="Z804" s="6">
        <v>0</v>
      </c>
      <c r="AD804" s="14">
        <v>109</v>
      </c>
    </row>
    <row r="805" spans="1:30">
      <c r="A805" s="9">
        <v>8</v>
      </c>
      <c r="B805" s="9" t="str">
        <f t="shared" si="37"/>
        <v>MCM Poly woofer audio select</v>
      </c>
      <c r="C805" s="14" t="s">
        <v>1562</v>
      </c>
      <c r="D805" s="14" t="s">
        <v>1563</v>
      </c>
      <c r="E805" s="14"/>
      <c r="F805" s="14"/>
      <c r="G805" s="14"/>
      <c r="H805" s="14">
        <v>100</v>
      </c>
      <c r="I805" s="14">
        <v>86.88</v>
      </c>
      <c r="J805" s="9">
        <v>4.4000000000000004</v>
      </c>
      <c r="K805" s="14">
        <v>34.200000000000003</v>
      </c>
      <c r="L805" s="14">
        <v>88.36</v>
      </c>
      <c r="M805" s="14">
        <v>0.72009999999999996</v>
      </c>
      <c r="N805" s="14">
        <f t="shared" si="36"/>
        <v>1.1032258064516129</v>
      </c>
      <c r="O805" s="14">
        <f t="shared" si="38"/>
        <v>2.0735562310030389</v>
      </c>
      <c r="P805" s="14"/>
      <c r="Q805" s="14"/>
      <c r="R805" s="14"/>
      <c r="W805" t="s">
        <v>3530</v>
      </c>
      <c r="X805" s="6">
        <v>2004</v>
      </c>
      <c r="Z805" s="6">
        <v>0</v>
      </c>
      <c r="AD805" s="14">
        <v>31</v>
      </c>
    </row>
    <row r="806" spans="1:30">
      <c r="A806" s="9">
        <v>8</v>
      </c>
      <c r="B806" s="9" t="str">
        <f t="shared" si="37"/>
        <v>MDS FAN-8R</v>
      </c>
      <c r="C806" s="14" t="s">
        <v>1564</v>
      </c>
      <c r="D806" s="14" t="s">
        <v>1565</v>
      </c>
      <c r="E806" s="14"/>
      <c r="F806" s="14"/>
      <c r="G806" s="14"/>
      <c r="H806" s="14"/>
      <c r="I806" s="14"/>
      <c r="J806" s="9"/>
      <c r="K806" s="14">
        <v>36.950000000000003</v>
      </c>
      <c r="L806" s="14">
        <v>26.27</v>
      </c>
      <c r="M806" s="14">
        <v>0.33500000000000002</v>
      </c>
      <c r="N806" s="14">
        <f t="shared" si="36"/>
        <v>0</v>
      </c>
      <c r="O806" s="14">
        <f t="shared" si="38"/>
        <v>0</v>
      </c>
      <c r="P806" s="14"/>
      <c r="Q806" s="14"/>
      <c r="R806" s="14"/>
      <c r="W806" t="s">
        <v>3530</v>
      </c>
      <c r="X806" s="6">
        <v>2004</v>
      </c>
      <c r="Z806" s="6">
        <v>0</v>
      </c>
      <c r="AD806" s="14"/>
    </row>
    <row r="807" spans="1:30">
      <c r="A807" s="9">
        <v>8</v>
      </c>
      <c r="B807" s="9" t="str">
        <f t="shared" si="37"/>
        <v>Mobile Authority M850</v>
      </c>
      <c r="C807" s="14" t="s">
        <v>1566</v>
      </c>
      <c r="D807" s="14" t="s">
        <v>1567</v>
      </c>
      <c r="E807" s="14"/>
      <c r="F807" s="14"/>
      <c r="G807" s="14"/>
      <c r="H807" s="14">
        <v>175</v>
      </c>
      <c r="I807" s="14">
        <v>91</v>
      </c>
      <c r="J807" s="9"/>
      <c r="K807" s="14">
        <v>56</v>
      </c>
      <c r="L807" s="14">
        <v>18</v>
      </c>
      <c r="M807" s="14">
        <v>0.74</v>
      </c>
      <c r="N807" s="14">
        <f t="shared" si="36"/>
        <v>0.98245614035087714</v>
      </c>
      <c r="O807" s="14">
        <f t="shared" si="38"/>
        <v>2.9985528219971074</v>
      </c>
      <c r="P807" s="14"/>
      <c r="Q807" s="14"/>
      <c r="R807" s="14"/>
      <c r="W807" t="s">
        <v>3530</v>
      </c>
      <c r="X807" s="6">
        <v>2004</v>
      </c>
      <c r="Z807" s="6">
        <v>0</v>
      </c>
      <c r="AD807" s="14">
        <v>57</v>
      </c>
    </row>
    <row r="808" spans="1:30">
      <c r="A808" s="9">
        <v>8</v>
      </c>
      <c r="B808" s="9" t="str">
        <f t="shared" si="37"/>
        <v>Mobile Authority M875</v>
      </c>
      <c r="C808" s="14" t="s">
        <v>1566</v>
      </c>
      <c r="D808" s="14" t="s">
        <v>1568</v>
      </c>
      <c r="E808" s="14"/>
      <c r="F808" s="14"/>
      <c r="G808" s="14"/>
      <c r="H808" s="14">
        <v>400</v>
      </c>
      <c r="I808" s="14">
        <v>92</v>
      </c>
      <c r="J808" s="9"/>
      <c r="K808" s="14">
        <v>40</v>
      </c>
      <c r="L808" s="14">
        <v>17</v>
      </c>
      <c r="M808" s="14">
        <v>0.55000000000000004</v>
      </c>
      <c r="N808" s="14">
        <f t="shared" si="36"/>
        <v>0.7407407407407407</v>
      </c>
      <c r="O808" s="14">
        <f t="shared" si="38"/>
        <v>2.1359223300970882</v>
      </c>
      <c r="P808" s="14"/>
      <c r="Q808" s="14"/>
      <c r="R808" s="14"/>
      <c r="W808" t="s">
        <v>3530</v>
      </c>
      <c r="X808" s="6">
        <v>2004</v>
      </c>
      <c r="Z808" s="6">
        <v>0</v>
      </c>
      <c r="AD808" s="14">
        <v>54</v>
      </c>
    </row>
    <row r="809" spans="1:30">
      <c r="A809" s="9">
        <v>8</v>
      </c>
      <c r="B809" s="9" t="str">
        <f t="shared" si="37"/>
        <v>Morel CW8</v>
      </c>
      <c r="C809" s="14" t="s">
        <v>13</v>
      </c>
      <c r="D809" s="14" t="s">
        <v>1569</v>
      </c>
      <c r="E809" s="14"/>
      <c r="F809" s="14"/>
      <c r="G809" s="14"/>
      <c r="H809" s="14">
        <v>120</v>
      </c>
      <c r="I809" s="14">
        <v>86</v>
      </c>
      <c r="J809" s="9">
        <v>6</v>
      </c>
      <c r="K809" s="14">
        <v>40</v>
      </c>
      <c r="L809" s="14">
        <v>37</v>
      </c>
      <c r="M809" s="14">
        <v>0.45729999999999998</v>
      </c>
      <c r="N809" s="14">
        <f t="shared" si="36"/>
        <v>1</v>
      </c>
      <c r="O809" s="14">
        <f t="shared" si="38"/>
        <v>0.8426386585590564</v>
      </c>
      <c r="P809" s="14"/>
      <c r="Q809" s="14"/>
      <c r="R809" s="14"/>
      <c r="W809" t="s">
        <v>3530</v>
      </c>
      <c r="X809" s="6">
        <v>2004</v>
      </c>
      <c r="Z809" s="6">
        <v>0</v>
      </c>
      <c r="AD809" s="14">
        <v>40</v>
      </c>
    </row>
    <row r="810" spans="1:30">
      <c r="A810" s="9">
        <v>8</v>
      </c>
      <c r="B810" s="9" t="str">
        <f t="shared" si="37"/>
        <v xml:space="preserve">Morel Elate 9 </v>
      </c>
      <c r="C810" s="14" t="s">
        <v>13</v>
      </c>
      <c r="D810" s="14" t="s">
        <v>1570</v>
      </c>
      <c r="E810" s="14"/>
      <c r="F810" s="14"/>
      <c r="G810" s="14"/>
      <c r="H810" s="14">
        <v>200</v>
      </c>
      <c r="I810" s="14">
        <v>91</v>
      </c>
      <c r="J810" s="9">
        <v>4.25</v>
      </c>
      <c r="K810" s="14">
        <v>40</v>
      </c>
      <c r="L810" s="14">
        <v>47.5</v>
      </c>
      <c r="M810" s="14">
        <v>0.35</v>
      </c>
      <c r="N810" s="14">
        <f t="shared" si="36"/>
        <v>0.42105263157894735</v>
      </c>
      <c r="O810" s="14">
        <f t="shared" si="38"/>
        <v>2.074074074074074</v>
      </c>
      <c r="P810" s="14"/>
      <c r="Q810" s="14"/>
      <c r="R810" s="14"/>
      <c r="W810" t="s">
        <v>3530</v>
      </c>
      <c r="X810" s="6">
        <v>2004</v>
      </c>
      <c r="Z810" s="6">
        <v>0</v>
      </c>
      <c r="AD810" s="14">
        <v>95</v>
      </c>
    </row>
    <row r="811" spans="1:30">
      <c r="A811" s="9">
        <v>8</v>
      </c>
      <c r="B811" s="9" t="str">
        <f t="shared" si="37"/>
        <v>Morel H8.1</v>
      </c>
      <c r="C811" s="14" t="s">
        <v>13</v>
      </c>
      <c r="D811" s="14" t="s">
        <v>154</v>
      </c>
      <c r="E811" s="14"/>
      <c r="F811" s="14"/>
      <c r="G811" s="14"/>
      <c r="H811" s="14">
        <v>180</v>
      </c>
      <c r="I811" s="14">
        <v>90</v>
      </c>
      <c r="J811" s="9">
        <v>4.25</v>
      </c>
      <c r="K811" s="14">
        <v>32</v>
      </c>
      <c r="L811" s="14">
        <v>65</v>
      </c>
      <c r="M811" s="14">
        <v>0.28999999999999998</v>
      </c>
      <c r="N811" s="14">
        <f t="shared" si="36"/>
        <v>0.3595505617977528</v>
      </c>
      <c r="O811" s="14">
        <f t="shared" si="38"/>
        <v>1.4991922455573501</v>
      </c>
      <c r="P811" s="14"/>
      <c r="Q811" s="14"/>
      <c r="R811" s="14"/>
      <c r="W811" t="s">
        <v>3530</v>
      </c>
      <c r="X811" s="6">
        <v>2004</v>
      </c>
      <c r="Z811" s="6">
        <v>0</v>
      </c>
      <c r="AD811" s="14">
        <v>89</v>
      </c>
    </row>
    <row r="812" spans="1:30">
      <c r="A812" s="9">
        <v>8</v>
      </c>
      <c r="B812" s="9" t="str">
        <f t="shared" si="37"/>
        <v>Morel HCW 8</v>
      </c>
      <c r="C812" s="14" t="s">
        <v>13</v>
      </c>
      <c r="D812" s="14" t="s">
        <v>1571</v>
      </c>
      <c r="E812" s="14"/>
      <c r="F812" s="14"/>
      <c r="G812" s="14"/>
      <c r="H812" s="14">
        <v>170</v>
      </c>
      <c r="I812" s="14">
        <v>91</v>
      </c>
      <c r="J812" s="9">
        <v>4.25</v>
      </c>
      <c r="K812" s="14">
        <v>43</v>
      </c>
      <c r="L812" s="14">
        <v>34</v>
      </c>
      <c r="M812" s="14">
        <v>0.5</v>
      </c>
      <c r="N812" s="14">
        <f t="shared" si="36"/>
        <v>1.9545454545454546</v>
      </c>
      <c r="O812" s="14">
        <f t="shared" si="38"/>
        <v>0.671875</v>
      </c>
      <c r="P812" s="14"/>
      <c r="Q812" s="14"/>
      <c r="R812" s="14"/>
      <c r="W812" t="s">
        <v>3530</v>
      </c>
      <c r="X812" s="6">
        <v>2004</v>
      </c>
      <c r="Z812" s="6">
        <v>0</v>
      </c>
      <c r="AD812" s="14">
        <v>22</v>
      </c>
    </row>
    <row r="813" spans="1:30">
      <c r="A813" s="9">
        <v>8</v>
      </c>
      <c r="B813" s="9" t="str">
        <f t="shared" si="37"/>
        <v>Morel MW 265</v>
      </c>
      <c r="C813" s="14" t="s">
        <v>13</v>
      </c>
      <c r="D813" s="14" t="s">
        <v>1572</v>
      </c>
      <c r="E813" s="14"/>
      <c r="F813" s="14"/>
      <c r="G813" s="14"/>
      <c r="H813" s="14">
        <v>150</v>
      </c>
      <c r="I813" s="14">
        <v>90</v>
      </c>
      <c r="J813" s="9">
        <v>3.5</v>
      </c>
      <c r="K813" s="14">
        <v>30</v>
      </c>
      <c r="L813" s="14">
        <v>88.6</v>
      </c>
      <c r="M813" s="14">
        <v>0.44</v>
      </c>
      <c r="N813" s="14">
        <f t="shared" si="36"/>
        <v>0.54545454545454541</v>
      </c>
      <c r="O813" s="14">
        <f t="shared" si="38"/>
        <v>2.2758620689655169</v>
      </c>
      <c r="P813" s="14"/>
      <c r="Q813" s="14"/>
      <c r="R813" s="14"/>
      <c r="W813" t="s">
        <v>3530</v>
      </c>
      <c r="X813" s="6">
        <v>2004</v>
      </c>
      <c r="Z813" s="6">
        <v>0</v>
      </c>
      <c r="AD813" s="14">
        <v>55</v>
      </c>
    </row>
    <row r="814" spans="1:30">
      <c r="A814" s="9">
        <v>8</v>
      </c>
      <c r="B814" s="9" t="str">
        <f t="shared" si="37"/>
        <v>Morel MW 266</v>
      </c>
      <c r="C814" s="14" t="s">
        <v>13</v>
      </c>
      <c r="D814" s="14" t="s">
        <v>1573</v>
      </c>
      <c r="E814" s="14"/>
      <c r="F814" s="14"/>
      <c r="G814" s="14"/>
      <c r="H814" s="14">
        <v>150</v>
      </c>
      <c r="I814" s="14">
        <v>89</v>
      </c>
      <c r="J814" s="9">
        <v>4.25</v>
      </c>
      <c r="K814" s="14">
        <v>29</v>
      </c>
      <c r="L814" s="14">
        <v>80</v>
      </c>
      <c r="M814" s="14">
        <v>0.56000000000000005</v>
      </c>
      <c r="N814" s="14">
        <f t="shared" si="36"/>
        <v>0.72499999999999998</v>
      </c>
      <c r="O814" s="14">
        <f t="shared" si="38"/>
        <v>2.4606060606060618</v>
      </c>
      <c r="P814" s="14"/>
      <c r="Q814" s="14"/>
      <c r="R814" s="14"/>
      <c r="W814" t="s">
        <v>3530</v>
      </c>
      <c r="X814" s="6">
        <v>2004</v>
      </c>
      <c r="Z814" s="6">
        <v>0</v>
      </c>
      <c r="AD814" s="14">
        <v>40</v>
      </c>
    </row>
    <row r="815" spans="1:30">
      <c r="A815" s="9">
        <v>8</v>
      </c>
      <c r="B815" s="9" t="str">
        <f t="shared" si="37"/>
        <v>Morel MW 267</v>
      </c>
      <c r="C815" s="14" t="s">
        <v>13</v>
      </c>
      <c r="D815" s="14" t="s">
        <v>1574</v>
      </c>
      <c r="E815" s="14"/>
      <c r="F815" s="14"/>
      <c r="G815" s="14"/>
      <c r="H815" s="14">
        <v>180</v>
      </c>
      <c r="I815" s="14">
        <v>89</v>
      </c>
      <c r="J815" s="9">
        <v>4.25</v>
      </c>
      <c r="K815" s="14">
        <v>25</v>
      </c>
      <c r="L815" s="14">
        <v>113</v>
      </c>
      <c r="M815" s="14">
        <v>0.33</v>
      </c>
      <c r="N815" s="14">
        <f t="shared" si="36"/>
        <v>0.3968253968253968</v>
      </c>
      <c r="O815" s="14">
        <f t="shared" si="38"/>
        <v>1.9596199524940618</v>
      </c>
      <c r="P815" s="14"/>
      <c r="Q815" s="14"/>
      <c r="R815" s="14"/>
      <c r="W815" t="s">
        <v>3530</v>
      </c>
      <c r="X815" s="6">
        <v>2004</v>
      </c>
      <c r="Z815" s="6">
        <v>0</v>
      </c>
      <c r="AD815" s="14">
        <v>63</v>
      </c>
    </row>
    <row r="816" spans="1:30">
      <c r="A816" s="9">
        <v>8</v>
      </c>
      <c r="B816" s="9" t="str">
        <f t="shared" si="37"/>
        <v>Morel PP8.2 DVC</v>
      </c>
      <c r="C816" s="14" t="s">
        <v>13</v>
      </c>
      <c r="D816" s="14" t="s">
        <v>1575</v>
      </c>
      <c r="E816" s="14"/>
      <c r="F816" s="14"/>
      <c r="G816" s="14"/>
      <c r="H816" s="14">
        <v>120</v>
      </c>
      <c r="I816" s="14">
        <v>82</v>
      </c>
      <c r="J816" s="9">
        <v>4</v>
      </c>
      <c r="K816" s="14">
        <v>33</v>
      </c>
      <c r="L816" s="14">
        <v>42</v>
      </c>
      <c r="M816" s="14">
        <v>0.79600000000000004</v>
      </c>
      <c r="N816" s="14">
        <f t="shared" si="36"/>
        <v>1.4347826086956521</v>
      </c>
      <c r="O816" s="14">
        <f t="shared" si="38"/>
        <v>1.7879117887285603</v>
      </c>
      <c r="P816" s="14"/>
      <c r="Q816" s="14"/>
      <c r="R816" s="14"/>
      <c r="W816" t="s">
        <v>3530</v>
      </c>
      <c r="X816" s="6">
        <v>2004</v>
      </c>
      <c r="Z816" s="6">
        <v>0</v>
      </c>
      <c r="AD816" s="14">
        <v>23</v>
      </c>
    </row>
    <row r="817" spans="1:30">
      <c r="A817" s="9">
        <v>8</v>
      </c>
      <c r="B817" s="9" t="str">
        <f t="shared" si="37"/>
        <v>MTX T484</v>
      </c>
      <c r="C817" s="14" t="s">
        <v>1576</v>
      </c>
      <c r="D817" s="14" t="s">
        <v>1577</v>
      </c>
      <c r="E817" s="14"/>
      <c r="F817" s="14"/>
      <c r="G817" s="14"/>
      <c r="H817" s="14">
        <v>100</v>
      </c>
      <c r="I817" s="14">
        <v>87.5</v>
      </c>
      <c r="J817" s="9">
        <v>5.3</v>
      </c>
      <c r="K817" s="14">
        <v>43.2</v>
      </c>
      <c r="L817" s="14">
        <v>23.4</v>
      </c>
      <c r="M817" s="14">
        <v>0.66</v>
      </c>
      <c r="N817" s="14">
        <f t="shared" si="36"/>
        <v>0.6967741935483871</v>
      </c>
      <c r="O817" s="14">
        <f t="shared" si="38"/>
        <v>12.50526315789473</v>
      </c>
      <c r="P817" s="14"/>
      <c r="Q817" s="14"/>
      <c r="R817" s="14"/>
      <c r="W817" t="s">
        <v>3530</v>
      </c>
      <c r="X817" s="6">
        <v>2004</v>
      </c>
      <c r="Z817" s="6">
        <v>0</v>
      </c>
      <c r="AD817" s="14">
        <v>62</v>
      </c>
    </row>
    <row r="818" spans="1:30">
      <c r="A818" s="9">
        <v>8</v>
      </c>
      <c r="B818" s="9" t="str">
        <f t="shared" si="37"/>
        <v>MTX T484A</v>
      </c>
      <c r="C818" s="14" t="s">
        <v>1576</v>
      </c>
      <c r="D818" s="14" t="s">
        <v>1578</v>
      </c>
      <c r="E818" s="14"/>
      <c r="F818" s="14"/>
      <c r="G818" s="14"/>
      <c r="H818" s="14">
        <v>100</v>
      </c>
      <c r="I818" s="14">
        <v>88.1</v>
      </c>
      <c r="J818" s="9">
        <v>5.3</v>
      </c>
      <c r="K818" s="14">
        <v>36.5</v>
      </c>
      <c r="L818" s="14">
        <v>32.799999999999997</v>
      </c>
      <c r="M818" s="14">
        <v>0.46</v>
      </c>
      <c r="N818" s="14">
        <f t="shared" si="36"/>
        <v>0.49324324324324326</v>
      </c>
      <c r="O818" s="14">
        <f t="shared" si="38"/>
        <v>6.825203252032531</v>
      </c>
      <c r="P818" s="14"/>
      <c r="Q818" s="14"/>
      <c r="R818" s="14"/>
      <c r="W818" t="s">
        <v>3530</v>
      </c>
      <c r="X818" s="6">
        <v>2004</v>
      </c>
      <c r="Z818" s="6">
        <v>0</v>
      </c>
      <c r="AD818" s="14">
        <v>74</v>
      </c>
    </row>
    <row r="819" spans="1:30">
      <c r="A819" s="9">
        <v>8</v>
      </c>
      <c r="B819" s="9" t="str">
        <f t="shared" si="37"/>
        <v>MTX T684</v>
      </c>
      <c r="C819" s="14" t="s">
        <v>1576</v>
      </c>
      <c r="D819" s="14" t="s">
        <v>1579</v>
      </c>
      <c r="E819" s="14"/>
      <c r="F819" s="14"/>
      <c r="G819" s="14"/>
      <c r="H819" s="14">
        <v>150</v>
      </c>
      <c r="I819" s="14">
        <v>85.1</v>
      </c>
      <c r="J819" s="9">
        <v>9.3000000000000007</v>
      </c>
      <c r="K819" s="14">
        <v>32</v>
      </c>
      <c r="L819" s="14">
        <v>21.3</v>
      </c>
      <c r="M819" s="14">
        <v>0.38</v>
      </c>
      <c r="N819" s="14">
        <f t="shared" si="36"/>
        <v>0.4</v>
      </c>
      <c r="O819" s="14">
        <f t="shared" si="38"/>
        <v>7.599999999999989</v>
      </c>
      <c r="P819" s="14"/>
      <c r="Q819" s="14"/>
      <c r="R819" s="14"/>
      <c r="W819" t="s">
        <v>3530</v>
      </c>
      <c r="X819" s="6">
        <v>2004</v>
      </c>
      <c r="Z819" s="6">
        <v>0</v>
      </c>
      <c r="AD819" s="14">
        <v>80</v>
      </c>
    </row>
    <row r="820" spans="1:30">
      <c r="A820" s="9">
        <v>8</v>
      </c>
      <c r="B820" s="9" t="str">
        <f t="shared" si="37"/>
        <v>MTX T688</v>
      </c>
      <c r="C820" s="14" t="s">
        <v>1576</v>
      </c>
      <c r="D820" s="14" t="s">
        <v>1580</v>
      </c>
      <c r="E820" s="14"/>
      <c r="F820" s="14"/>
      <c r="G820" s="14"/>
      <c r="H820" s="14">
        <v>150</v>
      </c>
      <c r="I820" s="14">
        <v>86.1</v>
      </c>
      <c r="J820" s="9">
        <v>8.1999999999999993</v>
      </c>
      <c r="K820" s="14">
        <v>32.9</v>
      </c>
      <c r="L820" s="14">
        <v>22.2</v>
      </c>
      <c r="M820" s="14">
        <v>0.34</v>
      </c>
      <c r="N820" s="14">
        <f t="shared" si="36"/>
        <v>0.36153846153846153</v>
      </c>
      <c r="O820" s="14">
        <f t="shared" si="38"/>
        <v>5.7071428571428715</v>
      </c>
      <c r="P820" s="14"/>
      <c r="Q820" s="14"/>
      <c r="R820" s="14"/>
      <c r="W820" t="s">
        <v>3530</v>
      </c>
      <c r="X820" s="6">
        <v>2004</v>
      </c>
      <c r="Z820" s="6">
        <v>0</v>
      </c>
      <c r="AD820" s="14">
        <v>91</v>
      </c>
    </row>
    <row r="821" spans="1:30">
      <c r="A821" s="9">
        <v>8</v>
      </c>
      <c r="B821" s="9" t="str">
        <f t="shared" si="37"/>
        <v>MTX T688</v>
      </c>
      <c r="C821" s="14" t="s">
        <v>1576</v>
      </c>
      <c r="D821" s="14" t="s">
        <v>1580</v>
      </c>
      <c r="E821" s="14"/>
      <c r="F821" s="14"/>
      <c r="G821" s="14"/>
      <c r="H821" s="14">
        <v>150</v>
      </c>
      <c r="I821" s="14">
        <v>86.1</v>
      </c>
      <c r="J821" s="9">
        <v>8.1999999999999993</v>
      </c>
      <c r="K821" s="14">
        <v>32.9</v>
      </c>
      <c r="L821" s="14">
        <v>22.2</v>
      </c>
      <c r="M821" s="14">
        <v>0.34</v>
      </c>
      <c r="N821" s="14">
        <f t="shared" si="36"/>
        <v>0.36153846153846153</v>
      </c>
      <c r="O821" s="14">
        <f t="shared" si="38"/>
        <v>5.7071428571428715</v>
      </c>
      <c r="P821" s="14"/>
      <c r="Q821" s="14"/>
      <c r="R821" s="14"/>
      <c r="W821" t="s">
        <v>3530</v>
      </c>
      <c r="X821" s="6">
        <v>2004</v>
      </c>
      <c r="Z821" s="6">
        <v>0</v>
      </c>
      <c r="AD821" s="14">
        <v>91</v>
      </c>
    </row>
    <row r="822" spans="1:30">
      <c r="A822" s="9">
        <v>8</v>
      </c>
      <c r="B822" s="9" t="str">
        <f t="shared" si="37"/>
        <v>MTX Thunder 384</v>
      </c>
      <c r="C822" s="14" t="s">
        <v>1576</v>
      </c>
      <c r="D822" s="14" t="s">
        <v>1581</v>
      </c>
      <c r="E822" s="14"/>
      <c r="F822" s="14"/>
      <c r="G822" s="14"/>
      <c r="H822" s="14">
        <v>100</v>
      </c>
      <c r="I822" s="14">
        <v>87.2</v>
      </c>
      <c r="J822" s="9">
        <v>5.0999999999999996</v>
      </c>
      <c r="K822" s="14">
        <v>38.4</v>
      </c>
      <c r="L822" s="14">
        <v>29.4</v>
      </c>
      <c r="M822" s="14">
        <v>0.62</v>
      </c>
      <c r="N822" s="14">
        <f t="shared" si="36"/>
        <v>0.6508474576271186</v>
      </c>
      <c r="O822" s="14">
        <f t="shared" si="38"/>
        <v>13.081318681318686</v>
      </c>
      <c r="P822" s="14"/>
      <c r="Q822" s="14"/>
      <c r="R822" s="14"/>
      <c r="W822" t="s">
        <v>3530</v>
      </c>
      <c r="X822" s="6">
        <v>2004</v>
      </c>
      <c r="Z822" s="6">
        <v>0</v>
      </c>
      <c r="AD822" s="14">
        <v>59</v>
      </c>
    </row>
    <row r="823" spans="1:30">
      <c r="A823" s="9">
        <v>8</v>
      </c>
      <c r="B823" s="9" t="str">
        <f t="shared" si="37"/>
        <v>MTX Thunder 388</v>
      </c>
      <c r="C823" s="14" t="s">
        <v>1576</v>
      </c>
      <c r="D823" s="14" t="s">
        <v>1582</v>
      </c>
      <c r="E823" s="14"/>
      <c r="F823" s="14"/>
      <c r="G823" s="14"/>
      <c r="H823" s="14">
        <v>100</v>
      </c>
      <c r="I823" s="14">
        <v>87.2</v>
      </c>
      <c r="J823" s="9">
        <v>5.0999999999999996</v>
      </c>
      <c r="K823" s="14">
        <v>40</v>
      </c>
      <c r="L823" s="14">
        <v>28</v>
      </c>
      <c r="M823" s="14">
        <v>0.69</v>
      </c>
      <c r="N823" s="14">
        <f t="shared" si="36"/>
        <v>0.72727272727272729</v>
      </c>
      <c r="O823" s="14">
        <f t="shared" si="38"/>
        <v>13.463414634146302</v>
      </c>
      <c r="P823" s="14"/>
      <c r="Q823" s="14"/>
      <c r="R823" s="14"/>
      <c r="W823" t="s">
        <v>3530</v>
      </c>
      <c r="X823" s="6">
        <v>2004</v>
      </c>
      <c r="Z823" s="6">
        <v>0</v>
      </c>
      <c r="AD823" s="14">
        <v>55</v>
      </c>
    </row>
    <row r="824" spans="1:30">
      <c r="A824" s="9">
        <v>8</v>
      </c>
      <c r="B824" s="9" t="str">
        <f t="shared" si="37"/>
        <v>MTX Thunder 5812</v>
      </c>
      <c r="C824" s="14" t="s">
        <v>1576</v>
      </c>
      <c r="D824" s="14" t="s">
        <v>1583</v>
      </c>
      <c r="E824" s="14"/>
      <c r="F824" s="14"/>
      <c r="G824" s="14"/>
      <c r="H824" s="14">
        <v>150</v>
      </c>
      <c r="I824" s="14">
        <v>87.7</v>
      </c>
      <c r="J824" s="9">
        <v>9.4</v>
      </c>
      <c r="K824" s="14">
        <v>43.5</v>
      </c>
      <c r="L824" s="14">
        <v>15.9</v>
      </c>
      <c r="M824" s="14">
        <v>0.4</v>
      </c>
      <c r="N824" s="14">
        <f t="shared" si="36"/>
        <v>0.41826923076923078</v>
      </c>
      <c r="O824" s="14">
        <f t="shared" si="38"/>
        <v>9.1578947368420831</v>
      </c>
      <c r="P824" s="14"/>
      <c r="Q824" s="14"/>
      <c r="R824" s="14"/>
      <c r="W824" t="s">
        <v>3530</v>
      </c>
      <c r="X824" s="6">
        <v>2004</v>
      </c>
      <c r="Z824" s="6">
        <v>0</v>
      </c>
      <c r="AD824" s="14">
        <v>104</v>
      </c>
    </row>
    <row r="825" spans="1:30">
      <c r="A825" s="9">
        <v>8</v>
      </c>
      <c r="B825" s="9" t="str">
        <f t="shared" si="37"/>
        <v>MTX Thunder 584</v>
      </c>
      <c r="C825" s="14" t="s">
        <v>1576</v>
      </c>
      <c r="D825" s="14" t="s">
        <v>1584</v>
      </c>
      <c r="E825" s="14"/>
      <c r="F825" s="14"/>
      <c r="G825" s="14"/>
      <c r="H825" s="14">
        <v>150</v>
      </c>
      <c r="I825" s="14">
        <v>86.9</v>
      </c>
      <c r="J825" s="9">
        <v>9.1</v>
      </c>
      <c r="K825" s="14">
        <v>41.7</v>
      </c>
      <c r="L825" s="14">
        <v>15</v>
      </c>
      <c r="M825" s="14">
        <v>0.39</v>
      </c>
      <c r="N825" s="14">
        <f t="shared" si="36"/>
        <v>0.40096153846153848</v>
      </c>
      <c r="O825" s="14">
        <f t="shared" si="38"/>
        <v>14.265789473684265</v>
      </c>
      <c r="P825" s="14"/>
      <c r="Q825" s="14"/>
      <c r="R825" s="14"/>
      <c r="W825" t="s">
        <v>3530</v>
      </c>
      <c r="X825" s="6">
        <v>2004</v>
      </c>
      <c r="Z825" s="6">
        <v>0</v>
      </c>
      <c r="AD825" s="14">
        <v>104</v>
      </c>
    </row>
    <row r="826" spans="1:30">
      <c r="A826" s="9">
        <v>8</v>
      </c>
      <c r="B826" s="9" t="str">
        <f t="shared" si="37"/>
        <v>MTX Thunder 588</v>
      </c>
      <c r="C826" s="14" t="s">
        <v>1576</v>
      </c>
      <c r="D826" s="14" t="s">
        <v>1585</v>
      </c>
      <c r="E826" s="14"/>
      <c r="F826" s="14"/>
      <c r="G826" s="14"/>
      <c r="H826" s="14">
        <v>150</v>
      </c>
      <c r="I826" s="14">
        <v>87.6</v>
      </c>
      <c r="J826" s="9">
        <v>8.4</v>
      </c>
      <c r="K826" s="14">
        <v>44</v>
      </c>
      <c r="L826" s="14">
        <v>15</v>
      </c>
      <c r="M826" s="14">
        <v>0.39</v>
      </c>
      <c r="N826" s="14">
        <f t="shared" si="36"/>
        <v>0.4</v>
      </c>
      <c r="O826" s="14">
        <f t="shared" si="38"/>
        <v>15.600000000000055</v>
      </c>
      <c r="P826" s="14"/>
      <c r="Q826" s="14"/>
      <c r="R826" s="14"/>
      <c r="W826" t="s">
        <v>3530</v>
      </c>
      <c r="X826" s="6">
        <v>2004</v>
      </c>
      <c r="Z826" s="6">
        <v>0</v>
      </c>
      <c r="AD826" s="14">
        <v>110</v>
      </c>
    </row>
    <row r="827" spans="1:30">
      <c r="A827" s="9">
        <v>8</v>
      </c>
      <c r="B827" s="9" t="str">
        <f t="shared" si="37"/>
        <v>Peavey 8" Blue Marvel</v>
      </c>
      <c r="C827" s="14" t="s">
        <v>1586</v>
      </c>
      <c r="D827" s="14" t="s">
        <v>1587</v>
      </c>
      <c r="E827" s="14"/>
      <c r="F827" s="14"/>
      <c r="G827" s="14"/>
      <c r="H827" s="14"/>
      <c r="I827" s="14">
        <v>92.7</v>
      </c>
      <c r="J827" s="9"/>
      <c r="K827" s="14">
        <v>95.1</v>
      </c>
      <c r="L827" s="14">
        <v>19</v>
      </c>
      <c r="M827" s="14">
        <v>1.1339999999999999</v>
      </c>
      <c r="N827" s="14">
        <f t="shared" si="36"/>
        <v>0</v>
      </c>
      <c r="O827" s="14">
        <f t="shared" si="38"/>
        <v>0</v>
      </c>
      <c r="P827" s="14"/>
      <c r="Q827" s="14"/>
      <c r="R827" s="14"/>
      <c r="W827" t="s">
        <v>3530</v>
      </c>
      <c r="X827" s="6">
        <v>2004</v>
      </c>
      <c r="Z827" s="6">
        <v>0</v>
      </c>
      <c r="AD827" s="14"/>
    </row>
    <row r="828" spans="1:30">
      <c r="A828" s="9">
        <v>8</v>
      </c>
      <c r="B828" s="9" t="str">
        <f t="shared" si="37"/>
        <v>Peavey 8" ceiling/guitar</v>
      </c>
      <c r="C828" s="14" t="s">
        <v>1586</v>
      </c>
      <c r="D828" s="14" t="s">
        <v>1588</v>
      </c>
      <c r="E828" s="14"/>
      <c r="F828" s="14"/>
      <c r="G828" s="14"/>
      <c r="H828" s="14"/>
      <c r="I828" s="14">
        <v>94.4</v>
      </c>
      <c r="J828" s="9"/>
      <c r="K828" s="14">
        <v>87.6</v>
      </c>
      <c r="L828" s="14">
        <v>29</v>
      </c>
      <c r="M828" s="14">
        <v>0.97399999999999998</v>
      </c>
      <c r="N828" s="14">
        <f t="shared" si="36"/>
        <v>0</v>
      </c>
      <c r="O828" s="14">
        <f t="shared" si="38"/>
        <v>0</v>
      </c>
      <c r="P828" s="14"/>
      <c r="Q828" s="14"/>
      <c r="R828" s="14"/>
      <c r="W828" t="s">
        <v>3530</v>
      </c>
      <c r="X828" s="6">
        <v>2004</v>
      </c>
      <c r="Z828" s="6">
        <v>0</v>
      </c>
      <c r="AD828" s="14"/>
    </row>
    <row r="829" spans="1:30">
      <c r="A829" s="9">
        <v>8</v>
      </c>
      <c r="B829" s="9" t="str">
        <f t="shared" si="37"/>
        <v>Peavey 8" guitar</v>
      </c>
      <c r="C829" s="14" t="s">
        <v>1586</v>
      </c>
      <c r="D829" s="14" t="s">
        <v>1589</v>
      </c>
      <c r="E829" s="14"/>
      <c r="F829" s="14"/>
      <c r="G829" s="14"/>
      <c r="H829" s="14"/>
      <c r="I829" s="14">
        <v>90.6</v>
      </c>
      <c r="J829" s="9">
        <v>5</v>
      </c>
      <c r="K829" s="14">
        <v>96.3</v>
      </c>
      <c r="L829" s="14">
        <v>14</v>
      </c>
      <c r="M829" s="14">
        <v>1.141</v>
      </c>
      <c r="N829" s="14">
        <f t="shared" si="36"/>
        <v>0</v>
      </c>
      <c r="O829" s="14">
        <f t="shared" si="38"/>
        <v>0</v>
      </c>
      <c r="P829" s="14"/>
      <c r="Q829" s="14"/>
      <c r="R829" s="14"/>
      <c r="W829" t="s">
        <v>3530</v>
      </c>
      <c r="X829" s="6">
        <v>2004</v>
      </c>
      <c r="Z829" s="6">
        <v>0</v>
      </c>
      <c r="AD829" s="14"/>
    </row>
    <row r="830" spans="1:30">
      <c r="A830" s="9">
        <v>8</v>
      </c>
      <c r="B830" s="9" t="str">
        <f t="shared" si="37"/>
        <v>Peavey 8" PA</v>
      </c>
      <c r="C830" s="14" t="s">
        <v>1586</v>
      </c>
      <c r="D830" s="14" t="s">
        <v>1590</v>
      </c>
      <c r="E830" s="14"/>
      <c r="F830" s="14"/>
      <c r="G830" s="14"/>
      <c r="H830" s="14"/>
      <c r="I830" s="14">
        <v>93.6</v>
      </c>
      <c r="J830" s="9"/>
      <c r="K830" s="14">
        <v>90.7</v>
      </c>
      <c r="L830" s="14">
        <v>16</v>
      </c>
      <c r="M830" s="14">
        <v>0.63900000000000001</v>
      </c>
      <c r="N830" s="14">
        <f t="shared" si="36"/>
        <v>0</v>
      </c>
      <c r="O830" s="14">
        <f t="shared" si="38"/>
        <v>0</v>
      </c>
      <c r="P830" s="14"/>
      <c r="Q830" s="14"/>
      <c r="R830" s="14"/>
      <c r="W830" t="s">
        <v>3530</v>
      </c>
      <c r="X830" s="6">
        <v>2004</v>
      </c>
      <c r="Z830" s="6">
        <v>0</v>
      </c>
      <c r="AD830" s="14"/>
    </row>
    <row r="831" spans="1:30">
      <c r="A831" s="9">
        <v>8</v>
      </c>
      <c r="B831" s="9" t="str">
        <f t="shared" si="37"/>
        <v>Peerless 220 WR</v>
      </c>
      <c r="C831" s="14" t="s">
        <v>236</v>
      </c>
      <c r="D831" s="14" t="s">
        <v>1591</v>
      </c>
      <c r="E831" s="14"/>
      <c r="F831" s="14"/>
      <c r="G831" s="14"/>
      <c r="H831" s="14">
        <v>150</v>
      </c>
      <c r="I831" s="14">
        <v>86.9</v>
      </c>
      <c r="J831" s="9">
        <v>5.5</v>
      </c>
      <c r="K831" s="14">
        <v>25</v>
      </c>
      <c r="L831" s="14">
        <v>86.9</v>
      </c>
      <c r="M831" s="14">
        <v>0.45</v>
      </c>
      <c r="N831" s="14">
        <f t="shared" si="36"/>
        <v>0.54347826086956519</v>
      </c>
      <c r="O831" s="14">
        <f t="shared" si="38"/>
        <v>2.6162790697674416</v>
      </c>
      <c r="P831" s="14"/>
      <c r="Q831" s="14"/>
      <c r="R831" s="14"/>
      <c r="W831" t="s">
        <v>3530</v>
      </c>
      <c r="X831" s="6">
        <v>2004</v>
      </c>
      <c r="Z831" s="6">
        <v>0</v>
      </c>
      <c r="AD831" s="14">
        <v>46</v>
      </c>
    </row>
    <row r="832" spans="1:30">
      <c r="A832" s="9">
        <v>8</v>
      </c>
      <c r="B832" s="9" t="str">
        <f t="shared" si="37"/>
        <v>Peerless CSX 217 C</v>
      </c>
      <c r="C832" s="14" t="s">
        <v>236</v>
      </c>
      <c r="D832" s="14" t="s">
        <v>1592</v>
      </c>
      <c r="E832" s="14"/>
      <c r="F832" s="14"/>
      <c r="G832" s="14"/>
      <c r="H832" s="14">
        <v>150</v>
      </c>
      <c r="I832" s="14">
        <v>91</v>
      </c>
      <c r="J832" s="9">
        <v>5.5</v>
      </c>
      <c r="K832" s="14">
        <v>35.200000000000003</v>
      </c>
      <c r="L832" s="14">
        <v>49.1</v>
      </c>
      <c r="M832" s="14">
        <v>0.45</v>
      </c>
      <c r="N832" s="14">
        <f t="shared" si="36"/>
        <v>0.50285714285714289</v>
      </c>
      <c r="O832" s="14">
        <f t="shared" si="38"/>
        <v>4.2810810810810773</v>
      </c>
      <c r="P832" s="14"/>
      <c r="Q832" s="14"/>
      <c r="R832" s="14"/>
      <c r="W832" t="s">
        <v>3530</v>
      </c>
      <c r="X832" s="6">
        <v>2004</v>
      </c>
      <c r="Z832" s="6">
        <v>0</v>
      </c>
      <c r="AD832" s="14">
        <v>70</v>
      </c>
    </row>
    <row r="833" spans="1:30">
      <c r="A833" s="9">
        <v>8</v>
      </c>
      <c r="B833" s="9" t="str">
        <f t="shared" si="37"/>
        <v>Peerless CSX 217 H</v>
      </c>
      <c r="C833" s="14" t="s">
        <v>236</v>
      </c>
      <c r="D833" s="14" t="s">
        <v>1593</v>
      </c>
      <c r="E833" s="14"/>
      <c r="F833" s="14"/>
      <c r="G833" s="14"/>
      <c r="H833" s="14">
        <v>150</v>
      </c>
      <c r="I833" s="14">
        <v>86.5</v>
      </c>
      <c r="J833" s="9">
        <v>4</v>
      </c>
      <c r="K833" s="14">
        <v>28.2</v>
      </c>
      <c r="L833" s="14">
        <v>79.7</v>
      </c>
      <c r="M833" s="14">
        <v>0.27</v>
      </c>
      <c r="N833" s="14">
        <f t="shared" si="36"/>
        <v>0.29072164948453605</v>
      </c>
      <c r="O833" s="14">
        <f t="shared" si="38"/>
        <v>3.7880597014925494</v>
      </c>
      <c r="P833" s="14"/>
      <c r="Q833" s="14"/>
      <c r="R833" s="14"/>
      <c r="W833" t="s">
        <v>3530</v>
      </c>
      <c r="X833" s="6">
        <v>2004</v>
      </c>
      <c r="Z833" s="6">
        <v>0</v>
      </c>
      <c r="AD833" s="14">
        <v>97</v>
      </c>
    </row>
    <row r="834" spans="1:30">
      <c r="A834" s="9">
        <v>8</v>
      </c>
      <c r="B834" s="9" t="str">
        <f t="shared" si="37"/>
        <v>Peerless HDS 205</v>
      </c>
      <c r="C834" s="14" t="s">
        <v>236</v>
      </c>
      <c r="D834" s="14" t="s">
        <v>1594</v>
      </c>
      <c r="E834" s="14"/>
      <c r="F834" s="14"/>
      <c r="G834" s="14"/>
      <c r="H834" s="14"/>
      <c r="I834" s="14">
        <v>91.2</v>
      </c>
      <c r="J834" s="9">
        <v>5.5</v>
      </c>
      <c r="K834" s="14">
        <v>30.1</v>
      </c>
      <c r="L834" s="14">
        <v>76.7</v>
      </c>
      <c r="M834" s="14">
        <v>0.28000000000000003</v>
      </c>
      <c r="N834" s="14">
        <f t="shared" ref="N834:N897" si="39">IF(AD834&gt;0,K834/AD834,0)</f>
        <v>0.30099999999999999</v>
      </c>
      <c r="O834" s="14">
        <f t="shared" si="38"/>
        <v>4.0133333333333372</v>
      </c>
      <c r="P834" s="14"/>
      <c r="Q834" s="14"/>
      <c r="R834" s="14"/>
      <c r="W834" t="s">
        <v>3530</v>
      </c>
      <c r="X834" s="6">
        <v>2004</v>
      </c>
      <c r="Z834" s="6">
        <v>0</v>
      </c>
      <c r="AD834" s="14">
        <v>100</v>
      </c>
    </row>
    <row r="835" spans="1:30">
      <c r="A835" s="9">
        <v>8</v>
      </c>
      <c r="B835" s="9" t="str">
        <f t="shared" ref="B835:B898" si="40">CONCATENATE(C835,CHAR(32),D835)</f>
        <v>Peerless SWR 213</v>
      </c>
      <c r="C835" s="14" t="s">
        <v>236</v>
      </c>
      <c r="D835" s="14" t="s">
        <v>1595</v>
      </c>
      <c r="E835" s="14"/>
      <c r="F835" s="14"/>
      <c r="G835" s="14"/>
      <c r="H835" s="14"/>
      <c r="I835" s="14"/>
      <c r="J835" s="9">
        <v>8.5</v>
      </c>
      <c r="K835" s="14">
        <v>34.4</v>
      </c>
      <c r="L835" s="14">
        <v>37.9</v>
      </c>
      <c r="M835" s="14">
        <v>0.51</v>
      </c>
      <c r="N835" s="14">
        <f t="shared" si="39"/>
        <v>0.56393442622950818</v>
      </c>
      <c r="O835" s="14">
        <f t="shared" si="38"/>
        <v>5.3325227963525874</v>
      </c>
      <c r="P835" s="14"/>
      <c r="Q835" s="14"/>
      <c r="R835" s="14"/>
      <c r="W835" t="s">
        <v>3530</v>
      </c>
      <c r="X835" s="6">
        <v>2004</v>
      </c>
      <c r="Z835" s="6">
        <v>0</v>
      </c>
      <c r="AD835" s="14">
        <v>61</v>
      </c>
    </row>
    <row r="836" spans="1:30">
      <c r="A836" s="9">
        <v>8</v>
      </c>
      <c r="B836" s="9" t="str">
        <f t="shared" si="40"/>
        <v>Peerless SWR 213</v>
      </c>
      <c r="C836" s="14" t="s">
        <v>236</v>
      </c>
      <c r="D836" s="14" t="s">
        <v>1595</v>
      </c>
      <c r="E836" s="14"/>
      <c r="F836" s="14"/>
      <c r="G836" s="14"/>
      <c r="H836" s="14"/>
      <c r="I836" s="14">
        <v>86.8</v>
      </c>
      <c r="J836" s="9">
        <v>8.5</v>
      </c>
      <c r="K836" s="14">
        <v>34.4</v>
      </c>
      <c r="L836" s="14">
        <v>37.9</v>
      </c>
      <c r="M836" s="14">
        <v>0.51</v>
      </c>
      <c r="N836" s="14">
        <f t="shared" si="39"/>
        <v>0.56393442622950818</v>
      </c>
      <c r="O836" s="14">
        <f t="shared" ref="O836:O899" si="41">IF(AD836&gt;0,1/(1/M836-1/N836),0)</f>
        <v>5.3325227963525874</v>
      </c>
      <c r="P836" s="14"/>
      <c r="Q836" s="14"/>
      <c r="R836" s="14"/>
      <c r="W836" t="s">
        <v>3530</v>
      </c>
      <c r="X836" s="6">
        <v>2004</v>
      </c>
      <c r="Z836" s="6">
        <v>0</v>
      </c>
      <c r="AD836" s="14">
        <v>61</v>
      </c>
    </row>
    <row r="837" spans="1:30">
      <c r="A837" s="9">
        <v>8</v>
      </c>
      <c r="B837" s="9" t="str">
        <f t="shared" si="40"/>
        <v>Peerless WF 210 831510</v>
      </c>
      <c r="C837" s="14" t="s">
        <v>236</v>
      </c>
      <c r="D837" s="14" t="s">
        <v>1596</v>
      </c>
      <c r="E837" s="14"/>
      <c r="F837" s="14"/>
      <c r="G837" s="14"/>
      <c r="H837" s="14"/>
      <c r="I837" s="14"/>
      <c r="J837" s="9">
        <v>3.5</v>
      </c>
      <c r="K837" s="14">
        <v>37.9</v>
      </c>
      <c r="L837" s="14">
        <v>66.599999999999994</v>
      </c>
      <c r="M837" s="14">
        <v>0.82</v>
      </c>
      <c r="N837" s="14">
        <f t="shared" si="39"/>
        <v>1.1147058823529412</v>
      </c>
      <c r="O837" s="14">
        <f t="shared" si="41"/>
        <v>3.1015968063872257</v>
      </c>
      <c r="P837" s="14"/>
      <c r="Q837" s="14"/>
      <c r="R837" s="14"/>
      <c r="W837" t="s">
        <v>3530</v>
      </c>
      <c r="X837" s="6">
        <v>2004</v>
      </c>
      <c r="Z837" s="6">
        <v>0</v>
      </c>
      <c r="AD837" s="14">
        <v>34</v>
      </c>
    </row>
    <row r="838" spans="1:30">
      <c r="A838" s="9">
        <v>8</v>
      </c>
      <c r="B838" s="9" t="str">
        <f t="shared" si="40"/>
        <v>Peerless WF 210 832556</v>
      </c>
      <c r="C838" s="14" t="s">
        <v>236</v>
      </c>
      <c r="D838" s="14" t="s">
        <v>1597</v>
      </c>
      <c r="E838" s="14"/>
      <c r="F838" s="14"/>
      <c r="G838" s="14"/>
      <c r="H838" s="14"/>
      <c r="I838" s="14"/>
      <c r="J838" s="9">
        <v>4</v>
      </c>
      <c r="K838" s="14">
        <v>32.299999999999997</v>
      </c>
      <c r="L838" s="14">
        <v>82.4</v>
      </c>
      <c r="M838" s="14">
        <v>0.37</v>
      </c>
      <c r="N838" s="14">
        <f t="shared" si="39"/>
        <v>0.44861111111111107</v>
      </c>
      <c r="O838" s="14">
        <f t="shared" si="41"/>
        <v>2.1114840989399295</v>
      </c>
      <c r="P838" s="14"/>
      <c r="Q838" s="14"/>
      <c r="R838" s="14"/>
      <c r="W838" t="s">
        <v>3530</v>
      </c>
      <c r="X838" s="6">
        <v>2004</v>
      </c>
      <c r="Z838" s="6">
        <v>0</v>
      </c>
      <c r="AD838" s="14">
        <v>72</v>
      </c>
    </row>
    <row r="839" spans="1:30">
      <c r="A839" s="9">
        <v>8</v>
      </c>
      <c r="B839" s="9" t="str">
        <f t="shared" si="40"/>
        <v>Philips AD80601 W8</v>
      </c>
      <c r="C839" s="14" t="s">
        <v>1348</v>
      </c>
      <c r="D839" s="14" t="s">
        <v>1598</v>
      </c>
      <c r="E839" s="14"/>
      <c r="F839" s="14"/>
      <c r="G839" s="14"/>
      <c r="H839" s="14">
        <v>50</v>
      </c>
      <c r="I839" s="14">
        <v>89</v>
      </c>
      <c r="J839" s="9">
        <v>2.5</v>
      </c>
      <c r="K839" s="14">
        <v>42</v>
      </c>
      <c r="L839" s="14">
        <v>52.8</v>
      </c>
      <c r="M839" s="14">
        <v>0.71179999999999999</v>
      </c>
      <c r="N839" s="14">
        <f t="shared" si="39"/>
        <v>0.82352941176470584</v>
      </c>
      <c r="O839" s="14">
        <f t="shared" si="41"/>
        <v>5.2464988943877024</v>
      </c>
      <c r="P839" s="14"/>
      <c r="Q839" s="14"/>
      <c r="R839" s="14"/>
      <c r="W839" t="s">
        <v>3530</v>
      </c>
      <c r="X839" s="6">
        <v>2004</v>
      </c>
      <c r="Z839" s="6">
        <v>0</v>
      </c>
      <c r="AD839" s="14">
        <v>51</v>
      </c>
    </row>
    <row r="840" spans="1:30">
      <c r="A840" s="9">
        <v>8</v>
      </c>
      <c r="B840" s="9" t="str">
        <f t="shared" si="40"/>
        <v>Philips AD80651 W8</v>
      </c>
      <c r="C840" s="14" t="s">
        <v>1348</v>
      </c>
      <c r="D840" s="14" t="s">
        <v>1599</v>
      </c>
      <c r="E840" s="14"/>
      <c r="F840" s="14"/>
      <c r="G840" s="14"/>
      <c r="H840" s="14">
        <v>50</v>
      </c>
      <c r="I840" s="14">
        <v>88</v>
      </c>
      <c r="J840" s="9">
        <v>2.5</v>
      </c>
      <c r="K840" s="14">
        <v>39</v>
      </c>
      <c r="L840" s="14">
        <v>49</v>
      </c>
      <c r="M840" s="14">
        <v>0.6</v>
      </c>
      <c r="N840" s="14">
        <f t="shared" si="39"/>
        <v>0.6964285714285714</v>
      </c>
      <c r="O840" s="14">
        <f t="shared" si="41"/>
        <v>4.3333333333333321</v>
      </c>
      <c r="P840" s="14"/>
      <c r="Q840" s="14"/>
      <c r="R840" s="14"/>
      <c r="W840" t="s">
        <v>3530</v>
      </c>
      <c r="X840" s="6">
        <v>2004</v>
      </c>
      <c r="Z840" s="6">
        <v>0</v>
      </c>
      <c r="AD840" s="14">
        <v>56</v>
      </c>
    </row>
    <row r="841" spans="1:30">
      <c r="A841" s="9">
        <v>8</v>
      </c>
      <c r="B841" s="9" t="str">
        <f t="shared" si="40"/>
        <v>Philips AD8066 W4</v>
      </c>
      <c r="C841" s="14" t="s">
        <v>1348</v>
      </c>
      <c r="D841" s="14" t="s">
        <v>1600</v>
      </c>
      <c r="E841" s="14"/>
      <c r="F841" s="14"/>
      <c r="G841" s="14"/>
      <c r="H841" s="14">
        <v>40</v>
      </c>
      <c r="I841" s="14">
        <v>84</v>
      </c>
      <c r="J841" s="9">
        <v>2.5</v>
      </c>
      <c r="K841" s="14">
        <v>25</v>
      </c>
      <c r="L841" s="14">
        <v>49</v>
      </c>
      <c r="M841" s="14">
        <v>0.4627</v>
      </c>
      <c r="N841" s="14">
        <f t="shared" si="39"/>
        <v>0.52083333333333337</v>
      </c>
      <c r="O841" s="14">
        <f t="shared" si="41"/>
        <v>4.1454630160550456</v>
      </c>
      <c r="P841" s="14"/>
      <c r="Q841" s="14"/>
      <c r="R841" s="14"/>
      <c r="W841" t="s">
        <v>3530</v>
      </c>
      <c r="X841" s="6">
        <v>2004</v>
      </c>
      <c r="Z841" s="6">
        <v>0</v>
      </c>
      <c r="AD841" s="14">
        <v>48</v>
      </c>
    </row>
    <row r="842" spans="1:30">
      <c r="A842" s="9">
        <v>8</v>
      </c>
      <c r="B842" s="9" t="str">
        <f t="shared" si="40"/>
        <v>Philips AD8067 W8</v>
      </c>
      <c r="C842" s="14" t="s">
        <v>1348</v>
      </c>
      <c r="D842" s="14" t="s">
        <v>1601</v>
      </c>
      <c r="E842" s="14"/>
      <c r="F842" s="14"/>
      <c r="G842" s="14"/>
      <c r="H842" s="14">
        <v>40</v>
      </c>
      <c r="I842" s="14">
        <v>90</v>
      </c>
      <c r="J842" s="9">
        <v>4.5</v>
      </c>
      <c r="K842" s="14">
        <v>39</v>
      </c>
      <c r="L842" s="14">
        <v>40.799999999999997</v>
      </c>
      <c r="M842" s="14">
        <v>0.38800000000000001</v>
      </c>
      <c r="N842" s="14">
        <f t="shared" si="39"/>
        <v>0.41935483870967744</v>
      </c>
      <c r="O842" s="14">
        <f t="shared" si="41"/>
        <v>5.1893004115226402</v>
      </c>
      <c r="P842" s="14"/>
      <c r="Q842" s="14"/>
      <c r="R842" s="14"/>
      <c r="W842" t="s">
        <v>3530</v>
      </c>
      <c r="X842" s="6">
        <v>2004</v>
      </c>
      <c r="Z842" s="6">
        <v>0</v>
      </c>
      <c r="AD842" s="14">
        <v>93</v>
      </c>
    </row>
    <row r="843" spans="1:30">
      <c r="A843" s="9">
        <v>8</v>
      </c>
      <c r="B843" s="9" t="str">
        <f t="shared" si="40"/>
        <v>Phoenix Gold Tantrum 8</v>
      </c>
      <c r="C843" s="14" t="s">
        <v>768</v>
      </c>
      <c r="D843" s="14" t="s">
        <v>1602</v>
      </c>
      <c r="E843" s="14"/>
      <c r="F843" s="14"/>
      <c r="G843" s="14"/>
      <c r="H843" s="14">
        <v>200</v>
      </c>
      <c r="I843" s="14"/>
      <c r="J843" s="9">
        <v>2.9</v>
      </c>
      <c r="K843" s="14">
        <v>36.799999999999997</v>
      </c>
      <c r="L843" s="14">
        <v>28.08</v>
      </c>
      <c r="M843" s="14">
        <v>0.40400000000000003</v>
      </c>
      <c r="N843" s="14">
        <f t="shared" si="39"/>
        <v>0.43809523809523804</v>
      </c>
      <c r="O843" s="14">
        <f t="shared" si="41"/>
        <v>5.1910614525139769</v>
      </c>
      <c r="P843" s="14"/>
      <c r="Q843" s="14"/>
      <c r="R843" s="14"/>
      <c r="W843" t="s">
        <v>3530</v>
      </c>
      <c r="X843" s="6">
        <v>2004</v>
      </c>
      <c r="Z843" s="6">
        <v>0</v>
      </c>
      <c r="AD843" s="14">
        <v>84</v>
      </c>
    </row>
    <row r="844" spans="1:30">
      <c r="A844" s="9">
        <v>8</v>
      </c>
      <c r="B844" s="9" t="str">
        <f t="shared" si="40"/>
        <v>Phoenix Gold Tantrum 8d</v>
      </c>
      <c r="C844" s="14" t="s">
        <v>768</v>
      </c>
      <c r="D844" s="14" t="s">
        <v>1603</v>
      </c>
      <c r="E844" s="14"/>
      <c r="F844" s="14"/>
      <c r="G844" s="14"/>
      <c r="H844" s="14">
        <v>200</v>
      </c>
      <c r="I844" s="14"/>
      <c r="J844" s="9">
        <v>2.9</v>
      </c>
      <c r="K844" s="14">
        <v>38.9</v>
      </c>
      <c r="L844" s="14">
        <v>24.728000000000002</v>
      </c>
      <c r="M844" s="14">
        <v>0.49</v>
      </c>
      <c r="N844" s="14">
        <f t="shared" si="39"/>
        <v>0.54788732394366191</v>
      </c>
      <c r="O844" s="14">
        <f t="shared" si="41"/>
        <v>4.6377128953771338</v>
      </c>
      <c r="P844" s="14"/>
      <c r="Q844" s="14"/>
      <c r="R844" s="14"/>
      <c r="W844" t="s">
        <v>3530</v>
      </c>
      <c r="X844" s="6">
        <v>2004</v>
      </c>
      <c r="Z844" s="6">
        <v>0</v>
      </c>
      <c r="AD844" s="14">
        <v>71</v>
      </c>
    </row>
    <row r="845" spans="1:30">
      <c r="A845" s="9">
        <v>8</v>
      </c>
      <c r="B845" s="9" t="str">
        <f t="shared" si="40"/>
        <v>Pioneer B20EU90-51F</v>
      </c>
      <c r="C845" s="14" t="s">
        <v>21</v>
      </c>
      <c r="D845" s="14" t="s">
        <v>1604</v>
      </c>
      <c r="E845" s="14"/>
      <c r="F845" s="14"/>
      <c r="G845" s="14"/>
      <c r="H845" s="14">
        <v>35</v>
      </c>
      <c r="I845" s="14">
        <v>94</v>
      </c>
      <c r="J845" s="9">
        <v>0.8</v>
      </c>
      <c r="K845" s="14">
        <v>44</v>
      </c>
      <c r="L845" s="14">
        <v>81</v>
      </c>
      <c r="M845" s="14">
        <v>0.34939999999999999</v>
      </c>
      <c r="N845" s="14">
        <f t="shared" si="39"/>
        <v>0.4</v>
      </c>
      <c r="O845" s="14">
        <f t="shared" si="41"/>
        <v>2.7620553359683777</v>
      </c>
      <c r="P845" s="14"/>
      <c r="Q845" s="14"/>
      <c r="R845" s="14"/>
      <c r="W845" t="s">
        <v>3530</v>
      </c>
      <c r="X845" s="6">
        <v>2004</v>
      </c>
      <c r="Z845" s="6">
        <v>0</v>
      </c>
      <c r="AD845" s="14">
        <v>110</v>
      </c>
    </row>
    <row r="846" spans="1:30">
      <c r="A846" s="9">
        <v>8</v>
      </c>
      <c r="B846" s="9" t="str">
        <f t="shared" si="40"/>
        <v>Pioneer B20FU14-54F</v>
      </c>
      <c r="C846" s="14" t="s">
        <v>21</v>
      </c>
      <c r="D846" s="14" t="s">
        <v>1605</v>
      </c>
      <c r="E846" s="14"/>
      <c r="F846" s="14"/>
      <c r="G846" s="14"/>
      <c r="H846" s="14">
        <v>60</v>
      </c>
      <c r="I846" s="14">
        <v>90</v>
      </c>
      <c r="J846" s="9">
        <v>3.4</v>
      </c>
      <c r="K846" s="14">
        <v>40</v>
      </c>
      <c r="L846" s="14">
        <v>36.799999999999997</v>
      </c>
      <c r="M846" s="14">
        <v>0.34549999999999997</v>
      </c>
      <c r="N846" s="14">
        <f t="shared" si="39"/>
        <v>0.38834951456310679</v>
      </c>
      <c r="O846" s="14">
        <f t="shared" si="41"/>
        <v>3.1313016880027176</v>
      </c>
      <c r="P846" s="14"/>
      <c r="Q846" s="14"/>
      <c r="R846" s="14"/>
      <c r="W846" t="s">
        <v>3530</v>
      </c>
      <c r="X846" s="6">
        <v>2004</v>
      </c>
      <c r="Z846" s="6">
        <v>0</v>
      </c>
      <c r="AD846" s="14">
        <v>103</v>
      </c>
    </row>
    <row r="847" spans="1:30">
      <c r="A847" s="9">
        <v>8</v>
      </c>
      <c r="B847" s="9" t="str">
        <f t="shared" si="40"/>
        <v>Pioneer B20FU20-51D</v>
      </c>
      <c r="C847" s="14" t="s">
        <v>21</v>
      </c>
      <c r="D847" s="14" t="s">
        <v>1606</v>
      </c>
      <c r="E847" s="14"/>
      <c r="F847" s="14"/>
      <c r="G847" s="14"/>
      <c r="H847" s="14">
        <v>60</v>
      </c>
      <c r="I847" s="14">
        <v>93</v>
      </c>
      <c r="J847" s="9">
        <v>3.6</v>
      </c>
      <c r="K847" s="14">
        <v>29</v>
      </c>
      <c r="L847" s="14">
        <v>113</v>
      </c>
      <c r="M847" s="14">
        <v>0.20430000000000001</v>
      </c>
      <c r="N847" s="14">
        <f t="shared" si="39"/>
        <v>0.2196969696969697</v>
      </c>
      <c r="O847" s="14">
        <f t="shared" si="41"/>
        <v>2.9151249753985491</v>
      </c>
      <c r="P847" s="14"/>
      <c r="Q847" s="14"/>
      <c r="R847" s="14"/>
      <c r="W847" t="s">
        <v>3530</v>
      </c>
      <c r="X847" s="6">
        <v>2004</v>
      </c>
      <c r="Z847" s="6">
        <v>0</v>
      </c>
      <c r="AD847" s="14">
        <v>132</v>
      </c>
    </row>
    <row r="848" spans="1:30">
      <c r="A848" s="9">
        <v>8</v>
      </c>
      <c r="B848" s="9" t="str">
        <f t="shared" si="40"/>
        <v>Pioneer B20FU20-52D</v>
      </c>
      <c r="C848" s="14" t="s">
        <v>21</v>
      </c>
      <c r="D848" s="14" t="s">
        <v>1607</v>
      </c>
      <c r="E848" s="14"/>
      <c r="F848" s="14"/>
      <c r="G848" s="14"/>
      <c r="H848" s="14">
        <v>60</v>
      </c>
      <c r="I848" s="14">
        <v>91</v>
      </c>
      <c r="J848" s="9">
        <v>3.5</v>
      </c>
      <c r="K848" s="14">
        <v>32</v>
      </c>
      <c r="L848" s="14">
        <v>52.1</v>
      </c>
      <c r="M848" s="14">
        <v>0.21759999999999999</v>
      </c>
      <c r="N848" s="14">
        <f t="shared" si="39"/>
        <v>0.23021582733812951</v>
      </c>
      <c r="O848" s="14">
        <f t="shared" si="41"/>
        <v>3.9708029197080275</v>
      </c>
      <c r="P848" s="14"/>
      <c r="Q848" s="14"/>
      <c r="R848" s="14"/>
      <c r="W848" t="s">
        <v>3530</v>
      </c>
      <c r="X848" s="6">
        <v>2004</v>
      </c>
      <c r="Z848" s="6">
        <v>0</v>
      </c>
      <c r="AD848" s="14">
        <v>139</v>
      </c>
    </row>
    <row r="849" spans="1:30">
      <c r="A849" s="9">
        <v>8</v>
      </c>
      <c r="B849" s="9" t="str">
        <f t="shared" si="40"/>
        <v>Pioneer B20FU20-54F</v>
      </c>
      <c r="C849" s="14" t="s">
        <v>21</v>
      </c>
      <c r="D849" s="14" t="s">
        <v>1608</v>
      </c>
      <c r="E849" s="14"/>
      <c r="F849" s="14"/>
      <c r="G849" s="14"/>
      <c r="H849" s="14">
        <v>60</v>
      </c>
      <c r="I849" s="14">
        <v>93</v>
      </c>
      <c r="J849" s="9">
        <v>0.8</v>
      </c>
      <c r="K849" s="14">
        <v>40</v>
      </c>
      <c r="L849" s="14">
        <v>56.6</v>
      </c>
      <c r="M849" s="14">
        <v>0.25990000000000002</v>
      </c>
      <c r="N849" s="14">
        <f t="shared" si="39"/>
        <v>0.28985507246376813</v>
      </c>
      <c r="O849" s="14">
        <f t="shared" si="41"/>
        <v>2.5148773525569692</v>
      </c>
      <c r="P849" s="14"/>
      <c r="Q849" s="14"/>
      <c r="R849" s="14"/>
      <c r="W849" t="s">
        <v>3530</v>
      </c>
      <c r="X849" s="6">
        <v>2004</v>
      </c>
      <c r="Z849" s="6">
        <v>0</v>
      </c>
      <c r="AD849" s="14">
        <v>138</v>
      </c>
    </row>
    <row r="850" spans="1:30">
      <c r="A850" s="9">
        <v>8</v>
      </c>
      <c r="B850" s="9" t="str">
        <f t="shared" si="40"/>
        <v>Pioneer B20GR30-51F-Q</v>
      </c>
      <c r="C850" s="14" t="s">
        <v>21</v>
      </c>
      <c r="D850" s="14" t="s">
        <v>1609</v>
      </c>
      <c r="E850" s="14"/>
      <c r="F850" s="14"/>
      <c r="G850" s="14"/>
      <c r="H850" s="14">
        <v>80</v>
      </c>
      <c r="I850" s="14">
        <v>91</v>
      </c>
      <c r="J850" s="9">
        <v>2.8</v>
      </c>
      <c r="K850" s="14">
        <v>31</v>
      </c>
      <c r="L850" s="14">
        <v>69.099999999999994</v>
      </c>
      <c r="M850" s="14">
        <v>0.25919999999999999</v>
      </c>
      <c r="N850" s="14">
        <f t="shared" si="39"/>
        <v>0.26956521739130435</v>
      </c>
      <c r="O850" s="14">
        <f t="shared" si="41"/>
        <v>6.7409395973154158</v>
      </c>
      <c r="P850" s="14"/>
      <c r="Q850" s="14"/>
      <c r="R850" s="14"/>
      <c r="W850" t="s">
        <v>3530</v>
      </c>
      <c r="X850" s="6">
        <v>2004</v>
      </c>
      <c r="Z850" s="6">
        <v>0</v>
      </c>
      <c r="AD850" s="14">
        <v>115</v>
      </c>
    </row>
    <row r="851" spans="1:30">
      <c r="A851" s="9">
        <v>8</v>
      </c>
      <c r="B851" s="9" t="str">
        <f t="shared" si="40"/>
        <v>Pioneer TS-W2018C</v>
      </c>
      <c r="C851" s="14" t="s">
        <v>21</v>
      </c>
      <c r="D851" s="14" t="s">
        <v>1610</v>
      </c>
      <c r="E851" s="14"/>
      <c r="F851" s="14"/>
      <c r="G851" s="14"/>
      <c r="H851" s="14">
        <v>250</v>
      </c>
      <c r="I851" s="14">
        <v>89</v>
      </c>
      <c r="J851" s="9">
        <v>6.4</v>
      </c>
      <c r="K851" s="14">
        <v>37.1</v>
      </c>
      <c r="L851" s="14">
        <v>42.59</v>
      </c>
      <c r="M851" s="14">
        <v>0.4249</v>
      </c>
      <c r="N851" s="14">
        <f t="shared" si="39"/>
        <v>0.46962025316455697</v>
      </c>
      <c r="O851" s="14">
        <f t="shared" si="41"/>
        <v>4.4619972260748995</v>
      </c>
      <c r="P851" s="14"/>
      <c r="Q851" s="14"/>
      <c r="R851" s="14"/>
      <c r="W851" t="s">
        <v>3530</v>
      </c>
      <c r="X851" s="6">
        <v>2004</v>
      </c>
      <c r="Z851" s="6">
        <v>0</v>
      </c>
      <c r="AD851" s="14">
        <v>79</v>
      </c>
    </row>
    <row r="852" spans="1:30">
      <c r="A852" s="9">
        <v>8</v>
      </c>
      <c r="B852" s="9" t="str">
        <f t="shared" si="40"/>
        <v>Pioneer TS-W201C</v>
      </c>
      <c r="C852" s="14" t="s">
        <v>21</v>
      </c>
      <c r="D852" s="14" t="s">
        <v>1611</v>
      </c>
      <c r="E852" s="14"/>
      <c r="F852" s="14"/>
      <c r="G852" s="14"/>
      <c r="H852" s="14">
        <v>250</v>
      </c>
      <c r="I852" s="14">
        <v>89</v>
      </c>
      <c r="J852" s="9">
        <v>6.3</v>
      </c>
      <c r="K852" s="14">
        <v>36.9</v>
      </c>
      <c r="L852" s="14">
        <v>39.6</v>
      </c>
      <c r="M852" s="14">
        <v>0.34389999999999998</v>
      </c>
      <c r="N852" s="14">
        <f t="shared" si="39"/>
        <v>0.36899999999999999</v>
      </c>
      <c r="O852" s="14">
        <f t="shared" si="41"/>
        <v>5.0557410358565722</v>
      </c>
      <c r="P852" s="14"/>
      <c r="Q852" s="14"/>
      <c r="R852" s="14"/>
      <c r="W852" t="s">
        <v>3530</v>
      </c>
      <c r="X852" s="6">
        <v>2004</v>
      </c>
      <c r="Z852" s="6">
        <v>0</v>
      </c>
      <c r="AD852" s="14">
        <v>100</v>
      </c>
    </row>
    <row r="853" spans="1:30">
      <c r="A853" s="9">
        <v>8</v>
      </c>
      <c r="B853" s="9" t="str">
        <f t="shared" si="40"/>
        <v>Pioneer TS-W201F</v>
      </c>
      <c r="C853" s="14" t="s">
        <v>21</v>
      </c>
      <c r="D853" s="14" t="s">
        <v>1612</v>
      </c>
      <c r="E853" s="14"/>
      <c r="F853" s="14"/>
      <c r="G853" s="14"/>
      <c r="H853" s="14">
        <v>250</v>
      </c>
      <c r="I853" s="14">
        <v>89</v>
      </c>
      <c r="J853" s="9">
        <v>4.5</v>
      </c>
      <c r="K853" s="14">
        <v>57</v>
      </c>
      <c r="L853" s="14">
        <v>16.7</v>
      </c>
      <c r="M853" s="14">
        <v>0.62150000000000005</v>
      </c>
      <c r="N853" s="14">
        <f t="shared" si="39"/>
        <v>0.6705882352941176</v>
      </c>
      <c r="O853" s="14">
        <f t="shared" si="41"/>
        <v>8.4902336728580252</v>
      </c>
      <c r="P853" s="14"/>
      <c r="Q853" s="14"/>
      <c r="R853" s="14"/>
      <c r="W853" t="s">
        <v>3530</v>
      </c>
      <c r="X853" s="6">
        <v>2004</v>
      </c>
      <c r="Z853" s="6">
        <v>0</v>
      </c>
      <c r="AD853" s="14">
        <v>85</v>
      </c>
    </row>
    <row r="854" spans="1:30">
      <c r="A854" s="9">
        <v>8</v>
      </c>
      <c r="B854" s="9" t="str">
        <f t="shared" si="40"/>
        <v>Pioneer TS-W80C</v>
      </c>
      <c r="C854" s="14" t="s">
        <v>21</v>
      </c>
      <c r="D854" s="14" t="s">
        <v>1613</v>
      </c>
      <c r="E854" s="14"/>
      <c r="F854" s="14"/>
      <c r="G854" s="14"/>
      <c r="H854" s="14">
        <v>100</v>
      </c>
      <c r="I854" s="14">
        <v>87</v>
      </c>
      <c r="J854" s="9">
        <v>6.1</v>
      </c>
      <c r="K854" s="14">
        <v>38.299999999999997</v>
      </c>
      <c r="L854" s="14">
        <v>22.7</v>
      </c>
      <c r="M854" s="14">
        <v>0.43149999999999999</v>
      </c>
      <c r="N854" s="14">
        <f t="shared" si="39"/>
        <v>0.45058823529411762</v>
      </c>
      <c r="O854" s="14">
        <f t="shared" si="41"/>
        <v>10.185793528505412</v>
      </c>
      <c r="P854" s="14"/>
      <c r="Q854" s="14"/>
      <c r="R854" s="14"/>
      <c r="W854" t="s">
        <v>3530</v>
      </c>
      <c r="X854" s="6">
        <v>2004</v>
      </c>
      <c r="Z854" s="6">
        <v>0</v>
      </c>
      <c r="AD854" s="14">
        <v>85</v>
      </c>
    </row>
    <row r="855" spans="1:30">
      <c r="A855" s="9">
        <v>8</v>
      </c>
      <c r="B855" s="9" t="str">
        <f t="shared" si="40"/>
        <v>Planet Audio P80</v>
      </c>
      <c r="C855" s="14" t="s">
        <v>1614</v>
      </c>
      <c r="D855" s="14" t="s">
        <v>1615</v>
      </c>
      <c r="E855" s="14"/>
      <c r="F855" s="14"/>
      <c r="G855" s="14"/>
      <c r="H855" s="14">
        <v>100</v>
      </c>
      <c r="I855" s="14">
        <v>86</v>
      </c>
      <c r="J855" s="9">
        <v>7</v>
      </c>
      <c r="K855" s="14">
        <v>41</v>
      </c>
      <c r="L855" s="14">
        <v>35.1</v>
      </c>
      <c r="M855" s="14">
        <v>0.55100000000000005</v>
      </c>
      <c r="N855" s="14">
        <f t="shared" si="39"/>
        <v>0.640625</v>
      </c>
      <c r="O855" s="14">
        <f t="shared" si="41"/>
        <v>3.9384588563458878</v>
      </c>
      <c r="P855" s="14"/>
      <c r="Q855" s="14"/>
      <c r="R855" s="14"/>
      <c r="W855" t="s">
        <v>3530</v>
      </c>
      <c r="X855" s="6">
        <v>2004</v>
      </c>
      <c r="Z855" s="6">
        <v>0</v>
      </c>
      <c r="AD855" s="14">
        <v>64</v>
      </c>
    </row>
    <row r="856" spans="1:30">
      <c r="A856" s="9">
        <v>8</v>
      </c>
      <c r="B856" s="9" t="str">
        <f t="shared" si="40"/>
        <v>Planet Audio P82X</v>
      </c>
      <c r="C856" s="14" t="s">
        <v>1614</v>
      </c>
      <c r="D856" s="14" t="s">
        <v>1616</v>
      </c>
      <c r="E856" s="14"/>
      <c r="F856" s="14"/>
      <c r="G856" s="14"/>
      <c r="H856" s="14">
        <v>100</v>
      </c>
      <c r="I856" s="14">
        <v>91</v>
      </c>
      <c r="J856" s="9">
        <v>6.7</v>
      </c>
      <c r="K856" s="14">
        <v>40</v>
      </c>
      <c r="L856" s="14">
        <v>46.034999999999997</v>
      </c>
      <c r="M856" s="14">
        <v>0.152</v>
      </c>
      <c r="N856" s="14">
        <f t="shared" si="39"/>
        <v>0.17777777777777778</v>
      </c>
      <c r="O856" s="14">
        <f t="shared" si="41"/>
        <v>1.0482758620689649</v>
      </c>
      <c r="P856" s="14"/>
      <c r="Q856" s="14"/>
      <c r="R856" s="14"/>
      <c r="W856" t="s">
        <v>3530</v>
      </c>
      <c r="X856" s="6">
        <v>2004</v>
      </c>
      <c r="Z856" s="6">
        <v>0</v>
      </c>
      <c r="AD856" s="14">
        <v>225</v>
      </c>
    </row>
    <row r="857" spans="1:30">
      <c r="A857" s="9">
        <v>8</v>
      </c>
      <c r="B857" s="9" t="str">
        <f t="shared" si="40"/>
        <v>Planet Audio P8NEO</v>
      </c>
      <c r="C857" s="14" t="s">
        <v>1614</v>
      </c>
      <c r="D857" s="14" t="s">
        <v>1617</v>
      </c>
      <c r="E857" s="14"/>
      <c r="F857" s="14"/>
      <c r="G857" s="14"/>
      <c r="H857" s="14">
        <v>150</v>
      </c>
      <c r="I857" s="14">
        <v>88</v>
      </c>
      <c r="J857" s="9">
        <v>5.1749999999999998</v>
      </c>
      <c r="K857" s="14">
        <v>38</v>
      </c>
      <c r="L857" s="14">
        <v>60.21</v>
      </c>
      <c r="M857" s="14">
        <v>0.46899999999999997</v>
      </c>
      <c r="N857" s="14">
        <f t="shared" si="39"/>
        <v>0.55882352941176472</v>
      </c>
      <c r="O857" s="14">
        <f t="shared" si="41"/>
        <v>2.91781270464964</v>
      </c>
      <c r="P857" s="14"/>
      <c r="Q857" s="14"/>
      <c r="R857" s="14"/>
      <c r="W857" t="s">
        <v>3530</v>
      </c>
      <c r="X857" s="6">
        <v>2004</v>
      </c>
      <c r="Z857" s="6">
        <v>0</v>
      </c>
      <c r="AD857" s="14">
        <v>68</v>
      </c>
    </row>
    <row r="858" spans="1:30">
      <c r="A858" s="9">
        <v>8</v>
      </c>
      <c r="B858" s="9" t="str">
        <f t="shared" si="40"/>
        <v>Precision TO 205F</v>
      </c>
      <c r="C858" s="14" t="s">
        <v>1027</v>
      </c>
      <c r="D858" s="14" t="s">
        <v>1618</v>
      </c>
      <c r="E858" s="14"/>
      <c r="F858" s="14"/>
      <c r="G858" s="14"/>
      <c r="H858" s="14">
        <v>50</v>
      </c>
      <c r="I858" s="14">
        <v>88</v>
      </c>
      <c r="J858" s="9">
        <v>3.5</v>
      </c>
      <c r="K858" s="14">
        <v>38</v>
      </c>
      <c r="L858" s="14">
        <v>65</v>
      </c>
      <c r="M858" s="14">
        <v>0.77</v>
      </c>
      <c r="N858" s="14">
        <f t="shared" si="39"/>
        <v>0.95</v>
      </c>
      <c r="O858" s="14">
        <f t="shared" si="41"/>
        <v>4.0638888888888882</v>
      </c>
      <c r="P858" s="14"/>
      <c r="Q858" s="14"/>
      <c r="R858" s="14"/>
      <c r="W858" t="s">
        <v>3530</v>
      </c>
      <c r="X858" s="6">
        <v>2004</v>
      </c>
      <c r="Z858" s="6">
        <v>0</v>
      </c>
      <c r="AD858" s="14">
        <v>40</v>
      </c>
    </row>
    <row r="859" spans="1:30">
      <c r="A859" s="9">
        <v>8</v>
      </c>
      <c r="B859" s="9" t="str">
        <f t="shared" si="40"/>
        <v>Precision TX 205F</v>
      </c>
      <c r="C859" s="14" t="s">
        <v>1027</v>
      </c>
      <c r="D859" s="14" t="s">
        <v>1619</v>
      </c>
      <c r="E859" s="14"/>
      <c r="F859" s="14"/>
      <c r="G859" s="14"/>
      <c r="H859" s="14">
        <v>80</v>
      </c>
      <c r="I859" s="14">
        <v>91</v>
      </c>
      <c r="J859" s="9">
        <v>3.5</v>
      </c>
      <c r="K859" s="14">
        <v>42</v>
      </c>
      <c r="L859" s="14">
        <v>49</v>
      </c>
      <c r="M859" s="14">
        <v>0.39989999999999998</v>
      </c>
      <c r="N859" s="14">
        <f t="shared" si="39"/>
        <v>0.47191011235955055</v>
      </c>
      <c r="O859" s="14">
        <f t="shared" si="41"/>
        <v>2.6206993399803404</v>
      </c>
      <c r="P859" s="14"/>
      <c r="Q859" s="14"/>
      <c r="R859" s="14"/>
      <c r="W859" t="s">
        <v>3530</v>
      </c>
      <c r="X859" s="6">
        <v>2004</v>
      </c>
      <c r="Z859" s="6">
        <v>0</v>
      </c>
      <c r="AD859" s="14">
        <v>89</v>
      </c>
    </row>
    <row r="860" spans="1:30">
      <c r="A860" s="9">
        <v>8</v>
      </c>
      <c r="B860" s="9" t="str">
        <f t="shared" si="40"/>
        <v>RL Acoustique Reps R-1</v>
      </c>
      <c r="C860" s="14" t="s">
        <v>1620</v>
      </c>
      <c r="D860" s="14" t="s">
        <v>1621</v>
      </c>
      <c r="E860" s="14"/>
      <c r="F860" s="14"/>
      <c r="G860" s="14"/>
      <c r="H860" s="14">
        <v>55</v>
      </c>
      <c r="I860" s="14">
        <v>99</v>
      </c>
      <c r="J860" s="9"/>
      <c r="K860" s="14">
        <v>39</v>
      </c>
      <c r="L860" s="14">
        <v>101</v>
      </c>
      <c r="M860" s="14">
        <v>0.105</v>
      </c>
      <c r="N860" s="14">
        <f t="shared" si="39"/>
        <v>0.10714285714285714</v>
      </c>
      <c r="O860" s="14">
        <f t="shared" si="41"/>
        <v>5.2500000000000187</v>
      </c>
      <c r="P860" s="14"/>
      <c r="Q860" s="14"/>
      <c r="R860" s="14"/>
      <c r="W860" t="s">
        <v>3530</v>
      </c>
      <c r="X860" s="6">
        <v>2004</v>
      </c>
      <c r="Z860" s="6">
        <v>0</v>
      </c>
      <c r="AD860" s="14">
        <v>364</v>
      </c>
    </row>
    <row r="861" spans="1:30">
      <c r="A861" s="9">
        <v>8</v>
      </c>
      <c r="B861" s="9" t="str">
        <f t="shared" si="40"/>
        <v>Rockford-Fosgate RFD2208</v>
      </c>
      <c r="C861" s="14" t="s">
        <v>1262</v>
      </c>
      <c r="D861" s="14" t="s">
        <v>1622</v>
      </c>
      <c r="E861" s="14"/>
      <c r="F861" s="14"/>
      <c r="G861" s="14"/>
      <c r="H861" s="14">
        <v>400</v>
      </c>
      <c r="I861" s="14">
        <v>83</v>
      </c>
      <c r="J861" s="9"/>
      <c r="K861" s="14">
        <v>40</v>
      </c>
      <c r="L861" s="14">
        <v>8.64</v>
      </c>
      <c r="M861" s="14">
        <v>0.5</v>
      </c>
      <c r="N861" s="14">
        <f t="shared" si="39"/>
        <v>0</v>
      </c>
      <c r="O861" s="14">
        <f t="shared" si="41"/>
        <v>0</v>
      </c>
      <c r="P861" s="14"/>
      <c r="Q861" s="14"/>
      <c r="R861" s="14"/>
      <c r="W861" t="s">
        <v>3530</v>
      </c>
      <c r="X861" s="6">
        <v>2004</v>
      </c>
      <c r="Z861" s="6">
        <v>0</v>
      </c>
      <c r="AD861" s="14"/>
    </row>
    <row r="862" spans="1:30">
      <c r="A862" s="9">
        <v>8</v>
      </c>
      <c r="B862" s="9" t="str">
        <f t="shared" si="40"/>
        <v>Rockford-Fosgate RFP4108</v>
      </c>
      <c r="C862" s="14" t="s">
        <v>1262</v>
      </c>
      <c r="D862" s="14" t="s">
        <v>1623</v>
      </c>
      <c r="E862" s="14"/>
      <c r="F862" s="14"/>
      <c r="G862" s="14"/>
      <c r="H862" s="14">
        <v>250</v>
      </c>
      <c r="I862" s="14">
        <v>83</v>
      </c>
      <c r="J862" s="9"/>
      <c r="K862" s="14">
        <v>34</v>
      </c>
      <c r="L862" s="14">
        <v>12.96</v>
      </c>
      <c r="M862" s="14">
        <v>0.35</v>
      </c>
      <c r="N862" s="14">
        <f t="shared" si="39"/>
        <v>0</v>
      </c>
      <c r="O862" s="14">
        <f t="shared" si="41"/>
        <v>0</v>
      </c>
      <c r="P862" s="14"/>
      <c r="Q862" s="14"/>
      <c r="R862" s="14"/>
      <c r="W862" t="s">
        <v>3530</v>
      </c>
      <c r="X862" s="6">
        <v>2004</v>
      </c>
      <c r="Z862" s="6">
        <v>0</v>
      </c>
      <c r="AD862" s="14"/>
    </row>
    <row r="863" spans="1:30">
      <c r="A863" s="9">
        <v>8</v>
      </c>
      <c r="B863" s="9" t="str">
        <f t="shared" si="40"/>
        <v>Rockford-Fosgate RFP4208</v>
      </c>
      <c r="C863" s="14" t="s">
        <v>1262</v>
      </c>
      <c r="D863" s="14" t="s">
        <v>1624</v>
      </c>
      <c r="E863" s="14"/>
      <c r="F863" s="14"/>
      <c r="G863" s="14"/>
      <c r="H863" s="14">
        <v>250</v>
      </c>
      <c r="I863" s="14">
        <v>83</v>
      </c>
      <c r="J863" s="9"/>
      <c r="K863" s="14">
        <v>35</v>
      </c>
      <c r="L863" s="14">
        <v>12.96</v>
      </c>
      <c r="M863" s="14">
        <v>0.36</v>
      </c>
      <c r="N863" s="14">
        <f t="shared" si="39"/>
        <v>0</v>
      </c>
      <c r="O863" s="14">
        <f t="shared" si="41"/>
        <v>0</v>
      </c>
      <c r="P863" s="14"/>
      <c r="Q863" s="14"/>
      <c r="R863" s="14"/>
      <c r="W863" t="s">
        <v>3530</v>
      </c>
      <c r="X863" s="6">
        <v>2004</v>
      </c>
      <c r="Z863" s="6">
        <v>0</v>
      </c>
      <c r="AD863" s="14"/>
    </row>
    <row r="864" spans="1:30">
      <c r="A864" s="9">
        <v>8</v>
      </c>
      <c r="B864" s="9" t="str">
        <f t="shared" si="40"/>
        <v>Rockford-Fosgate RFP4408</v>
      </c>
      <c r="C864" s="14" t="s">
        <v>1262</v>
      </c>
      <c r="D864" s="14" t="s">
        <v>1625</v>
      </c>
      <c r="E864" s="14"/>
      <c r="F864" s="14"/>
      <c r="G864" s="14"/>
      <c r="H864" s="14">
        <v>200</v>
      </c>
      <c r="I864" s="14">
        <v>84.5</v>
      </c>
      <c r="J864" s="9"/>
      <c r="K864" s="14">
        <v>32</v>
      </c>
      <c r="L864" s="14">
        <v>3.78</v>
      </c>
      <c r="M864" s="14">
        <v>0.31</v>
      </c>
      <c r="N864" s="14">
        <f t="shared" si="39"/>
        <v>0</v>
      </c>
      <c r="O864" s="14">
        <f t="shared" si="41"/>
        <v>0</v>
      </c>
      <c r="P864" s="14"/>
      <c r="Q864" s="14"/>
      <c r="R864" s="14"/>
      <c r="W864" t="s">
        <v>3530</v>
      </c>
      <c r="X864" s="6">
        <v>2004</v>
      </c>
      <c r="Z864" s="6">
        <v>0</v>
      </c>
      <c r="AD864" s="14"/>
    </row>
    <row r="865" spans="1:30">
      <c r="A865" s="9">
        <v>8</v>
      </c>
      <c r="B865" s="9" t="str">
        <f t="shared" si="40"/>
        <v>Rockford-Fosgate RFP4808</v>
      </c>
      <c r="C865" s="14" t="s">
        <v>1262</v>
      </c>
      <c r="D865" s="14" t="s">
        <v>1626</v>
      </c>
      <c r="E865" s="14"/>
      <c r="F865" s="14"/>
      <c r="G865" s="14"/>
      <c r="H865" s="14">
        <v>200</v>
      </c>
      <c r="I865" s="14">
        <v>84.5</v>
      </c>
      <c r="J865" s="9"/>
      <c r="K865" s="14">
        <v>34</v>
      </c>
      <c r="L865" s="14">
        <v>3.78</v>
      </c>
      <c r="M865" s="14">
        <v>0.4</v>
      </c>
      <c r="N865" s="14">
        <f t="shared" si="39"/>
        <v>0</v>
      </c>
      <c r="O865" s="14">
        <f t="shared" si="41"/>
        <v>0</v>
      </c>
      <c r="P865" s="14"/>
      <c r="Q865" s="14"/>
      <c r="R865" s="14"/>
      <c r="W865" t="s">
        <v>3530</v>
      </c>
      <c r="X865" s="6">
        <v>2004</v>
      </c>
      <c r="Z865" s="6">
        <v>0</v>
      </c>
      <c r="AD865" s="14"/>
    </row>
    <row r="866" spans="1:30">
      <c r="A866" s="9">
        <v>8</v>
      </c>
      <c r="B866" s="9" t="str">
        <f t="shared" si="40"/>
        <v>Rockford-Fosgate RFZ3408</v>
      </c>
      <c r="C866" s="14" t="s">
        <v>1262</v>
      </c>
      <c r="D866" s="14" t="s">
        <v>1627</v>
      </c>
      <c r="E866" s="14"/>
      <c r="F866" s="14"/>
      <c r="G866" s="14"/>
      <c r="H866" s="14">
        <v>150</v>
      </c>
      <c r="I866" s="14">
        <v>81</v>
      </c>
      <c r="J866" s="9"/>
      <c r="K866" s="14">
        <v>34</v>
      </c>
      <c r="L866" s="14">
        <v>25.11</v>
      </c>
      <c r="M866" s="14">
        <v>0.34100000000000003</v>
      </c>
      <c r="N866" s="14">
        <f t="shared" si="39"/>
        <v>0</v>
      </c>
      <c r="O866" s="14">
        <f t="shared" si="41"/>
        <v>0</v>
      </c>
      <c r="P866" s="14"/>
      <c r="Q866" s="14"/>
      <c r="R866" s="14"/>
      <c r="W866" t="s">
        <v>3530</v>
      </c>
      <c r="X866" s="6">
        <v>2004</v>
      </c>
      <c r="Z866" s="6">
        <v>0</v>
      </c>
      <c r="AD866" s="14"/>
    </row>
    <row r="867" spans="1:30">
      <c r="A867" s="9">
        <v>8</v>
      </c>
      <c r="B867" s="9" t="str">
        <f t="shared" si="40"/>
        <v>Rockford-Fosgate RFZ3808</v>
      </c>
      <c r="C867" s="14" t="s">
        <v>1262</v>
      </c>
      <c r="D867" s="14" t="s">
        <v>1628</v>
      </c>
      <c r="E867" s="14"/>
      <c r="F867" s="14"/>
      <c r="G867" s="14"/>
      <c r="H867" s="14">
        <v>150</v>
      </c>
      <c r="I867" s="14">
        <v>86</v>
      </c>
      <c r="J867" s="9"/>
      <c r="K867" s="14">
        <v>36</v>
      </c>
      <c r="L867" s="14">
        <v>25.11</v>
      </c>
      <c r="M867" s="14">
        <v>0.45300000000000001</v>
      </c>
      <c r="N867" s="14">
        <f t="shared" si="39"/>
        <v>0</v>
      </c>
      <c r="O867" s="14">
        <f t="shared" si="41"/>
        <v>0</v>
      </c>
      <c r="P867" s="14"/>
      <c r="Q867" s="14"/>
      <c r="R867" s="14"/>
      <c r="W867" t="s">
        <v>3530</v>
      </c>
      <c r="X867" s="6">
        <v>2004</v>
      </c>
      <c r="Z867" s="6">
        <v>0</v>
      </c>
      <c r="AD867" s="14"/>
    </row>
    <row r="868" spans="1:30">
      <c r="A868" s="9">
        <v>8</v>
      </c>
      <c r="B868" s="9" t="str">
        <f t="shared" si="40"/>
        <v>Scan-Speak 21W/8554-00</v>
      </c>
      <c r="C868" s="14" t="s">
        <v>1029</v>
      </c>
      <c r="D868" s="14" t="s">
        <v>1629</v>
      </c>
      <c r="E868" s="14"/>
      <c r="F868" s="14"/>
      <c r="G868" s="14"/>
      <c r="H868" s="14">
        <v>110</v>
      </c>
      <c r="I868" s="14">
        <v>90</v>
      </c>
      <c r="J868" s="9">
        <v>6.5</v>
      </c>
      <c r="K868" s="14">
        <v>23</v>
      </c>
      <c r="L868" s="14">
        <v>160</v>
      </c>
      <c r="M868" s="14">
        <v>0.22</v>
      </c>
      <c r="N868" s="14">
        <f t="shared" si="39"/>
        <v>0.25</v>
      </c>
      <c r="O868" s="14">
        <f t="shared" si="41"/>
        <v>1.8333333333333319</v>
      </c>
      <c r="P868" s="14"/>
      <c r="Q868" s="14"/>
      <c r="R868" s="14"/>
      <c r="W868" t="s">
        <v>3530</v>
      </c>
      <c r="X868" s="6">
        <v>2004</v>
      </c>
      <c r="Z868" s="6">
        <v>0</v>
      </c>
      <c r="AD868" s="14">
        <v>92</v>
      </c>
    </row>
    <row r="869" spans="1:30">
      <c r="A869" s="9">
        <v>8</v>
      </c>
      <c r="B869" s="9" t="str">
        <f t="shared" si="40"/>
        <v>Scan-Speak 21W/8555-00</v>
      </c>
      <c r="C869" s="14" t="s">
        <v>1029</v>
      </c>
      <c r="D869" s="14" t="s">
        <v>1630</v>
      </c>
      <c r="E869" s="14"/>
      <c r="F869" s="14"/>
      <c r="G869" s="14"/>
      <c r="H869" s="14">
        <v>100</v>
      </c>
      <c r="I869" s="14">
        <v>87</v>
      </c>
      <c r="J869" s="9">
        <v>6.5</v>
      </c>
      <c r="K869" s="14">
        <v>20</v>
      </c>
      <c r="L869" s="14">
        <v>136</v>
      </c>
      <c r="M869" s="14">
        <v>0.31</v>
      </c>
      <c r="N869" s="14">
        <f t="shared" si="39"/>
        <v>0.32786885245901637</v>
      </c>
      <c r="O869" s="14">
        <f t="shared" si="41"/>
        <v>5.6880733944954134</v>
      </c>
      <c r="P869" s="14"/>
      <c r="Q869" s="14"/>
      <c r="R869" s="14"/>
      <c r="W869" t="s">
        <v>3530</v>
      </c>
      <c r="X869" s="6">
        <v>2004</v>
      </c>
      <c r="Z869" s="6">
        <v>0</v>
      </c>
      <c r="AD869" s="14">
        <v>61</v>
      </c>
    </row>
    <row r="870" spans="1:30">
      <c r="A870" s="9">
        <v>8</v>
      </c>
      <c r="B870" s="9" t="str">
        <f t="shared" si="40"/>
        <v>Scan-Speak 21W/8555-01</v>
      </c>
      <c r="C870" s="14" t="s">
        <v>1029</v>
      </c>
      <c r="D870" s="14" t="s">
        <v>1631</v>
      </c>
      <c r="E870" s="14"/>
      <c r="F870" s="14"/>
      <c r="G870" s="14"/>
      <c r="H870" s="14">
        <v>100</v>
      </c>
      <c r="I870" s="14">
        <v>87.5</v>
      </c>
      <c r="J870" s="9">
        <v>6.5</v>
      </c>
      <c r="K870" s="14">
        <v>19</v>
      </c>
      <c r="L870" s="14">
        <v>136</v>
      </c>
      <c r="M870" s="14">
        <v>0.26</v>
      </c>
      <c r="N870" s="14">
        <f t="shared" si="39"/>
        <v>0.27142857142857141</v>
      </c>
      <c r="O870" s="14">
        <f t="shared" si="41"/>
        <v>6.1750000000000265</v>
      </c>
      <c r="P870" s="14"/>
      <c r="Q870" s="14"/>
      <c r="R870" s="14"/>
      <c r="W870" t="s">
        <v>3530</v>
      </c>
      <c r="X870" s="6">
        <v>2004</v>
      </c>
      <c r="Z870" s="6">
        <v>0</v>
      </c>
      <c r="AD870" s="14">
        <v>70</v>
      </c>
    </row>
    <row r="871" spans="1:30">
      <c r="A871" s="9">
        <v>8</v>
      </c>
      <c r="B871" s="9" t="str">
        <f t="shared" si="40"/>
        <v>Seas CA21RE</v>
      </c>
      <c r="C871" s="14" t="s">
        <v>874</v>
      </c>
      <c r="D871" s="14" t="s">
        <v>1632</v>
      </c>
      <c r="E871" s="14"/>
      <c r="F871" s="14"/>
      <c r="G871" s="14"/>
      <c r="H871" s="14"/>
      <c r="I871" s="14"/>
      <c r="J871" s="9"/>
      <c r="K871" s="14">
        <v>31</v>
      </c>
      <c r="L871" s="14">
        <v>81.3</v>
      </c>
      <c r="M871" s="14">
        <v>0.48</v>
      </c>
      <c r="N871" s="14">
        <f t="shared" si="39"/>
        <v>0</v>
      </c>
      <c r="O871" s="14">
        <f t="shared" si="41"/>
        <v>0</v>
      </c>
      <c r="P871" s="14"/>
      <c r="Q871" s="14"/>
      <c r="R871" s="14"/>
      <c r="W871" t="s">
        <v>3530</v>
      </c>
      <c r="X871" s="6">
        <v>2004</v>
      </c>
      <c r="Z871" s="6">
        <v>0</v>
      </c>
      <c r="AD871" s="14"/>
    </row>
    <row r="872" spans="1:30">
      <c r="A872" s="9">
        <v>8</v>
      </c>
      <c r="B872" s="9" t="str">
        <f t="shared" si="40"/>
        <v>Seas CA21RE4X/DC</v>
      </c>
      <c r="C872" s="14" t="s">
        <v>874</v>
      </c>
      <c r="D872" s="14" t="s">
        <v>1633</v>
      </c>
      <c r="E872" s="14"/>
      <c r="F872" s="14"/>
      <c r="G872" s="14"/>
      <c r="H872" s="14">
        <v>70</v>
      </c>
      <c r="I872" s="14"/>
      <c r="J872" s="9">
        <v>6</v>
      </c>
      <c r="K872" s="14">
        <v>29</v>
      </c>
      <c r="L872" s="14">
        <v>76.900000000000006</v>
      </c>
      <c r="M872" s="14">
        <v>0.28000000000000003</v>
      </c>
      <c r="N872" s="14">
        <f t="shared" si="39"/>
        <v>0.61702127659574468</v>
      </c>
      <c r="O872" s="14">
        <f t="shared" si="41"/>
        <v>0.51262626262626265</v>
      </c>
      <c r="P872" s="14"/>
      <c r="Q872" s="14"/>
      <c r="R872" s="14"/>
      <c r="W872" t="s">
        <v>3530</v>
      </c>
      <c r="X872" s="6">
        <v>2004</v>
      </c>
      <c r="Z872" s="6">
        <v>0</v>
      </c>
      <c r="AD872" s="14">
        <v>47</v>
      </c>
    </row>
    <row r="873" spans="1:30">
      <c r="A873" s="9">
        <v>8</v>
      </c>
      <c r="B873" s="9" t="str">
        <f t="shared" si="40"/>
        <v>Seas CA21REX</v>
      </c>
      <c r="C873" s="14" t="s">
        <v>874</v>
      </c>
      <c r="D873" s="14" t="s">
        <v>1634</v>
      </c>
      <c r="E873" s="14"/>
      <c r="F873" s="14"/>
      <c r="G873" s="14"/>
      <c r="H873" s="14">
        <v>70</v>
      </c>
      <c r="I873" s="14"/>
      <c r="J873" s="9">
        <v>8</v>
      </c>
      <c r="K873" s="14">
        <v>31</v>
      </c>
      <c r="L873" s="14">
        <v>81.3</v>
      </c>
      <c r="M873" s="14">
        <v>0.34</v>
      </c>
      <c r="N873" s="14">
        <f t="shared" si="39"/>
        <v>0.39240506329113922</v>
      </c>
      <c r="O873" s="14">
        <f t="shared" si="41"/>
        <v>2.5458937198067644</v>
      </c>
      <c r="P873" s="14"/>
      <c r="Q873" s="14"/>
      <c r="R873" s="14"/>
      <c r="W873" t="s">
        <v>3530</v>
      </c>
      <c r="X873" s="6">
        <v>2004</v>
      </c>
      <c r="Z873" s="6">
        <v>0</v>
      </c>
      <c r="AD873" s="14">
        <v>79</v>
      </c>
    </row>
    <row r="874" spans="1:30">
      <c r="A874" s="9">
        <v>8</v>
      </c>
      <c r="B874" s="9" t="str">
        <f t="shared" si="40"/>
        <v>Seas L21RNX/P</v>
      </c>
      <c r="C874" s="14" t="s">
        <v>874</v>
      </c>
      <c r="D874" s="14" t="s">
        <v>1635</v>
      </c>
      <c r="E874" s="14"/>
      <c r="F874" s="14"/>
      <c r="G874" s="14"/>
      <c r="H874" s="14"/>
      <c r="I874" s="14"/>
      <c r="J874" s="9"/>
      <c r="K874" s="14">
        <v>28</v>
      </c>
      <c r="L874" s="14">
        <v>73</v>
      </c>
      <c r="M874" s="14">
        <v>0.36</v>
      </c>
      <c r="N874" s="14">
        <f t="shared" si="39"/>
        <v>0</v>
      </c>
      <c r="O874" s="14">
        <f t="shared" si="41"/>
        <v>0</v>
      </c>
      <c r="P874" s="14"/>
      <c r="Q874" s="14"/>
      <c r="R874" s="14"/>
      <c r="W874" t="s">
        <v>3530</v>
      </c>
      <c r="X874" s="6">
        <v>2004</v>
      </c>
      <c r="Z874" s="6">
        <v>0</v>
      </c>
      <c r="AD874" s="14"/>
    </row>
    <row r="875" spans="1:30">
      <c r="A875" s="9">
        <v>8</v>
      </c>
      <c r="B875" s="9" t="str">
        <f t="shared" si="40"/>
        <v xml:space="preserve">Seas L22RN4X/PÂ </v>
      </c>
      <c r="C875" s="14" t="s">
        <v>874</v>
      </c>
      <c r="D875" s="14" t="s">
        <v>1636</v>
      </c>
      <c r="E875" s="14"/>
      <c r="F875" s="14"/>
      <c r="G875" s="14"/>
      <c r="H875" s="14"/>
      <c r="I875" s="14"/>
      <c r="J875" s="9"/>
      <c r="K875" s="14">
        <v>23</v>
      </c>
      <c r="L875" s="14">
        <v>72</v>
      </c>
      <c r="M875" s="14">
        <v>0.32</v>
      </c>
      <c r="N875" s="14">
        <f t="shared" si="39"/>
        <v>0</v>
      </c>
      <c r="O875" s="14">
        <f t="shared" si="41"/>
        <v>0</v>
      </c>
      <c r="P875" s="14"/>
      <c r="Q875" s="14"/>
      <c r="R875" s="14"/>
      <c r="W875" t="s">
        <v>3530</v>
      </c>
      <c r="X875" s="6">
        <v>2004</v>
      </c>
      <c r="Z875" s="6">
        <v>0</v>
      </c>
      <c r="AD875" s="14"/>
    </row>
    <row r="876" spans="1:30">
      <c r="A876" s="9">
        <v>8</v>
      </c>
      <c r="B876" s="9" t="str">
        <f t="shared" si="40"/>
        <v>Seas P21REX</v>
      </c>
      <c r="C876" s="14" t="s">
        <v>874</v>
      </c>
      <c r="D876" s="14" t="s">
        <v>1637</v>
      </c>
      <c r="E876" s="14"/>
      <c r="F876" s="14"/>
      <c r="G876" s="14"/>
      <c r="H876" s="14">
        <v>70</v>
      </c>
      <c r="I876" s="14"/>
      <c r="J876" s="9">
        <v>6</v>
      </c>
      <c r="K876" s="14">
        <v>33</v>
      </c>
      <c r="L876" s="14">
        <v>68.900000000000006</v>
      </c>
      <c r="M876" s="14">
        <v>0.37</v>
      </c>
      <c r="N876" s="14">
        <f t="shared" si="39"/>
        <v>0.44</v>
      </c>
      <c r="O876" s="14">
        <f t="shared" si="41"/>
        <v>2.3257142857142874</v>
      </c>
      <c r="P876" s="14"/>
      <c r="Q876" s="14"/>
      <c r="R876" s="14"/>
      <c r="W876" t="s">
        <v>3530</v>
      </c>
      <c r="X876" s="6">
        <v>2004</v>
      </c>
      <c r="Z876" s="6">
        <v>0</v>
      </c>
      <c r="AD876" s="14">
        <v>75</v>
      </c>
    </row>
    <row r="877" spans="1:30">
      <c r="A877" s="9">
        <v>8</v>
      </c>
      <c r="B877" s="9" t="str">
        <f t="shared" si="40"/>
        <v>Seas P21RFX/P</v>
      </c>
      <c r="C877" s="14" t="s">
        <v>874</v>
      </c>
      <c r="D877" s="14" t="s">
        <v>1638</v>
      </c>
      <c r="E877" s="14"/>
      <c r="F877" s="14"/>
      <c r="G877" s="14"/>
      <c r="H877" s="14">
        <v>125</v>
      </c>
      <c r="I877" s="14">
        <v>90</v>
      </c>
      <c r="J877" s="9">
        <v>4</v>
      </c>
      <c r="K877" s="14">
        <v>34</v>
      </c>
      <c r="L877" s="14">
        <v>48.3</v>
      </c>
      <c r="M877" s="14">
        <v>0.23</v>
      </c>
      <c r="N877" s="14">
        <f t="shared" si="39"/>
        <v>0.26984126984126983</v>
      </c>
      <c r="O877" s="14">
        <f t="shared" si="41"/>
        <v>1.5577689243027897</v>
      </c>
      <c r="P877" s="14"/>
      <c r="Q877" s="14"/>
      <c r="R877" s="14"/>
      <c r="W877" t="s">
        <v>3530</v>
      </c>
      <c r="X877" s="6">
        <v>2004</v>
      </c>
      <c r="Z877" s="6">
        <v>0</v>
      </c>
      <c r="AD877" s="14">
        <v>126</v>
      </c>
    </row>
    <row r="878" spans="1:30">
      <c r="A878" s="9">
        <v>8</v>
      </c>
      <c r="B878" s="9" t="str">
        <f t="shared" si="40"/>
        <v>Selenium 8PW3</v>
      </c>
      <c r="C878" s="14" t="s">
        <v>1639</v>
      </c>
      <c r="D878" s="14" t="s">
        <v>1640</v>
      </c>
      <c r="E878" s="14"/>
      <c r="F878" s="14"/>
      <c r="G878" s="14"/>
      <c r="H878" s="14">
        <v>125</v>
      </c>
      <c r="I878" s="14">
        <v>92</v>
      </c>
      <c r="J878" s="9">
        <v>2.35</v>
      </c>
      <c r="K878" s="14">
        <v>69</v>
      </c>
      <c r="L878" s="14">
        <v>32</v>
      </c>
      <c r="M878" s="14">
        <v>0.66</v>
      </c>
      <c r="N878" s="14">
        <f t="shared" si="39"/>
        <v>0.71134020618556704</v>
      </c>
      <c r="O878" s="14">
        <f t="shared" si="41"/>
        <v>9.1445783132530156</v>
      </c>
      <c r="P878" s="14"/>
      <c r="Q878" s="14"/>
      <c r="R878" s="14"/>
      <c r="W878" t="s">
        <v>3530</v>
      </c>
      <c r="X878" s="6">
        <v>2004</v>
      </c>
      <c r="Z878" s="6">
        <v>0</v>
      </c>
      <c r="AD878" s="14">
        <v>97</v>
      </c>
    </row>
    <row r="879" spans="1:30">
      <c r="A879" s="9">
        <v>8</v>
      </c>
      <c r="B879" s="9" t="str">
        <f t="shared" si="40"/>
        <v>Sica LP 20825380 W 4+4 ohm</v>
      </c>
      <c r="C879" s="14" t="s">
        <v>879</v>
      </c>
      <c r="D879" s="14" t="s">
        <v>1641</v>
      </c>
      <c r="E879" s="14"/>
      <c r="F879" s="14"/>
      <c r="G879" s="14"/>
      <c r="H879" s="14">
        <v>80</v>
      </c>
      <c r="I879" s="14">
        <v>95.4</v>
      </c>
      <c r="J879" s="9">
        <v>3.5</v>
      </c>
      <c r="K879" s="14">
        <v>47</v>
      </c>
      <c r="L879" s="14">
        <v>37.799999999999997</v>
      </c>
      <c r="M879" s="14">
        <v>0.43</v>
      </c>
      <c r="N879" s="14">
        <f t="shared" si="39"/>
        <v>0.45192307692307693</v>
      </c>
      <c r="O879" s="14">
        <f t="shared" si="41"/>
        <v>8.8640350877192944</v>
      </c>
      <c r="P879" s="14"/>
      <c r="Q879" s="14"/>
      <c r="R879" s="14"/>
      <c r="W879" t="s">
        <v>3530</v>
      </c>
      <c r="X879" s="6">
        <v>2004</v>
      </c>
      <c r="Z879" s="6">
        <v>0</v>
      </c>
      <c r="AD879" s="14">
        <v>104</v>
      </c>
    </row>
    <row r="880" spans="1:30">
      <c r="A880" s="9">
        <v>8</v>
      </c>
      <c r="B880" s="9" t="str">
        <f t="shared" si="40"/>
        <v>Sica LP 20825380 W 8 ohm</v>
      </c>
      <c r="C880" s="14" t="s">
        <v>879</v>
      </c>
      <c r="D880" s="14" t="s">
        <v>1642</v>
      </c>
      <c r="E880" s="14"/>
      <c r="F880" s="14"/>
      <c r="G880" s="14"/>
      <c r="H880" s="14">
        <v>40</v>
      </c>
      <c r="I880" s="14">
        <v>90.7</v>
      </c>
      <c r="J880" s="9">
        <v>5</v>
      </c>
      <c r="K880" s="14">
        <v>49.8</v>
      </c>
      <c r="L880" s="14">
        <v>29.8</v>
      </c>
      <c r="M880" s="14">
        <v>0.47</v>
      </c>
      <c r="N880" s="14">
        <f t="shared" si="39"/>
        <v>0.50816326530612244</v>
      </c>
      <c r="O880" s="14">
        <f t="shared" si="41"/>
        <v>6.2582887700534791</v>
      </c>
      <c r="P880" s="14"/>
      <c r="Q880" s="14"/>
      <c r="R880" s="14"/>
      <c r="W880" t="s">
        <v>3530</v>
      </c>
      <c r="X880" s="6">
        <v>2004</v>
      </c>
      <c r="Z880" s="6">
        <v>0</v>
      </c>
      <c r="AD880" s="14">
        <v>98</v>
      </c>
    </row>
    <row r="881" spans="1:30">
      <c r="A881" s="9">
        <v>8</v>
      </c>
      <c r="B881" s="9" t="str">
        <f t="shared" si="40"/>
        <v>Sica LP 20825380 W Car 4 ohm</v>
      </c>
      <c r="C881" s="14" t="s">
        <v>879</v>
      </c>
      <c r="D881" s="14" t="s">
        <v>1643</v>
      </c>
      <c r="E881" s="14"/>
      <c r="F881" s="14"/>
      <c r="G881" s="14"/>
      <c r="H881" s="14">
        <v>40</v>
      </c>
      <c r="I881" s="14">
        <v>91.8</v>
      </c>
      <c r="J881" s="9">
        <v>3.5</v>
      </c>
      <c r="K881" s="14">
        <v>55</v>
      </c>
      <c r="L881" s="14">
        <v>33.9</v>
      </c>
      <c r="M881" s="14">
        <v>0.73</v>
      </c>
      <c r="N881" s="14">
        <f t="shared" si="39"/>
        <v>0.77464788732394363</v>
      </c>
      <c r="O881" s="14">
        <f t="shared" si="41"/>
        <v>12.665615141955863</v>
      </c>
      <c r="P881" s="14"/>
      <c r="Q881" s="14"/>
      <c r="R881" s="14"/>
      <c r="W881" t="s">
        <v>3530</v>
      </c>
      <c r="X881" s="6">
        <v>2004</v>
      </c>
      <c r="Z881" s="6">
        <v>0</v>
      </c>
      <c r="AD881" s="14">
        <v>71</v>
      </c>
    </row>
    <row r="882" spans="1:30">
      <c r="A882" s="9">
        <v>8</v>
      </c>
      <c r="B882" s="9" t="str">
        <f t="shared" si="40"/>
        <v>Sica LP 208381100 ER 8 ohm</v>
      </c>
      <c r="C882" s="14" t="s">
        <v>879</v>
      </c>
      <c r="D882" s="14" t="s">
        <v>1644</v>
      </c>
      <c r="E882" s="14"/>
      <c r="F882" s="14"/>
      <c r="G882" s="14"/>
      <c r="H882" s="14">
        <v>90</v>
      </c>
      <c r="I882" s="14">
        <v>95</v>
      </c>
      <c r="J882" s="9">
        <v>1</v>
      </c>
      <c r="K882" s="14">
        <v>65</v>
      </c>
      <c r="L882" s="14">
        <v>25.9</v>
      </c>
      <c r="M882" s="14">
        <v>0.36</v>
      </c>
      <c r="N882" s="14">
        <f t="shared" si="39"/>
        <v>0.4088050314465409</v>
      </c>
      <c r="O882" s="14">
        <f t="shared" si="41"/>
        <v>3.0154639175257718</v>
      </c>
      <c r="P882" s="14"/>
      <c r="Q882" s="14"/>
      <c r="R882" s="14"/>
      <c r="W882" t="s">
        <v>3530</v>
      </c>
      <c r="X882" s="6">
        <v>2004</v>
      </c>
      <c r="Z882" s="6">
        <v>0</v>
      </c>
      <c r="AD882" s="14">
        <v>159</v>
      </c>
    </row>
    <row r="883" spans="1:30">
      <c r="A883" s="9">
        <v>8</v>
      </c>
      <c r="B883" s="9" t="str">
        <f t="shared" si="40"/>
        <v>Sica LP 20838426 ER 4 ohm</v>
      </c>
      <c r="C883" s="14" t="s">
        <v>879</v>
      </c>
      <c r="D883" s="14" t="s">
        <v>1645</v>
      </c>
      <c r="E883" s="14"/>
      <c r="F883" s="14"/>
      <c r="G883" s="14"/>
      <c r="H883" s="14">
        <v>80</v>
      </c>
      <c r="I883" s="14">
        <v>93.9</v>
      </c>
      <c r="J883" s="9">
        <v>2.5</v>
      </c>
      <c r="K883" s="14">
        <v>64</v>
      </c>
      <c r="L883" s="14">
        <v>27.7</v>
      </c>
      <c r="M883" s="14">
        <v>0.55000000000000004</v>
      </c>
      <c r="N883" s="14">
        <f t="shared" si="39"/>
        <v>0.59259259259259256</v>
      </c>
      <c r="O883" s="14">
        <f t="shared" si="41"/>
        <v>7.652173913043482</v>
      </c>
      <c r="P883" s="14"/>
      <c r="Q883" s="14"/>
      <c r="R883" s="14"/>
      <c r="W883" t="s">
        <v>3530</v>
      </c>
      <c r="X883" s="6">
        <v>2004</v>
      </c>
      <c r="Z883" s="6">
        <v>0</v>
      </c>
      <c r="AD883" s="14">
        <v>108</v>
      </c>
    </row>
    <row r="884" spans="1:30">
      <c r="A884" s="9">
        <v>8</v>
      </c>
      <c r="B884" s="9" t="str">
        <f t="shared" si="40"/>
        <v>Sica LP 20838426 ER 4 ohm</v>
      </c>
      <c r="C884" s="14" t="s">
        <v>879</v>
      </c>
      <c r="D884" s="14" t="s">
        <v>1645</v>
      </c>
      <c r="E884" s="14"/>
      <c r="F884" s="14"/>
      <c r="G884" s="14"/>
      <c r="H884" s="14">
        <v>80</v>
      </c>
      <c r="I884" s="14">
        <v>93.9</v>
      </c>
      <c r="J884" s="9">
        <v>2.5</v>
      </c>
      <c r="K884" s="14">
        <v>64</v>
      </c>
      <c r="L884" s="14">
        <v>27.7</v>
      </c>
      <c r="M884" s="14">
        <v>0.55000000000000004</v>
      </c>
      <c r="N884" s="14">
        <f t="shared" si="39"/>
        <v>0.59259259259259256</v>
      </c>
      <c r="O884" s="14">
        <f t="shared" si="41"/>
        <v>7.652173913043482</v>
      </c>
      <c r="P884" s="14"/>
      <c r="Q884" s="14"/>
      <c r="R884" s="14"/>
      <c r="W884" t="s">
        <v>3530</v>
      </c>
      <c r="X884" s="6">
        <v>2004</v>
      </c>
      <c r="Z884" s="6">
        <v>0</v>
      </c>
      <c r="AD884" s="14">
        <v>108</v>
      </c>
    </row>
    <row r="885" spans="1:30">
      <c r="A885" s="9">
        <v>8</v>
      </c>
      <c r="B885" s="9" t="str">
        <f t="shared" si="40"/>
        <v>Sica LP 20838426 SW 8+8 ohm</v>
      </c>
      <c r="C885" s="14" t="s">
        <v>879</v>
      </c>
      <c r="D885" s="14" t="s">
        <v>1646</v>
      </c>
      <c r="E885" s="14"/>
      <c r="F885" s="14"/>
      <c r="G885" s="14"/>
      <c r="H885" s="14">
        <v>140</v>
      </c>
      <c r="I885" s="14">
        <v>93.5</v>
      </c>
      <c r="J885" s="9">
        <v>3</v>
      </c>
      <c r="K885" s="14">
        <v>49.7</v>
      </c>
      <c r="L885" s="14">
        <v>26.1</v>
      </c>
      <c r="M885" s="14">
        <v>0.44</v>
      </c>
      <c r="N885" s="14">
        <f t="shared" si="39"/>
        <v>0.55222222222222228</v>
      </c>
      <c r="O885" s="14">
        <f t="shared" si="41"/>
        <v>2.1651485148514835</v>
      </c>
      <c r="P885" s="14"/>
      <c r="Q885" s="14"/>
      <c r="R885" s="14"/>
      <c r="W885" t="s">
        <v>3530</v>
      </c>
      <c r="X885" s="6">
        <v>2004</v>
      </c>
      <c r="Z885" s="6">
        <v>0</v>
      </c>
      <c r="AD885" s="14">
        <v>90</v>
      </c>
    </row>
    <row r="886" spans="1:30">
      <c r="A886" s="9">
        <v>8</v>
      </c>
      <c r="B886" s="9" t="str">
        <f t="shared" si="40"/>
        <v>Sica LP 20838426 W 8 ohm</v>
      </c>
      <c r="C886" s="14" t="s">
        <v>879</v>
      </c>
      <c r="D886" s="14" t="s">
        <v>1647</v>
      </c>
      <c r="E886" s="14"/>
      <c r="F886" s="14"/>
      <c r="G886" s="14"/>
      <c r="H886" s="14">
        <v>70</v>
      </c>
      <c r="I886" s="14">
        <v>89.8</v>
      </c>
      <c r="J886" s="9">
        <v>3</v>
      </c>
      <c r="K886" s="14">
        <v>50.1</v>
      </c>
      <c r="L886" s="14">
        <v>31</v>
      </c>
      <c r="M886" s="14">
        <v>0.6</v>
      </c>
      <c r="N886" s="14">
        <f t="shared" si="39"/>
        <v>0.7952380952380953</v>
      </c>
      <c r="O886" s="14">
        <f t="shared" si="41"/>
        <v>2.4439024390243893</v>
      </c>
      <c r="P886" s="14"/>
      <c r="Q886" s="14"/>
      <c r="R886" s="14"/>
      <c r="W886" t="s">
        <v>3530</v>
      </c>
      <c r="X886" s="6">
        <v>2004</v>
      </c>
      <c r="Z886" s="6">
        <v>0</v>
      </c>
      <c r="AD886" s="14">
        <v>63</v>
      </c>
    </row>
    <row r="887" spans="1:30">
      <c r="A887" s="9">
        <v>8</v>
      </c>
      <c r="B887" s="9" t="str">
        <f t="shared" si="40"/>
        <v>Sica LP 20838426 W 8 ohm</v>
      </c>
      <c r="C887" s="14" t="s">
        <v>879</v>
      </c>
      <c r="D887" s="14" t="s">
        <v>1647</v>
      </c>
      <c r="E887" s="14"/>
      <c r="F887" s="14"/>
      <c r="G887" s="14"/>
      <c r="H887" s="14">
        <v>70</v>
      </c>
      <c r="I887" s="14">
        <v>89.8</v>
      </c>
      <c r="J887" s="9">
        <v>3</v>
      </c>
      <c r="K887" s="14">
        <v>50.1</v>
      </c>
      <c r="L887" s="14">
        <v>31</v>
      </c>
      <c r="M887" s="14">
        <v>0.6</v>
      </c>
      <c r="N887" s="14">
        <f t="shared" si="39"/>
        <v>0.7952380952380953</v>
      </c>
      <c r="O887" s="14">
        <f t="shared" si="41"/>
        <v>2.4439024390243893</v>
      </c>
      <c r="P887" s="14"/>
      <c r="Q887" s="14"/>
      <c r="R887" s="14"/>
      <c r="W887" t="s">
        <v>3530</v>
      </c>
      <c r="X887" s="6">
        <v>2004</v>
      </c>
      <c r="Z887" s="6">
        <v>0</v>
      </c>
      <c r="AD887" s="14">
        <v>63</v>
      </c>
    </row>
    <row r="888" spans="1:30">
      <c r="A888" s="9">
        <v>8</v>
      </c>
      <c r="B888" s="9" t="str">
        <f t="shared" si="40"/>
        <v>Sica LP 20838426 WG 4 ohm</v>
      </c>
      <c r="C888" s="14" t="s">
        <v>879</v>
      </c>
      <c r="D888" s="14" t="s">
        <v>1648</v>
      </c>
      <c r="E888" s="14"/>
      <c r="F888" s="14"/>
      <c r="G888" s="14"/>
      <c r="H888" s="14">
        <v>70</v>
      </c>
      <c r="I888" s="14">
        <v>91.9</v>
      </c>
      <c r="J888" s="9">
        <v>3</v>
      </c>
      <c r="K888" s="14">
        <v>43.5</v>
      </c>
      <c r="L888" s="14">
        <v>45.7</v>
      </c>
      <c r="M888" s="14">
        <v>0.38</v>
      </c>
      <c r="N888" s="14">
        <f t="shared" si="39"/>
        <v>0.47802197802197804</v>
      </c>
      <c r="O888" s="14">
        <f t="shared" si="41"/>
        <v>1.8531390134529138</v>
      </c>
      <c r="P888" s="14"/>
      <c r="Q888" s="14"/>
      <c r="R888" s="14"/>
      <c r="W888" t="s">
        <v>3530</v>
      </c>
      <c r="X888" s="6">
        <v>2004</v>
      </c>
      <c r="Z888" s="6">
        <v>0</v>
      </c>
      <c r="AD888" s="14">
        <v>91</v>
      </c>
    </row>
    <row r="889" spans="1:30">
      <c r="A889" s="9">
        <v>8</v>
      </c>
      <c r="B889" s="9" t="str">
        <f t="shared" si="40"/>
        <v>Sica LP 20838426 WT 4 ohm</v>
      </c>
      <c r="C889" s="14" t="s">
        <v>879</v>
      </c>
      <c r="D889" s="14" t="s">
        <v>1649</v>
      </c>
      <c r="E889" s="14"/>
      <c r="F889" s="14"/>
      <c r="G889" s="14"/>
      <c r="H889" s="14">
        <v>70</v>
      </c>
      <c r="I889" s="14">
        <v>93.8</v>
      </c>
      <c r="J889" s="9">
        <v>1.5</v>
      </c>
      <c r="K889" s="14">
        <v>83</v>
      </c>
      <c r="L889" s="14">
        <v>15.9</v>
      </c>
      <c r="M889" s="14">
        <v>0.5</v>
      </c>
      <c r="N889" s="14">
        <f t="shared" si="39"/>
        <v>0.61029411764705888</v>
      </c>
      <c r="O889" s="14">
        <f t="shared" si="41"/>
        <v>2.7666666666666662</v>
      </c>
      <c r="P889" s="14"/>
      <c r="Q889" s="14"/>
      <c r="R889" s="14"/>
      <c r="W889" t="s">
        <v>3530</v>
      </c>
      <c r="X889" s="6">
        <v>2004</v>
      </c>
      <c r="Z889" s="6">
        <v>0</v>
      </c>
      <c r="AD889" s="14">
        <v>136</v>
      </c>
    </row>
    <row r="890" spans="1:30">
      <c r="A890" s="9">
        <v>8</v>
      </c>
      <c r="B890" s="9" t="str">
        <f t="shared" si="40"/>
        <v>Sica LP 20838426 WT 4 ohm</v>
      </c>
      <c r="C890" s="14" t="s">
        <v>879</v>
      </c>
      <c r="D890" s="14" t="s">
        <v>1649</v>
      </c>
      <c r="E890" s="14"/>
      <c r="F890" s="14"/>
      <c r="G890" s="14"/>
      <c r="H890" s="14">
        <v>70</v>
      </c>
      <c r="I890" s="14">
        <v>90.6</v>
      </c>
      <c r="J890" s="9">
        <v>3</v>
      </c>
      <c r="K890" s="14">
        <v>59</v>
      </c>
      <c r="L890" s="14">
        <v>23.1</v>
      </c>
      <c r="M890" s="14">
        <v>0.71</v>
      </c>
      <c r="N890" s="14">
        <f t="shared" si="39"/>
        <v>0.74683544303797467</v>
      </c>
      <c r="O890" s="14">
        <f t="shared" si="41"/>
        <v>14.395189003436398</v>
      </c>
      <c r="P890" s="14"/>
      <c r="Q890" s="14"/>
      <c r="R890" s="14"/>
      <c r="W890" t="s">
        <v>3530</v>
      </c>
      <c r="X890" s="6">
        <v>2004</v>
      </c>
      <c r="Z890" s="6">
        <v>0</v>
      </c>
      <c r="AD890" s="14">
        <v>79</v>
      </c>
    </row>
    <row r="891" spans="1:30">
      <c r="A891" s="9">
        <v>8</v>
      </c>
      <c r="B891" s="9" t="str">
        <f t="shared" si="40"/>
        <v>Sica LP 20838640 MR 8 W</v>
      </c>
      <c r="C891" s="14" t="s">
        <v>879</v>
      </c>
      <c r="D891" s="14" t="s">
        <v>1650</v>
      </c>
      <c r="E891" s="14"/>
      <c r="F891" s="14"/>
      <c r="G891" s="14"/>
      <c r="H891" s="14">
        <v>90</v>
      </c>
      <c r="I891" s="14">
        <v>98.7</v>
      </c>
      <c r="J891" s="9">
        <v>1</v>
      </c>
      <c r="K891" s="14">
        <v>460</v>
      </c>
      <c r="L891" s="14">
        <v>0.7</v>
      </c>
      <c r="M891" s="14">
        <v>1.82</v>
      </c>
      <c r="N891" s="14">
        <f t="shared" si="39"/>
        <v>2.1296296296296298</v>
      </c>
      <c r="O891" s="14">
        <f t="shared" si="41"/>
        <v>12.51794258373206</v>
      </c>
      <c r="P891" s="14"/>
      <c r="Q891" s="14"/>
      <c r="R891" s="14"/>
      <c r="W891" t="s">
        <v>3530</v>
      </c>
      <c r="X891" s="6">
        <v>2004</v>
      </c>
      <c r="Z891" s="6">
        <v>0</v>
      </c>
      <c r="AD891" s="14">
        <v>216</v>
      </c>
    </row>
    <row r="892" spans="1:30">
      <c r="A892" s="9">
        <v>8</v>
      </c>
      <c r="B892" s="9" t="str">
        <f t="shared" si="40"/>
        <v>Sica LP 20938640 HD202 4 ohm</v>
      </c>
      <c r="C892" s="14" t="s">
        <v>879</v>
      </c>
      <c r="D892" s="14" t="s">
        <v>1651</v>
      </c>
      <c r="E892" s="14"/>
      <c r="F892" s="14"/>
      <c r="G892" s="14"/>
      <c r="H892" s="14">
        <v>80</v>
      </c>
      <c r="I892" s="14">
        <v>92.6</v>
      </c>
      <c r="J892" s="9">
        <v>3</v>
      </c>
      <c r="K892" s="14">
        <v>53</v>
      </c>
      <c r="L892" s="14">
        <v>24.6</v>
      </c>
      <c r="M892" s="14">
        <v>0.4</v>
      </c>
      <c r="N892" s="14">
        <f t="shared" si="39"/>
        <v>0.41085271317829458</v>
      </c>
      <c r="O892" s="14">
        <f t="shared" si="41"/>
        <v>15.142857142857173</v>
      </c>
      <c r="P892" s="14"/>
      <c r="Q892" s="14"/>
      <c r="R892" s="14"/>
      <c r="W892" t="s">
        <v>3530</v>
      </c>
      <c r="X892" s="6">
        <v>2004</v>
      </c>
      <c r="Z892" s="6">
        <v>0</v>
      </c>
      <c r="AD892" s="14">
        <v>129</v>
      </c>
    </row>
    <row r="893" spans="1:30">
      <c r="A893" s="9">
        <v>8</v>
      </c>
      <c r="B893" s="9" t="str">
        <f t="shared" si="40"/>
        <v>Sica LP 20938640 HD202 4 ohm</v>
      </c>
      <c r="C893" s="14" t="s">
        <v>879</v>
      </c>
      <c r="D893" s="14" t="s">
        <v>1651</v>
      </c>
      <c r="E893" s="14"/>
      <c r="F893" s="14"/>
      <c r="G893" s="14"/>
      <c r="H893" s="14">
        <v>70</v>
      </c>
      <c r="I893" s="14">
        <v>94.4</v>
      </c>
      <c r="J893" s="9">
        <v>2</v>
      </c>
      <c r="K893" s="14">
        <v>70</v>
      </c>
      <c r="L893" s="14">
        <v>21.5</v>
      </c>
      <c r="M893" s="14">
        <v>0.45</v>
      </c>
      <c r="N893" s="14">
        <f t="shared" si="39"/>
        <v>0.51851851851851849</v>
      </c>
      <c r="O893" s="14">
        <f t="shared" si="41"/>
        <v>3.4054054054054048</v>
      </c>
      <c r="P893" s="14"/>
      <c r="Q893" s="14"/>
      <c r="R893" s="14"/>
      <c r="W893" t="s">
        <v>3530</v>
      </c>
      <c r="X893" s="6">
        <v>2004</v>
      </c>
      <c r="Z893" s="6">
        <v>0</v>
      </c>
      <c r="AD893" s="14">
        <v>135</v>
      </c>
    </row>
    <row r="894" spans="1:30">
      <c r="A894" s="9">
        <v>8</v>
      </c>
      <c r="B894" s="9" t="str">
        <f t="shared" si="40"/>
        <v>Sica LP 20950640 WT 8 ohm</v>
      </c>
      <c r="C894" s="14" t="s">
        <v>879</v>
      </c>
      <c r="D894" s="14" t="s">
        <v>1652</v>
      </c>
      <c r="E894" s="14"/>
      <c r="F894" s="14"/>
      <c r="G894" s="14"/>
      <c r="H894" s="14">
        <v>90</v>
      </c>
      <c r="I894" s="14">
        <v>94.1</v>
      </c>
      <c r="J894" s="9">
        <v>1.5</v>
      </c>
      <c r="K894" s="14">
        <v>67.5</v>
      </c>
      <c r="L894" s="14">
        <v>19.8</v>
      </c>
      <c r="M894" s="14">
        <v>0.45</v>
      </c>
      <c r="N894" s="14">
        <f t="shared" si="39"/>
        <v>0.46875</v>
      </c>
      <c r="O894" s="14">
        <f t="shared" si="41"/>
        <v>11.249999999999984</v>
      </c>
      <c r="P894" s="14"/>
      <c r="Q894" s="14"/>
      <c r="R894" s="14"/>
      <c r="W894" t="s">
        <v>3530</v>
      </c>
      <c r="X894" s="6">
        <v>2004</v>
      </c>
      <c r="Z894" s="6">
        <v>0</v>
      </c>
      <c r="AD894" s="14">
        <v>144</v>
      </c>
    </row>
    <row r="895" spans="1:30">
      <c r="A895" s="9">
        <v>8</v>
      </c>
      <c r="B895" s="9" t="str">
        <f t="shared" si="40"/>
        <v>Sica LP 20950810 RIC 8 ohm</v>
      </c>
      <c r="C895" s="14" t="s">
        <v>879</v>
      </c>
      <c r="D895" s="14" t="s">
        <v>1653</v>
      </c>
      <c r="E895" s="14"/>
      <c r="F895" s="14"/>
      <c r="G895" s="14"/>
      <c r="H895" s="14">
        <v>100</v>
      </c>
      <c r="I895" s="14">
        <v>95.9</v>
      </c>
      <c r="J895" s="9">
        <v>1.5</v>
      </c>
      <c r="K895" s="14">
        <v>68</v>
      </c>
      <c r="L895" s="14">
        <v>19.7</v>
      </c>
      <c r="M895" s="14">
        <v>0.32</v>
      </c>
      <c r="N895" s="14">
        <f t="shared" si="39"/>
        <v>0.34</v>
      </c>
      <c r="O895" s="14">
        <f t="shared" si="41"/>
        <v>5.4399999999999933</v>
      </c>
      <c r="P895" s="14"/>
      <c r="Q895" s="14"/>
      <c r="R895" s="14"/>
      <c r="W895" t="s">
        <v>3530</v>
      </c>
      <c r="X895" s="6">
        <v>2004</v>
      </c>
      <c r="Z895" s="6">
        <v>0</v>
      </c>
      <c r="AD895" s="14">
        <v>200</v>
      </c>
    </row>
    <row r="896" spans="1:30">
      <c r="A896" s="9">
        <v>8</v>
      </c>
      <c r="B896" s="9" t="str">
        <f t="shared" si="40"/>
        <v>Sica LP 20950810 T 8 ohm</v>
      </c>
      <c r="C896" s="14" t="s">
        <v>879</v>
      </c>
      <c r="D896" s="14" t="s">
        <v>1654</v>
      </c>
      <c r="E896" s="14"/>
      <c r="F896" s="14"/>
      <c r="G896" s="14"/>
      <c r="H896" s="14">
        <v>100</v>
      </c>
      <c r="I896" s="14">
        <v>96.2</v>
      </c>
      <c r="J896" s="9">
        <v>1.5</v>
      </c>
      <c r="K896" s="14">
        <v>76</v>
      </c>
      <c r="L896" s="14">
        <v>16.600000000000001</v>
      </c>
      <c r="M896" s="14">
        <v>0.34</v>
      </c>
      <c r="N896" s="14">
        <f t="shared" si="39"/>
        <v>0.36018957345971564</v>
      </c>
      <c r="O896" s="14">
        <f t="shared" si="41"/>
        <v>6.0657276995305196</v>
      </c>
      <c r="P896" s="14"/>
      <c r="Q896" s="14"/>
      <c r="R896" s="14"/>
      <c r="W896" t="s">
        <v>3530</v>
      </c>
      <c r="X896" s="6">
        <v>2004</v>
      </c>
      <c r="Z896" s="6">
        <v>0</v>
      </c>
      <c r="AD896" s="14">
        <v>211</v>
      </c>
    </row>
    <row r="897" spans="1:30">
      <c r="A897" s="9">
        <v>8</v>
      </c>
      <c r="B897" s="9" t="str">
        <f t="shared" si="40"/>
        <v>Sinus 20WBA10,3BP8</v>
      </c>
      <c r="C897" s="14" t="s">
        <v>887</v>
      </c>
      <c r="D897" s="14" t="s">
        <v>1655</v>
      </c>
      <c r="E897" s="14"/>
      <c r="F897" s="14"/>
      <c r="G897" s="14"/>
      <c r="H897" s="14">
        <v>100</v>
      </c>
      <c r="I897" s="14"/>
      <c r="J897" s="9">
        <v>7.1</v>
      </c>
      <c r="K897" s="14">
        <v>33.4</v>
      </c>
      <c r="L897" s="14">
        <v>75</v>
      </c>
      <c r="M897" s="14">
        <v>0.34</v>
      </c>
      <c r="N897" s="14">
        <f t="shared" si="39"/>
        <v>0.39761904761904759</v>
      </c>
      <c r="O897" s="14">
        <f t="shared" si="41"/>
        <v>2.3462809917355401</v>
      </c>
      <c r="P897" s="14"/>
      <c r="Q897" s="14"/>
      <c r="R897" s="14"/>
      <c r="W897" t="s">
        <v>3530</v>
      </c>
      <c r="X897" s="6">
        <v>2004</v>
      </c>
      <c r="Z897" s="6">
        <v>0</v>
      </c>
      <c r="AD897" s="14">
        <v>84</v>
      </c>
    </row>
    <row r="898" spans="1:30">
      <c r="A898" s="9">
        <v>8</v>
      </c>
      <c r="B898" s="9" t="str">
        <f t="shared" si="40"/>
        <v>Soundstream EXW-8</v>
      </c>
      <c r="C898" s="14" t="s">
        <v>1656</v>
      </c>
      <c r="D898" s="14" t="s">
        <v>1657</v>
      </c>
      <c r="E898" s="14"/>
      <c r="F898" s="14"/>
      <c r="G898" s="14"/>
      <c r="H898" s="14">
        <v>200</v>
      </c>
      <c r="I898" s="14">
        <v>87.9</v>
      </c>
      <c r="J898" s="9">
        <v>10.25</v>
      </c>
      <c r="K898" s="14">
        <v>34</v>
      </c>
      <c r="L898" s="14">
        <v>18.63</v>
      </c>
      <c r="M898" s="14">
        <v>0.42099999999999999</v>
      </c>
      <c r="N898" s="14">
        <f t="shared" ref="N898:N961" si="42">IF(AD898&gt;0,K898/AD898,0)</f>
        <v>0.44736842105263158</v>
      </c>
      <c r="O898" s="14">
        <f t="shared" si="41"/>
        <v>7.1427145708582902</v>
      </c>
      <c r="P898" s="14"/>
      <c r="Q898" s="14"/>
      <c r="R898" s="14"/>
      <c r="W898" t="s">
        <v>3530</v>
      </c>
      <c r="X898" s="6">
        <v>2004</v>
      </c>
      <c r="Z898" s="6">
        <v>0</v>
      </c>
      <c r="AD898" s="14">
        <v>76</v>
      </c>
    </row>
    <row r="899" spans="1:30">
      <c r="A899" s="9">
        <v>8</v>
      </c>
      <c r="B899" s="9" t="str">
        <f t="shared" ref="B899:B962" si="43">CONCATENATE(C899,CHAR(32),D899)</f>
        <v>Speakerlab W824P</v>
      </c>
      <c r="C899" s="14" t="s">
        <v>1658</v>
      </c>
      <c r="D899" s="14" t="s">
        <v>1659</v>
      </c>
      <c r="E899" s="14"/>
      <c r="F899" s="14"/>
      <c r="G899" s="14"/>
      <c r="H899" s="14">
        <v>150</v>
      </c>
      <c r="I899" s="14">
        <v>88</v>
      </c>
      <c r="J899" s="9">
        <v>3</v>
      </c>
      <c r="K899" s="14">
        <v>47</v>
      </c>
      <c r="L899" s="14">
        <v>37.29</v>
      </c>
      <c r="M899" s="14">
        <v>0.70450000000000002</v>
      </c>
      <c r="N899" s="14">
        <f t="shared" si="42"/>
        <v>0.8867924528301887</v>
      </c>
      <c r="O899" s="14">
        <f t="shared" si="41"/>
        <v>3.4271593437871974</v>
      </c>
      <c r="P899" s="14"/>
      <c r="Q899" s="14"/>
      <c r="R899" s="14"/>
      <c r="W899" t="s">
        <v>3530</v>
      </c>
      <c r="X899" s="6">
        <v>2004</v>
      </c>
      <c r="Z899" s="6">
        <v>0</v>
      </c>
      <c r="AD899" s="14">
        <v>53</v>
      </c>
    </row>
    <row r="900" spans="1:30">
      <c r="A900" s="9">
        <v>8</v>
      </c>
      <c r="B900" s="9" t="str">
        <f t="shared" si="43"/>
        <v>Speakerlab W828P</v>
      </c>
      <c r="C900" s="14" t="s">
        <v>1658</v>
      </c>
      <c r="D900" s="14" t="s">
        <v>1660</v>
      </c>
      <c r="E900" s="14"/>
      <c r="F900" s="14"/>
      <c r="G900" s="14"/>
      <c r="H900" s="14">
        <v>150</v>
      </c>
      <c r="I900" s="14">
        <v>87</v>
      </c>
      <c r="J900" s="9">
        <v>3</v>
      </c>
      <c r="K900" s="14">
        <v>44</v>
      </c>
      <c r="L900" s="14">
        <v>45.42</v>
      </c>
      <c r="M900" s="14">
        <v>0.85160000000000002</v>
      </c>
      <c r="N900" s="14">
        <f t="shared" si="42"/>
        <v>1.1891891891891893</v>
      </c>
      <c r="O900" s="14">
        <f t="shared" ref="O900:O963" si="44">IF(AD900&gt;0,1/(1/M900-1/N900),0)</f>
        <v>2.9998398821532639</v>
      </c>
      <c r="P900" s="14"/>
      <c r="Q900" s="14"/>
      <c r="R900" s="14"/>
      <c r="W900" t="s">
        <v>3530</v>
      </c>
      <c r="X900" s="6">
        <v>2004</v>
      </c>
      <c r="Z900" s="6">
        <v>0</v>
      </c>
      <c r="AD900" s="14">
        <v>37</v>
      </c>
    </row>
    <row r="901" spans="1:30">
      <c r="A901" s="9">
        <v>8</v>
      </c>
      <c r="B901" s="9" t="str">
        <f t="shared" si="43"/>
        <v>Speakerlab W838R</v>
      </c>
      <c r="C901" s="14" t="s">
        <v>1658</v>
      </c>
      <c r="D901" s="14" t="s">
        <v>1661</v>
      </c>
      <c r="E901" s="14"/>
      <c r="F901" s="14"/>
      <c r="G901" s="14"/>
      <c r="H901" s="14">
        <v>150</v>
      </c>
      <c r="I901" s="14">
        <v>89</v>
      </c>
      <c r="J901" s="9">
        <v>3</v>
      </c>
      <c r="K901" s="14">
        <v>29.5</v>
      </c>
      <c r="L901" s="14">
        <v>84.67</v>
      </c>
      <c r="M901" s="14">
        <v>0.33360000000000001</v>
      </c>
      <c r="N901" s="14">
        <f t="shared" si="42"/>
        <v>0.40972222222222221</v>
      </c>
      <c r="O901" s="14">
        <f t="shared" si="44"/>
        <v>1.7955772879871557</v>
      </c>
      <c r="P901" s="14"/>
      <c r="Q901" s="14"/>
      <c r="R901" s="14"/>
      <c r="W901" t="s">
        <v>3530</v>
      </c>
      <c r="X901" s="6">
        <v>2004</v>
      </c>
      <c r="Z901" s="6">
        <v>0</v>
      </c>
      <c r="AD901" s="14">
        <v>72</v>
      </c>
    </row>
    <row r="902" spans="1:30">
      <c r="A902" s="9">
        <v>8</v>
      </c>
      <c r="B902" s="9" t="str">
        <f t="shared" si="43"/>
        <v>Stillwater C-8</v>
      </c>
      <c r="C902" s="14" t="s">
        <v>1292</v>
      </c>
      <c r="D902" s="14" t="s">
        <v>1662</v>
      </c>
      <c r="E902" s="14"/>
      <c r="F902" s="14"/>
      <c r="G902" s="14"/>
      <c r="H902" s="14">
        <v>200</v>
      </c>
      <c r="I902" s="14">
        <v>95</v>
      </c>
      <c r="J902" s="9"/>
      <c r="K902" s="14">
        <v>31</v>
      </c>
      <c r="L902" s="14">
        <v>65.16</v>
      </c>
      <c r="M902" s="14">
        <v>0.33800000000000002</v>
      </c>
      <c r="N902" s="14">
        <f t="shared" si="42"/>
        <v>0</v>
      </c>
      <c r="O902" s="14">
        <f t="shared" si="44"/>
        <v>0</v>
      </c>
      <c r="P902" s="14"/>
      <c r="Q902" s="14"/>
      <c r="R902" s="14"/>
      <c r="W902" t="s">
        <v>3530</v>
      </c>
      <c r="X902" s="6">
        <v>2004</v>
      </c>
      <c r="Z902" s="6">
        <v>0</v>
      </c>
      <c r="AD902" s="14"/>
    </row>
    <row r="903" spans="1:30">
      <c r="A903" s="9">
        <v>8</v>
      </c>
      <c r="B903" s="9" t="str">
        <f t="shared" si="43"/>
        <v>Stillwater F-8</v>
      </c>
      <c r="C903" s="14" t="s">
        <v>1292</v>
      </c>
      <c r="D903" s="14" t="s">
        <v>1663</v>
      </c>
      <c r="E903" s="14"/>
      <c r="F903" s="14"/>
      <c r="G903" s="14"/>
      <c r="H903" s="14">
        <v>200</v>
      </c>
      <c r="I903" s="14">
        <v>95</v>
      </c>
      <c r="J903" s="9"/>
      <c r="K903" s="14">
        <v>52</v>
      </c>
      <c r="L903" s="14">
        <v>20.99</v>
      </c>
      <c r="M903" s="14">
        <v>0.59</v>
      </c>
      <c r="N903" s="14">
        <f t="shared" si="42"/>
        <v>0</v>
      </c>
      <c r="O903" s="14">
        <f t="shared" si="44"/>
        <v>0</v>
      </c>
      <c r="P903" s="14"/>
      <c r="Q903" s="14"/>
      <c r="R903" s="14"/>
      <c r="W903" t="s">
        <v>3530</v>
      </c>
      <c r="X903" s="6">
        <v>2004</v>
      </c>
      <c r="Z903" s="6">
        <v>0</v>
      </c>
      <c r="AD903" s="14"/>
    </row>
    <row r="904" spans="1:30">
      <c r="A904" s="9">
        <v>8</v>
      </c>
      <c r="B904" s="9" t="str">
        <f t="shared" si="43"/>
        <v>Tang Band W8-740C</v>
      </c>
      <c r="C904" s="14" t="s">
        <v>14</v>
      </c>
      <c r="D904" s="14" t="s">
        <v>158</v>
      </c>
      <c r="E904" s="14"/>
      <c r="F904" s="14"/>
      <c r="G904" s="14"/>
      <c r="H904" s="14">
        <v>120</v>
      </c>
      <c r="I904" s="14">
        <v>84</v>
      </c>
      <c r="J904" s="9">
        <v>12</v>
      </c>
      <c r="K904" s="14">
        <v>28</v>
      </c>
      <c r="L904" s="14">
        <v>23</v>
      </c>
      <c r="M904" s="14">
        <v>0.3</v>
      </c>
      <c r="N904" s="14">
        <f t="shared" si="42"/>
        <v>0.30107526881720431</v>
      </c>
      <c r="O904" s="14">
        <f t="shared" si="44"/>
        <v>83.999999999997158</v>
      </c>
      <c r="P904" s="14"/>
      <c r="Q904" s="14"/>
      <c r="R904" s="14"/>
      <c r="W904" t="s">
        <v>3530</v>
      </c>
      <c r="X904" s="6">
        <v>2004</v>
      </c>
      <c r="Z904" s="6">
        <v>0</v>
      </c>
      <c r="AD904" s="14">
        <v>93</v>
      </c>
    </row>
    <row r="905" spans="1:30">
      <c r="A905" s="9">
        <v>8</v>
      </c>
      <c r="B905" s="9" t="str">
        <f t="shared" si="43"/>
        <v>Tang Band W8-750A</v>
      </c>
      <c r="C905" s="14" t="s">
        <v>14</v>
      </c>
      <c r="D905" s="14" t="s">
        <v>1664</v>
      </c>
      <c r="E905" s="14"/>
      <c r="F905" s="14"/>
      <c r="G905" s="14"/>
      <c r="H905" s="14">
        <v>70</v>
      </c>
      <c r="I905" s="14">
        <v>88</v>
      </c>
      <c r="J905" s="9">
        <v>3.9</v>
      </c>
      <c r="K905" s="14">
        <v>29</v>
      </c>
      <c r="L905" s="14">
        <v>82.16</v>
      </c>
      <c r="M905" s="14">
        <v>0.36</v>
      </c>
      <c r="N905" s="14">
        <f t="shared" si="42"/>
        <v>0.42028985507246375</v>
      </c>
      <c r="O905" s="14">
        <f t="shared" si="44"/>
        <v>2.5096153846153859</v>
      </c>
      <c r="P905" s="14"/>
      <c r="Q905" s="14"/>
      <c r="R905" s="14"/>
      <c r="W905" t="s">
        <v>3530</v>
      </c>
      <c r="X905" s="6">
        <v>2004</v>
      </c>
      <c r="Z905" s="6">
        <v>0</v>
      </c>
      <c r="AD905" s="14">
        <v>69</v>
      </c>
    </row>
    <row r="906" spans="1:30">
      <c r="A906" s="9">
        <v>8</v>
      </c>
      <c r="B906" s="9" t="str">
        <f t="shared" si="43"/>
        <v>Tang Band W8-754SB</v>
      </c>
      <c r="C906" s="14" t="s">
        <v>14</v>
      </c>
      <c r="D906" s="14" t="s">
        <v>1665</v>
      </c>
      <c r="E906" s="14"/>
      <c r="F906" s="14"/>
      <c r="G906" s="14"/>
      <c r="H906" s="14">
        <v>60</v>
      </c>
      <c r="I906" s="14">
        <v>91</v>
      </c>
      <c r="J906" s="9">
        <v>3.5</v>
      </c>
      <c r="K906" s="14">
        <v>45</v>
      </c>
      <c r="L906" s="14">
        <v>47.2</v>
      </c>
      <c r="M906" s="14">
        <v>0.42</v>
      </c>
      <c r="N906" s="14">
        <f t="shared" si="42"/>
        <v>0.47872340425531917</v>
      </c>
      <c r="O906" s="14">
        <f t="shared" si="44"/>
        <v>3.4239130434782572</v>
      </c>
      <c r="P906" s="14"/>
      <c r="Q906" s="14"/>
      <c r="R906" s="14"/>
      <c r="W906" t="s">
        <v>3530</v>
      </c>
      <c r="X906" s="6">
        <v>2004</v>
      </c>
      <c r="Z906" s="6">
        <v>0</v>
      </c>
      <c r="AD906" s="14">
        <v>94</v>
      </c>
    </row>
    <row r="907" spans="1:30">
      <c r="A907" s="9">
        <v>8</v>
      </c>
      <c r="B907" s="9" t="str">
        <f t="shared" si="43"/>
        <v>Tang Band W8-933</v>
      </c>
      <c r="C907" s="14" t="s">
        <v>14</v>
      </c>
      <c r="D907" s="14" t="s">
        <v>1666</v>
      </c>
      <c r="E907" s="14"/>
      <c r="F907" s="14"/>
      <c r="G907" s="14"/>
      <c r="H907" s="14">
        <v>80</v>
      </c>
      <c r="I907" s="14">
        <v>86</v>
      </c>
      <c r="J907" s="9">
        <v>8</v>
      </c>
      <c r="K907" s="14">
        <v>35</v>
      </c>
      <c r="L907" s="14">
        <v>25.55</v>
      </c>
      <c r="M907" s="14">
        <v>0.4</v>
      </c>
      <c r="N907" s="14">
        <f t="shared" si="42"/>
        <v>0.4375</v>
      </c>
      <c r="O907" s="14">
        <f t="shared" si="44"/>
        <v>4.6666666666666643</v>
      </c>
      <c r="P907" s="14"/>
      <c r="Q907" s="14"/>
      <c r="R907" s="14"/>
      <c r="W907" t="s">
        <v>3530</v>
      </c>
      <c r="X907" s="6">
        <v>2004</v>
      </c>
      <c r="Z907" s="6">
        <v>0</v>
      </c>
      <c r="AD907" s="14">
        <v>80</v>
      </c>
    </row>
    <row r="908" spans="1:30">
      <c r="A908" s="9">
        <v>8</v>
      </c>
      <c r="B908" s="9" t="str">
        <f t="shared" si="43"/>
        <v>Tang Band W8-997</v>
      </c>
      <c r="C908" s="14" t="s">
        <v>14</v>
      </c>
      <c r="D908" s="14" t="s">
        <v>1667</v>
      </c>
      <c r="E908" s="14"/>
      <c r="F908" s="14"/>
      <c r="G908" s="14"/>
      <c r="H908" s="14">
        <v>200</v>
      </c>
      <c r="I908" s="14">
        <v>95</v>
      </c>
      <c r="J908" s="9">
        <v>2</v>
      </c>
      <c r="K908" s="14">
        <v>55</v>
      </c>
      <c r="L908" s="14">
        <v>25.9</v>
      </c>
      <c r="M908" s="14">
        <v>0.2</v>
      </c>
      <c r="N908" s="14">
        <f t="shared" si="42"/>
        <v>0.20992366412213739</v>
      </c>
      <c r="O908" s="14">
        <f t="shared" si="44"/>
        <v>4.2307692307692317</v>
      </c>
      <c r="P908" s="14"/>
      <c r="Q908" s="14"/>
      <c r="R908" s="14"/>
      <c r="W908" t="s">
        <v>3530</v>
      </c>
      <c r="X908" s="6">
        <v>2004</v>
      </c>
      <c r="Z908" s="6">
        <v>0</v>
      </c>
      <c r="AD908" s="14">
        <v>262</v>
      </c>
    </row>
    <row r="909" spans="1:30">
      <c r="A909" s="9">
        <v>8</v>
      </c>
      <c r="B909" s="9" t="str">
        <f t="shared" si="43"/>
        <v>Thump T803P</v>
      </c>
      <c r="C909" s="14" t="s">
        <v>1668</v>
      </c>
      <c r="D909" s="14" t="s">
        <v>1669</v>
      </c>
      <c r="E909" s="14"/>
      <c r="F909" s="14"/>
      <c r="G909" s="14"/>
      <c r="H909" s="14">
        <v>100</v>
      </c>
      <c r="I909" s="14">
        <v>91</v>
      </c>
      <c r="J909" s="9"/>
      <c r="K909" s="14">
        <v>56</v>
      </c>
      <c r="L909" s="14">
        <v>18</v>
      </c>
      <c r="M909" s="14">
        <v>0.74</v>
      </c>
      <c r="N909" s="14">
        <f t="shared" si="42"/>
        <v>0.98245614035087714</v>
      </c>
      <c r="O909" s="14">
        <f t="shared" si="44"/>
        <v>2.9985528219971074</v>
      </c>
      <c r="P909" s="14"/>
      <c r="Q909" s="14"/>
      <c r="R909" s="14"/>
      <c r="W909" t="s">
        <v>3530</v>
      </c>
      <c r="X909" s="6">
        <v>2004</v>
      </c>
      <c r="Z909" s="6">
        <v>0</v>
      </c>
      <c r="AD909" s="14">
        <v>57</v>
      </c>
    </row>
    <row r="910" spans="1:30">
      <c r="A910" s="9">
        <v>8</v>
      </c>
      <c r="B910" s="9" t="str">
        <f t="shared" si="43"/>
        <v>Thump T858</v>
      </c>
      <c r="C910" s="14" t="s">
        <v>1668</v>
      </c>
      <c r="D910" s="14" t="s">
        <v>1670</v>
      </c>
      <c r="E910" s="14"/>
      <c r="F910" s="14"/>
      <c r="G910" s="14"/>
      <c r="H910" s="14">
        <v>125</v>
      </c>
      <c r="I910" s="14">
        <v>91</v>
      </c>
      <c r="J910" s="9"/>
      <c r="K910" s="14">
        <v>55</v>
      </c>
      <c r="L910" s="14">
        <v>18</v>
      </c>
      <c r="M910" s="14">
        <v>0.74</v>
      </c>
      <c r="N910" s="14">
        <f t="shared" si="42"/>
        <v>0.9821428571428571</v>
      </c>
      <c r="O910" s="14">
        <f t="shared" si="44"/>
        <v>3.0014749262536888</v>
      </c>
      <c r="P910" s="14"/>
      <c r="Q910" s="14"/>
      <c r="R910" s="14"/>
      <c r="W910" t="s">
        <v>3530</v>
      </c>
      <c r="X910" s="6">
        <v>2004</v>
      </c>
      <c r="Z910" s="6">
        <v>0</v>
      </c>
      <c r="AD910" s="14">
        <v>56</v>
      </c>
    </row>
    <row r="911" spans="1:30">
      <c r="A911" s="9">
        <v>8</v>
      </c>
      <c r="B911" s="9" t="str">
        <f t="shared" si="43"/>
        <v>Thump T867</v>
      </c>
      <c r="C911" s="14" t="s">
        <v>1668</v>
      </c>
      <c r="D911" s="14" t="s">
        <v>1671</v>
      </c>
      <c r="E911" s="14"/>
      <c r="F911" s="14"/>
      <c r="G911" s="14"/>
      <c r="H911" s="14">
        <v>400</v>
      </c>
      <c r="I911" s="14">
        <v>92</v>
      </c>
      <c r="J911" s="9"/>
      <c r="K911" s="14">
        <v>40</v>
      </c>
      <c r="L911" s="14">
        <v>17</v>
      </c>
      <c r="M911" s="14">
        <v>0.55000000000000004</v>
      </c>
      <c r="N911" s="14">
        <f t="shared" si="42"/>
        <v>0.7407407407407407</v>
      </c>
      <c r="O911" s="14">
        <f t="shared" si="44"/>
        <v>2.1359223300970882</v>
      </c>
      <c r="P911" s="14"/>
      <c r="Q911" s="14"/>
      <c r="R911" s="14"/>
      <c r="W911" t="s">
        <v>3530</v>
      </c>
      <c r="X911" s="6">
        <v>2004</v>
      </c>
      <c r="Z911" s="6">
        <v>0</v>
      </c>
      <c r="AD911" s="14">
        <v>54</v>
      </c>
    </row>
    <row r="912" spans="1:30">
      <c r="A912" s="9">
        <v>8</v>
      </c>
      <c r="B912" s="9" t="str">
        <f t="shared" si="43"/>
        <v>Ultimate CA8020</v>
      </c>
      <c r="C912" s="14" t="s">
        <v>936</v>
      </c>
      <c r="D912" s="14" t="s">
        <v>1672</v>
      </c>
      <c r="E912" s="14"/>
      <c r="F912" s="14"/>
      <c r="G912" s="14"/>
      <c r="H912" s="14">
        <v>45</v>
      </c>
      <c r="I912" s="14">
        <v>89</v>
      </c>
      <c r="J912" s="9">
        <v>5.08</v>
      </c>
      <c r="K912" s="14">
        <v>48</v>
      </c>
      <c r="L912" s="14">
        <v>36.83</v>
      </c>
      <c r="M912" s="14">
        <v>0.66</v>
      </c>
      <c r="N912" s="14">
        <f t="shared" si="42"/>
        <v>0</v>
      </c>
      <c r="O912" s="14">
        <f t="shared" si="44"/>
        <v>0</v>
      </c>
      <c r="P912" s="14"/>
      <c r="Q912" s="14"/>
      <c r="R912" s="14"/>
      <c r="W912" t="s">
        <v>3530</v>
      </c>
      <c r="X912" s="6">
        <v>2004</v>
      </c>
      <c r="Z912" s="6">
        <v>0</v>
      </c>
      <c r="AD912" s="14"/>
    </row>
    <row r="913" spans="1:30">
      <c r="A913" s="9">
        <v>8</v>
      </c>
      <c r="B913" s="9" t="str">
        <f t="shared" si="43"/>
        <v>Ultimate IMC8025</v>
      </c>
      <c r="C913" s="14" t="s">
        <v>936</v>
      </c>
      <c r="D913" s="14" t="s">
        <v>1673</v>
      </c>
      <c r="E913" s="14"/>
      <c r="F913" s="14"/>
      <c r="G913" s="14"/>
      <c r="H913" s="14">
        <v>80</v>
      </c>
      <c r="I913" s="14">
        <v>90</v>
      </c>
      <c r="J913" s="9">
        <v>5.08</v>
      </c>
      <c r="K913" s="14">
        <v>45</v>
      </c>
      <c r="L913" s="14">
        <v>36.83</v>
      </c>
      <c r="M913" s="14">
        <v>0.44</v>
      </c>
      <c r="N913" s="14">
        <f t="shared" si="42"/>
        <v>0</v>
      </c>
      <c r="O913" s="14">
        <f t="shared" si="44"/>
        <v>0</v>
      </c>
      <c r="P913" s="14"/>
      <c r="Q913" s="14"/>
      <c r="R913" s="14"/>
      <c r="W913" t="s">
        <v>3530</v>
      </c>
      <c r="X913" s="6">
        <v>2004</v>
      </c>
      <c r="Z913" s="6">
        <v>0</v>
      </c>
      <c r="AD913" s="14"/>
    </row>
    <row r="914" spans="1:30">
      <c r="A914" s="9">
        <v>8</v>
      </c>
      <c r="B914" s="9" t="str">
        <f t="shared" si="43"/>
        <v>Ultimate MW8020A</v>
      </c>
      <c r="C914" s="14" t="s">
        <v>936</v>
      </c>
      <c r="D914" s="14" t="s">
        <v>1674</v>
      </c>
      <c r="E914" s="14"/>
      <c r="F914" s="14"/>
      <c r="G914" s="14"/>
      <c r="H914" s="14">
        <v>70</v>
      </c>
      <c r="I914" s="14">
        <v>93</v>
      </c>
      <c r="J914" s="9">
        <v>3.1749999999999998</v>
      </c>
      <c r="K914" s="14">
        <v>42</v>
      </c>
      <c r="L914" s="14">
        <v>70.83</v>
      </c>
      <c r="M914" s="14">
        <v>0.38</v>
      </c>
      <c r="N914" s="14">
        <f t="shared" si="42"/>
        <v>0</v>
      </c>
      <c r="O914" s="14">
        <f t="shared" si="44"/>
        <v>0</v>
      </c>
      <c r="P914" s="14"/>
      <c r="Q914" s="14"/>
      <c r="R914" s="14"/>
      <c r="W914" t="s">
        <v>3530</v>
      </c>
      <c r="X914" s="6">
        <v>2004</v>
      </c>
      <c r="Z914" s="6">
        <v>0</v>
      </c>
      <c r="AD914" s="14"/>
    </row>
    <row r="915" spans="1:30">
      <c r="A915" s="9">
        <v>8</v>
      </c>
      <c r="B915" s="9" t="str">
        <f t="shared" si="43"/>
        <v>Ultimate MW8020A</v>
      </c>
      <c r="C915" s="14" t="s">
        <v>936</v>
      </c>
      <c r="D915" s="14" t="s">
        <v>1674</v>
      </c>
      <c r="E915" s="14"/>
      <c r="F915" s="14"/>
      <c r="G915" s="14"/>
      <c r="H915" s="14">
        <v>70</v>
      </c>
      <c r="I915" s="14">
        <v>89</v>
      </c>
      <c r="J915" s="9">
        <v>3.2</v>
      </c>
      <c r="K915" s="14">
        <v>42</v>
      </c>
      <c r="L915" s="14">
        <v>70.8</v>
      </c>
      <c r="M915" s="14">
        <v>0.81179999999999997</v>
      </c>
      <c r="N915" s="14">
        <f t="shared" si="42"/>
        <v>0.97674418604651159</v>
      </c>
      <c r="O915" s="14">
        <f t="shared" si="44"/>
        <v>4.8072075120548208</v>
      </c>
      <c r="P915" s="14"/>
      <c r="Q915" s="14"/>
      <c r="R915" s="14"/>
      <c r="W915" t="s">
        <v>3530</v>
      </c>
      <c r="X915" s="6">
        <v>2004</v>
      </c>
      <c r="Z915" s="6">
        <v>0</v>
      </c>
      <c r="AD915" s="14">
        <v>43</v>
      </c>
    </row>
    <row r="916" spans="1:30">
      <c r="A916" s="9">
        <v>8</v>
      </c>
      <c r="B916" s="9" t="str">
        <f t="shared" si="43"/>
        <v>Ultimate PW8035</v>
      </c>
      <c r="C916" s="14" t="s">
        <v>936</v>
      </c>
      <c r="D916" s="14" t="s">
        <v>1675</v>
      </c>
      <c r="E916" s="14"/>
      <c r="F916" s="14"/>
      <c r="G916" s="14"/>
      <c r="H916" s="14">
        <v>140</v>
      </c>
      <c r="I916" s="14">
        <v>87</v>
      </c>
      <c r="J916" s="9">
        <v>7.6</v>
      </c>
      <c r="K916" s="14">
        <v>40</v>
      </c>
      <c r="L916" s="14">
        <v>25.2</v>
      </c>
      <c r="M916" s="14">
        <v>0.48449999999999999</v>
      </c>
      <c r="N916" s="14">
        <f t="shared" si="42"/>
        <v>0.54054054054054057</v>
      </c>
      <c r="O916" s="14">
        <f t="shared" si="44"/>
        <v>4.6732577767060466</v>
      </c>
      <c r="P916" s="14"/>
      <c r="Q916" s="14"/>
      <c r="R916" s="14"/>
      <c r="W916" t="s">
        <v>3530</v>
      </c>
      <c r="X916" s="6">
        <v>2004</v>
      </c>
      <c r="Z916" s="6">
        <v>0</v>
      </c>
      <c r="AD916" s="14">
        <v>74</v>
      </c>
    </row>
    <row r="917" spans="1:30">
      <c r="A917" s="9">
        <v>8</v>
      </c>
      <c r="B917" s="9" t="str">
        <f t="shared" si="43"/>
        <v>Ultimate PW8035DV</v>
      </c>
      <c r="C917" s="14" t="s">
        <v>936</v>
      </c>
      <c r="D917" s="14" t="s">
        <v>1676</v>
      </c>
      <c r="E917" s="14"/>
      <c r="F917" s="14"/>
      <c r="G917" s="14"/>
      <c r="H917" s="14">
        <v>175</v>
      </c>
      <c r="I917" s="14">
        <v>85</v>
      </c>
      <c r="J917" s="9">
        <v>6.4</v>
      </c>
      <c r="K917" s="14">
        <v>38</v>
      </c>
      <c r="L917" s="14">
        <v>22.7</v>
      </c>
      <c r="M917" s="14">
        <v>0.50370000000000004</v>
      </c>
      <c r="N917" s="14">
        <f t="shared" si="42"/>
        <v>0.55882352941176472</v>
      </c>
      <c r="O917" s="14">
        <f t="shared" si="44"/>
        <v>5.1063387045139308</v>
      </c>
      <c r="P917" s="14"/>
      <c r="Q917" s="14"/>
      <c r="R917" s="14"/>
      <c r="W917" t="s">
        <v>3530</v>
      </c>
      <c r="X917" s="6">
        <v>2004</v>
      </c>
      <c r="Z917" s="6">
        <v>0</v>
      </c>
      <c r="AD917" s="14">
        <v>68</v>
      </c>
    </row>
    <row r="918" spans="1:30">
      <c r="A918" s="9">
        <v>8</v>
      </c>
      <c r="B918" s="9" t="str">
        <f t="shared" si="43"/>
        <v>Ultimate REFLEX 8</v>
      </c>
      <c r="C918" s="14" t="s">
        <v>936</v>
      </c>
      <c r="D918" s="14" t="s">
        <v>1677</v>
      </c>
      <c r="E918" s="14"/>
      <c r="F918" s="14"/>
      <c r="G918" s="14"/>
      <c r="H918" s="14">
        <v>250</v>
      </c>
      <c r="I918" s="14">
        <v>89</v>
      </c>
      <c r="J918" s="9">
        <v>6.4</v>
      </c>
      <c r="K918" s="14">
        <v>40</v>
      </c>
      <c r="L918" s="14">
        <v>28.3</v>
      </c>
      <c r="M918" s="14">
        <v>0.34139999999999998</v>
      </c>
      <c r="N918" s="14">
        <f t="shared" si="42"/>
        <v>0.35087719298245612</v>
      </c>
      <c r="O918" s="14">
        <f t="shared" si="44"/>
        <v>12.639763050721941</v>
      </c>
      <c r="P918" s="14"/>
      <c r="Q918" s="14"/>
      <c r="R918" s="14"/>
      <c r="W918" t="s">
        <v>3530</v>
      </c>
      <c r="X918" s="6">
        <v>2004</v>
      </c>
      <c r="Z918" s="6">
        <v>0</v>
      </c>
      <c r="AD918" s="14">
        <v>114</v>
      </c>
    </row>
    <row r="919" spans="1:30">
      <c r="A919" s="9">
        <v>8</v>
      </c>
      <c r="B919" s="9" t="str">
        <f t="shared" si="43"/>
        <v>Vifa M21WJ-49-08</v>
      </c>
      <c r="C919" s="14" t="s">
        <v>260</v>
      </c>
      <c r="D919" s="14" t="s">
        <v>1678</v>
      </c>
      <c r="E919" s="14"/>
      <c r="F919" s="14"/>
      <c r="G919" s="14"/>
      <c r="H919" s="14">
        <v>80</v>
      </c>
      <c r="I919" s="14">
        <v>90</v>
      </c>
      <c r="J919" s="9">
        <v>4</v>
      </c>
      <c r="K919" s="14">
        <v>25</v>
      </c>
      <c r="L919" s="14">
        <v>140</v>
      </c>
      <c r="M919" s="14">
        <v>0.24</v>
      </c>
      <c r="N919" s="14">
        <f t="shared" si="42"/>
        <v>0.26881720430107525</v>
      </c>
      <c r="O919" s="14">
        <f t="shared" si="44"/>
        <v>2.2388059701492531</v>
      </c>
      <c r="P919" s="14"/>
      <c r="Q919" s="14"/>
      <c r="R919" s="14"/>
      <c r="W919" t="s">
        <v>3530</v>
      </c>
      <c r="X919" s="6">
        <v>2004</v>
      </c>
      <c r="Z919" s="6">
        <v>0</v>
      </c>
      <c r="AD919" s="14">
        <v>93</v>
      </c>
    </row>
    <row r="920" spans="1:30">
      <c r="A920" s="9">
        <v>8</v>
      </c>
      <c r="B920" s="9" t="str">
        <f t="shared" si="43"/>
        <v>Vifa M21WO-39-08</v>
      </c>
      <c r="C920" s="14" t="s">
        <v>260</v>
      </c>
      <c r="D920" s="14" t="s">
        <v>1679</v>
      </c>
      <c r="E920" s="14"/>
      <c r="F920" s="14"/>
      <c r="G920" s="14"/>
      <c r="H920" s="14">
        <v>80</v>
      </c>
      <c r="I920" s="14">
        <v>90</v>
      </c>
      <c r="J920" s="9"/>
      <c r="K920" s="14">
        <v>28</v>
      </c>
      <c r="L920" s="14">
        <v>105</v>
      </c>
      <c r="M920" s="14">
        <v>0.3</v>
      </c>
      <c r="N920" s="14">
        <f t="shared" si="42"/>
        <v>0.35</v>
      </c>
      <c r="O920" s="14">
        <f t="shared" si="44"/>
        <v>2.0999999999999996</v>
      </c>
      <c r="P920" s="14"/>
      <c r="Q920" s="14"/>
      <c r="R920" s="14"/>
      <c r="W920" t="s">
        <v>3530</v>
      </c>
      <c r="X920" s="6">
        <v>2004</v>
      </c>
      <c r="Z920" s="6">
        <v>0</v>
      </c>
      <c r="AD920" s="14">
        <v>80</v>
      </c>
    </row>
    <row r="921" spans="1:30">
      <c r="A921" s="9">
        <v>8</v>
      </c>
      <c r="B921" s="9" t="str">
        <f t="shared" si="43"/>
        <v>Vifa MG22WO09-08</v>
      </c>
      <c r="C921" s="14" t="s">
        <v>260</v>
      </c>
      <c r="D921" s="14" t="s">
        <v>1680</v>
      </c>
      <c r="E921" s="14"/>
      <c r="F921" s="14"/>
      <c r="G921" s="14"/>
      <c r="H921" s="14"/>
      <c r="I921" s="14">
        <v>88.5</v>
      </c>
      <c r="J921" s="9"/>
      <c r="K921" s="14">
        <v>21</v>
      </c>
      <c r="L921" s="14">
        <v>154</v>
      </c>
      <c r="M921" s="14">
        <v>0.23</v>
      </c>
      <c r="N921" s="14">
        <f t="shared" si="42"/>
        <v>0.26923076923076922</v>
      </c>
      <c r="O921" s="14">
        <f t="shared" si="44"/>
        <v>1.5784313725490204</v>
      </c>
      <c r="P921" s="14"/>
      <c r="Q921" s="14"/>
      <c r="R921" s="14"/>
      <c r="W921" t="s">
        <v>3530</v>
      </c>
      <c r="X921" s="6">
        <v>2004</v>
      </c>
      <c r="Z921" s="6">
        <v>0</v>
      </c>
      <c r="AD921" s="14">
        <v>78</v>
      </c>
    </row>
    <row r="922" spans="1:30">
      <c r="A922" s="9">
        <v>8</v>
      </c>
      <c r="B922" s="9" t="str">
        <f t="shared" si="43"/>
        <v>Vifa P21WO-39-08</v>
      </c>
      <c r="C922" s="14" t="s">
        <v>260</v>
      </c>
      <c r="D922" s="14" t="s">
        <v>1681</v>
      </c>
      <c r="E922" s="14"/>
      <c r="F922" s="14"/>
      <c r="G922" s="14"/>
      <c r="H922" s="14">
        <v>80</v>
      </c>
      <c r="I922" s="14">
        <v>88</v>
      </c>
      <c r="J922" s="9"/>
      <c r="K922" s="14">
        <v>26</v>
      </c>
      <c r="L922" s="14">
        <v>85</v>
      </c>
      <c r="M922" s="14">
        <v>0.37</v>
      </c>
      <c r="N922" s="14">
        <f t="shared" si="42"/>
        <v>0.44067796610169491</v>
      </c>
      <c r="O922" s="14">
        <f t="shared" si="44"/>
        <v>2.3069544364508392</v>
      </c>
      <c r="P922" s="14"/>
      <c r="Q922" s="14"/>
      <c r="R922" s="14"/>
      <c r="W922" t="s">
        <v>3530</v>
      </c>
      <c r="X922" s="6">
        <v>2004</v>
      </c>
      <c r="Z922" s="6">
        <v>0</v>
      </c>
      <c r="AD922" s="14">
        <v>59</v>
      </c>
    </row>
    <row r="923" spans="1:30">
      <c r="A923" s="9">
        <v>8</v>
      </c>
      <c r="B923" s="9" t="str">
        <f t="shared" si="43"/>
        <v>Vifa PL22WR09-04</v>
      </c>
      <c r="C923" s="14" t="s">
        <v>260</v>
      </c>
      <c r="D923" s="14" t="s">
        <v>1682</v>
      </c>
      <c r="E923" s="14"/>
      <c r="F923" s="14"/>
      <c r="G923" s="14"/>
      <c r="H923" s="14">
        <v>125</v>
      </c>
      <c r="I923" s="14">
        <v>87</v>
      </c>
      <c r="J923" s="9"/>
      <c r="K923" s="14">
        <v>26</v>
      </c>
      <c r="L923" s="14">
        <v>56</v>
      </c>
      <c r="M923" s="14">
        <v>0.31</v>
      </c>
      <c r="N923" s="14">
        <f t="shared" si="42"/>
        <v>0.32911392405063289</v>
      </c>
      <c r="O923" s="14">
        <f t="shared" si="44"/>
        <v>5.3377483443708629</v>
      </c>
      <c r="P923" s="14"/>
      <c r="Q923" s="14"/>
      <c r="R923" s="14"/>
      <c r="W923" t="s">
        <v>3530</v>
      </c>
      <c r="X923" s="6">
        <v>2004</v>
      </c>
      <c r="Z923" s="6">
        <v>0</v>
      </c>
      <c r="AD923" s="14">
        <v>79</v>
      </c>
    </row>
    <row r="924" spans="1:30">
      <c r="A924" s="9">
        <v>8</v>
      </c>
      <c r="B924" s="9" t="str">
        <f t="shared" si="43"/>
        <v>Vifa PL22WR09-08</v>
      </c>
      <c r="C924" s="14" t="s">
        <v>260</v>
      </c>
      <c r="D924" s="14" t="s">
        <v>1683</v>
      </c>
      <c r="E924" s="14"/>
      <c r="F924" s="14"/>
      <c r="G924" s="14"/>
      <c r="H924" s="14">
        <v>125</v>
      </c>
      <c r="I924" s="14">
        <v>85.5</v>
      </c>
      <c r="J924" s="9"/>
      <c r="K924" s="14">
        <v>27</v>
      </c>
      <c r="L924" s="14">
        <v>56</v>
      </c>
      <c r="M924" s="14">
        <v>0.34</v>
      </c>
      <c r="N924" s="14">
        <f t="shared" si="42"/>
        <v>0.36986301369863012</v>
      </c>
      <c r="O924" s="14">
        <f t="shared" si="44"/>
        <v>4.2110091743119309</v>
      </c>
      <c r="P924" s="14"/>
      <c r="Q924" s="14"/>
      <c r="R924" s="14"/>
      <c r="W924" t="s">
        <v>3530</v>
      </c>
      <c r="X924" s="6">
        <v>2004</v>
      </c>
      <c r="Z924" s="6">
        <v>0</v>
      </c>
      <c r="AD924" s="14">
        <v>73</v>
      </c>
    </row>
    <row r="925" spans="1:30">
      <c r="A925" s="9">
        <v>8</v>
      </c>
      <c r="B925" s="9" t="str">
        <f t="shared" si="43"/>
        <v>Visaton AL 200 8 Ohm</v>
      </c>
      <c r="C925" s="14" t="s">
        <v>752</v>
      </c>
      <c r="D925" s="14" t="s">
        <v>1684</v>
      </c>
      <c r="E925" s="14"/>
      <c r="F925" s="14"/>
      <c r="G925" s="14"/>
      <c r="H925" s="14">
        <v>120</v>
      </c>
      <c r="I925" s="14">
        <v>88</v>
      </c>
      <c r="J925" s="9">
        <v>10</v>
      </c>
      <c r="K925" s="14">
        <v>32</v>
      </c>
      <c r="L925" s="14">
        <v>77</v>
      </c>
      <c r="M925" s="14">
        <v>0.31</v>
      </c>
      <c r="N925" s="14">
        <f t="shared" si="42"/>
        <v>0.35164835164835168</v>
      </c>
      <c r="O925" s="14">
        <f t="shared" si="44"/>
        <v>2.6174142480211064</v>
      </c>
      <c r="P925" s="14"/>
      <c r="Q925" s="14"/>
      <c r="R925" s="14"/>
      <c r="W925" t="s">
        <v>3530</v>
      </c>
      <c r="X925" s="6">
        <v>2004</v>
      </c>
      <c r="Z925" s="6">
        <v>0</v>
      </c>
      <c r="AD925" s="14">
        <v>91</v>
      </c>
    </row>
    <row r="926" spans="1:30">
      <c r="A926" s="9">
        <v>8</v>
      </c>
      <c r="B926" s="9" t="str">
        <f t="shared" si="43"/>
        <v>Visaton AL 200 DV 2x8 Ohm P.</v>
      </c>
      <c r="C926" s="14" t="s">
        <v>752</v>
      </c>
      <c r="D926" s="14" t="s">
        <v>1685</v>
      </c>
      <c r="E926" s="14"/>
      <c r="F926" s="14"/>
      <c r="G926" s="14"/>
      <c r="H926" s="14">
        <v>120</v>
      </c>
      <c r="I926" s="14">
        <v>88</v>
      </c>
      <c r="J926" s="9">
        <v>10</v>
      </c>
      <c r="K926" s="14">
        <v>34</v>
      </c>
      <c r="L926" s="14">
        <v>68</v>
      </c>
      <c r="M926" s="14">
        <v>0.22</v>
      </c>
      <c r="N926" s="14">
        <f t="shared" si="42"/>
        <v>0.44155844155844154</v>
      </c>
      <c r="O926" s="14">
        <f t="shared" si="44"/>
        <v>0.43845252051582639</v>
      </c>
      <c r="P926" s="14"/>
      <c r="Q926" s="14"/>
      <c r="R926" s="14"/>
      <c r="W926" t="s">
        <v>3530</v>
      </c>
      <c r="X926" s="6">
        <v>2004</v>
      </c>
      <c r="Z926" s="6">
        <v>0</v>
      </c>
      <c r="AD926" s="14">
        <v>77</v>
      </c>
    </row>
    <row r="927" spans="1:30">
      <c r="A927" s="9">
        <v>8</v>
      </c>
      <c r="B927" s="9" t="str">
        <f t="shared" si="43"/>
        <v>Visaton BG 20 8 Ohm</v>
      </c>
      <c r="C927" s="14" t="s">
        <v>752</v>
      </c>
      <c r="D927" s="14" t="s">
        <v>1686</v>
      </c>
      <c r="E927" s="14"/>
      <c r="F927" s="14"/>
      <c r="G927" s="14"/>
      <c r="H927" s="14">
        <v>40</v>
      </c>
      <c r="I927" s="14">
        <v>92</v>
      </c>
      <c r="J927" s="9">
        <v>4</v>
      </c>
      <c r="K927" s="14">
        <v>36</v>
      </c>
      <c r="L927" s="14">
        <v>121</v>
      </c>
      <c r="M927" s="14">
        <v>0.32</v>
      </c>
      <c r="N927" s="14">
        <f t="shared" si="42"/>
        <v>0.4</v>
      </c>
      <c r="O927" s="14">
        <f t="shared" si="44"/>
        <v>1.6</v>
      </c>
      <c r="P927" s="14"/>
      <c r="Q927" s="14"/>
      <c r="R927" s="14"/>
      <c r="W927" t="s">
        <v>3530</v>
      </c>
      <c r="X927" s="6">
        <v>2004</v>
      </c>
      <c r="Z927" s="6">
        <v>0</v>
      </c>
      <c r="AD927" s="14">
        <v>90</v>
      </c>
    </row>
    <row r="928" spans="1:30">
      <c r="A928" s="9">
        <v>8</v>
      </c>
      <c r="B928" s="9" t="str">
        <f t="shared" si="43"/>
        <v>Visaton GF 200 2 Ohm</v>
      </c>
      <c r="C928" s="14" t="s">
        <v>752</v>
      </c>
      <c r="D928" s="14" t="s">
        <v>1687</v>
      </c>
      <c r="E928" s="14"/>
      <c r="F928" s="14"/>
      <c r="G928" s="14"/>
      <c r="H928" s="14">
        <v>120</v>
      </c>
      <c r="I928" s="14">
        <v>88</v>
      </c>
      <c r="J928" s="9">
        <v>10</v>
      </c>
      <c r="K928" s="14">
        <v>32</v>
      </c>
      <c r="L928" s="14">
        <v>57</v>
      </c>
      <c r="M928" s="14">
        <v>0.36</v>
      </c>
      <c r="N928" s="14">
        <f t="shared" si="42"/>
        <v>0.41025641025641024</v>
      </c>
      <c r="O928" s="14">
        <f t="shared" si="44"/>
        <v>2.9387755102040827</v>
      </c>
      <c r="P928" s="14"/>
      <c r="Q928" s="14"/>
      <c r="R928" s="14"/>
      <c r="W928" t="s">
        <v>3530</v>
      </c>
      <c r="X928" s="6">
        <v>2004</v>
      </c>
      <c r="Z928" s="6">
        <v>0</v>
      </c>
      <c r="AD928" s="14">
        <v>78</v>
      </c>
    </row>
    <row r="929" spans="1:30">
      <c r="A929" s="9">
        <v>8</v>
      </c>
      <c r="B929" s="9" t="str">
        <f t="shared" si="43"/>
        <v>Visaton GF 200 4 Ohm</v>
      </c>
      <c r="C929" s="14" t="s">
        <v>752</v>
      </c>
      <c r="D929" s="14" t="s">
        <v>1688</v>
      </c>
      <c r="E929" s="14"/>
      <c r="F929" s="14"/>
      <c r="G929" s="14"/>
      <c r="H929" s="14">
        <v>120</v>
      </c>
      <c r="I929" s="14">
        <v>85</v>
      </c>
      <c r="J929" s="9">
        <v>10</v>
      </c>
      <c r="K929" s="14">
        <v>32</v>
      </c>
      <c r="L929" s="14">
        <v>62</v>
      </c>
      <c r="M929" s="14">
        <v>0.65</v>
      </c>
      <c r="N929" s="14">
        <f t="shared" si="42"/>
        <v>0.76190476190476186</v>
      </c>
      <c r="O929" s="14">
        <f t="shared" si="44"/>
        <v>4.4255319148936199</v>
      </c>
      <c r="P929" s="14"/>
      <c r="Q929" s="14"/>
      <c r="R929" s="14"/>
      <c r="W929" t="s">
        <v>3530</v>
      </c>
      <c r="X929" s="6">
        <v>2004</v>
      </c>
      <c r="Z929" s="6">
        <v>0</v>
      </c>
      <c r="AD929" s="14">
        <v>42</v>
      </c>
    </row>
    <row r="930" spans="1:30">
      <c r="A930" s="9">
        <v>8</v>
      </c>
      <c r="B930" s="9" t="str">
        <f t="shared" si="43"/>
        <v>Visaton GF 200 8 Ohm</v>
      </c>
      <c r="C930" s="14" t="s">
        <v>752</v>
      </c>
      <c r="D930" s="14" t="s">
        <v>1689</v>
      </c>
      <c r="E930" s="14"/>
      <c r="F930" s="14"/>
      <c r="G930" s="14"/>
      <c r="H930" s="14">
        <v>120</v>
      </c>
      <c r="I930" s="14">
        <v>88</v>
      </c>
      <c r="J930" s="9">
        <v>10</v>
      </c>
      <c r="K930" s="14">
        <v>29</v>
      </c>
      <c r="L930" s="14">
        <v>73</v>
      </c>
      <c r="M930" s="14">
        <v>0.32</v>
      </c>
      <c r="N930" s="14">
        <f t="shared" si="42"/>
        <v>0.3493975903614458</v>
      </c>
      <c r="O930" s="14">
        <f t="shared" si="44"/>
        <v>3.8032786885245864</v>
      </c>
      <c r="P930" s="14"/>
      <c r="Q930" s="14"/>
      <c r="R930" s="14"/>
      <c r="W930" t="s">
        <v>3530</v>
      </c>
      <c r="X930" s="6">
        <v>2004</v>
      </c>
      <c r="Z930" s="6">
        <v>0</v>
      </c>
      <c r="AD930" s="14">
        <v>83</v>
      </c>
    </row>
    <row r="931" spans="1:30">
      <c r="A931" s="9">
        <v>8</v>
      </c>
      <c r="B931" s="9" t="str">
        <f t="shared" si="43"/>
        <v>Visaton T 200 4 Ohm</v>
      </c>
      <c r="C931" s="14" t="s">
        <v>752</v>
      </c>
      <c r="D931" s="14" t="s">
        <v>1690</v>
      </c>
      <c r="E931" s="14"/>
      <c r="F931" s="14"/>
      <c r="G931" s="14"/>
      <c r="H931" s="14">
        <v>80</v>
      </c>
      <c r="I931" s="14">
        <v>87</v>
      </c>
      <c r="J931" s="9">
        <v>10</v>
      </c>
      <c r="K931" s="14">
        <v>43</v>
      </c>
      <c r="L931" s="14">
        <v>49</v>
      </c>
      <c r="M931" s="14">
        <v>0.57999999999999996</v>
      </c>
      <c r="N931" s="14">
        <f t="shared" si="42"/>
        <v>0.69354838709677424</v>
      </c>
      <c r="O931" s="14">
        <f t="shared" si="44"/>
        <v>3.5426136363636336</v>
      </c>
      <c r="P931" s="14"/>
      <c r="Q931" s="14"/>
      <c r="R931" s="14"/>
      <c r="W931" t="s">
        <v>3530</v>
      </c>
      <c r="X931" s="6">
        <v>2004</v>
      </c>
      <c r="Z931" s="6">
        <v>0</v>
      </c>
      <c r="AD931" s="14">
        <v>62</v>
      </c>
    </row>
    <row r="932" spans="1:30">
      <c r="A932" s="9">
        <v>8</v>
      </c>
      <c r="B932" s="9" t="str">
        <f t="shared" si="43"/>
        <v>Visaton W 200 4 Ohm</v>
      </c>
      <c r="C932" s="14" t="s">
        <v>752</v>
      </c>
      <c r="D932" s="14" t="s">
        <v>1691</v>
      </c>
      <c r="E932" s="14"/>
      <c r="F932" s="14"/>
      <c r="G932" s="14"/>
      <c r="H932" s="14">
        <v>50</v>
      </c>
      <c r="I932" s="14">
        <v>88</v>
      </c>
      <c r="J932" s="9">
        <v>10</v>
      </c>
      <c r="K932" s="14">
        <v>45</v>
      </c>
      <c r="L932" s="14">
        <v>53</v>
      </c>
      <c r="M932" s="14">
        <v>0.63</v>
      </c>
      <c r="N932" s="14">
        <f t="shared" si="42"/>
        <v>0.78947368421052633</v>
      </c>
      <c r="O932" s="14">
        <f t="shared" si="44"/>
        <v>3.1188118811881189</v>
      </c>
      <c r="P932" s="14"/>
      <c r="Q932" s="14"/>
      <c r="R932" s="14"/>
      <c r="W932" t="s">
        <v>3530</v>
      </c>
      <c r="X932" s="6">
        <v>2004</v>
      </c>
      <c r="Z932" s="6">
        <v>0</v>
      </c>
      <c r="AD932" s="14">
        <v>57</v>
      </c>
    </row>
    <row r="933" spans="1:30">
      <c r="A933" s="9">
        <v>8</v>
      </c>
      <c r="B933" s="9" t="str">
        <f t="shared" si="43"/>
        <v>Visaton W 200 8 Ohm</v>
      </c>
      <c r="C933" s="14" t="s">
        <v>752</v>
      </c>
      <c r="D933" s="14" t="s">
        <v>1692</v>
      </c>
      <c r="E933" s="14"/>
      <c r="F933" s="14"/>
      <c r="G933" s="14"/>
      <c r="H933" s="14">
        <v>50</v>
      </c>
      <c r="I933" s="14">
        <v>88</v>
      </c>
      <c r="J933" s="9">
        <v>10</v>
      </c>
      <c r="K933" s="14">
        <v>45</v>
      </c>
      <c r="L933" s="14">
        <v>53</v>
      </c>
      <c r="M933" s="14">
        <v>0.66</v>
      </c>
      <c r="N933" s="14">
        <f t="shared" si="42"/>
        <v>0.84905660377358494</v>
      </c>
      <c r="O933" s="14">
        <f t="shared" si="44"/>
        <v>2.9640718562874255</v>
      </c>
      <c r="P933" s="14"/>
      <c r="Q933" s="14"/>
      <c r="R933" s="14"/>
      <c r="W933" t="s">
        <v>3530</v>
      </c>
      <c r="X933" s="6">
        <v>2004</v>
      </c>
      <c r="Z933" s="6">
        <v>0</v>
      </c>
      <c r="AD933" s="14">
        <v>53</v>
      </c>
    </row>
    <row r="934" spans="1:30">
      <c r="A934" s="9">
        <v>8</v>
      </c>
      <c r="B934" s="9" t="str">
        <f t="shared" si="43"/>
        <v>Visaton W 200 S 4 Ohm</v>
      </c>
      <c r="C934" s="14" t="s">
        <v>752</v>
      </c>
      <c r="D934" s="14" t="s">
        <v>1693</v>
      </c>
      <c r="E934" s="14"/>
      <c r="F934" s="14"/>
      <c r="G934" s="14"/>
      <c r="H934" s="14">
        <v>75</v>
      </c>
      <c r="I934" s="14">
        <v>88</v>
      </c>
      <c r="J934" s="9">
        <v>10</v>
      </c>
      <c r="K934" s="14">
        <v>30</v>
      </c>
      <c r="L934" s="14">
        <v>65</v>
      </c>
      <c r="M934" s="14">
        <v>0.3</v>
      </c>
      <c r="N934" s="14">
        <f t="shared" si="42"/>
        <v>0.32967032967032966</v>
      </c>
      <c r="O934" s="14">
        <f t="shared" si="44"/>
        <v>3.3333333333333304</v>
      </c>
      <c r="P934" s="14"/>
      <c r="Q934" s="14"/>
      <c r="R934" s="14"/>
      <c r="W934" t="s">
        <v>3530</v>
      </c>
      <c r="X934" s="6">
        <v>2004</v>
      </c>
      <c r="Z934" s="6">
        <v>0</v>
      </c>
      <c r="AD934" s="14">
        <v>91</v>
      </c>
    </row>
    <row r="935" spans="1:30">
      <c r="A935" s="9">
        <v>8</v>
      </c>
      <c r="B935" s="9" t="str">
        <f t="shared" si="43"/>
        <v>Visaton W 200 S 8 Ohm</v>
      </c>
      <c r="C935" s="14" t="s">
        <v>752</v>
      </c>
      <c r="D935" s="14" t="s">
        <v>1694</v>
      </c>
      <c r="E935" s="14"/>
      <c r="F935" s="14"/>
      <c r="G935" s="14"/>
      <c r="H935" s="14">
        <v>75</v>
      </c>
      <c r="I935" s="14">
        <v>88</v>
      </c>
      <c r="J935" s="9">
        <v>10</v>
      </c>
      <c r="K935" s="14">
        <v>30</v>
      </c>
      <c r="L935" s="14">
        <v>70</v>
      </c>
      <c r="M935" s="14">
        <v>0.33</v>
      </c>
      <c r="N935" s="14">
        <f t="shared" si="42"/>
        <v>0.37037037037037035</v>
      </c>
      <c r="O935" s="14">
        <f t="shared" si="44"/>
        <v>3.0275229357798183</v>
      </c>
      <c r="P935" s="14"/>
      <c r="Q935" s="14"/>
      <c r="R935" s="14"/>
      <c r="W935" t="s">
        <v>3530</v>
      </c>
      <c r="X935" s="6">
        <v>2004</v>
      </c>
      <c r="Z935" s="6">
        <v>0</v>
      </c>
      <c r="AD935" s="14">
        <v>81</v>
      </c>
    </row>
    <row r="936" spans="1:30">
      <c r="A936" s="9">
        <v>8</v>
      </c>
      <c r="B936" s="9" t="str">
        <f t="shared" si="43"/>
        <v>Visaton W 200 SC 4 Ohm</v>
      </c>
      <c r="C936" s="14" t="s">
        <v>752</v>
      </c>
      <c r="D936" s="14" t="s">
        <v>1695</v>
      </c>
      <c r="E936" s="14"/>
      <c r="F936" s="14"/>
      <c r="G936" s="14"/>
      <c r="H936" s="14">
        <v>75</v>
      </c>
      <c r="I936" s="14">
        <v>88</v>
      </c>
      <c r="J936" s="9">
        <v>10</v>
      </c>
      <c r="K936" s="14">
        <v>27</v>
      </c>
      <c r="L936" s="14">
        <v>71</v>
      </c>
      <c r="M936" s="14">
        <v>0.28000000000000003</v>
      </c>
      <c r="N936" s="14">
        <f t="shared" si="42"/>
        <v>0.31034482758620691</v>
      </c>
      <c r="O936" s="14">
        <f t="shared" si="44"/>
        <v>2.8636363636363664</v>
      </c>
      <c r="P936" s="14"/>
      <c r="Q936" s="14"/>
      <c r="R936" s="14"/>
      <c r="W936" t="s">
        <v>3530</v>
      </c>
      <c r="X936" s="6">
        <v>2004</v>
      </c>
      <c r="Z936" s="6">
        <v>0</v>
      </c>
      <c r="AD936" s="14">
        <v>87</v>
      </c>
    </row>
    <row r="937" spans="1:30">
      <c r="A937" s="9">
        <v>8</v>
      </c>
      <c r="B937" s="9" t="str">
        <f t="shared" si="43"/>
        <v>Visaton W 200 SC 8 Ohm</v>
      </c>
      <c r="C937" s="14" t="s">
        <v>752</v>
      </c>
      <c r="D937" s="14" t="s">
        <v>1696</v>
      </c>
      <c r="E937" s="14"/>
      <c r="F937" s="14"/>
      <c r="G937" s="14"/>
      <c r="H937" s="14">
        <v>75</v>
      </c>
      <c r="I937" s="14">
        <v>88</v>
      </c>
      <c r="J937" s="9">
        <v>10</v>
      </c>
      <c r="K937" s="14">
        <v>27</v>
      </c>
      <c r="L937" s="14">
        <v>63</v>
      </c>
      <c r="M937" s="14">
        <v>0.28999999999999998</v>
      </c>
      <c r="N937" s="14">
        <f t="shared" si="42"/>
        <v>0.32142857142857145</v>
      </c>
      <c r="O937" s="14">
        <f t="shared" si="44"/>
        <v>2.9659090909090855</v>
      </c>
      <c r="P937" s="14"/>
      <c r="Q937" s="14"/>
      <c r="R937" s="14"/>
      <c r="W937" t="s">
        <v>3530</v>
      </c>
      <c r="X937" s="6">
        <v>2004</v>
      </c>
      <c r="Z937" s="6">
        <v>0</v>
      </c>
      <c r="AD937" s="14">
        <v>84</v>
      </c>
    </row>
    <row r="938" spans="1:30">
      <c r="A938" s="9">
        <v>8</v>
      </c>
      <c r="B938" s="9" t="str">
        <f t="shared" si="43"/>
        <v>Visaton WS 20 E 4 Ohm</v>
      </c>
      <c r="C938" s="14" t="s">
        <v>752</v>
      </c>
      <c r="D938" s="14" t="s">
        <v>1697</v>
      </c>
      <c r="E938" s="14"/>
      <c r="F938" s="14"/>
      <c r="G938" s="14"/>
      <c r="H938" s="14">
        <v>80</v>
      </c>
      <c r="I938" s="14">
        <v>88</v>
      </c>
      <c r="J938" s="9">
        <v>6</v>
      </c>
      <c r="K938" s="14">
        <v>49</v>
      </c>
      <c r="L938" s="14">
        <v>36</v>
      </c>
      <c r="M938" s="14">
        <v>0.99</v>
      </c>
      <c r="N938" s="14">
        <f t="shared" si="42"/>
        <v>1.2894736842105263</v>
      </c>
      <c r="O938" s="14">
        <f t="shared" si="44"/>
        <v>4.2627416520210879</v>
      </c>
      <c r="P938" s="14"/>
      <c r="Q938" s="14"/>
      <c r="R938" s="14"/>
      <c r="W938" t="s">
        <v>3530</v>
      </c>
      <c r="X938" s="6">
        <v>2004</v>
      </c>
      <c r="Z938" s="6">
        <v>0</v>
      </c>
      <c r="AD938" s="14">
        <v>38</v>
      </c>
    </row>
    <row r="939" spans="1:30">
      <c r="A939" s="9">
        <v>8</v>
      </c>
      <c r="B939" s="9" t="str">
        <f t="shared" si="43"/>
        <v>Visaton WS 20 E 8 Ohm</v>
      </c>
      <c r="C939" s="14" t="s">
        <v>752</v>
      </c>
      <c r="D939" s="14" t="s">
        <v>1698</v>
      </c>
      <c r="E939" s="14"/>
      <c r="F939" s="14"/>
      <c r="G939" s="14"/>
      <c r="H939" s="14">
        <v>80</v>
      </c>
      <c r="I939" s="14">
        <v>88</v>
      </c>
      <c r="J939" s="9">
        <v>6</v>
      </c>
      <c r="K939" s="14">
        <v>45</v>
      </c>
      <c r="L939" s="14">
        <v>48</v>
      </c>
      <c r="M939" s="14">
        <v>0.98</v>
      </c>
      <c r="N939" s="14">
        <f t="shared" si="42"/>
        <v>1.2857142857142858</v>
      </c>
      <c r="O939" s="14">
        <f t="shared" si="44"/>
        <v>4.1214953271028021</v>
      </c>
      <c r="P939" s="14"/>
      <c r="Q939" s="14"/>
      <c r="R939" s="14"/>
      <c r="W939" t="s">
        <v>3530</v>
      </c>
      <c r="X939" s="6">
        <v>2004</v>
      </c>
      <c r="Z939" s="6">
        <v>0</v>
      </c>
      <c r="AD939" s="14">
        <v>35</v>
      </c>
    </row>
    <row r="940" spans="1:30">
      <c r="A940" s="9">
        <v>8</v>
      </c>
      <c r="B940" s="9" t="str">
        <f t="shared" si="43"/>
        <v>Visaton WSP 21 S 8 Ohm</v>
      </c>
      <c r="C940" s="14" t="s">
        <v>752</v>
      </c>
      <c r="D940" s="14" t="s">
        <v>1699</v>
      </c>
      <c r="E940" s="14"/>
      <c r="F940" s="14"/>
      <c r="G940" s="14"/>
      <c r="H940" s="14">
        <v>100</v>
      </c>
      <c r="I940" s="14">
        <v>91</v>
      </c>
      <c r="J940" s="9">
        <v>9.5</v>
      </c>
      <c r="K940" s="14">
        <v>28</v>
      </c>
      <c r="L940" s="14">
        <v>80</v>
      </c>
      <c r="M940" s="14">
        <v>0.28000000000000003</v>
      </c>
      <c r="N940" s="14">
        <f t="shared" si="42"/>
        <v>0.30107526881720431</v>
      </c>
      <c r="O940" s="14">
        <f t="shared" si="44"/>
        <v>4</v>
      </c>
      <c r="P940" s="14"/>
      <c r="Q940" s="14"/>
      <c r="R940" s="14"/>
      <c r="W940" t="s">
        <v>3530</v>
      </c>
      <c r="X940" s="6">
        <v>2004</v>
      </c>
      <c r="Z940" s="6">
        <v>0</v>
      </c>
      <c r="AD940" s="14">
        <v>93</v>
      </c>
    </row>
    <row r="941" spans="1:30">
      <c r="A941" s="9">
        <v>8</v>
      </c>
      <c r="B941" s="9" t="str">
        <f t="shared" si="43"/>
        <v>Volt B220.2-8ohm</v>
      </c>
      <c r="C941" s="14" t="s">
        <v>1700</v>
      </c>
      <c r="D941" s="14" t="s">
        <v>1701</v>
      </c>
      <c r="E941" s="14"/>
      <c r="F941" s="14"/>
      <c r="G941" s="14"/>
      <c r="H941" s="14">
        <v>150</v>
      </c>
      <c r="I941" s="14">
        <v>87.5</v>
      </c>
      <c r="J941" s="9">
        <v>5.25</v>
      </c>
      <c r="K941" s="14">
        <v>27</v>
      </c>
      <c r="L941" s="14">
        <v>52</v>
      </c>
      <c r="M941" s="14">
        <v>0.24</v>
      </c>
      <c r="N941" s="14">
        <f t="shared" si="42"/>
        <v>0.28125</v>
      </c>
      <c r="O941" s="14">
        <f t="shared" si="44"/>
        <v>1.6363636363636351</v>
      </c>
      <c r="P941" s="14"/>
      <c r="Q941" s="14"/>
      <c r="R941" s="14"/>
      <c r="W941" t="s">
        <v>3530</v>
      </c>
      <c r="X941" s="6">
        <v>2004</v>
      </c>
      <c r="Z941" s="6">
        <v>0</v>
      </c>
      <c r="AD941" s="14">
        <v>96</v>
      </c>
    </row>
    <row r="942" spans="1:30">
      <c r="A942" s="9">
        <v>8</v>
      </c>
      <c r="B942" s="9" t="str">
        <f t="shared" si="43"/>
        <v>Volt BM220.1-16ohm</v>
      </c>
      <c r="C942" s="14" t="s">
        <v>1700</v>
      </c>
      <c r="D942" s="14" t="s">
        <v>1702</v>
      </c>
      <c r="E942" s="14"/>
      <c r="F942" s="14"/>
      <c r="G942" s="14"/>
      <c r="H942" s="14">
        <v>150</v>
      </c>
      <c r="I942" s="14">
        <v>92</v>
      </c>
      <c r="J942" s="9">
        <v>5.5</v>
      </c>
      <c r="K942" s="14">
        <v>38</v>
      </c>
      <c r="L942" s="14">
        <v>35</v>
      </c>
      <c r="M942" s="14">
        <v>0.2</v>
      </c>
      <c r="N942" s="14">
        <f t="shared" si="42"/>
        <v>0.23030303030303031</v>
      </c>
      <c r="O942" s="14">
        <f t="shared" si="44"/>
        <v>1.5199999999999998</v>
      </c>
      <c r="P942" s="14"/>
      <c r="Q942" s="14"/>
      <c r="R942" s="14"/>
      <c r="W942" t="s">
        <v>3530</v>
      </c>
      <c r="X942" s="6">
        <v>2004</v>
      </c>
      <c r="Z942" s="6">
        <v>0</v>
      </c>
      <c r="AD942" s="14">
        <v>165</v>
      </c>
    </row>
    <row r="943" spans="1:30">
      <c r="A943" s="9">
        <v>8</v>
      </c>
      <c r="B943" s="9" t="str">
        <f t="shared" si="43"/>
        <v>Volt BM220.1-8ohm</v>
      </c>
      <c r="C943" s="14" t="s">
        <v>1700</v>
      </c>
      <c r="D943" s="14" t="s">
        <v>1703</v>
      </c>
      <c r="E943" s="14"/>
      <c r="F943" s="14"/>
      <c r="G943" s="14"/>
      <c r="H943" s="14">
        <v>150</v>
      </c>
      <c r="I943" s="14">
        <v>92</v>
      </c>
      <c r="J943" s="9">
        <v>5.5</v>
      </c>
      <c r="K943" s="14">
        <v>38</v>
      </c>
      <c r="L943" s="14">
        <v>35</v>
      </c>
      <c r="M943" s="14">
        <v>0.2</v>
      </c>
      <c r="N943" s="14">
        <f t="shared" si="42"/>
        <v>0.23030303030303031</v>
      </c>
      <c r="O943" s="14">
        <f t="shared" si="44"/>
        <v>1.5199999999999998</v>
      </c>
      <c r="P943" s="14"/>
      <c r="Q943" s="14"/>
      <c r="R943" s="14"/>
      <c r="W943" t="s">
        <v>3530</v>
      </c>
      <c r="X943" s="6">
        <v>2004</v>
      </c>
      <c r="Z943" s="6">
        <v>0</v>
      </c>
      <c r="AD943" s="14">
        <v>165</v>
      </c>
    </row>
    <row r="944" spans="1:30">
      <c r="A944" s="9">
        <v>8</v>
      </c>
      <c r="B944" s="9" t="str">
        <f t="shared" si="43"/>
        <v>Volt BM220.8-8ohm</v>
      </c>
      <c r="C944" s="14" t="s">
        <v>1700</v>
      </c>
      <c r="D944" s="14" t="s">
        <v>1704</v>
      </c>
      <c r="E944" s="14"/>
      <c r="F944" s="14"/>
      <c r="G944" s="14"/>
      <c r="H944" s="14">
        <v>150</v>
      </c>
      <c r="I944" s="14">
        <v>88.5</v>
      </c>
      <c r="J944" s="9">
        <v>4</v>
      </c>
      <c r="K944" s="14">
        <v>32</v>
      </c>
      <c r="L944" s="14">
        <v>48</v>
      </c>
      <c r="M944" s="14">
        <v>0.31</v>
      </c>
      <c r="N944" s="14">
        <f t="shared" si="42"/>
        <v>0.34042553191489361</v>
      </c>
      <c r="O944" s="14">
        <f t="shared" si="44"/>
        <v>3.4685314685314657</v>
      </c>
      <c r="P944" s="14"/>
      <c r="Q944" s="14"/>
      <c r="R944" s="14"/>
      <c r="W944" t="s">
        <v>3530</v>
      </c>
      <c r="X944" s="6">
        <v>2004</v>
      </c>
      <c r="Z944" s="6">
        <v>0</v>
      </c>
      <c r="AD944" s="14">
        <v>94</v>
      </c>
    </row>
    <row r="945" spans="1:30">
      <c r="A945" s="9">
        <v>8</v>
      </c>
      <c r="B945" s="9" t="str">
        <f t="shared" si="43"/>
        <v>Volt FR220.1-16ohm</v>
      </c>
      <c r="C945" s="14" t="s">
        <v>1700</v>
      </c>
      <c r="D945" s="14" t="s">
        <v>1705</v>
      </c>
      <c r="E945" s="14"/>
      <c r="F945" s="14"/>
      <c r="G945" s="14"/>
      <c r="H945" s="14">
        <v>150</v>
      </c>
      <c r="I945" s="14">
        <v>92</v>
      </c>
      <c r="J945" s="9">
        <v>5.5</v>
      </c>
      <c r="K945" s="14">
        <v>31</v>
      </c>
      <c r="L945" s="14">
        <v>47</v>
      </c>
      <c r="M945" s="14">
        <v>0.22</v>
      </c>
      <c r="N945" s="14">
        <f t="shared" si="42"/>
        <v>0.26050420168067229</v>
      </c>
      <c r="O945" s="14">
        <f t="shared" si="44"/>
        <v>1.4149377593360981</v>
      </c>
      <c r="P945" s="14"/>
      <c r="Q945" s="14"/>
      <c r="R945" s="14"/>
      <c r="W945" t="s">
        <v>3530</v>
      </c>
      <c r="X945" s="6">
        <v>2004</v>
      </c>
      <c r="Z945" s="6">
        <v>0</v>
      </c>
      <c r="AD945" s="14">
        <v>119</v>
      </c>
    </row>
    <row r="946" spans="1:30">
      <c r="A946" s="9">
        <v>8</v>
      </c>
      <c r="B946" s="9" t="str">
        <f t="shared" si="43"/>
        <v>Volt FR220.1-32ohm</v>
      </c>
      <c r="C946" s="14" t="s">
        <v>1700</v>
      </c>
      <c r="D946" s="14" t="s">
        <v>1706</v>
      </c>
      <c r="E946" s="14"/>
      <c r="F946" s="14"/>
      <c r="G946" s="14"/>
      <c r="H946" s="14">
        <v>150</v>
      </c>
      <c r="I946" s="14">
        <v>92</v>
      </c>
      <c r="J946" s="9">
        <v>5.5</v>
      </c>
      <c r="K946" s="14">
        <v>31</v>
      </c>
      <c r="L946" s="14">
        <v>47</v>
      </c>
      <c r="M946" s="14">
        <v>0.22</v>
      </c>
      <c r="N946" s="14">
        <f t="shared" si="42"/>
        <v>0.26050420168067229</v>
      </c>
      <c r="O946" s="14">
        <f t="shared" si="44"/>
        <v>1.4149377593360981</v>
      </c>
      <c r="P946" s="14"/>
      <c r="Q946" s="14"/>
      <c r="R946" s="14"/>
      <c r="W946" t="s">
        <v>3530</v>
      </c>
      <c r="X946" s="6">
        <v>2004</v>
      </c>
      <c r="Z946" s="6">
        <v>0</v>
      </c>
      <c r="AD946" s="14">
        <v>119</v>
      </c>
    </row>
    <row r="947" spans="1:30">
      <c r="A947" s="9">
        <v>8</v>
      </c>
      <c r="B947" s="9" t="str">
        <f t="shared" si="43"/>
        <v>Volt FR220.1-4ohm</v>
      </c>
      <c r="C947" s="14" t="s">
        <v>1700</v>
      </c>
      <c r="D947" s="14" t="s">
        <v>1707</v>
      </c>
      <c r="E947" s="14"/>
      <c r="F947" s="14"/>
      <c r="G947" s="14"/>
      <c r="H947" s="14">
        <v>150</v>
      </c>
      <c r="I947" s="14">
        <v>92</v>
      </c>
      <c r="J947" s="9">
        <v>5.5</v>
      </c>
      <c r="K947" s="14">
        <v>31</v>
      </c>
      <c r="L947" s="14">
        <v>47</v>
      </c>
      <c r="M947" s="14">
        <v>0.22</v>
      </c>
      <c r="N947" s="14">
        <f t="shared" si="42"/>
        <v>0.26050420168067229</v>
      </c>
      <c r="O947" s="14">
        <f t="shared" si="44"/>
        <v>1.4149377593360981</v>
      </c>
      <c r="P947" s="14"/>
      <c r="Q947" s="14"/>
      <c r="R947" s="14"/>
      <c r="W947" t="s">
        <v>3530</v>
      </c>
      <c r="X947" s="6">
        <v>2004</v>
      </c>
      <c r="Z947" s="6">
        <v>0</v>
      </c>
      <c r="AD947" s="14">
        <v>119</v>
      </c>
    </row>
    <row r="948" spans="1:30">
      <c r="A948" s="9">
        <v>8</v>
      </c>
      <c r="B948" s="9" t="str">
        <f t="shared" si="43"/>
        <v>Volt FR220.1-8ohm</v>
      </c>
      <c r="C948" s="14" t="s">
        <v>1700</v>
      </c>
      <c r="D948" s="14" t="s">
        <v>1708</v>
      </c>
      <c r="E948" s="14"/>
      <c r="F948" s="14"/>
      <c r="G948" s="14"/>
      <c r="H948" s="14">
        <v>150</v>
      </c>
      <c r="I948" s="14">
        <v>92</v>
      </c>
      <c r="J948" s="9">
        <v>5.5</v>
      </c>
      <c r="K948" s="14">
        <v>31</v>
      </c>
      <c r="L948" s="14">
        <v>47</v>
      </c>
      <c r="M948" s="14">
        <v>0.22</v>
      </c>
      <c r="N948" s="14">
        <f t="shared" si="42"/>
        <v>0.26050420168067229</v>
      </c>
      <c r="O948" s="14">
        <f t="shared" si="44"/>
        <v>1.4149377593360981</v>
      </c>
      <c r="P948" s="14"/>
      <c r="Q948" s="14"/>
      <c r="R948" s="14"/>
      <c r="W948" t="s">
        <v>3530</v>
      </c>
      <c r="X948" s="6">
        <v>2004</v>
      </c>
      <c r="Z948" s="6">
        <v>0</v>
      </c>
      <c r="AD948" s="14">
        <v>119</v>
      </c>
    </row>
    <row r="949" spans="1:30">
      <c r="A949" s="9">
        <v>8</v>
      </c>
      <c r="B949" s="9" t="str">
        <f t="shared" si="43"/>
        <v>Volt Ls201-16ohm</v>
      </c>
      <c r="C949" s="14" t="s">
        <v>1700</v>
      </c>
      <c r="D949" s="14" t="s">
        <v>1709</v>
      </c>
      <c r="E949" s="14"/>
      <c r="F949" s="14"/>
      <c r="G949" s="14"/>
      <c r="H949" s="14">
        <v>150</v>
      </c>
      <c r="I949" s="14">
        <v>89</v>
      </c>
      <c r="J949" s="9">
        <v>4</v>
      </c>
      <c r="K949" s="14">
        <v>40</v>
      </c>
      <c r="L949" s="14">
        <v>25</v>
      </c>
      <c r="M949" s="14">
        <v>0.35</v>
      </c>
      <c r="N949" s="14">
        <f t="shared" si="42"/>
        <v>0.38095238095238093</v>
      </c>
      <c r="O949" s="14">
        <f t="shared" si="44"/>
        <v>4.3076923076923066</v>
      </c>
      <c r="P949" s="14"/>
      <c r="Q949" s="14"/>
      <c r="R949" s="14"/>
      <c r="W949" t="s">
        <v>3530</v>
      </c>
      <c r="X949" s="6">
        <v>2004</v>
      </c>
      <c r="Z949" s="6">
        <v>0</v>
      </c>
      <c r="AD949" s="14">
        <v>105</v>
      </c>
    </row>
    <row r="950" spans="1:30">
      <c r="A950" s="9">
        <v>8</v>
      </c>
      <c r="B950" s="9" t="str">
        <f t="shared" si="43"/>
        <v>Volt Ls201-8ohm</v>
      </c>
      <c r="C950" s="14" t="s">
        <v>1700</v>
      </c>
      <c r="D950" s="14" t="s">
        <v>1710</v>
      </c>
      <c r="E950" s="14"/>
      <c r="F950" s="14"/>
      <c r="G950" s="14"/>
      <c r="H950" s="14">
        <v>150</v>
      </c>
      <c r="I950" s="14">
        <v>89</v>
      </c>
      <c r="J950" s="9">
        <v>4</v>
      </c>
      <c r="K950" s="14">
        <v>40</v>
      </c>
      <c r="L950" s="14">
        <v>25</v>
      </c>
      <c r="M950" s="14">
        <v>0.35</v>
      </c>
      <c r="N950" s="14">
        <f t="shared" si="42"/>
        <v>0.38095238095238093</v>
      </c>
      <c r="O950" s="14">
        <f t="shared" si="44"/>
        <v>4.3076923076923066</v>
      </c>
      <c r="P950" s="14"/>
      <c r="Q950" s="14"/>
      <c r="R950" s="14"/>
      <c r="W950" t="s">
        <v>3530</v>
      </c>
      <c r="X950" s="6">
        <v>2004</v>
      </c>
      <c r="Z950" s="6">
        <v>0</v>
      </c>
      <c r="AD950" s="14">
        <v>105</v>
      </c>
    </row>
    <row r="951" spans="1:30">
      <c r="A951" s="9">
        <v>8</v>
      </c>
      <c r="B951" s="9" t="str">
        <f t="shared" si="43"/>
        <v>Volt Ps8/151-16ohm</v>
      </c>
      <c r="C951" s="14" t="s">
        <v>1700</v>
      </c>
      <c r="D951" s="14" t="s">
        <v>1711</v>
      </c>
      <c r="E951" s="14"/>
      <c r="F951" s="14"/>
      <c r="G951" s="14"/>
      <c r="H951" s="14">
        <v>150</v>
      </c>
      <c r="I951" s="14">
        <v>96</v>
      </c>
      <c r="J951" s="9">
        <v>3.8</v>
      </c>
      <c r="K951" s="14">
        <v>83</v>
      </c>
      <c r="L951" s="14">
        <v>11</v>
      </c>
      <c r="M951" s="14">
        <v>0.38</v>
      </c>
      <c r="N951" s="14">
        <f t="shared" si="42"/>
        <v>0.43915343915343913</v>
      </c>
      <c r="O951" s="14">
        <f t="shared" si="44"/>
        <v>2.8211091234347059</v>
      </c>
      <c r="P951" s="14"/>
      <c r="Q951" s="14"/>
      <c r="R951" s="14"/>
      <c r="W951" t="s">
        <v>3530</v>
      </c>
      <c r="X951" s="6">
        <v>2004</v>
      </c>
      <c r="Z951" s="6">
        <v>0</v>
      </c>
      <c r="AD951" s="14">
        <v>189</v>
      </c>
    </row>
    <row r="952" spans="1:30">
      <c r="A952" s="9">
        <v>8</v>
      </c>
      <c r="B952" s="9" t="str">
        <f t="shared" si="43"/>
        <v>Volt Ps8/151-8ohm</v>
      </c>
      <c r="C952" s="14" t="s">
        <v>1700</v>
      </c>
      <c r="D952" s="14" t="s">
        <v>1712</v>
      </c>
      <c r="E952" s="14"/>
      <c r="F952" s="14"/>
      <c r="G952" s="14"/>
      <c r="H952" s="14">
        <v>150</v>
      </c>
      <c r="I952" s="14">
        <v>96</v>
      </c>
      <c r="J952" s="9">
        <v>3.8</v>
      </c>
      <c r="K952" s="14">
        <v>83</v>
      </c>
      <c r="L952" s="14">
        <v>11</v>
      </c>
      <c r="M952" s="14">
        <v>0.38</v>
      </c>
      <c r="N952" s="14">
        <f t="shared" si="42"/>
        <v>0.43915343915343913</v>
      </c>
      <c r="O952" s="14">
        <f t="shared" si="44"/>
        <v>2.8211091234347059</v>
      </c>
      <c r="P952" s="14"/>
      <c r="Q952" s="14"/>
      <c r="R952" s="14"/>
      <c r="W952" t="s">
        <v>3530</v>
      </c>
      <c r="X952" s="6">
        <v>2004</v>
      </c>
      <c r="Z952" s="6">
        <v>0</v>
      </c>
      <c r="AD952" s="14">
        <v>189</v>
      </c>
    </row>
    <row r="953" spans="1:30">
      <c r="A953" s="9">
        <v>8</v>
      </c>
      <c r="B953" s="9" t="str">
        <f t="shared" si="43"/>
        <v>Volt Ps8/151M-16ohm</v>
      </c>
      <c r="C953" s="14" t="s">
        <v>1700</v>
      </c>
      <c r="D953" s="14" t="s">
        <v>1713</v>
      </c>
      <c r="E953" s="14"/>
      <c r="F953" s="14"/>
      <c r="G953" s="14"/>
      <c r="H953" s="14">
        <v>150</v>
      </c>
      <c r="I953" s="14">
        <v>98</v>
      </c>
      <c r="J953" s="9">
        <v>0.75</v>
      </c>
      <c r="K953" s="14">
        <v>53</v>
      </c>
      <c r="L953" s="14">
        <v>32</v>
      </c>
      <c r="M953" s="14">
        <v>0.25</v>
      </c>
      <c r="N953" s="14">
        <f t="shared" si="42"/>
        <v>0.27040816326530615</v>
      </c>
      <c r="O953" s="14">
        <f t="shared" si="44"/>
        <v>3.312499999999996</v>
      </c>
      <c r="P953" s="14"/>
      <c r="Q953" s="14"/>
      <c r="R953" s="14"/>
      <c r="W953" t="s">
        <v>3530</v>
      </c>
      <c r="X953" s="6">
        <v>2004</v>
      </c>
      <c r="Z953" s="6">
        <v>0</v>
      </c>
      <c r="AD953" s="14">
        <v>196</v>
      </c>
    </row>
    <row r="954" spans="1:30">
      <c r="A954" s="9">
        <v>8</v>
      </c>
      <c r="B954" s="9" t="str">
        <f t="shared" si="43"/>
        <v>Volt Ps8/151M-8ohm</v>
      </c>
      <c r="C954" s="14" t="s">
        <v>1700</v>
      </c>
      <c r="D954" s="14" t="s">
        <v>1714</v>
      </c>
      <c r="E954" s="14"/>
      <c r="F954" s="14"/>
      <c r="G954" s="14"/>
      <c r="H954" s="14">
        <v>150</v>
      </c>
      <c r="I954" s="14">
        <v>98</v>
      </c>
      <c r="J954" s="9">
        <v>0.75</v>
      </c>
      <c r="K954" s="14">
        <v>53</v>
      </c>
      <c r="L954" s="14">
        <v>32</v>
      </c>
      <c r="M954" s="14">
        <v>0.25</v>
      </c>
      <c r="N954" s="14">
        <f t="shared" si="42"/>
        <v>0.27040816326530615</v>
      </c>
      <c r="O954" s="14">
        <f t="shared" si="44"/>
        <v>3.312499999999996</v>
      </c>
      <c r="P954" s="14"/>
      <c r="Q954" s="14"/>
      <c r="R954" s="14"/>
      <c r="W954" t="s">
        <v>3530</v>
      </c>
      <c r="X954" s="6">
        <v>2004</v>
      </c>
      <c r="Z954" s="6">
        <v>0</v>
      </c>
      <c r="AD954" s="14">
        <v>196</v>
      </c>
    </row>
    <row r="955" spans="1:30">
      <c r="A955" s="9">
        <v>8</v>
      </c>
      <c r="B955" s="9" t="str">
        <f t="shared" si="43"/>
        <v>Volt PsCX8/151-16ohm</v>
      </c>
      <c r="C955" s="14" t="s">
        <v>1700</v>
      </c>
      <c r="D955" s="14" t="s">
        <v>1715</v>
      </c>
      <c r="E955" s="14"/>
      <c r="F955" s="14"/>
      <c r="G955" s="14"/>
      <c r="H955" s="14">
        <v>150</v>
      </c>
      <c r="I955" s="14">
        <v>96</v>
      </c>
      <c r="J955" s="9">
        <v>3.8</v>
      </c>
      <c r="K955" s="14">
        <v>70</v>
      </c>
      <c r="L955" s="14">
        <v>19</v>
      </c>
      <c r="M955" s="14">
        <v>0.32</v>
      </c>
      <c r="N955" s="14">
        <f t="shared" si="42"/>
        <v>0.4</v>
      </c>
      <c r="O955" s="14">
        <f t="shared" si="44"/>
        <v>1.6</v>
      </c>
      <c r="P955" s="14"/>
      <c r="Q955" s="14"/>
      <c r="R955" s="14"/>
      <c r="W955" t="s">
        <v>3530</v>
      </c>
      <c r="X955" s="6">
        <v>2004</v>
      </c>
      <c r="Z955" s="6">
        <v>0</v>
      </c>
      <c r="AD955" s="14">
        <v>175</v>
      </c>
    </row>
    <row r="956" spans="1:30">
      <c r="A956" s="9">
        <v>8</v>
      </c>
      <c r="B956" s="9" t="str">
        <f t="shared" si="43"/>
        <v>Volt PsCX8/151-8ohm</v>
      </c>
      <c r="C956" s="14" t="s">
        <v>1700</v>
      </c>
      <c r="D956" s="14" t="s">
        <v>1716</v>
      </c>
      <c r="E956" s="14"/>
      <c r="F956" s="14"/>
      <c r="G956" s="14"/>
      <c r="H956" s="14">
        <v>150</v>
      </c>
      <c r="I956" s="14">
        <v>96</v>
      </c>
      <c r="J956" s="9">
        <v>3.8</v>
      </c>
      <c r="K956" s="14">
        <v>70</v>
      </c>
      <c r="L956" s="14">
        <v>19</v>
      </c>
      <c r="M956" s="14">
        <v>0.32</v>
      </c>
      <c r="N956" s="14">
        <f t="shared" si="42"/>
        <v>0.4</v>
      </c>
      <c r="O956" s="14">
        <f t="shared" si="44"/>
        <v>1.6</v>
      </c>
      <c r="P956" s="14"/>
      <c r="Q956" s="14"/>
      <c r="R956" s="14"/>
      <c r="W956" t="s">
        <v>3530</v>
      </c>
      <c r="X956" s="6">
        <v>2004</v>
      </c>
      <c r="Z956" s="6">
        <v>0</v>
      </c>
      <c r="AD956" s="14">
        <v>175</v>
      </c>
    </row>
    <row r="957" spans="1:30">
      <c r="A957" s="9">
        <v>8</v>
      </c>
      <c r="B957" s="9" t="str">
        <f t="shared" si="43"/>
        <v>Zachry BOXER8</v>
      </c>
      <c r="C957" s="14" t="s">
        <v>918</v>
      </c>
      <c r="D957" s="14" t="s">
        <v>1717</v>
      </c>
      <c r="E957" s="14"/>
      <c r="F957" s="14"/>
      <c r="G957" s="14"/>
      <c r="H957" s="14"/>
      <c r="I957" s="14"/>
      <c r="J957" s="9"/>
      <c r="K957" s="14">
        <v>32.6</v>
      </c>
      <c r="L957" s="14">
        <v>61.6</v>
      </c>
      <c r="M957" s="14">
        <v>0.32</v>
      </c>
      <c r="N957" s="14">
        <f t="shared" si="42"/>
        <v>0.35824175824175825</v>
      </c>
      <c r="O957" s="14">
        <f t="shared" si="44"/>
        <v>2.9977011494252861</v>
      </c>
      <c r="P957" s="14"/>
      <c r="Q957" s="14"/>
      <c r="R957" s="14"/>
      <c r="W957" t="s">
        <v>3530</v>
      </c>
      <c r="X957" s="6">
        <v>2004</v>
      </c>
      <c r="Z957" s="6">
        <v>0</v>
      </c>
      <c r="AD957" s="14">
        <v>91</v>
      </c>
    </row>
    <row r="958" spans="1:30">
      <c r="A958" s="9">
        <v>8</v>
      </c>
      <c r="B958" s="9" t="str">
        <f t="shared" si="43"/>
        <v>Zachry BX108</v>
      </c>
      <c r="C958" s="14" t="s">
        <v>918</v>
      </c>
      <c r="D958" s="14" t="s">
        <v>1718</v>
      </c>
      <c r="E958" s="14"/>
      <c r="F958" s="14"/>
      <c r="G958" s="14"/>
      <c r="H958" s="14"/>
      <c r="I958" s="14"/>
      <c r="J958" s="9"/>
      <c r="K958" s="14">
        <v>40.799999999999997</v>
      </c>
      <c r="L958" s="14">
        <v>56.8</v>
      </c>
      <c r="M958" s="14">
        <v>0.6</v>
      </c>
      <c r="N958" s="14">
        <f t="shared" si="42"/>
        <v>0.72857142857142854</v>
      </c>
      <c r="O958" s="14">
        <f t="shared" si="44"/>
        <v>3.3999999999999995</v>
      </c>
      <c r="P958" s="14"/>
      <c r="Q958" s="14"/>
      <c r="R958" s="14"/>
      <c r="W958" t="s">
        <v>3530</v>
      </c>
      <c r="X958" s="6">
        <v>2004</v>
      </c>
      <c r="Z958" s="6">
        <v>0</v>
      </c>
      <c r="AD958" s="14">
        <v>56</v>
      </c>
    </row>
    <row r="959" spans="1:30">
      <c r="A959" s="9">
        <v>8</v>
      </c>
      <c r="B959" s="9" t="str">
        <f t="shared" si="43"/>
        <v>Zachry BX-108</v>
      </c>
      <c r="C959" s="14" t="s">
        <v>918</v>
      </c>
      <c r="D959" s="14" t="s">
        <v>1719</v>
      </c>
      <c r="E959" s="14"/>
      <c r="F959" s="14"/>
      <c r="G959" s="14"/>
      <c r="H959" s="14"/>
      <c r="I959" s="14"/>
      <c r="J959" s="9"/>
      <c r="K959" s="14">
        <v>45</v>
      </c>
      <c r="L959" s="14">
        <v>49.8</v>
      </c>
      <c r="M959" s="14">
        <v>0.3</v>
      </c>
      <c r="N959" s="14">
        <f t="shared" si="42"/>
        <v>0</v>
      </c>
      <c r="O959" s="14">
        <f t="shared" si="44"/>
        <v>0</v>
      </c>
      <c r="P959" s="14"/>
      <c r="Q959" s="14"/>
      <c r="R959" s="14"/>
      <c r="W959" t="s">
        <v>3530</v>
      </c>
      <c r="X959" s="6">
        <v>2004</v>
      </c>
      <c r="Z959" s="6">
        <v>0</v>
      </c>
      <c r="AD959" s="14"/>
    </row>
    <row r="960" spans="1:30">
      <c r="A960" s="9">
        <v>8</v>
      </c>
      <c r="B960" s="9" t="str">
        <f t="shared" si="43"/>
        <v>Zachry MACH8</v>
      </c>
      <c r="C960" s="14" t="s">
        <v>918</v>
      </c>
      <c r="D960" s="14" t="s">
        <v>1720</v>
      </c>
      <c r="E960" s="14"/>
      <c r="F960" s="14"/>
      <c r="G960" s="14"/>
      <c r="H960" s="14"/>
      <c r="I960" s="14"/>
      <c r="J960" s="9"/>
      <c r="K960" s="14">
        <v>40.700000000000003</v>
      </c>
      <c r="L960" s="14">
        <v>37</v>
      </c>
      <c r="M960" s="14">
        <v>0.26</v>
      </c>
      <c r="N960" s="14">
        <f t="shared" si="42"/>
        <v>0.26953642384105964</v>
      </c>
      <c r="O960" s="14">
        <f t="shared" si="44"/>
        <v>7.3486111111111017</v>
      </c>
      <c r="P960" s="14"/>
      <c r="Q960" s="14"/>
      <c r="R960" s="14"/>
      <c r="W960" t="s">
        <v>3530</v>
      </c>
      <c r="X960" s="6">
        <v>2004</v>
      </c>
      <c r="Z960" s="6">
        <v>0</v>
      </c>
      <c r="AD960" s="14">
        <v>151</v>
      </c>
    </row>
    <row r="961" spans="1:30">
      <c r="A961" s="9">
        <v>8</v>
      </c>
      <c r="B961" s="9" t="str">
        <f t="shared" si="43"/>
        <v>Zomax PA-850140</v>
      </c>
      <c r="C961" s="14" t="s">
        <v>920</v>
      </c>
      <c r="D961" s="14" t="s">
        <v>1721</v>
      </c>
      <c r="E961" s="14"/>
      <c r="F961" s="14"/>
      <c r="G961" s="14"/>
      <c r="H961" s="14">
        <v>100</v>
      </c>
      <c r="I961" s="14">
        <v>95</v>
      </c>
      <c r="J961" s="9"/>
      <c r="K961" s="14">
        <v>110</v>
      </c>
      <c r="L961" s="14">
        <v>6.4</v>
      </c>
      <c r="M961" s="14">
        <v>0.43</v>
      </c>
      <c r="N961" s="14">
        <f t="shared" si="42"/>
        <v>0.49107142857142855</v>
      </c>
      <c r="O961" s="14">
        <f t="shared" si="44"/>
        <v>3.4576023391812876</v>
      </c>
      <c r="P961" s="14"/>
      <c r="Q961" s="14"/>
      <c r="R961" s="14"/>
      <c r="W961" t="s">
        <v>3530</v>
      </c>
      <c r="X961" s="6">
        <v>2004</v>
      </c>
      <c r="Z961" s="6">
        <v>0</v>
      </c>
      <c r="AD961" s="14">
        <v>224</v>
      </c>
    </row>
    <row r="962" spans="1:30">
      <c r="A962" s="9">
        <v>8</v>
      </c>
      <c r="B962" s="9" t="str">
        <f t="shared" si="43"/>
        <v>Zomax PF-835100P</v>
      </c>
      <c r="C962" s="14" t="s">
        <v>920</v>
      </c>
      <c r="D962" s="14" t="s">
        <v>1722</v>
      </c>
      <c r="E962" s="14"/>
      <c r="F962" s="14"/>
      <c r="G962" s="14"/>
      <c r="H962" s="14">
        <v>80</v>
      </c>
      <c r="I962" s="14">
        <v>89</v>
      </c>
      <c r="J962" s="9"/>
      <c r="K962" s="14">
        <v>44</v>
      </c>
      <c r="L962" s="14">
        <v>38</v>
      </c>
      <c r="M962" s="14">
        <v>0.51</v>
      </c>
      <c r="N962" s="14">
        <f t="shared" ref="N962:N1025" si="45">IF(AD962&gt;0,K962/AD962,0)</f>
        <v>0.58666666666666667</v>
      </c>
      <c r="O962" s="14">
        <f t="shared" si="44"/>
        <v>3.9026086956521757</v>
      </c>
      <c r="P962" s="14"/>
      <c r="Q962" s="14"/>
      <c r="R962" s="14"/>
      <c r="W962" t="s">
        <v>3530</v>
      </c>
      <c r="X962" s="6">
        <v>2004</v>
      </c>
      <c r="Z962" s="6">
        <v>0</v>
      </c>
      <c r="AD962" s="14">
        <v>75</v>
      </c>
    </row>
    <row r="963" spans="1:30">
      <c r="A963" s="9">
        <v>8</v>
      </c>
      <c r="B963" s="9" t="str">
        <f t="shared" ref="B963:B1026" si="46">CONCATENATE(C963,CHAR(32),D963)</f>
        <v>Zomax PF-850120P</v>
      </c>
      <c r="C963" s="14" t="s">
        <v>920</v>
      </c>
      <c r="D963" s="14" t="s">
        <v>1723</v>
      </c>
      <c r="E963" s="14"/>
      <c r="F963" s="14"/>
      <c r="G963" s="14"/>
      <c r="H963" s="14">
        <v>120</v>
      </c>
      <c r="I963" s="14">
        <v>91</v>
      </c>
      <c r="J963" s="9"/>
      <c r="K963" s="14">
        <v>44</v>
      </c>
      <c r="L963" s="14">
        <v>45</v>
      </c>
      <c r="M963" s="14">
        <v>0.5</v>
      </c>
      <c r="N963" s="14">
        <f t="shared" si="45"/>
        <v>0.51764705882352946</v>
      </c>
      <c r="O963" s="14">
        <f t="shared" si="44"/>
        <v>14.666666666666632</v>
      </c>
      <c r="P963" s="14"/>
      <c r="Q963" s="14"/>
      <c r="R963" s="14"/>
      <c r="W963" t="s">
        <v>3530</v>
      </c>
      <c r="X963" s="6">
        <v>2004</v>
      </c>
      <c r="Z963" s="6">
        <v>0</v>
      </c>
      <c r="AD963" s="14">
        <v>85</v>
      </c>
    </row>
    <row r="964" spans="1:30">
      <c r="A964" s="9">
        <v>8</v>
      </c>
      <c r="B964" s="9" t="str">
        <f t="shared" si="46"/>
        <v>Zomax PF-850135M</v>
      </c>
      <c r="C964" s="9" t="s">
        <v>920</v>
      </c>
      <c r="D964" s="9" t="s">
        <v>1724</v>
      </c>
      <c r="E964" s="9"/>
      <c r="F964" s="9"/>
      <c r="G964" s="9"/>
      <c r="H964" s="9">
        <v>120</v>
      </c>
      <c r="I964" s="9">
        <v>94</v>
      </c>
      <c r="J964" s="9"/>
      <c r="K964" s="9">
        <v>114</v>
      </c>
      <c r="L964" s="9">
        <v>7.6</v>
      </c>
      <c r="M964" s="9">
        <v>0.68</v>
      </c>
      <c r="N964" s="14">
        <f t="shared" si="45"/>
        <v>0.77027027027027029</v>
      </c>
      <c r="O964" s="14">
        <f t="shared" ref="O964:O1027" si="47">IF(AD964&gt;0,1/(1/M964-1/N964),0)</f>
        <v>5.802395209580844</v>
      </c>
      <c r="P964" s="9"/>
      <c r="Q964" s="9"/>
      <c r="R964" s="9"/>
      <c r="W964" t="s">
        <v>3530</v>
      </c>
      <c r="X964" s="6">
        <v>2004</v>
      </c>
      <c r="Z964" s="6">
        <v>0</v>
      </c>
      <c r="AD964" s="9">
        <v>148</v>
      </c>
    </row>
    <row r="965" spans="1:30">
      <c r="A965" s="9">
        <v>9</v>
      </c>
      <c r="B965" s="9" t="str">
        <f t="shared" si="46"/>
        <v>Audio Technology 23 I 52 20 08 SD</v>
      </c>
      <c r="C965" s="14" t="s">
        <v>841</v>
      </c>
      <c r="D965" s="14" t="s">
        <v>1725</v>
      </c>
      <c r="E965" s="14"/>
      <c r="F965" s="14"/>
      <c r="G965" s="14"/>
      <c r="H965" s="14">
        <v>180</v>
      </c>
      <c r="I965" s="14">
        <v>91</v>
      </c>
      <c r="J965" s="9"/>
      <c r="K965" s="14">
        <v>33</v>
      </c>
      <c r="L965" s="14">
        <v>70</v>
      </c>
      <c r="M965" s="14">
        <v>0.26</v>
      </c>
      <c r="N965" s="14">
        <f t="shared" si="45"/>
        <v>0.3</v>
      </c>
      <c r="O965" s="14">
        <f t="shared" si="47"/>
        <v>1.950000000000002</v>
      </c>
      <c r="P965" s="14"/>
      <c r="Q965" s="14"/>
      <c r="R965" s="14"/>
      <c r="W965" t="s">
        <v>3530</v>
      </c>
      <c r="X965" s="6">
        <v>2004</v>
      </c>
      <c r="Z965" s="6">
        <v>0</v>
      </c>
      <c r="AD965" s="14">
        <v>110</v>
      </c>
    </row>
    <row r="966" spans="1:30">
      <c r="A966" s="9">
        <v>9</v>
      </c>
      <c r="B966" s="9" t="str">
        <f t="shared" si="46"/>
        <v>Cerwin-Vega HED-10DVC</v>
      </c>
      <c r="C966" s="9" t="s">
        <v>1384</v>
      </c>
      <c r="D966" s="9" t="s">
        <v>1726</v>
      </c>
      <c r="E966" s="9"/>
      <c r="F966" s="9"/>
      <c r="G966" s="9"/>
      <c r="H966" s="9">
        <v>150</v>
      </c>
      <c r="I966" s="9">
        <v>88</v>
      </c>
      <c r="J966" s="9">
        <v>12</v>
      </c>
      <c r="K966" s="9">
        <v>24</v>
      </c>
      <c r="L966" s="9">
        <v>75.41</v>
      </c>
      <c r="M966" s="9">
        <v>0.66900000000000004</v>
      </c>
      <c r="N966" s="14">
        <f t="shared" si="45"/>
        <v>0.70588235294117652</v>
      </c>
      <c r="O966" s="14">
        <f t="shared" si="47"/>
        <v>12.803827751196156</v>
      </c>
      <c r="P966" s="9"/>
      <c r="Q966" s="9"/>
      <c r="R966" s="9"/>
      <c r="W966" t="s">
        <v>3530</v>
      </c>
      <c r="X966" s="6">
        <v>2004</v>
      </c>
      <c r="Z966" s="6">
        <v>0</v>
      </c>
      <c r="AD966" s="9">
        <v>34</v>
      </c>
    </row>
    <row r="967" spans="1:30">
      <c r="A967" s="9">
        <v>9</v>
      </c>
      <c r="B967" s="9" t="str">
        <f t="shared" si="46"/>
        <v>Cerwin-Vega HED-10SVC</v>
      </c>
      <c r="C967" s="9" t="s">
        <v>1384</v>
      </c>
      <c r="D967" s="9" t="s">
        <v>1727</v>
      </c>
      <c r="E967" s="9"/>
      <c r="F967" s="9"/>
      <c r="G967" s="9"/>
      <c r="H967" s="9">
        <v>150</v>
      </c>
      <c r="I967" s="9">
        <v>88</v>
      </c>
      <c r="J967" s="9">
        <v>12</v>
      </c>
      <c r="K967" s="9">
        <v>24</v>
      </c>
      <c r="L967" s="9">
        <v>80.61</v>
      </c>
      <c r="M967" s="9">
        <v>0.61699999999999999</v>
      </c>
      <c r="N967" s="14">
        <f t="shared" si="45"/>
        <v>0.64864864864864868</v>
      </c>
      <c r="O967" s="14">
        <f t="shared" si="47"/>
        <v>12.645602049530304</v>
      </c>
      <c r="P967" s="9"/>
      <c r="Q967" s="9"/>
      <c r="R967" s="9"/>
      <c r="W967" t="s">
        <v>3530</v>
      </c>
      <c r="X967" s="6">
        <v>2004</v>
      </c>
      <c r="Z967" s="6">
        <v>0</v>
      </c>
      <c r="AD967" s="9">
        <v>37</v>
      </c>
    </row>
    <row r="968" spans="1:30">
      <c r="A968" s="9">
        <v>9</v>
      </c>
      <c r="B968" s="9" t="str">
        <f t="shared" si="46"/>
        <v>Cerwin-Vega HED-D1002</v>
      </c>
      <c r="C968" s="9" t="s">
        <v>1384</v>
      </c>
      <c r="D968" s="9" t="s">
        <v>1728</v>
      </c>
      <c r="E968" s="9"/>
      <c r="F968" s="9"/>
      <c r="G968" s="9"/>
      <c r="H968" s="9">
        <v>200</v>
      </c>
      <c r="I968" s="9">
        <v>88</v>
      </c>
      <c r="J968" s="9">
        <v>12</v>
      </c>
      <c r="K968" s="9">
        <v>25</v>
      </c>
      <c r="L968" s="9">
        <v>81.400000000000006</v>
      </c>
      <c r="M968" s="9">
        <v>0.67100000000000004</v>
      </c>
      <c r="N968" s="14">
        <f t="shared" si="45"/>
        <v>0.73529411764705888</v>
      </c>
      <c r="O968" s="14">
        <f t="shared" si="47"/>
        <v>7.6738334858188386</v>
      </c>
      <c r="P968" s="9"/>
      <c r="Q968" s="9"/>
      <c r="R968" s="9"/>
      <c r="W968" t="s">
        <v>3530</v>
      </c>
      <c r="X968" s="6">
        <v>2004</v>
      </c>
      <c r="Z968" s="6">
        <v>0</v>
      </c>
      <c r="AD968" s="9">
        <v>34</v>
      </c>
    </row>
    <row r="969" spans="1:30">
      <c r="A969" s="9">
        <v>9</v>
      </c>
      <c r="B969" s="9" t="str">
        <f t="shared" si="46"/>
        <v>Cerwin-Vega HED-S1000</v>
      </c>
      <c r="C969" s="9" t="s">
        <v>1384</v>
      </c>
      <c r="D969" s="9" t="s">
        <v>1729</v>
      </c>
      <c r="E969" s="9"/>
      <c r="F969" s="9"/>
      <c r="G969" s="9"/>
      <c r="H969" s="9">
        <v>200</v>
      </c>
      <c r="I969" s="9">
        <v>88</v>
      </c>
      <c r="J969" s="9">
        <v>12</v>
      </c>
      <c r="K969" s="9">
        <v>25</v>
      </c>
      <c r="L969" s="9">
        <v>83.9</v>
      </c>
      <c r="M969" s="9">
        <v>0.61199999999999999</v>
      </c>
      <c r="N969" s="14">
        <f t="shared" si="45"/>
        <v>0.64102564102564108</v>
      </c>
      <c r="O969" s="14">
        <f t="shared" si="47"/>
        <v>13.515901060070647</v>
      </c>
      <c r="P969" s="9"/>
      <c r="Q969" s="9"/>
      <c r="R969" s="9"/>
      <c r="W969" t="s">
        <v>3530</v>
      </c>
      <c r="X969" s="6">
        <v>2004</v>
      </c>
      <c r="Z969" s="6">
        <v>0</v>
      </c>
      <c r="AD969" s="9">
        <v>39</v>
      </c>
    </row>
    <row r="970" spans="1:30">
      <c r="A970" s="9">
        <v>9</v>
      </c>
      <c r="B970" s="9" t="str">
        <f t="shared" si="46"/>
        <v>Cerwin-Vega VMAX-10DVC</v>
      </c>
      <c r="C970" s="9" t="s">
        <v>1384</v>
      </c>
      <c r="D970" s="9" t="s">
        <v>1730</v>
      </c>
      <c r="E970" s="9"/>
      <c r="F970" s="9"/>
      <c r="G970" s="9"/>
      <c r="H970" s="9">
        <v>200</v>
      </c>
      <c r="I970" s="9">
        <v>90</v>
      </c>
      <c r="J970" s="9">
        <v>19</v>
      </c>
      <c r="K970" s="9">
        <v>23</v>
      </c>
      <c r="L970" s="9">
        <v>44</v>
      </c>
      <c r="M970" s="9">
        <v>0.46</v>
      </c>
      <c r="N970" s="14">
        <f t="shared" si="45"/>
        <v>0.47916666666666669</v>
      </c>
      <c r="O970" s="14">
        <f t="shared" si="47"/>
        <v>11.500000000000007</v>
      </c>
      <c r="P970" s="9"/>
      <c r="Q970" s="9"/>
      <c r="R970" s="9"/>
      <c r="W970" t="s">
        <v>3530</v>
      </c>
      <c r="X970" s="6">
        <v>2004</v>
      </c>
      <c r="Z970" s="6">
        <v>0</v>
      </c>
      <c r="AD970" s="9">
        <v>48</v>
      </c>
    </row>
    <row r="971" spans="1:30">
      <c r="A971" s="9">
        <v>9</v>
      </c>
      <c r="B971" s="9" t="str">
        <f t="shared" si="46"/>
        <v>Cerwin-Vega VMAX-10SVC</v>
      </c>
      <c r="C971" s="9" t="s">
        <v>1384</v>
      </c>
      <c r="D971" s="9" t="s">
        <v>1731</v>
      </c>
      <c r="E971" s="9"/>
      <c r="F971" s="9"/>
      <c r="G971" s="9"/>
      <c r="H971" s="9">
        <v>200</v>
      </c>
      <c r="I971" s="9">
        <v>90</v>
      </c>
      <c r="J971" s="9">
        <v>19</v>
      </c>
      <c r="K971" s="9">
        <v>23</v>
      </c>
      <c r="L971" s="9">
        <v>44</v>
      </c>
      <c r="M971" s="9">
        <v>0.4</v>
      </c>
      <c r="N971" s="14">
        <f t="shared" si="45"/>
        <v>0.41818181818181815</v>
      </c>
      <c r="O971" s="14">
        <f t="shared" si="47"/>
        <v>9.1999999999999975</v>
      </c>
      <c r="P971" s="9"/>
      <c r="Q971" s="9"/>
      <c r="R971" s="9"/>
      <c r="W971" t="s">
        <v>3530</v>
      </c>
      <c r="X971" s="6">
        <v>2004</v>
      </c>
      <c r="Z971" s="6">
        <v>0</v>
      </c>
      <c r="AD971" s="9">
        <v>55</v>
      </c>
    </row>
    <row r="972" spans="1:30">
      <c r="A972" s="9">
        <v>9</v>
      </c>
      <c r="B972" s="9" t="str">
        <f t="shared" si="46"/>
        <v>Lowther DX2</v>
      </c>
      <c r="C972" s="14" t="s">
        <v>1338</v>
      </c>
      <c r="D972" s="14" t="s">
        <v>1732</v>
      </c>
      <c r="E972" s="14"/>
      <c r="F972" s="14"/>
      <c r="G972" s="14"/>
      <c r="H972" s="14">
        <v>100</v>
      </c>
      <c r="I972" s="14">
        <v>97</v>
      </c>
      <c r="J972" s="9">
        <v>1</v>
      </c>
      <c r="K972" s="14">
        <v>36</v>
      </c>
      <c r="L972" s="14">
        <v>15</v>
      </c>
      <c r="M972" s="14">
        <v>0.246</v>
      </c>
      <c r="N972" s="14">
        <f t="shared" si="45"/>
        <v>0.21951219512195122</v>
      </c>
      <c r="O972" s="14">
        <f t="shared" si="47"/>
        <v>-2.0386740331491735</v>
      </c>
      <c r="P972" s="14"/>
      <c r="Q972" s="14"/>
      <c r="R972" s="14"/>
      <c r="W972" t="s">
        <v>3530</v>
      </c>
      <c r="X972" s="6">
        <v>2004</v>
      </c>
      <c r="Z972" s="6">
        <v>0</v>
      </c>
      <c r="AD972" s="14">
        <v>164</v>
      </c>
    </row>
    <row r="973" spans="1:30">
      <c r="A973" s="9">
        <v>9</v>
      </c>
      <c r="B973" s="9" t="str">
        <f t="shared" si="46"/>
        <v>Lowther DX3</v>
      </c>
      <c r="C973" s="14" t="s">
        <v>1338</v>
      </c>
      <c r="D973" s="14" t="s">
        <v>1733</v>
      </c>
      <c r="E973" s="14"/>
      <c r="F973" s="14"/>
      <c r="G973" s="14"/>
      <c r="H973" s="14">
        <v>100</v>
      </c>
      <c r="I973" s="14">
        <v>98</v>
      </c>
      <c r="J973" s="9">
        <v>1</v>
      </c>
      <c r="K973" s="14">
        <v>36</v>
      </c>
      <c r="L973" s="14">
        <v>15</v>
      </c>
      <c r="M973" s="14">
        <v>0.247</v>
      </c>
      <c r="N973" s="14">
        <f t="shared" si="45"/>
        <v>0.21951219512195122</v>
      </c>
      <c r="O973" s="14">
        <f t="shared" si="47"/>
        <v>-1.9724933451641535</v>
      </c>
      <c r="P973" s="14"/>
      <c r="Q973" s="14"/>
      <c r="R973" s="14"/>
      <c r="W973" t="s">
        <v>3530</v>
      </c>
      <c r="X973" s="6">
        <v>2004</v>
      </c>
      <c r="Z973" s="6">
        <v>0</v>
      </c>
      <c r="AD973" s="14">
        <v>164</v>
      </c>
    </row>
    <row r="974" spans="1:30">
      <c r="A974" s="9">
        <v>9</v>
      </c>
      <c r="B974" s="9" t="str">
        <f t="shared" si="46"/>
        <v>Lowther DX4</v>
      </c>
      <c r="C974" s="14" t="s">
        <v>1338</v>
      </c>
      <c r="D974" s="14" t="s">
        <v>1734</v>
      </c>
      <c r="E974" s="14"/>
      <c r="F974" s="14"/>
      <c r="G974" s="14"/>
      <c r="H974" s="14">
        <v>100</v>
      </c>
      <c r="I974" s="14">
        <v>99.5</v>
      </c>
      <c r="J974" s="9">
        <v>1</v>
      </c>
      <c r="K974" s="14">
        <v>36</v>
      </c>
      <c r="L974" s="14">
        <v>15</v>
      </c>
      <c r="M974" s="14">
        <v>0.249</v>
      </c>
      <c r="N974" s="14">
        <f t="shared" si="45"/>
        <v>0.21951219512195122</v>
      </c>
      <c r="O974" s="14">
        <f t="shared" si="47"/>
        <v>-1.8535980148883389</v>
      </c>
      <c r="P974" s="14"/>
      <c r="Q974" s="14"/>
      <c r="R974" s="14"/>
      <c r="W974" t="s">
        <v>3530</v>
      </c>
      <c r="X974" s="6">
        <v>2004</v>
      </c>
      <c r="Z974" s="6">
        <v>0</v>
      </c>
      <c r="AD974" s="14">
        <v>164</v>
      </c>
    </row>
    <row r="975" spans="1:30">
      <c r="A975" s="9">
        <v>9</v>
      </c>
      <c r="B975" s="9" t="str">
        <f t="shared" si="46"/>
        <v>Lowther EX2</v>
      </c>
      <c r="C975" s="14" t="s">
        <v>1338</v>
      </c>
      <c r="D975" s="14" t="s">
        <v>1735</v>
      </c>
      <c r="E975" s="14"/>
      <c r="F975" s="14"/>
      <c r="G975" s="14"/>
      <c r="H975" s="14">
        <v>100</v>
      </c>
      <c r="I975" s="14">
        <v>97</v>
      </c>
      <c r="J975" s="9">
        <v>1</v>
      </c>
      <c r="K975" s="14">
        <v>36</v>
      </c>
      <c r="L975" s="14">
        <v>15</v>
      </c>
      <c r="M975" s="14">
        <v>0.26</v>
      </c>
      <c r="N975" s="14">
        <f t="shared" si="45"/>
        <v>0.21951219512195122</v>
      </c>
      <c r="O975" s="14">
        <f t="shared" si="47"/>
        <v>-1.4096385542168672</v>
      </c>
      <c r="P975" s="14"/>
      <c r="Q975" s="14"/>
      <c r="R975" s="14"/>
      <c r="W975" t="s">
        <v>3530</v>
      </c>
      <c r="X975" s="6">
        <v>2004</v>
      </c>
      <c r="Z975" s="6">
        <v>0</v>
      </c>
      <c r="AD975" s="14">
        <v>164</v>
      </c>
    </row>
    <row r="976" spans="1:30">
      <c r="A976" s="9">
        <v>9</v>
      </c>
      <c r="B976" s="9" t="str">
        <f t="shared" si="46"/>
        <v>Lowther EX3</v>
      </c>
      <c r="C976" s="14" t="s">
        <v>1338</v>
      </c>
      <c r="D976" s="14" t="s">
        <v>1736</v>
      </c>
      <c r="E976" s="14"/>
      <c r="F976" s="14"/>
      <c r="G976" s="14"/>
      <c r="H976" s="14">
        <v>100</v>
      </c>
      <c r="I976" s="14">
        <v>98</v>
      </c>
      <c r="J976" s="9">
        <v>1</v>
      </c>
      <c r="K976" s="14">
        <v>36</v>
      </c>
      <c r="L976" s="14">
        <v>15</v>
      </c>
      <c r="M976" s="14">
        <v>0.245</v>
      </c>
      <c r="N976" s="14">
        <f t="shared" si="45"/>
        <v>0.21951219512195122</v>
      </c>
      <c r="O976" s="14">
        <f t="shared" si="47"/>
        <v>-2.1100478468899535</v>
      </c>
      <c r="P976" s="14"/>
      <c r="Q976" s="14"/>
      <c r="R976" s="14"/>
      <c r="W976" t="s">
        <v>3530</v>
      </c>
      <c r="X976" s="6">
        <v>2004</v>
      </c>
      <c r="Z976" s="6">
        <v>0</v>
      </c>
      <c r="AD976" s="14">
        <v>164</v>
      </c>
    </row>
    <row r="977" spans="1:30">
      <c r="A977" s="9">
        <v>9</v>
      </c>
      <c r="B977" s="9" t="str">
        <f t="shared" si="46"/>
        <v>Lowther EX4</v>
      </c>
      <c r="C977" s="14" t="s">
        <v>1338</v>
      </c>
      <c r="D977" s="14" t="s">
        <v>1737</v>
      </c>
      <c r="E977" s="14"/>
      <c r="F977" s="14"/>
      <c r="G977" s="14"/>
      <c r="H977" s="14">
        <v>100</v>
      </c>
      <c r="I977" s="14">
        <v>99</v>
      </c>
      <c r="J977" s="9">
        <v>1</v>
      </c>
      <c r="K977" s="14">
        <v>36</v>
      </c>
      <c r="L977" s="14">
        <v>15</v>
      </c>
      <c r="M977" s="14">
        <v>0.22</v>
      </c>
      <c r="N977" s="14">
        <f t="shared" si="45"/>
        <v>0.21951219512195122</v>
      </c>
      <c r="O977" s="14">
        <f t="shared" si="47"/>
        <v>-99.000000000005898</v>
      </c>
      <c r="P977" s="14"/>
      <c r="Q977" s="14"/>
      <c r="R977" s="14"/>
      <c r="W977" t="s">
        <v>3530</v>
      </c>
      <c r="X977" s="6">
        <v>2004</v>
      </c>
      <c r="Z977" s="6">
        <v>0</v>
      </c>
      <c r="AD977" s="14">
        <v>164</v>
      </c>
    </row>
    <row r="978" spans="1:30">
      <c r="A978" s="9">
        <v>9</v>
      </c>
      <c r="B978" s="9" t="str">
        <f t="shared" si="46"/>
        <v>Lowther PM2C</v>
      </c>
      <c r="C978" s="14" t="s">
        <v>1338</v>
      </c>
      <c r="D978" s="14" t="s">
        <v>1738</v>
      </c>
      <c r="E978" s="14"/>
      <c r="F978" s="14"/>
      <c r="G978" s="14"/>
      <c r="H978" s="14">
        <v>100</v>
      </c>
      <c r="I978" s="14">
        <v>97</v>
      </c>
      <c r="J978" s="9">
        <v>1</v>
      </c>
      <c r="K978" s="14">
        <v>36</v>
      </c>
      <c r="L978" s="14">
        <v>62.25</v>
      </c>
      <c r="M978" s="14">
        <v>0.27200000000000002</v>
      </c>
      <c r="N978" s="14">
        <f t="shared" si="45"/>
        <v>0.29032258064516131</v>
      </c>
      <c r="O978" s="14">
        <f t="shared" si="47"/>
        <v>4.3098591549295762</v>
      </c>
      <c r="P978" s="14"/>
      <c r="Q978" s="14"/>
      <c r="R978" s="14"/>
      <c r="W978" t="s">
        <v>3530</v>
      </c>
      <c r="X978" s="6">
        <v>2004</v>
      </c>
      <c r="Z978" s="6">
        <v>0</v>
      </c>
      <c r="AD978" s="14">
        <v>124</v>
      </c>
    </row>
    <row r="979" spans="1:30">
      <c r="A979" s="9">
        <v>9</v>
      </c>
      <c r="B979" s="9" t="str">
        <f t="shared" si="46"/>
        <v>Lowther PM6C</v>
      </c>
      <c r="C979" s="14" t="s">
        <v>1338</v>
      </c>
      <c r="D979" s="14" t="s">
        <v>1739</v>
      </c>
      <c r="E979" s="14"/>
      <c r="F979" s="14"/>
      <c r="G979" s="14"/>
      <c r="H979" s="14">
        <v>100</v>
      </c>
      <c r="I979" s="14">
        <v>95</v>
      </c>
      <c r="J979" s="9">
        <v>1</v>
      </c>
      <c r="K979" s="14">
        <v>36</v>
      </c>
      <c r="L979" s="14">
        <v>62.25</v>
      </c>
      <c r="M979" s="14">
        <v>0.27200000000000002</v>
      </c>
      <c r="N979" s="14">
        <f t="shared" si="45"/>
        <v>0.29032258064516131</v>
      </c>
      <c r="O979" s="14">
        <f t="shared" si="47"/>
        <v>4.3098591549295762</v>
      </c>
      <c r="P979" s="14"/>
      <c r="Q979" s="14"/>
      <c r="R979" s="14"/>
      <c r="W979" t="s">
        <v>3530</v>
      </c>
      <c r="X979" s="6">
        <v>2004</v>
      </c>
      <c r="Z979" s="6">
        <v>0</v>
      </c>
      <c r="AD979" s="14">
        <v>124</v>
      </c>
    </row>
    <row r="980" spans="1:30">
      <c r="A980" s="9">
        <v>9</v>
      </c>
      <c r="B980" s="9" t="str">
        <f t="shared" si="46"/>
        <v>Lowther PM7C</v>
      </c>
      <c r="C980" s="14" t="s">
        <v>1338</v>
      </c>
      <c r="D980" s="14" t="s">
        <v>1740</v>
      </c>
      <c r="E980" s="14"/>
      <c r="F980" s="14"/>
      <c r="G980" s="14"/>
      <c r="H980" s="14">
        <v>100</v>
      </c>
      <c r="I980" s="14">
        <v>96</v>
      </c>
      <c r="J980" s="9">
        <v>1</v>
      </c>
      <c r="K980" s="14">
        <v>36</v>
      </c>
      <c r="L980" s="14">
        <v>62.25</v>
      </c>
      <c r="M980" s="14">
        <v>0.27200000000000002</v>
      </c>
      <c r="N980" s="14">
        <f t="shared" si="45"/>
        <v>0.29032258064516131</v>
      </c>
      <c r="O980" s="14">
        <f t="shared" si="47"/>
        <v>4.3098591549295762</v>
      </c>
      <c r="P980" s="14"/>
      <c r="Q980" s="14"/>
      <c r="R980" s="14"/>
      <c r="W980" t="s">
        <v>3530</v>
      </c>
      <c r="X980" s="6">
        <v>2004</v>
      </c>
      <c r="Z980" s="6">
        <v>0</v>
      </c>
      <c r="AD980" s="14">
        <v>124</v>
      </c>
    </row>
    <row r="981" spans="1:30">
      <c r="A981" s="9">
        <v>9</v>
      </c>
      <c r="B981" s="9" t="str">
        <f t="shared" si="46"/>
        <v>Peerless CDC 220 C</v>
      </c>
      <c r="C981" s="14" t="s">
        <v>236</v>
      </c>
      <c r="D981" s="14" t="s">
        <v>1741</v>
      </c>
      <c r="E981" s="14"/>
      <c r="F981" s="14"/>
      <c r="G981" s="14"/>
      <c r="H981" s="14">
        <v>110</v>
      </c>
      <c r="I981" s="14">
        <v>93</v>
      </c>
      <c r="J981" s="9">
        <v>1.5</v>
      </c>
      <c r="K981" s="14">
        <v>53.8</v>
      </c>
      <c r="L981" s="14">
        <v>33</v>
      </c>
      <c r="M981" s="14">
        <v>0.63</v>
      </c>
      <c r="N981" s="14">
        <f t="shared" si="45"/>
        <v>0.70789473684210524</v>
      </c>
      <c r="O981" s="14">
        <f t="shared" si="47"/>
        <v>5.7253378378378441</v>
      </c>
      <c r="P981" s="14"/>
      <c r="Q981" s="14"/>
      <c r="R981" s="14"/>
      <c r="W981" t="s">
        <v>3530</v>
      </c>
      <c r="X981" s="6">
        <v>2004</v>
      </c>
      <c r="Z981" s="6">
        <v>0</v>
      </c>
      <c r="AD981" s="14">
        <v>76</v>
      </c>
    </row>
    <row r="982" spans="1:30">
      <c r="A982" s="9">
        <v>9</v>
      </c>
      <c r="B982" s="9" t="str">
        <f t="shared" si="46"/>
        <v>Phoenix Gold Titanium Elite 9m</v>
      </c>
      <c r="C982" s="14" t="s">
        <v>768</v>
      </c>
      <c r="D982" s="14" t="s">
        <v>1742</v>
      </c>
      <c r="E982" s="14"/>
      <c r="F982" s="14"/>
      <c r="G982" s="14"/>
      <c r="H982" s="14"/>
      <c r="I982" s="14"/>
      <c r="J982" s="9"/>
      <c r="K982" s="14">
        <v>46.25</v>
      </c>
      <c r="L982" s="14">
        <v>34.1</v>
      </c>
      <c r="M982" s="14">
        <v>0.44</v>
      </c>
      <c r="N982" s="14">
        <f t="shared" si="45"/>
        <v>0.5316091954022989</v>
      </c>
      <c r="O982" s="14">
        <f t="shared" si="47"/>
        <v>2.5533249686323694</v>
      </c>
      <c r="P982" s="14"/>
      <c r="Q982" s="14"/>
      <c r="R982" s="14"/>
      <c r="W982" t="s">
        <v>3530</v>
      </c>
      <c r="X982" s="6">
        <v>2004</v>
      </c>
      <c r="Z982" s="6">
        <v>0</v>
      </c>
      <c r="AD982" s="14">
        <v>87</v>
      </c>
    </row>
    <row r="983" spans="1:30">
      <c r="A983" s="9">
        <v>9</v>
      </c>
      <c r="B983" s="9" t="str">
        <f t="shared" si="46"/>
        <v>Scan-Speak 22W/8851T00</v>
      </c>
      <c r="C983" s="14" t="s">
        <v>1029</v>
      </c>
      <c r="D983" s="14" t="s">
        <v>1743</v>
      </c>
      <c r="E983" s="14"/>
      <c r="F983" s="14"/>
      <c r="G983" s="14"/>
      <c r="H983" s="14">
        <v>170</v>
      </c>
      <c r="I983" s="14">
        <v>88</v>
      </c>
      <c r="J983" s="9">
        <v>9</v>
      </c>
      <c r="K983" s="14">
        <v>21</v>
      </c>
      <c r="L983" s="14">
        <v>127</v>
      </c>
      <c r="M983" s="14">
        <v>0.25</v>
      </c>
      <c r="N983" s="14">
        <f t="shared" si="45"/>
        <v>0.25925925925925924</v>
      </c>
      <c r="O983" s="14">
        <f t="shared" si="47"/>
        <v>7.0000000000000036</v>
      </c>
      <c r="P983" s="14"/>
      <c r="Q983" s="14"/>
      <c r="R983" s="14"/>
      <c r="W983" t="s">
        <v>3530</v>
      </c>
      <c r="X983" s="6">
        <v>2004</v>
      </c>
      <c r="Z983" s="6">
        <v>0</v>
      </c>
      <c r="AD983" s="14">
        <v>81</v>
      </c>
    </row>
    <row r="984" spans="1:30">
      <c r="A984" s="9">
        <v>9</v>
      </c>
      <c r="B984" s="9" t="str">
        <f t="shared" si="46"/>
        <v>Sinus 22WS7,34BP8</v>
      </c>
      <c r="C984" s="14" t="s">
        <v>887</v>
      </c>
      <c r="D984" s="14" t="s">
        <v>1744</v>
      </c>
      <c r="E984" s="14"/>
      <c r="F984" s="14"/>
      <c r="G984" s="14"/>
      <c r="H984" s="14">
        <v>250</v>
      </c>
      <c r="I984" s="14"/>
      <c r="J984" s="9">
        <v>6.5</v>
      </c>
      <c r="K984" s="14">
        <v>34.799999999999997</v>
      </c>
      <c r="L984" s="14">
        <v>62</v>
      </c>
      <c r="M984" s="14">
        <v>0.52</v>
      </c>
      <c r="N984" s="14">
        <f t="shared" si="45"/>
        <v>0.58983050847457619</v>
      </c>
      <c r="O984" s="14">
        <f t="shared" si="47"/>
        <v>4.3922330097087476</v>
      </c>
      <c r="P984" s="14"/>
      <c r="Q984" s="14"/>
      <c r="R984" s="14"/>
      <c r="W984" t="s">
        <v>3530</v>
      </c>
      <c r="X984" s="6">
        <v>2004</v>
      </c>
      <c r="Z984" s="6">
        <v>0</v>
      </c>
      <c r="AD984" s="14">
        <v>59</v>
      </c>
    </row>
    <row r="985" spans="1:30">
      <c r="A985" s="9">
        <v>9</v>
      </c>
      <c r="B985" s="9" t="str">
        <f t="shared" si="46"/>
        <v>Soundstream R-10SQ</v>
      </c>
      <c r="C985" s="14" t="s">
        <v>1656</v>
      </c>
      <c r="D985" s="14" t="s">
        <v>1745</v>
      </c>
      <c r="E985" s="14"/>
      <c r="F985" s="14"/>
      <c r="G985" s="14"/>
      <c r="H985" s="14">
        <v>500</v>
      </c>
      <c r="I985" s="14">
        <v>86</v>
      </c>
      <c r="J985" s="9">
        <v>13.75</v>
      </c>
      <c r="K985" s="14">
        <v>33</v>
      </c>
      <c r="L985" s="14">
        <v>19.629000000000001</v>
      </c>
      <c r="M985" s="14">
        <v>0.64500000000000002</v>
      </c>
      <c r="N985" s="14">
        <f t="shared" si="45"/>
        <v>0.73333333333333328</v>
      </c>
      <c r="O985" s="14">
        <f t="shared" si="47"/>
        <v>5.3547169811320829</v>
      </c>
      <c r="P985" s="14"/>
      <c r="Q985" s="14"/>
      <c r="R985" s="14"/>
      <c r="W985" t="s">
        <v>3530</v>
      </c>
      <c r="X985" s="6">
        <v>2004</v>
      </c>
      <c r="Z985" s="6">
        <v>0</v>
      </c>
      <c r="AD985" s="14">
        <v>45</v>
      </c>
    </row>
    <row r="986" spans="1:30">
      <c r="A986" s="9">
        <v>9</v>
      </c>
      <c r="B986" s="9" t="str">
        <f t="shared" si="46"/>
        <v>Supravox 215-2000</v>
      </c>
      <c r="C986" s="14" t="s">
        <v>1209</v>
      </c>
      <c r="D986" s="14" t="s">
        <v>1746</v>
      </c>
      <c r="E986" s="14"/>
      <c r="F986" s="14"/>
      <c r="G986" s="14"/>
      <c r="H986" s="14">
        <v>20</v>
      </c>
      <c r="I986" s="14">
        <v>100</v>
      </c>
      <c r="J986" s="9">
        <v>10</v>
      </c>
      <c r="K986" s="14">
        <v>47</v>
      </c>
      <c r="L986" s="14">
        <v>121</v>
      </c>
      <c r="M986" s="14">
        <v>0.23</v>
      </c>
      <c r="N986" s="14">
        <f t="shared" si="45"/>
        <v>0.23979591836734693</v>
      </c>
      <c r="O986" s="14">
        <f t="shared" si="47"/>
        <v>5.6302083333333481</v>
      </c>
      <c r="P986" s="14"/>
      <c r="Q986" s="14"/>
      <c r="R986" s="14"/>
      <c r="W986" t="s">
        <v>3530</v>
      </c>
      <c r="X986" s="6">
        <v>2004</v>
      </c>
      <c r="Z986" s="6">
        <v>0</v>
      </c>
      <c r="AD986" s="14">
        <v>196</v>
      </c>
    </row>
    <row r="987" spans="1:30">
      <c r="A987" s="9">
        <v>9</v>
      </c>
      <c r="B987" s="9" t="str">
        <f t="shared" si="46"/>
        <v>Supravox 215-2000EXC</v>
      </c>
      <c r="C987" s="14" t="s">
        <v>1209</v>
      </c>
      <c r="D987" s="14" t="s">
        <v>1747</v>
      </c>
      <c r="E987" s="14"/>
      <c r="F987" s="14"/>
      <c r="G987" s="14"/>
      <c r="H987" s="14">
        <v>20</v>
      </c>
      <c r="I987" s="14">
        <v>99</v>
      </c>
      <c r="J987" s="9">
        <v>5</v>
      </c>
      <c r="K987" s="14">
        <v>49</v>
      </c>
      <c r="L987" s="14">
        <v>97.8</v>
      </c>
      <c r="M987" s="14">
        <v>0.25</v>
      </c>
      <c r="N987" s="14">
        <f t="shared" si="45"/>
        <v>0.25654450261780104</v>
      </c>
      <c r="O987" s="14">
        <f t="shared" si="47"/>
        <v>9.8000000000000096</v>
      </c>
      <c r="P987" s="14"/>
      <c r="Q987" s="14"/>
      <c r="R987" s="14"/>
      <c r="W987" t="s">
        <v>3530</v>
      </c>
      <c r="X987" s="6">
        <v>2004</v>
      </c>
      <c r="Z987" s="6">
        <v>0</v>
      </c>
      <c r="AD987" s="14">
        <v>191</v>
      </c>
    </row>
    <row r="988" spans="1:30">
      <c r="A988" s="9">
        <v>9</v>
      </c>
      <c r="B988" s="9" t="str">
        <f t="shared" si="46"/>
        <v>Supravox 215-GMF</v>
      </c>
      <c r="C988" s="14" t="s">
        <v>1209</v>
      </c>
      <c r="D988" s="14" t="s">
        <v>1748</v>
      </c>
      <c r="E988" s="14"/>
      <c r="F988" s="14"/>
      <c r="G988" s="14"/>
      <c r="H988" s="14">
        <v>40</v>
      </c>
      <c r="I988" s="14">
        <v>97</v>
      </c>
      <c r="J988" s="9">
        <v>10</v>
      </c>
      <c r="K988" s="14">
        <v>45</v>
      </c>
      <c r="L988" s="14">
        <v>120</v>
      </c>
      <c r="M988" s="14">
        <v>0.33</v>
      </c>
      <c r="N988" s="14">
        <f t="shared" si="45"/>
        <v>0.34883720930232559</v>
      </c>
      <c r="O988" s="14">
        <f t="shared" si="47"/>
        <v>6.1111111111111134</v>
      </c>
      <c r="P988" s="14"/>
      <c r="Q988" s="14"/>
      <c r="R988" s="14"/>
      <c r="W988" t="s">
        <v>3530</v>
      </c>
      <c r="X988" s="6">
        <v>2004</v>
      </c>
      <c r="Z988" s="6">
        <v>0</v>
      </c>
      <c r="AD988" s="14">
        <v>129</v>
      </c>
    </row>
    <row r="989" spans="1:30">
      <c r="A989" s="9">
        <v>9</v>
      </c>
      <c r="B989" s="9" t="str">
        <f t="shared" si="46"/>
        <v>Supravox 215-RTF</v>
      </c>
      <c r="C989" s="14" t="s">
        <v>1209</v>
      </c>
      <c r="D989" s="14" t="s">
        <v>1749</v>
      </c>
      <c r="E989" s="14"/>
      <c r="F989" s="14"/>
      <c r="G989" s="14"/>
      <c r="H989" s="14">
        <v>35</v>
      </c>
      <c r="I989" s="14">
        <v>97</v>
      </c>
      <c r="J989" s="9">
        <v>4</v>
      </c>
      <c r="K989" s="14">
        <v>60</v>
      </c>
      <c r="L989" s="14">
        <v>80</v>
      </c>
      <c r="M989" s="14">
        <v>0.57999999999999996</v>
      </c>
      <c r="N989" s="14">
        <f t="shared" si="45"/>
        <v>0.6</v>
      </c>
      <c r="O989" s="14">
        <f t="shared" si="47"/>
        <v>17.399999999999988</v>
      </c>
      <c r="P989" s="14"/>
      <c r="Q989" s="14"/>
      <c r="R989" s="14"/>
      <c r="W989" t="s">
        <v>3530</v>
      </c>
      <c r="X989" s="6">
        <v>2004</v>
      </c>
      <c r="Z989" s="6">
        <v>0</v>
      </c>
      <c r="AD989" s="14">
        <v>100</v>
      </c>
    </row>
    <row r="990" spans="1:30">
      <c r="A990" s="9">
        <v>9</v>
      </c>
      <c r="B990" s="9" t="str">
        <f t="shared" si="46"/>
        <v>Supravox 215-RTF Bicone</v>
      </c>
      <c r="C990" s="14" t="s">
        <v>1209</v>
      </c>
      <c r="D990" s="14" t="s">
        <v>1750</v>
      </c>
      <c r="E990" s="14"/>
      <c r="F990" s="14"/>
      <c r="G990" s="14"/>
      <c r="H990" s="14">
        <v>35</v>
      </c>
      <c r="I990" s="14">
        <v>96</v>
      </c>
      <c r="J990" s="9">
        <v>4</v>
      </c>
      <c r="K990" s="14">
        <v>52</v>
      </c>
      <c r="L990" s="14">
        <v>75</v>
      </c>
      <c r="M990" s="14">
        <v>0.53</v>
      </c>
      <c r="N990" s="14">
        <f t="shared" si="45"/>
        <v>0.5977011494252874</v>
      </c>
      <c r="O990" s="14">
        <f t="shared" si="47"/>
        <v>4.6791171477079798</v>
      </c>
      <c r="P990" s="14"/>
      <c r="Q990" s="14"/>
      <c r="R990" s="14"/>
      <c r="W990" t="s">
        <v>3530</v>
      </c>
      <c r="X990" s="6">
        <v>2004</v>
      </c>
      <c r="Z990" s="6">
        <v>0</v>
      </c>
      <c r="AD990" s="14">
        <v>87</v>
      </c>
    </row>
    <row r="991" spans="1:30">
      <c r="A991" s="9">
        <v>9</v>
      </c>
      <c r="B991" s="9" t="str">
        <f t="shared" si="46"/>
        <v>Supravox 215-Signature</v>
      </c>
      <c r="C991" s="14" t="s">
        <v>1209</v>
      </c>
      <c r="D991" s="14" t="s">
        <v>1751</v>
      </c>
      <c r="E991" s="14"/>
      <c r="F991" s="14"/>
      <c r="G991" s="14"/>
      <c r="H991" s="14">
        <v>35</v>
      </c>
      <c r="I991" s="14">
        <v>94</v>
      </c>
      <c r="J991" s="9">
        <v>8</v>
      </c>
      <c r="K991" s="14">
        <v>50</v>
      </c>
      <c r="L991" s="14">
        <v>85</v>
      </c>
      <c r="M991" s="14">
        <v>0.8</v>
      </c>
      <c r="N991" s="14">
        <f t="shared" si="45"/>
        <v>0.8928571428571429</v>
      </c>
      <c r="O991" s="14">
        <f t="shared" si="47"/>
        <v>7.6923076923076854</v>
      </c>
      <c r="P991" s="14"/>
      <c r="Q991" s="14"/>
      <c r="R991" s="14"/>
      <c r="W991" t="s">
        <v>3530</v>
      </c>
      <c r="X991" s="6">
        <v>2004</v>
      </c>
      <c r="Z991" s="6">
        <v>0</v>
      </c>
      <c r="AD991" s="14">
        <v>56</v>
      </c>
    </row>
    <row r="992" spans="1:30">
      <c r="A992" s="9">
        <v>9</v>
      </c>
      <c r="B992" s="9" t="str">
        <f t="shared" si="46"/>
        <v>Supravox 215-Signature Bicone</v>
      </c>
      <c r="C992" s="14" t="s">
        <v>1209</v>
      </c>
      <c r="D992" s="14" t="s">
        <v>1752</v>
      </c>
      <c r="E992" s="14"/>
      <c r="F992" s="14"/>
      <c r="G992" s="14"/>
      <c r="H992" s="14">
        <v>35</v>
      </c>
      <c r="I992" s="14">
        <v>94</v>
      </c>
      <c r="J992" s="9">
        <v>8</v>
      </c>
      <c r="K992" s="14">
        <v>50</v>
      </c>
      <c r="L992" s="14">
        <v>85</v>
      </c>
      <c r="M992" s="14">
        <v>0.8</v>
      </c>
      <c r="N992" s="14">
        <f t="shared" si="45"/>
        <v>0.8928571428571429</v>
      </c>
      <c r="O992" s="14">
        <f t="shared" si="47"/>
        <v>7.6923076923076854</v>
      </c>
      <c r="P992" s="14"/>
      <c r="Q992" s="14"/>
      <c r="R992" s="14"/>
      <c r="W992" t="s">
        <v>3530</v>
      </c>
      <c r="X992" s="6">
        <v>2004</v>
      </c>
      <c r="Z992" s="6">
        <v>0</v>
      </c>
      <c r="AD992" s="14">
        <v>56</v>
      </c>
    </row>
    <row r="993" spans="1:30">
      <c r="A993" s="9">
        <v>9</v>
      </c>
      <c r="B993" s="9" t="str">
        <f t="shared" si="46"/>
        <v>Supravox 285-2000</v>
      </c>
      <c r="C993" s="14" t="s">
        <v>1209</v>
      </c>
      <c r="D993" s="14" t="s">
        <v>1753</v>
      </c>
      <c r="E993" s="14"/>
      <c r="F993" s="14"/>
      <c r="G993" s="14"/>
      <c r="H993" s="14">
        <v>70</v>
      </c>
      <c r="I993" s="14">
        <v>101</v>
      </c>
      <c r="J993" s="9">
        <v>8</v>
      </c>
      <c r="K993" s="14">
        <v>45</v>
      </c>
      <c r="L993" s="14">
        <v>200</v>
      </c>
      <c r="M993" s="14">
        <v>0.2</v>
      </c>
      <c r="N993" s="14">
        <f t="shared" si="45"/>
        <v>0.21951219512195122</v>
      </c>
      <c r="O993" s="14">
        <f t="shared" si="47"/>
        <v>2.2499999999999991</v>
      </c>
      <c r="P993" s="14"/>
      <c r="Q993" s="14"/>
      <c r="R993" s="14"/>
      <c r="W993" t="s">
        <v>3530</v>
      </c>
      <c r="X993" s="6">
        <v>2004</v>
      </c>
      <c r="Z993" s="6">
        <v>0</v>
      </c>
      <c r="AD993" s="14">
        <v>205</v>
      </c>
    </row>
    <row r="994" spans="1:30">
      <c r="A994" s="9">
        <v>9</v>
      </c>
      <c r="B994" s="9" t="str">
        <f t="shared" si="46"/>
        <v>Supravox 285-GMF</v>
      </c>
      <c r="C994" s="14" t="s">
        <v>1209</v>
      </c>
      <c r="D994" s="14" t="s">
        <v>1754</v>
      </c>
      <c r="E994" s="14"/>
      <c r="F994" s="14"/>
      <c r="G994" s="14"/>
      <c r="H994" s="14">
        <v>70</v>
      </c>
      <c r="I994" s="14">
        <v>99</v>
      </c>
      <c r="J994" s="9">
        <v>8</v>
      </c>
      <c r="K994" s="14">
        <v>47</v>
      </c>
      <c r="L994" s="14">
        <v>150</v>
      </c>
      <c r="M994" s="14">
        <v>0.38</v>
      </c>
      <c r="N994" s="14">
        <f t="shared" si="45"/>
        <v>0.38842975206611569</v>
      </c>
      <c r="O994" s="14">
        <f t="shared" si="47"/>
        <v>17.509803921568654</v>
      </c>
      <c r="P994" s="14"/>
      <c r="Q994" s="14"/>
      <c r="R994" s="14"/>
      <c r="W994" t="s">
        <v>3530</v>
      </c>
      <c r="X994" s="6">
        <v>2004</v>
      </c>
      <c r="Z994" s="6">
        <v>0</v>
      </c>
      <c r="AD994" s="14">
        <v>121</v>
      </c>
    </row>
    <row r="995" spans="1:30">
      <c r="A995" s="9">
        <v>10</v>
      </c>
      <c r="B995" s="9" t="str">
        <f t="shared" si="46"/>
        <v>Acousto Pro 1030PC-35F</v>
      </c>
      <c r="C995" s="14" t="s">
        <v>948</v>
      </c>
      <c r="D995" s="14" t="s">
        <v>1755</v>
      </c>
      <c r="E995" s="14"/>
      <c r="F995" s="14"/>
      <c r="G995" s="14"/>
      <c r="H995" s="14">
        <v>50</v>
      </c>
      <c r="I995" s="14">
        <v>90</v>
      </c>
      <c r="J995" s="9"/>
      <c r="K995" s="14">
        <v>33</v>
      </c>
      <c r="L995" s="14">
        <v>141</v>
      </c>
      <c r="M995" s="14">
        <v>0.42</v>
      </c>
      <c r="N995" s="14">
        <f t="shared" si="45"/>
        <v>0.4925373134328358</v>
      </c>
      <c r="O995" s="14">
        <f t="shared" si="47"/>
        <v>2.8518518518518516</v>
      </c>
      <c r="P995" s="14"/>
      <c r="Q995" s="14"/>
      <c r="R995" s="14"/>
      <c r="W995" t="s">
        <v>3530</v>
      </c>
      <c r="X995" s="6">
        <v>2004</v>
      </c>
      <c r="Z995" s="6">
        <v>0</v>
      </c>
      <c r="AD995" s="14">
        <v>67</v>
      </c>
    </row>
    <row r="996" spans="1:30">
      <c r="A996" s="9">
        <v>10</v>
      </c>
      <c r="B996" s="9" t="str">
        <f t="shared" si="46"/>
        <v>Acousto Pro F-1030</v>
      </c>
      <c r="C996" s="14" t="s">
        <v>948</v>
      </c>
      <c r="D996" s="14" t="s">
        <v>1756</v>
      </c>
      <c r="E996" s="14"/>
      <c r="F996" s="14"/>
      <c r="G996" s="14"/>
      <c r="H996" s="14">
        <v>50</v>
      </c>
      <c r="I996" s="14">
        <v>92</v>
      </c>
      <c r="J996" s="9"/>
      <c r="K996" s="14">
        <v>35</v>
      </c>
      <c r="L996" s="14">
        <v>107</v>
      </c>
      <c r="M996" s="14">
        <v>0.51</v>
      </c>
      <c r="N996" s="14">
        <f t="shared" si="45"/>
        <v>0.63636363636363635</v>
      </c>
      <c r="O996" s="14">
        <f t="shared" si="47"/>
        <v>2.5683453237410077</v>
      </c>
      <c r="P996" s="14"/>
      <c r="Q996" s="14"/>
      <c r="R996" s="14"/>
      <c r="W996" t="s">
        <v>3530</v>
      </c>
      <c r="X996" s="6">
        <v>2004</v>
      </c>
      <c r="Z996" s="6">
        <v>0</v>
      </c>
      <c r="AD996" s="14">
        <v>55</v>
      </c>
    </row>
    <row r="997" spans="1:30">
      <c r="A997" s="9">
        <v>10</v>
      </c>
      <c r="B997" s="9" t="str">
        <f t="shared" si="46"/>
        <v>Acousto Pro P-1050</v>
      </c>
      <c r="C997" s="14" t="s">
        <v>948</v>
      </c>
      <c r="D997" s="14" t="s">
        <v>1757</v>
      </c>
      <c r="E997" s="14"/>
      <c r="F997" s="14"/>
      <c r="G997" s="14"/>
      <c r="H997" s="14">
        <v>125</v>
      </c>
      <c r="I997" s="14">
        <v>94</v>
      </c>
      <c r="J997" s="9"/>
      <c r="K997" s="14">
        <v>54</v>
      </c>
      <c r="L997" s="14">
        <v>49</v>
      </c>
      <c r="M997" s="14">
        <v>0.48</v>
      </c>
      <c r="N997" s="14">
        <f t="shared" si="45"/>
        <v>0.5</v>
      </c>
      <c r="O997" s="14">
        <f t="shared" si="47"/>
        <v>11.999999999999979</v>
      </c>
      <c r="P997" s="14"/>
      <c r="Q997" s="14"/>
      <c r="R997" s="14"/>
      <c r="W997" t="s">
        <v>3530</v>
      </c>
      <c r="X997" s="6">
        <v>2004</v>
      </c>
      <c r="Z997" s="6">
        <v>0</v>
      </c>
      <c r="AD997" s="14">
        <v>108</v>
      </c>
    </row>
    <row r="998" spans="1:30">
      <c r="A998" s="9">
        <v>10</v>
      </c>
      <c r="B998" s="9" t="str">
        <f t="shared" si="46"/>
        <v>Acousto Pro P-1050A</v>
      </c>
      <c r="C998" s="14" t="s">
        <v>948</v>
      </c>
      <c r="D998" s="14" t="s">
        <v>1758</v>
      </c>
      <c r="E998" s="14"/>
      <c r="F998" s="14"/>
      <c r="G998" s="14"/>
      <c r="H998" s="14">
        <v>125</v>
      </c>
      <c r="I998" s="14">
        <v>94</v>
      </c>
      <c r="J998" s="9"/>
      <c r="K998" s="14">
        <v>46</v>
      </c>
      <c r="L998" s="14">
        <v>73</v>
      </c>
      <c r="M998" s="14">
        <v>0.37</v>
      </c>
      <c r="N998" s="14">
        <f t="shared" si="45"/>
        <v>0.4</v>
      </c>
      <c r="O998" s="14">
        <f t="shared" si="47"/>
        <v>4.9333333333333353</v>
      </c>
      <c r="P998" s="14"/>
      <c r="Q998" s="14"/>
      <c r="R998" s="14"/>
      <c r="W998" t="s">
        <v>3530</v>
      </c>
      <c r="X998" s="6">
        <v>2004</v>
      </c>
      <c r="Z998" s="6">
        <v>0</v>
      </c>
      <c r="AD998" s="14">
        <v>115</v>
      </c>
    </row>
    <row r="999" spans="1:30">
      <c r="A999" s="9">
        <v>10</v>
      </c>
      <c r="B999" s="9" t="str">
        <f t="shared" si="46"/>
        <v>Acousto Pro P-1065A</v>
      </c>
      <c r="C999" s="14" t="s">
        <v>948</v>
      </c>
      <c r="D999" s="14" t="s">
        <v>1759</v>
      </c>
      <c r="E999" s="14"/>
      <c r="F999" s="14"/>
      <c r="G999" s="14"/>
      <c r="H999" s="14">
        <v>125</v>
      </c>
      <c r="I999" s="14">
        <v>95</v>
      </c>
      <c r="J999" s="9"/>
      <c r="K999" s="14">
        <v>72</v>
      </c>
      <c r="L999" s="14">
        <v>31</v>
      </c>
      <c r="M999" s="14">
        <v>0.42</v>
      </c>
      <c r="N999" s="14">
        <f t="shared" si="45"/>
        <v>0.45</v>
      </c>
      <c r="O999" s="14">
        <f t="shared" si="47"/>
        <v>6.3000000000000052</v>
      </c>
      <c r="P999" s="14"/>
      <c r="Q999" s="14"/>
      <c r="R999" s="14"/>
      <c r="W999" t="s">
        <v>3530</v>
      </c>
      <c r="X999" s="6">
        <v>2004</v>
      </c>
      <c r="Z999" s="6">
        <v>0</v>
      </c>
      <c r="AD999" s="14">
        <v>160</v>
      </c>
    </row>
    <row r="1000" spans="1:30">
      <c r="A1000" s="9">
        <v>10</v>
      </c>
      <c r="B1000" s="9" t="str">
        <f t="shared" si="46"/>
        <v>Acousto Pro SH-1030</v>
      </c>
      <c r="C1000" s="14" t="s">
        <v>948</v>
      </c>
      <c r="D1000" s="14" t="s">
        <v>1760</v>
      </c>
      <c r="E1000" s="14"/>
      <c r="F1000" s="14"/>
      <c r="G1000" s="14"/>
      <c r="H1000" s="14">
        <v>50</v>
      </c>
      <c r="I1000" s="14">
        <v>90</v>
      </c>
      <c r="J1000" s="9"/>
      <c r="K1000" s="14">
        <v>35.5</v>
      </c>
      <c r="L1000" s="14">
        <v>82</v>
      </c>
      <c r="M1000" s="14">
        <v>0.41</v>
      </c>
      <c r="N1000" s="14">
        <f t="shared" si="45"/>
        <v>0.46103896103896103</v>
      </c>
      <c r="O1000" s="14">
        <f t="shared" si="47"/>
        <v>3.7035623409669247</v>
      </c>
      <c r="P1000" s="14"/>
      <c r="Q1000" s="14"/>
      <c r="R1000" s="14"/>
      <c r="W1000" t="s">
        <v>3530</v>
      </c>
      <c r="X1000" s="6">
        <v>2004</v>
      </c>
      <c r="Z1000" s="6">
        <v>0</v>
      </c>
      <c r="AD1000" s="14">
        <v>77</v>
      </c>
    </row>
    <row r="1001" spans="1:30">
      <c r="A1001" s="9">
        <v>10</v>
      </c>
      <c r="B1001" s="9" t="str">
        <f t="shared" si="46"/>
        <v>Alpine 6106HX</v>
      </c>
      <c r="C1001" s="14" t="s">
        <v>1395</v>
      </c>
      <c r="D1001" s="14" t="s">
        <v>1761</v>
      </c>
      <c r="E1001" s="14"/>
      <c r="F1001" s="14"/>
      <c r="G1001" s="14"/>
      <c r="H1001" s="14">
        <v>100</v>
      </c>
      <c r="I1001" s="14">
        <v>91</v>
      </c>
      <c r="J1001" s="9"/>
      <c r="K1001" s="14">
        <v>36</v>
      </c>
      <c r="L1001" s="14">
        <v>0.73</v>
      </c>
      <c r="M1001" s="14">
        <v>0.37</v>
      </c>
      <c r="N1001" s="14">
        <f t="shared" si="45"/>
        <v>0.37894736842105264</v>
      </c>
      <c r="O1001" s="14">
        <f t="shared" si="47"/>
        <v>15.670588235294122</v>
      </c>
      <c r="P1001" s="14"/>
      <c r="Q1001" s="14"/>
      <c r="R1001" s="14"/>
      <c r="W1001" t="s">
        <v>3530</v>
      </c>
      <c r="X1001" s="6">
        <v>2004</v>
      </c>
      <c r="Z1001" s="6">
        <v>0</v>
      </c>
      <c r="AD1001" s="14">
        <v>95</v>
      </c>
    </row>
    <row r="1002" spans="1:30">
      <c r="A1002" s="9">
        <v>10</v>
      </c>
      <c r="B1002" s="9" t="str">
        <f t="shared" si="46"/>
        <v>Alpine SWL-2548</v>
      </c>
      <c r="C1002" s="14" t="s">
        <v>1395</v>
      </c>
      <c r="D1002" s="14" t="s">
        <v>1762</v>
      </c>
      <c r="E1002" s="14"/>
      <c r="F1002" s="14"/>
      <c r="G1002" s="14"/>
      <c r="H1002" s="14">
        <v>200</v>
      </c>
      <c r="I1002" s="14"/>
      <c r="J1002" s="9">
        <v>10</v>
      </c>
      <c r="K1002" s="14">
        <v>28</v>
      </c>
      <c r="L1002" s="14">
        <v>62.3</v>
      </c>
      <c r="M1002" s="14">
        <v>0.31</v>
      </c>
      <c r="N1002" s="14">
        <f t="shared" si="45"/>
        <v>0.32941176470588235</v>
      </c>
      <c r="O1002" s="14">
        <f t="shared" si="47"/>
        <v>5.2606060606060501</v>
      </c>
      <c r="P1002" s="14"/>
      <c r="Q1002" s="14"/>
      <c r="R1002" s="14"/>
      <c r="W1002" t="s">
        <v>3530</v>
      </c>
      <c r="X1002" s="6">
        <v>2004</v>
      </c>
      <c r="Z1002" s="6">
        <v>0</v>
      </c>
      <c r="AD1002" s="14">
        <v>85</v>
      </c>
    </row>
    <row r="1003" spans="1:30">
      <c r="A1003" s="9">
        <v>10</v>
      </c>
      <c r="B1003" s="9" t="str">
        <f t="shared" si="46"/>
        <v>Alpine SWL-2588</v>
      </c>
      <c r="C1003" s="14" t="s">
        <v>1395</v>
      </c>
      <c r="D1003" s="14" t="s">
        <v>1763</v>
      </c>
      <c r="E1003" s="14"/>
      <c r="F1003" s="14"/>
      <c r="G1003" s="14"/>
      <c r="H1003" s="14">
        <v>200</v>
      </c>
      <c r="I1003" s="14"/>
      <c r="J1003" s="9">
        <v>10</v>
      </c>
      <c r="K1003" s="14">
        <v>30</v>
      </c>
      <c r="L1003" s="14">
        <v>47</v>
      </c>
      <c r="M1003" s="14">
        <v>0.39</v>
      </c>
      <c r="N1003" s="14">
        <f t="shared" si="45"/>
        <v>0.42253521126760563</v>
      </c>
      <c r="O1003" s="14">
        <f t="shared" si="47"/>
        <v>5.0649350649350717</v>
      </c>
      <c r="P1003" s="14"/>
      <c r="Q1003" s="14"/>
      <c r="R1003" s="14"/>
      <c r="W1003" t="s">
        <v>3530</v>
      </c>
      <c r="X1003" s="6">
        <v>2004</v>
      </c>
      <c r="Z1003" s="6">
        <v>0</v>
      </c>
      <c r="AD1003" s="14">
        <v>71</v>
      </c>
    </row>
    <row r="1004" spans="1:30">
      <c r="A1004" s="9">
        <v>10</v>
      </c>
      <c r="B1004" s="9" t="str">
        <f t="shared" si="46"/>
        <v>Alpine SWR-1021D</v>
      </c>
      <c r="C1004" s="14" t="s">
        <v>1395</v>
      </c>
      <c r="D1004" s="14" t="s">
        <v>1764</v>
      </c>
      <c r="E1004" s="14"/>
      <c r="F1004" s="14"/>
      <c r="G1004" s="14"/>
      <c r="H1004" s="14">
        <v>300</v>
      </c>
      <c r="I1004" s="14">
        <v>85</v>
      </c>
      <c r="J1004" s="9">
        <v>13.3</v>
      </c>
      <c r="K1004" s="14">
        <v>29</v>
      </c>
      <c r="L1004" s="14">
        <v>29</v>
      </c>
      <c r="M1004" s="14">
        <v>0.38</v>
      </c>
      <c r="N1004" s="14">
        <f t="shared" si="45"/>
        <v>0.39726027397260272</v>
      </c>
      <c r="O1004" s="14">
        <f t="shared" si="47"/>
        <v>8.7460317460317256</v>
      </c>
      <c r="P1004" s="14"/>
      <c r="Q1004" s="14"/>
      <c r="R1004" s="14"/>
      <c r="W1004" t="s">
        <v>3530</v>
      </c>
      <c r="X1004" s="6">
        <v>2004</v>
      </c>
      <c r="Z1004" s="6">
        <v>0</v>
      </c>
      <c r="AD1004" s="14">
        <v>73</v>
      </c>
    </row>
    <row r="1005" spans="1:30">
      <c r="A1005" s="9">
        <v>10</v>
      </c>
      <c r="B1005" s="9" t="str">
        <f t="shared" si="46"/>
        <v>Alpine SWR-1041D</v>
      </c>
      <c r="C1005" s="14" t="s">
        <v>1395</v>
      </c>
      <c r="D1005" s="14" t="s">
        <v>1765</v>
      </c>
      <c r="E1005" s="14"/>
      <c r="F1005" s="14"/>
      <c r="G1005" s="14"/>
      <c r="H1005" s="14">
        <v>300</v>
      </c>
      <c r="I1005" s="14">
        <v>85</v>
      </c>
      <c r="J1005" s="9">
        <v>13.8</v>
      </c>
      <c r="K1005" s="14">
        <v>30</v>
      </c>
      <c r="L1005" s="14">
        <v>29</v>
      </c>
      <c r="M1005" s="14">
        <v>0.41</v>
      </c>
      <c r="N1005" s="14">
        <f t="shared" si="45"/>
        <v>0.42857142857142855</v>
      </c>
      <c r="O1005" s="14">
        <f t="shared" si="47"/>
        <v>9.4615384615384794</v>
      </c>
      <c r="P1005" s="14"/>
      <c r="Q1005" s="14"/>
      <c r="R1005" s="14"/>
      <c r="W1005" t="s">
        <v>3530</v>
      </c>
      <c r="X1005" s="6">
        <v>2004</v>
      </c>
      <c r="Z1005" s="6">
        <v>0</v>
      </c>
      <c r="AD1005" s="14">
        <v>70</v>
      </c>
    </row>
    <row r="1006" spans="1:30">
      <c r="A1006" s="9">
        <v>10</v>
      </c>
      <c r="B1006" s="9" t="str">
        <f t="shared" si="46"/>
        <v>Alpine SWR-254A</v>
      </c>
      <c r="C1006" s="14" t="s">
        <v>1395</v>
      </c>
      <c r="D1006" s="14" t="s">
        <v>1766</v>
      </c>
      <c r="E1006" s="14"/>
      <c r="F1006" s="14"/>
      <c r="G1006" s="14"/>
      <c r="H1006" s="14">
        <v>200</v>
      </c>
      <c r="I1006" s="14">
        <v>88</v>
      </c>
      <c r="J1006" s="9">
        <v>4.0999999999999996</v>
      </c>
      <c r="K1006" s="14">
        <v>30</v>
      </c>
      <c r="L1006" s="14">
        <v>63</v>
      </c>
      <c r="M1006" s="14">
        <v>0.3</v>
      </c>
      <c r="N1006" s="14">
        <f t="shared" si="45"/>
        <v>0.32967032967032966</v>
      </c>
      <c r="O1006" s="14">
        <f t="shared" si="47"/>
        <v>3.3333333333333304</v>
      </c>
      <c r="P1006" s="14"/>
      <c r="Q1006" s="14"/>
      <c r="R1006" s="14"/>
      <c r="W1006" t="s">
        <v>3530</v>
      </c>
      <c r="X1006" s="6">
        <v>2004</v>
      </c>
      <c r="Z1006" s="6">
        <v>0</v>
      </c>
      <c r="AD1006" s="14">
        <v>91</v>
      </c>
    </row>
    <row r="1007" spans="1:30">
      <c r="A1007" s="9">
        <v>10</v>
      </c>
      <c r="B1007" s="9" t="str">
        <f t="shared" si="46"/>
        <v>Alpine SWR-254B</v>
      </c>
      <c r="C1007" s="14" t="s">
        <v>1395</v>
      </c>
      <c r="D1007" s="14" t="s">
        <v>1767</v>
      </c>
      <c r="E1007" s="14"/>
      <c r="F1007" s="14"/>
      <c r="G1007" s="14"/>
      <c r="H1007" s="14">
        <v>200</v>
      </c>
      <c r="I1007" s="14">
        <v>88</v>
      </c>
      <c r="J1007" s="9">
        <v>4.0999999999999996</v>
      </c>
      <c r="K1007" s="14">
        <v>30</v>
      </c>
      <c r="L1007" s="14">
        <v>63</v>
      </c>
      <c r="M1007" s="14">
        <v>0.31</v>
      </c>
      <c r="N1007" s="14">
        <f t="shared" si="45"/>
        <v>0.32967032967032966</v>
      </c>
      <c r="O1007" s="14">
        <f t="shared" si="47"/>
        <v>5.1955307262569734</v>
      </c>
      <c r="P1007" s="14"/>
      <c r="Q1007" s="14"/>
      <c r="R1007" s="14"/>
      <c r="W1007" t="s">
        <v>3530</v>
      </c>
      <c r="X1007" s="6">
        <v>2004</v>
      </c>
      <c r="Z1007" s="6">
        <v>0</v>
      </c>
      <c r="AD1007" s="14">
        <v>91</v>
      </c>
    </row>
    <row r="1008" spans="1:30">
      <c r="A1008" s="9">
        <v>10</v>
      </c>
      <c r="B1008" s="9" t="str">
        <f t="shared" si="46"/>
        <v>Alpine SWR-254E</v>
      </c>
      <c r="C1008" s="14" t="s">
        <v>1395</v>
      </c>
      <c r="D1008" s="14" t="s">
        <v>1768</v>
      </c>
      <c r="E1008" s="14"/>
      <c r="F1008" s="14"/>
      <c r="G1008" s="14"/>
      <c r="H1008" s="14">
        <v>300</v>
      </c>
      <c r="I1008" s="14"/>
      <c r="J1008" s="9">
        <v>4</v>
      </c>
      <c r="K1008" s="14">
        <v>34</v>
      </c>
      <c r="L1008" s="14">
        <v>37</v>
      </c>
      <c r="M1008" s="14">
        <v>0.32</v>
      </c>
      <c r="N1008" s="14">
        <f t="shared" si="45"/>
        <v>0.34</v>
      </c>
      <c r="O1008" s="14">
        <f t="shared" si="47"/>
        <v>5.4399999999999933</v>
      </c>
      <c r="P1008" s="14"/>
      <c r="Q1008" s="14"/>
      <c r="R1008" s="14"/>
      <c r="W1008" t="s">
        <v>3530</v>
      </c>
      <c r="X1008" s="6">
        <v>2004</v>
      </c>
      <c r="Z1008" s="6">
        <v>0</v>
      </c>
      <c r="AD1008" s="14">
        <v>100</v>
      </c>
    </row>
    <row r="1009" spans="1:30">
      <c r="A1009" s="9">
        <v>10</v>
      </c>
      <c r="B1009" s="9" t="str">
        <f t="shared" si="46"/>
        <v>Alpine SWR-258A</v>
      </c>
      <c r="C1009" s="14" t="s">
        <v>1395</v>
      </c>
      <c r="D1009" s="14" t="s">
        <v>1769</v>
      </c>
      <c r="E1009" s="14"/>
      <c r="F1009" s="14"/>
      <c r="G1009" s="14"/>
      <c r="H1009" s="14">
        <v>200</v>
      </c>
      <c r="I1009" s="14">
        <v>88</v>
      </c>
      <c r="J1009" s="9">
        <v>6.25</v>
      </c>
      <c r="K1009" s="14">
        <v>33</v>
      </c>
      <c r="L1009" s="14">
        <v>50.7</v>
      </c>
      <c r="M1009" s="14">
        <v>0.33</v>
      </c>
      <c r="N1009" s="14">
        <f t="shared" si="45"/>
        <v>0.35869565217391303</v>
      </c>
      <c r="O1009" s="14">
        <f t="shared" si="47"/>
        <v>4.1250000000000036</v>
      </c>
      <c r="P1009" s="14"/>
      <c r="Q1009" s="14"/>
      <c r="R1009" s="14"/>
      <c r="W1009" t="s">
        <v>3530</v>
      </c>
      <c r="X1009" s="6">
        <v>2004</v>
      </c>
      <c r="Z1009" s="6">
        <v>0</v>
      </c>
      <c r="AD1009" s="14">
        <v>92</v>
      </c>
    </row>
    <row r="1010" spans="1:30">
      <c r="A1010" s="9">
        <v>10</v>
      </c>
      <c r="B1010" s="9" t="str">
        <f t="shared" si="46"/>
        <v>Alpine SWS-2545</v>
      </c>
      <c r="C1010" s="14" t="s">
        <v>1395</v>
      </c>
      <c r="D1010" s="14" t="s">
        <v>1770</v>
      </c>
      <c r="E1010" s="14"/>
      <c r="F1010" s="14"/>
      <c r="G1010" s="14"/>
      <c r="H1010" s="14">
        <v>100</v>
      </c>
      <c r="I1010" s="14">
        <v>89</v>
      </c>
      <c r="J1010" s="9">
        <v>3.85</v>
      </c>
      <c r="K1010" s="14">
        <v>38</v>
      </c>
      <c r="L1010" s="14">
        <v>43.2</v>
      </c>
      <c r="M1010" s="14">
        <v>0.46</v>
      </c>
      <c r="N1010" s="14">
        <f t="shared" si="45"/>
        <v>0.55882352941176472</v>
      </c>
      <c r="O1010" s="14">
        <f t="shared" si="47"/>
        <v>2.6011904761904772</v>
      </c>
      <c r="P1010" s="14"/>
      <c r="Q1010" s="14"/>
      <c r="R1010" s="14"/>
      <c r="W1010" t="s">
        <v>3530</v>
      </c>
      <c r="X1010" s="6">
        <v>2004</v>
      </c>
      <c r="Z1010" s="6">
        <v>0</v>
      </c>
      <c r="AD1010" s="14">
        <v>68</v>
      </c>
    </row>
    <row r="1011" spans="1:30">
      <c r="A1011" s="9">
        <v>10</v>
      </c>
      <c r="B1011" s="9" t="str">
        <f t="shared" si="46"/>
        <v>Alpine SWS-2545F</v>
      </c>
      <c r="C1011" s="14" t="s">
        <v>1395</v>
      </c>
      <c r="D1011" s="14" t="s">
        <v>1771</v>
      </c>
      <c r="E1011" s="14"/>
      <c r="F1011" s="14"/>
      <c r="G1011" s="14"/>
      <c r="H1011" s="14">
        <v>100</v>
      </c>
      <c r="I1011" s="14">
        <v>88</v>
      </c>
      <c r="J1011" s="9">
        <v>3.85</v>
      </c>
      <c r="K1011" s="14">
        <v>30</v>
      </c>
      <c r="L1011" s="14">
        <v>43.2</v>
      </c>
      <c r="M1011" s="14">
        <v>0.44</v>
      </c>
      <c r="N1011" s="14">
        <f t="shared" si="45"/>
        <v>0.47619047619047616</v>
      </c>
      <c r="O1011" s="14">
        <f t="shared" si="47"/>
        <v>5.7894736842105221</v>
      </c>
      <c r="P1011" s="14"/>
      <c r="Q1011" s="14"/>
      <c r="R1011" s="14"/>
      <c r="W1011" t="s">
        <v>3530</v>
      </c>
      <c r="X1011" s="6">
        <v>2004</v>
      </c>
      <c r="Z1011" s="6">
        <v>0</v>
      </c>
      <c r="AD1011" s="14">
        <v>63</v>
      </c>
    </row>
    <row r="1012" spans="1:30">
      <c r="A1012" s="9">
        <v>10</v>
      </c>
      <c r="B1012" s="9" t="str">
        <f t="shared" si="46"/>
        <v>Alpine SWS-2547</v>
      </c>
      <c r="C1012" s="14" t="s">
        <v>1395</v>
      </c>
      <c r="D1012" s="14" t="s">
        <v>1772</v>
      </c>
      <c r="E1012" s="14"/>
      <c r="F1012" s="14"/>
      <c r="G1012" s="14"/>
      <c r="H1012" s="14">
        <v>100</v>
      </c>
      <c r="I1012" s="14"/>
      <c r="J1012" s="9">
        <v>3.6</v>
      </c>
      <c r="K1012" s="14">
        <v>34</v>
      </c>
      <c r="L1012" s="14">
        <v>56.6</v>
      </c>
      <c r="M1012" s="14">
        <v>0.35</v>
      </c>
      <c r="N1012" s="14">
        <f t="shared" si="45"/>
        <v>0.36956521739130432</v>
      </c>
      <c r="O1012" s="14">
        <f t="shared" si="47"/>
        <v>6.6111111111111152</v>
      </c>
      <c r="P1012" s="14"/>
      <c r="Q1012" s="14"/>
      <c r="R1012" s="14"/>
      <c r="W1012" t="s">
        <v>3530</v>
      </c>
      <c r="X1012" s="6">
        <v>2004</v>
      </c>
      <c r="Z1012" s="6">
        <v>0</v>
      </c>
      <c r="AD1012" s="14">
        <v>92</v>
      </c>
    </row>
    <row r="1013" spans="1:30">
      <c r="A1013" s="9">
        <v>10</v>
      </c>
      <c r="B1013" s="9" t="str">
        <f t="shared" si="46"/>
        <v>Alpine SWS-2585</v>
      </c>
      <c r="C1013" s="14" t="s">
        <v>1395</v>
      </c>
      <c r="D1013" s="14" t="s">
        <v>1773</v>
      </c>
      <c r="E1013" s="14"/>
      <c r="F1013" s="14"/>
      <c r="G1013" s="14"/>
      <c r="H1013" s="14">
        <v>100</v>
      </c>
      <c r="I1013" s="14">
        <v>89</v>
      </c>
      <c r="J1013" s="9">
        <v>3.7</v>
      </c>
      <c r="K1013" s="14">
        <v>30</v>
      </c>
      <c r="L1013" s="14">
        <v>43.2</v>
      </c>
      <c r="M1013" s="14">
        <v>0.32</v>
      </c>
      <c r="N1013" s="14">
        <f t="shared" si="45"/>
        <v>0.34883720930232559</v>
      </c>
      <c r="O1013" s="14">
        <f t="shared" si="47"/>
        <v>3.8709677419354844</v>
      </c>
      <c r="P1013" s="14"/>
      <c r="Q1013" s="14"/>
      <c r="R1013" s="14"/>
      <c r="W1013" t="s">
        <v>3530</v>
      </c>
      <c r="X1013" s="6">
        <v>2004</v>
      </c>
      <c r="Z1013" s="6">
        <v>0</v>
      </c>
      <c r="AD1013" s="14">
        <v>86</v>
      </c>
    </row>
    <row r="1014" spans="1:30">
      <c r="A1014" s="9">
        <v>10</v>
      </c>
      <c r="B1014" s="9" t="str">
        <f t="shared" si="46"/>
        <v>Alpine SWS-2587</v>
      </c>
      <c r="C1014" s="14" t="s">
        <v>1395</v>
      </c>
      <c r="D1014" s="14" t="s">
        <v>1774</v>
      </c>
      <c r="E1014" s="14"/>
      <c r="F1014" s="14"/>
      <c r="G1014" s="14"/>
      <c r="H1014" s="14">
        <v>100</v>
      </c>
      <c r="I1014" s="14"/>
      <c r="J1014" s="9">
        <v>3.6</v>
      </c>
      <c r="K1014" s="14">
        <v>35</v>
      </c>
      <c r="L1014" s="14">
        <v>54.7</v>
      </c>
      <c r="M1014" s="14">
        <v>0.37</v>
      </c>
      <c r="N1014" s="14">
        <f t="shared" si="45"/>
        <v>0.3888888888888889</v>
      </c>
      <c r="O1014" s="14">
        <f t="shared" si="47"/>
        <v>7.6176470588235192</v>
      </c>
      <c r="P1014" s="14"/>
      <c r="Q1014" s="14"/>
      <c r="R1014" s="14"/>
      <c r="W1014" t="s">
        <v>3530</v>
      </c>
      <c r="X1014" s="6">
        <v>2004</v>
      </c>
      <c r="Z1014" s="6">
        <v>0</v>
      </c>
      <c r="AD1014" s="14">
        <v>90</v>
      </c>
    </row>
    <row r="1015" spans="1:30">
      <c r="A1015" s="9">
        <v>10</v>
      </c>
      <c r="B1015" s="9" t="str">
        <f t="shared" si="46"/>
        <v>ATC PA50-234 8 OHM BASS HR</v>
      </c>
      <c r="C1015" s="14" t="s">
        <v>1775</v>
      </c>
      <c r="D1015" s="14" t="s">
        <v>1776</v>
      </c>
      <c r="E1015" s="14"/>
      <c r="F1015" s="14"/>
      <c r="G1015" s="14"/>
      <c r="H1015" s="14">
        <v>200</v>
      </c>
      <c r="I1015" s="14">
        <v>94</v>
      </c>
      <c r="J1015" s="9">
        <v>10</v>
      </c>
      <c r="K1015" s="14">
        <v>63</v>
      </c>
      <c r="L1015" s="14">
        <v>18</v>
      </c>
      <c r="M1015" s="14">
        <v>0.28261999999999998</v>
      </c>
      <c r="N1015" s="14">
        <f t="shared" si="45"/>
        <v>0.3</v>
      </c>
      <c r="O1015" s="14">
        <f t="shared" si="47"/>
        <v>4.878365937859602</v>
      </c>
      <c r="P1015" s="14"/>
      <c r="Q1015" s="14"/>
      <c r="R1015" s="14"/>
      <c r="W1015" t="s">
        <v>3530</v>
      </c>
      <c r="X1015" s="6">
        <v>2004</v>
      </c>
      <c r="Z1015" s="6">
        <v>0</v>
      </c>
      <c r="AD1015" s="14">
        <v>210</v>
      </c>
    </row>
    <row r="1016" spans="1:30">
      <c r="A1016" s="9">
        <v>10</v>
      </c>
      <c r="B1016" s="9" t="str">
        <f t="shared" si="46"/>
        <v>ATC PA50-234 8 OHM STD LS</v>
      </c>
      <c r="C1016" s="14" t="s">
        <v>1775</v>
      </c>
      <c r="D1016" s="14" t="s">
        <v>1777</v>
      </c>
      <c r="E1016" s="14"/>
      <c r="F1016" s="14"/>
      <c r="G1016" s="14"/>
      <c r="H1016" s="14">
        <v>200</v>
      </c>
      <c r="I1016" s="14">
        <v>96</v>
      </c>
      <c r="J1016" s="9">
        <v>10</v>
      </c>
      <c r="K1016" s="14">
        <v>68</v>
      </c>
      <c r="L1016" s="14">
        <v>26</v>
      </c>
      <c r="M1016" s="14">
        <v>0.32818000000000003</v>
      </c>
      <c r="N1016" s="14">
        <f t="shared" si="45"/>
        <v>0.4</v>
      </c>
      <c r="O1016" s="14">
        <f t="shared" si="47"/>
        <v>1.8277917014759129</v>
      </c>
      <c r="P1016" s="14"/>
      <c r="Q1016" s="14"/>
      <c r="R1016" s="14"/>
      <c r="W1016" t="s">
        <v>3530</v>
      </c>
      <c r="X1016" s="6">
        <v>2004</v>
      </c>
      <c r="Z1016" s="6">
        <v>0</v>
      </c>
      <c r="AD1016" s="14">
        <v>170</v>
      </c>
    </row>
    <row r="1017" spans="1:30">
      <c r="A1017" s="9">
        <v>10</v>
      </c>
      <c r="B1017" s="9" t="str">
        <f t="shared" si="46"/>
        <v>ATC PA75-234 BASS</v>
      </c>
      <c r="C1017" s="14" t="s">
        <v>1775</v>
      </c>
      <c r="D1017" s="14" t="s">
        <v>1778</v>
      </c>
      <c r="E1017" s="14"/>
      <c r="F1017" s="14"/>
      <c r="G1017" s="14"/>
      <c r="H1017" s="14">
        <v>300</v>
      </c>
      <c r="I1017" s="14">
        <v>93</v>
      </c>
      <c r="J1017" s="9">
        <v>10</v>
      </c>
      <c r="K1017" s="14">
        <v>58</v>
      </c>
      <c r="L1017" s="14">
        <v>22</v>
      </c>
      <c r="M1017" s="14">
        <v>0.34177999999999997</v>
      </c>
      <c r="N1017" s="14">
        <f t="shared" si="45"/>
        <v>0.4</v>
      </c>
      <c r="O1017" s="14">
        <f t="shared" si="47"/>
        <v>2.3481964960494661</v>
      </c>
      <c r="P1017" s="14"/>
      <c r="Q1017" s="14"/>
      <c r="R1017" s="14"/>
      <c r="W1017" t="s">
        <v>3530</v>
      </c>
      <c r="X1017" s="6">
        <v>2004</v>
      </c>
      <c r="Z1017" s="6">
        <v>0</v>
      </c>
      <c r="AD1017" s="14">
        <v>145</v>
      </c>
    </row>
    <row r="1018" spans="1:30">
      <c r="A1018" s="9">
        <v>10</v>
      </c>
      <c r="B1018" s="9" t="str">
        <f t="shared" si="46"/>
        <v>ATC PA75-234 BLC</v>
      </c>
      <c r="C1018" s="14" t="s">
        <v>1775</v>
      </c>
      <c r="D1018" s="14" t="s">
        <v>1779</v>
      </c>
      <c r="E1018" s="14"/>
      <c r="F1018" s="14"/>
      <c r="G1018" s="14"/>
      <c r="H1018" s="14">
        <v>300</v>
      </c>
      <c r="I1018" s="14">
        <v>95</v>
      </c>
      <c r="J1018" s="9">
        <v>10</v>
      </c>
      <c r="K1018" s="14">
        <v>49</v>
      </c>
      <c r="L1018" s="14">
        <v>33</v>
      </c>
      <c r="M1018" s="14">
        <v>0.26741999999999999</v>
      </c>
      <c r="N1018" s="14">
        <f t="shared" si="45"/>
        <v>0.30061349693251532</v>
      </c>
      <c r="O1018" s="14">
        <f t="shared" si="47"/>
        <v>2.4218617735013535</v>
      </c>
      <c r="P1018" s="14"/>
      <c r="Q1018" s="14"/>
      <c r="R1018" s="14"/>
      <c r="W1018" t="s">
        <v>3530</v>
      </c>
      <c r="X1018" s="6">
        <v>2004</v>
      </c>
      <c r="Z1018" s="6">
        <v>0</v>
      </c>
      <c r="AD1018" s="14">
        <v>163</v>
      </c>
    </row>
    <row r="1019" spans="1:30">
      <c r="A1019" s="9">
        <v>10</v>
      </c>
      <c r="B1019" s="9" t="str">
        <f t="shared" si="46"/>
        <v>ATC PA75-234 BLCR</v>
      </c>
      <c r="C1019" s="14" t="s">
        <v>1775</v>
      </c>
      <c r="D1019" s="14" t="s">
        <v>1780</v>
      </c>
      <c r="E1019" s="14"/>
      <c r="F1019" s="14"/>
      <c r="G1019" s="14"/>
      <c r="H1019" s="14">
        <v>300</v>
      </c>
      <c r="I1019" s="14">
        <v>92</v>
      </c>
      <c r="J1019" s="9">
        <v>10</v>
      </c>
      <c r="K1019" s="14">
        <v>27</v>
      </c>
      <c r="L1019" s="14">
        <v>79</v>
      </c>
      <c r="M1019" s="14">
        <v>0.18101999999999999</v>
      </c>
      <c r="N1019" s="14">
        <f t="shared" si="45"/>
        <v>0.2</v>
      </c>
      <c r="O1019" s="14">
        <f t="shared" si="47"/>
        <v>1.9074815595363537</v>
      </c>
      <c r="P1019" s="14"/>
      <c r="Q1019" s="14"/>
      <c r="R1019" s="14"/>
      <c r="W1019" t="s">
        <v>3530</v>
      </c>
      <c r="X1019" s="6">
        <v>2004</v>
      </c>
      <c r="Z1019" s="6">
        <v>0</v>
      </c>
      <c r="AD1019" s="14">
        <v>135</v>
      </c>
    </row>
    <row r="1020" spans="1:30">
      <c r="A1020" s="9">
        <v>10</v>
      </c>
      <c r="B1020" s="9" t="str">
        <f t="shared" si="46"/>
        <v>ATC PA75-234 STD</v>
      </c>
      <c r="C1020" s="14" t="s">
        <v>1775</v>
      </c>
      <c r="D1020" s="14" t="s">
        <v>1781</v>
      </c>
      <c r="E1020" s="14"/>
      <c r="F1020" s="14"/>
      <c r="G1020" s="14"/>
      <c r="H1020" s="14">
        <v>300</v>
      </c>
      <c r="I1020" s="14">
        <v>98</v>
      </c>
      <c r="J1020" s="9">
        <v>10</v>
      </c>
      <c r="K1020" s="14">
        <v>78</v>
      </c>
      <c r="L1020" s="14">
        <v>17</v>
      </c>
      <c r="M1020" s="14">
        <v>0.31635000000000002</v>
      </c>
      <c r="N1020" s="14">
        <f t="shared" si="45"/>
        <v>0.4</v>
      </c>
      <c r="O1020" s="14">
        <f t="shared" si="47"/>
        <v>1.512731619844591</v>
      </c>
      <c r="P1020" s="14"/>
      <c r="Q1020" s="14"/>
      <c r="R1020" s="14"/>
      <c r="W1020" t="s">
        <v>3530</v>
      </c>
      <c r="X1020" s="6">
        <v>2004</v>
      </c>
      <c r="Z1020" s="6">
        <v>0</v>
      </c>
      <c r="AD1020" s="14">
        <v>195</v>
      </c>
    </row>
    <row r="1021" spans="1:30">
      <c r="A1021" s="9">
        <v>10</v>
      </c>
      <c r="B1021" s="9" t="str">
        <f t="shared" si="46"/>
        <v>ATC PA75-234 STD LS</v>
      </c>
      <c r="C1021" s="14" t="s">
        <v>1775</v>
      </c>
      <c r="D1021" s="14" t="s">
        <v>1782</v>
      </c>
      <c r="E1021" s="14"/>
      <c r="F1021" s="14"/>
      <c r="G1021" s="14"/>
      <c r="H1021" s="14">
        <v>300</v>
      </c>
      <c r="I1021" s="14">
        <v>95</v>
      </c>
      <c r="J1021" s="9">
        <v>10</v>
      </c>
      <c r="K1021" s="14">
        <v>59</v>
      </c>
      <c r="L1021" s="14">
        <v>22</v>
      </c>
      <c r="M1021" s="14">
        <v>0.26495999999999997</v>
      </c>
      <c r="N1021" s="14">
        <f t="shared" si="45"/>
        <v>0.29949238578680204</v>
      </c>
      <c r="O1021" s="14">
        <f t="shared" si="47"/>
        <v>2.2979444000188125</v>
      </c>
      <c r="P1021" s="14"/>
      <c r="Q1021" s="14"/>
      <c r="R1021" s="14"/>
      <c r="W1021" t="s">
        <v>3530</v>
      </c>
      <c r="X1021" s="6">
        <v>2004</v>
      </c>
      <c r="Z1021" s="6">
        <v>0</v>
      </c>
      <c r="AD1021" s="14">
        <v>197</v>
      </c>
    </row>
    <row r="1022" spans="1:30">
      <c r="A1022" s="9">
        <v>10</v>
      </c>
      <c r="B1022" s="9" t="str">
        <f t="shared" si="46"/>
        <v>ATC SB75-234 LC</v>
      </c>
      <c r="C1022" s="14" t="s">
        <v>1775</v>
      </c>
      <c r="D1022" s="14" t="s">
        <v>1783</v>
      </c>
      <c r="E1022" s="14"/>
      <c r="F1022" s="14"/>
      <c r="G1022" s="14"/>
      <c r="H1022" s="14">
        <v>300</v>
      </c>
      <c r="I1022" s="14">
        <v>87</v>
      </c>
      <c r="J1022" s="9">
        <v>10</v>
      </c>
      <c r="K1022" s="14">
        <v>26</v>
      </c>
      <c r="L1022" s="14">
        <v>70</v>
      </c>
      <c r="M1022" s="14">
        <v>0.17651</v>
      </c>
      <c r="N1022" s="14">
        <f t="shared" si="45"/>
        <v>0.2</v>
      </c>
      <c r="O1022" s="14">
        <f t="shared" si="47"/>
        <v>1.5028522775649207</v>
      </c>
      <c r="P1022" s="14"/>
      <c r="Q1022" s="14"/>
      <c r="R1022" s="14"/>
      <c r="W1022" t="s">
        <v>3530</v>
      </c>
      <c r="X1022" s="6">
        <v>2004</v>
      </c>
      <c r="Z1022" s="6">
        <v>0</v>
      </c>
      <c r="AD1022" s="14">
        <v>130</v>
      </c>
    </row>
    <row r="1023" spans="1:30">
      <c r="A1023" s="9">
        <v>10</v>
      </c>
      <c r="B1023" s="9" t="str">
        <f t="shared" si="46"/>
        <v>ATC SB75-234 SC</v>
      </c>
      <c r="C1023" s="14" t="s">
        <v>1775</v>
      </c>
      <c r="D1023" s="14" t="s">
        <v>1784</v>
      </c>
      <c r="E1023" s="14"/>
      <c r="F1023" s="14"/>
      <c r="G1023" s="14"/>
      <c r="H1023" s="14">
        <v>300</v>
      </c>
      <c r="I1023" s="14">
        <v>85</v>
      </c>
      <c r="J1023" s="9">
        <v>10</v>
      </c>
      <c r="K1023" s="14">
        <v>31</v>
      </c>
      <c r="L1023" s="14">
        <v>76</v>
      </c>
      <c r="M1023" s="14">
        <v>0.32502999999999999</v>
      </c>
      <c r="N1023" s="14">
        <f t="shared" si="45"/>
        <v>0.39743589743589741</v>
      </c>
      <c r="O1023" s="14">
        <f t="shared" si="47"/>
        <v>1.7840893396557156</v>
      </c>
      <c r="P1023" s="14"/>
      <c r="Q1023" s="14"/>
      <c r="R1023" s="14"/>
      <c r="W1023" t="s">
        <v>3530</v>
      </c>
      <c r="X1023" s="6">
        <v>2004</v>
      </c>
      <c r="Z1023" s="6">
        <v>0</v>
      </c>
      <c r="AD1023" s="14">
        <v>78</v>
      </c>
    </row>
    <row r="1024" spans="1:30">
      <c r="A1024" s="9">
        <v>10</v>
      </c>
      <c r="B1024" s="9" t="str">
        <f t="shared" si="46"/>
        <v>Atomic AP10D2</v>
      </c>
      <c r="C1024" s="14" t="s">
        <v>1113</v>
      </c>
      <c r="D1024" s="14" t="s">
        <v>1785</v>
      </c>
      <c r="E1024" s="14"/>
      <c r="F1024" s="14"/>
      <c r="G1024" s="14"/>
      <c r="H1024" s="14"/>
      <c r="I1024" s="14">
        <v>90.73</v>
      </c>
      <c r="J1024" s="9">
        <v>10.75</v>
      </c>
      <c r="K1024" s="14">
        <v>35.4</v>
      </c>
      <c r="L1024" s="14">
        <v>27</v>
      </c>
      <c r="M1024" s="14">
        <v>0.27900000000000003</v>
      </c>
      <c r="N1024" s="14">
        <f t="shared" si="45"/>
        <v>0.29747899159663865</v>
      </c>
      <c r="O1024" s="14">
        <f t="shared" si="47"/>
        <v>4.4914051841746367</v>
      </c>
      <c r="P1024" s="14"/>
      <c r="Q1024" s="14"/>
      <c r="R1024" s="14"/>
      <c r="W1024" t="s">
        <v>3530</v>
      </c>
      <c r="X1024" s="6">
        <v>2004</v>
      </c>
      <c r="Z1024" s="6">
        <v>0</v>
      </c>
      <c r="AD1024" s="14">
        <v>119</v>
      </c>
    </row>
    <row r="1025" spans="1:30">
      <c r="A1025" s="9">
        <v>10</v>
      </c>
      <c r="B1025" s="9" t="str">
        <f t="shared" si="46"/>
        <v>Atomic EN10D4</v>
      </c>
      <c r="C1025" s="14" t="s">
        <v>1113</v>
      </c>
      <c r="D1025" s="14" t="s">
        <v>1786</v>
      </c>
      <c r="E1025" s="14"/>
      <c r="F1025" s="14"/>
      <c r="G1025" s="14"/>
      <c r="H1025" s="14"/>
      <c r="I1025" s="14">
        <v>86</v>
      </c>
      <c r="J1025" s="9">
        <v>11</v>
      </c>
      <c r="K1025" s="14">
        <v>33.869999999999997</v>
      </c>
      <c r="L1025" s="14">
        <v>28</v>
      </c>
      <c r="M1025" s="14">
        <v>0.48</v>
      </c>
      <c r="N1025" s="14">
        <f t="shared" si="45"/>
        <v>0.54629032258064514</v>
      </c>
      <c r="O1025" s="14">
        <f t="shared" si="47"/>
        <v>3.9556204379562017</v>
      </c>
      <c r="P1025" s="14"/>
      <c r="Q1025" s="14"/>
      <c r="R1025" s="14"/>
      <c r="W1025" t="s">
        <v>3530</v>
      </c>
      <c r="X1025" s="6">
        <v>2004</v>
      </c>
      <c r="Z1025" s="6">
        <v>0</v>
      </c>
      <c r="AD1025" s="14">
        <v>62</v>
      </c>
    </row>
    <row r="1026" spans="1:30">
      <c r="A1026" s="9">
        <v>10</v>
      </c>
      <c r="B1026" s="9" t="str">
        <f t="shared" si="46"/>
        <v>Atomic EN10S4</v>
      </c>
      <c r="C1026" s="14" t="s">
        <v>1113</v>
      </c>
      <c r="D1026" s="14" t="s">
        <v>1787</v>
      </c>
      <c r="E1026" s="14"/>
      <c r="F1026" s="14"/>
      <c r="G1026" s="14"/>
      <c r="H1026" s="14"/>
      <c r="I1026" s="14">
        <v>86.9</v>
      </c>
      <c r="J1026" s="9">
        <v>10</v>
      </c>
      <c r="K1026" s="14">
        <v>35.299999999999997</v>
      </c>
      <c r="L1026" s="14">
        <v>33</v>
      </c>
      <c r="M1026" s="14">
        <v>0.41299999999999998</v>
      </c>
      <c r="N1026" s="14">
        <f t="shared" ref="N1026:N1089" si="48">IF(AD1026&gt;0,K1026/AD1026,0)</f>
        <v>0.45844155844155843</v>
      </c>
      <c r="O1026" s="14">
        <f t="shared" si="47"/>
        <v>4.1665904544155499</v>
      </c>
      <c r="P1026" s="14"/>
      <c r="Q1026" s="14"/>
      <c r="R1026" s="14"/>
      <c r="W1026" t="s">
        <v>3530</v>
      </c>
      <c r="X1026" s="6">
        <v>2004</v>
      </c>
      <c r="Z1026" s="6">
        <v>0</v>
      </c>
      <c r="AD1026" s="14">
        <v>77</v>
      </c>
    </row>
    <row r="1027" spans="1:30">
      <c r="A1027" s="9">
        <v>10</v>
      </c>
      <c r="B1027" s="9" t="str">
        <f t="shared" ref="B1027:B1090" si="49">CONCATENATE(C1027,CHAR(32),D1027)</f>
        <v>Atomic MA10D4</v>
      </c>
      <c r="C1027" s="14" t="s">
        <v>1113</v>
      </c>
      <c r="D1027" s="14" t="s">
        <v>1788</v>
      </c>
      <c r="E1027" s="14"/>
      <c r="F1027" s="14"/>
      <c r="G1027" s="14"/>
      <c r="H1027" s="14"/>
      <c r="I1027" s="14">
        <v>89.97</v>
      </c>
      <c r="J1027" s="9">
        <v>11</v>
      </c>
      <c r="K1027" s="14">
        <v>30.3</v>
      </c>
      <c r="L1027" s="14">
        <v>45</v>
      </c>
      <c r="M1027" s="14">
        <v>0.32800000000000001</v>
      </c>
      <c r="N1027" s="14">
        <f t="shared" si="48"/>
        <v>0.36506024096385542</v>
      </c>
      <c r="O1027" s="14">
        <f t="shared" si="47"/>
        <v>3.230949284785436</v>
      </c>
      <c r="P1027" s="14"/>
      <c r="Q1027" s="14"/>
      <c r="R1027" s="14"/>
      <c r="W1027" t="s">
        <v>3530</v>
      </c>
      <c r="X1027" s="6">
        <v>2004</v>
      </c>
      <c r="Z1027" s="6">
        <v>0</v>
      </c>
      <c r="AD1027" s="14">
        <v>83</v>
      </c>
    </row>
    <row r="1028" spans="1:30">
      <c r="A1028" s="9">
        <v>10</v>
      </c>
      <c r="B1028" s="9" t="str">
        <f t="shared" si="49"/>
        <v>Atomic MA10S4</v>
      </c>
      <c r="C1028" s="14" t="s">
        <v>1113</v>
      </c>
      <c r="D1028" s="14" t="s">
        <v>1789</v>
      </c>
      <c r="E1028" s="14"/>
      <c r="F1028" s="14"/>
      <c r="G1028" s="14"/>
      <c r="H1028" s="14"/>
      <c r="I1028" s="14">
        <v>87.3</v>
      </c>
      <c r="J1028" s="9">
        <v>11</v>
      </c>
      <c r="K1028" s="14">
        <v>35.700000000000003</v>
      </c>
      <c r="L1028" s="14">
        <v>27</v>
      </c>
      <c r="M1028" s="14">
        <v>0.33</v>
      </c>
      <c r="N1028" s="14">
        <f t="shared" si="48"/>
        <v>0.35000000000000003</v>
      </c>
      <c r="O1028" s="14">
        <f t="shared" ref="O1028:O1091" si="50">IF(AD1028&gt;0,1/(1/M1028-1/N1028),0)</f>
        <v>5.7749999999999879</v>
      </c>
      <c r="P1028" s="14"/>
      <c r="Q1028" s="14"/>
      <c r="R1028" s="14"/>
      <c r="W1028" t="s">
        <v>3530</v>
      </c>
      <c r="X1028" s="6">
        <v>2004</v>
      </c>
      <c r="Z1028" s="6">
        <v>0</v>
      </c>
      <c r="AD1028" s="14">
        <v>102</v>
      </c>
    </row>
    <row r="1029" spans="1:30">
      <c r="A1029" s="9">
        <v>10</v>
      </c>
      <c r="B1029" s="9" t="str">
        <f t="shared" si="49"/>
        <v>Atomic QT10D4</v>
      </c>
      <c r="C1029" s="14" t="s">
        <v>1113</v>
      </c>
      <c r="D1029" s="14" t="s">
        <v>1790</v>
      </c>
      <c r="E1029" s="14"/>
      <c r="F1029" s="14"/>
      <c r="G1029" s="14"/>
      <c r="H1029" s="14"/>
      <c r="I1029" s="14">
        <v>89.5</v>
      </c>
      <c r="J1029" s="9">
        <v>8.75</v>
      </c>
      <c r="K1029" s="14">
        <v>30.33</v>
      </c>
      <c r="L1029" s="14">
        <v>52</v>
      </c>
      <c r="M1029" s="14">
        <v>0.245</v>
      </c>
      <c r="N1029" s="14">
        <f t="shared" si="48"/>
        <v>0.25703389830508472</v>
      </c>
      <c r="O1029" s="14">
        <f t="shared" si="50"/>
        <v>5.2329929577464895</v>
      </c>
      <c r="P1029" s="14"/>
      <c r="Q1029" s="14"/>
      <c r="R1029" s="14"/>
      <c r="W1029" t="s">
        <v>3530</v>
      </c>
      <c r="X1029" s="6">
        <v>2004</v>
      </c>
      <c r="Z1029" s="6">
        <v>0</v>
      </c>
      <c r="AD1029" s="14">
        <v>118</v>
      </c>
    </row>
    <row r="1030" spans="1:30">
      <c r="A1030" s="9">
        <v>10</v>
      </c>
      <c r="B1030" s="9" t="str">
        <f t="shared" si="49"/>
        <v>Audax PR240Z0</v>
      </c>
      <c r="C1030" s="14" t="s">
        <v>782</v>
      </c>
      <c r="D1030" s="14" t="s">
        <v>1791</v>
      </c>
      <c r="E1030" s="14"/>
      <c r="F1030" s="14"/>
      <c r="G1030" s="14"/>
      <c r="H1030" s="14">
        <v>100</v>
      </c>
      <c r="I1030" s="14">
        <v>90</v>
      </c>
      <c r="J1030" s="9">
        <v>4</v>
      </c>
      <c r="K1030" s="14">
        <v>35</v>
      </c>
      <c r="L1030" s="14">
        <v>82</v>
      </c>
      <c r="M1030" s="14">
        <v>0.38</v>
      </c>
      <c r="N1030" s="14">
        <f t="shared" si="48"/>
        <v>0</v>
      </c>
      <c r="O1030" s="14">
        <f t="shared" si="50"/>
        <v>0</v>
      </c>
      <c r="P1030" s="14"/>
      <c r="Q1030" s="14"/>
      <c r="R1030" s="14"/>
      <c r="W1030" t="s">
        <v>3530</v>
      </c>
      <c r="X1030" s="6">
        <v>2004</v>
      </c>
      <c r="Z1030" s="6">
        <v>0</v>
      </c>
      <c r="AD1030" s="14"/>
    </row>
    <row r="1031" spans="1:30">
      <c r="A1031" s="9">
        <v>10</v>
      </c>
      <c r="B1031" s="9" t="str">
        <f t="shared" si="49"/>
        <v>Audax PR240Z0</v>
      </c>
      <c r="C1031" s="14" t="s">
        <v>782</v>
      </c>
      <c r="D1031" s="14" t="s">
        <v>1791</v>
      </c>
      <c r="E1031" s="14"/>
      <c r="F1031" s="14"/>
      <c r="G1031" s="14"/>
      <c r="H1031" s="14">
        <v>100</v>
      </c>
      <c r="I1031" s="14">
        <v>90</v>
      </c>
      <c r="J1031" s="9">
        <v>4</v>
      </c>
      <c r="K1031" s="14">
        <v>35</v>
      </c>
      <c r="L1031" s="14">
        <v>82</v>
      </c>
      <c r="M1031" s="14">
        <v>0.38</v>
      </c>
      <c r="N1031" s="14">
        <f t="shared" si="48"/>
        <v>0</v>
      </c>
      <c r="O1031" s="14">
        <f t="shared" si="50"/>
        <v>0</v>
      </c>
      <c r="P1031" s="14"/>
      <c r="Q1031" s="14"/>
      <c r="R1031" s="14"/>
      <c r="W1031" t="s">
        <v>3530</v>
      </c>
      <c r="X1031" s="6">
        <v>2004</v>
      </c>
      <c r="Z1031" s="6">
        <v>0</v>
      </c>
      <c r="AD1031" s="14"/>
    </row>
    <row r="1032" spans="1:30">
      <c r="A1032" s="9">
        <v>10</v>
      </c>
      <c r="B1032" s="9" t="str">
        <f t="shared" si="49"/>
        <v>Audes 75W104-4</v>
      </c>
      <c r="C1032" s="14" t="s">
        <v>1219</v>
      </c>
      <c r="D1032" s="14" t="s">
        <v>1792</v>
      </c>
      <c r="E1032" s="14"/>
      <c r="F1032" s="14"/>
      <c r="G1032" s="14"/>
      <c r="H1032" s="14">
        <v>130</v>
      </c>
      <c r="I1032" s="14">
        <v>87</v>
      </c>
      <c r="J1032" s="9"/>
      <c r="K1032" s="14">
        <v>35</v>
      </c>
      <c r="L1032" s="14">
        <v>75</v>
      </c>
      <c r="M1032" s="14">
        <v>0.6</v>
      </c>
      <c r="N1032" s="14">
        <f t="shared" si="48"/>
        <v>0.74468085106382975</v>
      </c>
      <c r="O1032" s="14">
        <f t="shared" si="50"/>
        <v>3.0882352941176476</v>
      </c>
      <c r="P1032" s="14"/>
      <c r="Q1032" s="14"/>
      <c r="R1032" s="14"/>
      <c r="W1032" t="s">
        <v>3530</v>
      </c>
      <c r="X1032" s="6">
        <v>2004</v>
      </c>
      <c r="Z1032" s="6">
        <v>0</v>
      </c>
      <c r="AD1032" s="14">
        <v>47</v>
      </c>
    </row>
    <row r="1033" spans="1:30">
      <c r="A1033" s="9">
        <v>10</v>
      </c>
      <c r="B1033" s="9" t="str">
        <f t="shared" si="49"/>
        <v>Audes 75W104-8</v>
      </c>
      <c r="C1033" s="14" t="s">
        <v>1219</v>
      </c>
      <c r="D1033" s="14" t="s">
        <v>1793</v>
      </c>
      <c r="E1033" s="14"/>
      <c r="F1033" s="14"/>
      <c r="G1033" s="14"/>
      <c r="H1033" s="14">
        <v>130</v>
      </c>
      <c r="I1033" s="14">
        <v>89</v>
      </c>
      <c r="J1033" s="9"/>
      <c r="K1033" s="14">
        <v>28</v>
      </c>
      <c r="L1033" s="14">
        <v>126</v>
      </c>
      <c r="M1033" s="14">
        <v>0.4</v>
      </c>
      <c r="N1033" s="14">
        <f t="shared" si="48"/>
        <v>0.46666666666666667</v>
      </c>
      <c r="O1033" s="14">
        <f t="shared" si="50"/>
        <v>2.7999999999999994</v>
      </c>
      <c r="P1033" s="14"/>
      <c r="Q1033" s="14"/>
      <c r="R1033" s="14"/>
      <c r="W1033" t="s">
        <v>3530</v>
      </c>
      <c r="X1033" s="6">
        <v>2004</v>
      </c>
      <c r="Z1033" s="6">
        <v>0</v>
      </c>
      <c r="AD1033" s="14">
        <v>60</v>
      </c>
    </row>
    <row r="1034" spans="1:30">
      <c r="A1034" s="9">
        <v>10</v>
      </c>
      <c r="B1034" s="9" t="str">
        <f t="shared" si="49"/>
        <v>Audio Technology 10 A 77 25 10</v>
      </c>
      <c r="C1034" s="14" t="s">
        <v>841</v>
      </c>
      <c r="D1034" s="14" t="s">
        <v>1794</v>
      </c>
      <c r="E1034" s="14"/>
      <c r="F1034" s="14"/>
      <c r="G1034" s="14"/>
      <c r="H1034" s="14">
        <v>200</v>
      </c>
      <c r="I1034" s="14">
        <v>91</v>
      </c>
      <c r="J1034" s="9">
        <v>8.6</v>
      </c>
      <c r="K1034" s="14">
        <v>25</v>
      </c>
      <c r="L1034" s="14">
        <v>140</v>
      </c>
      <c r="M1034" s="14">
        <v>0.26</v>
      </c>
      <c r="N1034" s="14">
        <f t="shared" si="48"/>
        <v>0.29069767441860467</v>
      </c>
      <c r="O1034" s="14">
        <f t="shared" si="50"/>
        <v>2.4621212121212137</v>
      </c>
      <c r="P1034" s="14"/>
      <c r="Q1034" s="14"/>
      <c r="R1034" s="14"/>
      <c r="W1034" t="s">
        <v>3530</v>
      </c>
      <c r="X1034" s="6">
        <v>2004</v>
      </c>
      <c r="Z1034" s="6">
        <v>0</v>
      </c>
      <c r="AD1034" s="14">
        <v>86</v>
      </c>
    </row>
    <row r="1035" spans="1:30">
      <c r="A1035" s="9">
        <v>10</v>
      </c>
      <c r="B1035" s="9" t="str">
        <f t="shared" si="49"/>
        <v>Aura MR10.4</v>
      </c>
      <c r="C1035" s="14" t="s">
        <v>724</v>
      </c>
      <c r="D1035" s="14" t="s">
        <v>1795</v>
      </c>
      <c r="E1035" s="14"/>
      <c r="F1035" s="14"/>
      <c r="G1035" s="14"/>
      <c r="H1035" s="14"/>
      <c r="I1035" s="14">
        <v>85.7</v>
      </c>
      <c r="J1035" s="9"/>
      <c r="K1035" s="14">
        <v>28</v>
      </c>
      <c r="L1035" s="14">
        <v>36.799999999999997</v>
      </c>
      <c r="M1035" s="14">
        <v>0.38</v>
      </c>
      <c r="N1035" s="14">
        <f t="shared" si="48"/>
        <v>0.4</v>
      </c>
      <c r="O1035" s="14">
        <f t="shared" si="50"/>
        <v>7.599999999999989</v>
      </c>
      <c r="P1035" s="14"/>
      <c r="Q1035" s="14"/>
      <c r="R1035" s="14"/>
      <c r="W1035" t="s">
        <v>3530</v>
      </c>
      <c r="X1035" s="6">
        <v>2004</v>
      </c>
      <c r="Z1035" s="6">
        <v>0</v>
      </c>
      <c r="AD1035" s="14">
        <v>70</v>
      </c>
    </row>
    <row r="1036" spans="1:30">
      <c r="A1036" s="9">
        <v>10</v>
      </c>
      <c r="B1036" s="9" t="str">
        <f t="shared" si="49"/>
        <v>Aura NS10-794-4A</v>
      </c>
      <c r="C1036" s="14" t="s">
        <v>724</v>
      </c>
      <c r="D1036" s="14" t="s">
        <v>1796</v>
      </c>
      <c r="E1036" s="14"/>
      <c r="F1036" s="14"/>
      <c r="G1036" s="14"/>
      <c r="H1036" s="14">
        <v>400</v>
      </c>
      <c r="I1036" s="14">
        <v>83</v>
      </c>
      <c r="J1036" s="9">
        <v>18</v>
      </c>
      <c r="K1036" s="14">
        <v>32</v>
      </c>
      <c r="L1036" s="14">
        <v>33</v>
      </c>
      <c r="M1036" s="14">
        <v>0.4</v>
      </c>
      <c r="N1036" s="14">
        <f t="shared" si="48"/>
        <v>0.42105263157894735</v>
      </c>
      <c r="O1036" s="14">
        <f t="shared" si="50"/>
        <v>8</v>
      </c>
      <c r="P1036" s="14"/>
      <c r="Q1036" s="14"/>
      <c r="R1036" s="14"/>
      <c r="W1036" t="s">
        <v>3530</v>
      </c>
      <c r="X1036" s="6">
        <v>2004</v>
      </c>
      <c r="Z1036" s="6">
        <v>0</v>
      </c>
      <c r="AD1036" s="14">
        <v>76</v>
      </c>
    </row>
    <row r="1037" spans="1:30">
      <c r="A1037" s="9">
        <v>10</v>
      </c>
      <c r="B1037" s="9" t="str">
        <f t="shared" si="49"/>
        <v>Babb Model 1034</v>
      </c>
      <c r="C1037" s="14" t="s">
        <v>843</v>
      </c>
      <c r="D1037" s="14" t="s">
        <v>1797</v>
      </c>
      <c r="E1037" s="14"/>
      <c r="F1037" s="14"/>
      <c r="G1037" s="14"/>
      <c r="H1037" s="14">
        <v>100</v>
      </c>
      <c r="I1037" s="14">
        <v>94.14</v>
      </c>
      <c r="J1037" s="9"/>
      <c r="K1037" s="14">
        <v>34.950000000000003</v>
      </c>
      <c r="L1037" s="14">
        <v>117.42</v>
      </c>
      <c r="M1037" s="14">
        <v>1.49</v>
      </c>
      <c r="N1037" s="14">
        <f t="shared" si="48"/>
        <v>2.0558823529411767</v>
      </c>
      <c r="O1037" s="14">
        <f t="shared" si="50"/>
        <v>5.4132536382536349</v>
      </c>
      <c r="P1037" s="14"/>
      <c r="Q1037" s="14"/>
      <c r="R1037" s="14"/>
      <c r="W1037" t="s">
        <v>3530</v>
      </c>
      <c r="X1037" s="6">
        <v>2004</v>
      </c>
      <c r="Z1037" s="6">
        <v>0</v>
      </c>
      <c r="AD1037" s="14">
        <v>17</v>
      </c>
    </row>
    <row r="1038" spans="1:30">
      <c r="A1038" s="9">
        <v>10</v>
      </c>
      <c r="B1038" s="9" t="str">
        <f t="shared" si="49"/>
        <v>Babb Model 1038</v>
      </c>
      <c r="C1038" s="14" t="s">
        <v>843</v>
      </c>
      <c r="D1038" s="14" t="s">
        <v>1798</v>
      </c>
      <c r="E1038" s="14"/>
      <c r="F1038" s="14"/>
      <c r="G1038" s="14"/>
      <c r="H1038" s="14">
        <v>100</v>
      </c>
      <c r="I1038" s="14">
        <v>92.62</v>
      </c>
      <c r="J1038" s="9"/>
      <c r="K1038" s="14">
        <v>33.479999999999997</v>
      </c>
      <c r="L1038" s="14">
        <v>130.38</v>
      </c>
      <c r="M1038" s="14">
        <v>1.33</v>
      </c>
      <c r="N1038" s="14">
        <f t="shared" si="48"/>
        <v>2.0924999999999998</v>
      </c>
      <c r="O1038" s="14">
        <f t="shared" si="50"/>
        <v>3.6498688524590177</v>
      </c>
      <c r="P1038" s="14"/>
      <c r="Q1038" s="14"/>
      <c r="R1038" s="14"/>
      <c r="W1038" t="s">
        <v>3530</v>
      </c>
      <c r="X1038" s="6">
        <v>2004</v>
      </c>
      <c r="Z1038" s="6">
        <v>0</v>
      </c>
      <c r="AD1038" s="14">
        <v>16</v>
      </c>
    </row>
    <row r="1039" spans="1:30">
      <c r="A1039" s="9">
        <v>10</v>
      </c>
      <c r="B1039" s="9" t="str">
        <f t="shared" si="49"/>
        <v>BC 10 HPL 51 4 ohm</v>
      </c>
      <c r="C1039" s="14" t="s">
        <v>1221</v>
      </c>
      <c r="D1039" s="14" t="s">
        <v>1799</v>
      </c>
      <c r="E1039" s="14"/>
      <c r="F1039" s="14"/>
      <c r="G1039" s="14"/>
      <c r="H1039" s="14">
        <v>150</v>
      </c>
      <c r="I1039" s="14">
        <v>97.5</v>
      </c>
      <c r="J1039" s="9">
        <v>4</v>
      </c>
      <c r="K1039" s="14">
        <v>55</v>
      </c>
      <c r="L1039" s="14">
        <v>50</v>
      </c>
      <c r="M1039" s="14">
        <v>0.36</v>
      </c>
      <c r="N1039" s="14">
        <f t="shared" si="48"/>
        <v>0.41044776119402987</v>
      </c>
      <c r="O1039" s="14">
        <f t="shared" si="50"/>
        <v>2.928994082840235</v>
      </c>
      <c r="P1039" s="14"/>
      <c r="Q1039" s="14"/>
      <c r="R1039" s="14"/>
      <c r="W1039" t="s">
        <v>3530</v>
      </c>
      <c r="X1039" s="6">
        <v>2004</v>
      </c>
      <c r="Z1039" s="6">
        <v>0</v>
      </c>
      <c r="AD1039" s="14">
        <v>134</v>
      </c>
    </row>
    <row r="1040" spans="1:30">
      <c r="A1040" s="9">
        <v>10</v>
      </c>
      <c r="B1040" s="9" t="str">
        <f t="shared" si="49"/>
        <v>BC 10 HPL 51 8 ohm</v>
      </c>
      <c r="C1040" s="14" t="s">
        <v>1221</v>
      </c>
      <c r="D1040" s="14" t="s">
        <v>1800</v>
      </c>
      <c r="E1040" s="14"/>
      <c r="F1040" s="14"/>
      <c r="G1040" s="14"/>
      <c r="H1040" s="14">
        <v>150</v>
      </c>
      <c r="I1040" s="14">
        <v>97.5</v>
      </c>
      <c r="J1040" s="9">
        <v>4</v>
      </c>
      <c r="K1040" s="14">
        <v>55</v>
      </c>
      <c r="L1040" s="14">
        <v>50</v>
      </c>
      <c r="M1040" s="14">
        <v>0.36</v>
      </c>
      <c r="N1040" s="14">
        <f t="shared" si="48"/>
        <v>0.41044776119402987</v>
      </c>
      <c r="O1040" s="14">
        <f t="shared" si="50"/>
        <v>2.928994082840235</v>
      </c>
      <c r="P1040" s="14"/>
      <c r="Q1040" s="14"/>
      <c r="R1040" s="14"/>
      <c r="W1040" t="s">
        <v>3530</v>
      </c>
      <c r="X1040" s="6">
        <v>2004</v>
      </c>
      <c r="Z1040" s="6">
        <v>0</v>
      </c>
      <c r="AD1040" s="14">
        <v>134</v>
      </c>
    </row>
    <row r="1041" spans="1:30">
      <c r="A1041" s="9">
        <v>10</v>
      </c>
      <c r="B1041" s="9" t="str">
        <f t="shared" si="49"/>
        <v>BC 10 HPL 64 16 ohm</v>
      </c>
      <c r="C1041" s="14" t="s">
        <v>1221</v>
      </c>
      <c r="D1041" s="14" t="s">
        <v>1801</v>
      </c>
      <c r="E1041" s="14"/>
      <c r="F1041" s="14"/>
      <c r="G1041" s="14"/>
      <c r="H1041" s="14">
        <v>200</v>
      </c>
      <c r="I1041" s="14">
        <v>98.5</v>
      </c>
      <c r="J1041" s="9">
        <v>4</v>
      </c>
      <c r="K1041" s="14">
        <v>61</v>
      </c>
      <c r="L1041" s="14">
        <v>32</v>
      </c>
      <c r="M1041" s="14">
        <v>0.31</v>
      </c>
      <c r="N1041" s="14">
        <f t="shared" si="48"/>
        <v>0.32972972972972975</v>
      </c>
      <c r="O1041" s="14">
        <f t="shared" si="50"/>
        <v>5.1808219178082133</v>
      </c>
      <c r="P1041" s="14"/>
      <c r="Q1041" s="14"/>
      <c r="R1041" s="14"/>
      <c r="W1041" t="s">
        <v>3530</v>
      </c>
      <c r="X1041" s="6">
        <v>2004</v>
      </c>
      <c r="Z1041" s="6">
        <v>0</v>
      </c>
      <c r="AD1041" s="14">
        <v>185</v>
      </c>
    </row>
    <row r="1042" spans="1:30">
      <c r="A1042" s="9">
        <v>10</v>
      </c>
      <c r="B1042" s="9" t="str">
        <f t="shared" si="49"/>
        <v>BC 10 HPL 64 8 ohm</v>
      </c>
      <c r="C1042" s="14" t="s">
        <v>1221</v>
      </c>
      <c r="D1042" s="14" t="s">
        <v>1802</v>
      </c>
      <c r="E1042" s="14"/>
      <c r="F1042" s="14"/>
      <c r="G1042" s="14"/>
      <c r="H1042" s="14">
        <v>200</v>
      </c>
      <c r="I1042" s="14">
        <v>98.5</v>
      </c>
      <c r="J1042" s="9">
        <v>4</v>
      </c>
      <c r="K1042" s="14">
        <v>61</v>
      </c>
      <c r="L1042" s="14">
        <v>32</v>
      </c>
      <c r="M1042" s="14">
        <v>0.31</v>
      </c>
      <c r="N1042" s="14">
        <f t="shared" si="48"/>
        <v>0.32972972972972975</v>
      </c>
      <c r="O1042" s="14">
        <f t="shared" si="50"/>
        <v>5.1808219178082133</v>
      </c>
      <c r="P1042" s="14"/>
      <c r="Q1042" s="14"/>
      <c r="R1042" s="14"/>
      <c r="W1042" t="s">
        <v>3530</v>
      </c>
      <c r="X1042" s="6">
        <v>2004</v>
      </c>
      <c r="Z1042" s="6">
        <v>0</v>
      </c>
      <c r="AD1042" s="14">
        <v>185</v>
      </c>
    </row>
    <row r="1043" spans="1:30">
      <c r="A1043" s="9">
        <v>10</v>
      </c>
      <c r="B1043" s="9" t="str">
        <f t="shared" si="49"/>
        <v xml:space="preserve">BC 10 NCX </v>
      </c>
      <c r="C1043" s="14" t="s">
        <v>1221</v>
      </c>
      <c r="D1043" s="14" t="s">
        <v>1803</v>
      </c>
      <c r="E1043" s="14"/>
      <c r="F1043" s="14"/>
      <c r="G1043" s="14"/>
      <c r="H1043" s="14">
        <v>200</v>
      </c>
      <c r="I1043" s="14">
        <v>94</v>
      </c>
      <c r="J1043" s="9">
        <v>3</v>
      </c>
      <c r="K1043" s="14">
        <v>57</v>
      </c>
      <c r="L1043" s="14">
        <v>40</v>
      </c>
      <c r="M1043" s="14">
        <v>0.32</v>
      </c>
      <c r="N1043" s="14">
        <f t="shared" si="48"/>
        <v>0.34969325153374231</v>
      </c>
      <c r="O1043" s="14">
        <f t="shared" si="50"/>
        <v>3.7685950413223144</v>
      </c>
      <c r="P1043" s="14"/>
      <c r="Q1043" s="14"/>
      <c r="R1043" s="14"/>
      <c r="W1043" t="s">
        <v>3530</v>
      </c>
      <c r="X1043" s="6">
        <v>2004</v>
      </c>
      <c r="Z1043" s="6">
        <v>0</v>
      </c>
      <c r="AD1043" s="14">
        <v>163</v>
      </c>
    </row>
    <row r="1044" spans="1:30">
      <c r="A1044" s="9">
        <v>10</v>
      </c>
      <c r="B1044" s="9" t="str">
        <f t="shared" si="49"/>
        <v>BC 10 PS 26 4 ohm</v>
      </c>
      <c r="C1044" s="14" t="s">
        <v>1221</v>
      </c>
      <c r="D1044" s="14" t="s">
        <v>1804</v>
      </c>
      <c r="E1044" s="14"/>
      <c r="F1044" s="14"/>
      <c r="G1044" s="14"/>
      <c r="H1044" s="14">
        <v>350</v>
      </c>
      <c r="I1044" s="14">
        <v>96</v>
      </c>
      <c r="J1044" s="9">
        <v>5.5</v>
      </c>
      <c r="K1044" s="14">
        <v>54</v>
      </c>
      <c r="L1044" s="14">
        <v>38</v>
      </c>
      <c r="M1044" s="14">
        <v>0.28999999999999998</v>
      </c>
      <c r="N1044" s="14">
        <f t="shared" si="48"/>
        <v>0.32926829268292684</v>
      </c>
      <c r="O1044" s="14">
        <f t="shared" si="50"/>
        <v>2.4316770186335375</v>
      </c>
      <c r="P1044" s="14"/>
      <c r="Q1044" s="14"/>
      <c r="R1044" s="14"/>
      <c r="W1044" t="s">
        <v>3530</v>
      </c>
      <c r="X1044" s="6">
        <v>2004</v>
      </c>
      <c r="Z1044" s="6">
        <v>0</v>
      </c>
      <c r="AD1044" s="14">
        <v>164</v>
      </c>
    </row>
    <row r="1045" spans="1:30">
      <c r="A1045" s="9">
        <v>10</v>
      </c>
      <c r="B1045" s="9" t="str">
        <f t="shared" si="49"/>
        <v>BC 10 PS 26 8 ohm</v>
      </c>
      <c r="C1045" s="14" t="s">
        <v>1221</v>
      </c>
      <c r="D1045" s="14" t="s">
        <v>1805</v>
      </c>
      <c r="E1045" s="14"/>
      <c r="F1045" s="14"/>
      <c r="G1045" s="14"/>
      <c r="H1045" s="14">
        <v>350</v>
      </c>
      <c r="I1045" s="14">
        <v>96</v>
      </c>
      <c r="J1045" s="9">
        <v>5.5</v>
      </c>
      <c r="K1045" s="14">
        <v>54</v>
      </c>
      <c r="L1045" s="14">
        <v>38</v>
      </c>
      <c r="M1045" s="14">
        <v>0.28999999999999998</v>
      </c>
      <c r="N1045" s="14">
        <f t="shared" si="48"/>
        <v>0.32926829268292684</v>
      </c>
      <c r="O1045" s="14">
        <f t="shared" si="50"/>
        <v>2.4316770186335375</v>
      </c>
      <c r="P1045" s="14"/>
      <c r="Q1045" s="14"/>
      <c r="R1045" s="14"/>
      <c r="W1045" t="s">
        <v>3530</v>
      </c>
      <c r="X1045" s="6">
        <v>2004</v>
      </c>
      <c r="Z1045" s="6">
        <v>0</v>
      </c>
      <c r="AD1045" s="14">
        <v>164</v>
      </c>
    </row>
    <row r="1046" spans="1:30">
      <c r="A1046" s="9">
        <v>10</v>
      </c>
      <c r="B1046" s="9" t="str">
        <f t="shared" si="49"/>
        <v>BC 250 AMX 4 ohm</v>
      </c>
      <c r="C1046" s="14" t="s">
        <v>1221</v>
      </c>
      <c r="D1046" s="14" t="s">
        <v>1806</v>
      </c>
      <c r="E1046" s="14"/>
      <c r="F1046" s="14"/>
      <c r="G1046" s="14"/>
      <c r="H1046" s="14">
        <v>250</v>
      </c>
      <c r="I1046" s="14">
        <v>98</v>
      </c>
      <c r="J1046" s="9">
        <v>2.4</v>
      </c>
      <c r="K1046" s="14">
        <v>66</v>
      </c>
      <c r="L1046" s="14">
        <v>30</v>
      </c>
      <c r="M1046" s="14">
        <v>0.28000000000000003</v>
      </c>
      <c r="N1046" s="14">
        <f t="shared" si="48"/>
        <v>0.3</v>
      </c>
      <c r="O1046" s="14">
        <f t="shared" si="50"/>
        <v>4.2000000000000073</v>
      </c>
      <c r="P1046" s="14"/>
      <c r="Q1046" s="14"/>
      <c r="R1046" s="14"/>
      <c r="W1046" t="s">
        <v>3530</v>
      </c>
      <c r="X1046" s="6">
        <v>2004</v>
      </c>
      <c r="Z1046" s="6">
        <v>0</v>
      </c>
      <c r="AD1046" s="14">
        <v>220</v>
      </c>
    </row>
    <row r="1047" spans="1:30">
      <c r="A1047" s="9">
        <v>10</v>
      </c>
      <c r="B1047" s="9" t="str">
        <f t="shared" si="49"/>
        <v>BC 250 AMX 8 ohm</v>
      </c>
      <c r="C1047" s="14" t="s">
        <v>1221</v>
      </c>
      <c r="D1047" s="14" t="s">
        <v>1807</v>
      </c>
      <c r="E1047" s="14"/>
      <c r="F1047" s="14"/>
      <c r="G1047" s="14"/>
      <c r="H1047" s="14">
        <v>250</v>
      </c>
      <c r="I1047" s="14">
        <v>98</v>
      </c>
      <c r="J1047" s="9">
        <v>2.4</v>
      </c>
      <c r="K1047" s="14">
        <v>66</v>
      </c>
      <c r="L1047" s="14">
        <v>30</v>
      </c>
      <c r="M1047" s="14">
        <v>0.28000000000000003</v>
      </c>
      <c r="N1047" s="14">
        <f t="shared" si="48"/>
        <v>0.3</v>
      </c>
      <c r="O1047" s="14">
        <f t="shared" si="50"/>
        <v>4.2000000000000073</v>
      </c>
      <c r="P1047" s="14"/>
      <c r="Q1047" s="14"/>
      <c r="R1047" s="14"/>
      <c r="W1047" t="s">
        <v>3530</v>
      </c>
      <c r="X1047" s="6">
        <v>2004</v>
      </c>
      <c r="Z1047" s="6">
        <v>0</v>
      </c>
      <c r="AD1047" s="14">
        <v>220</v>
      </c>
    </row>
    <row r="1048" spans="1:30">
      <c r="A1048" s="9">
        <v>10</v>
      </c>
      <c r="B1048" s="9" t="str">
        <f t="shared" si="49"/>
        <v>Beyma 10 AG / N</v>
      </c>
      <c r="C1048" s="14" t="s">
        <v>952</v>
      </c>
      <c r="D1048" s="14" t="s">
        <v>1808</v>
      </c>
      <c r="E1048" s="14"/>
      <c r="F1048" s="14"/>
      <c r="G1048" s="14"/>
      <c r="H1048" s="14">
        <v>100</v>
      </c>
      <c r="I1048" s="14">
        <v>97</v>
      </c>
      <c r="J1048" s="9">
        <v>2</v>
      </c>
      <c r="K1048" s="14">
        <v>90</v>
      </c>
      <c r="L1048" s="14">
        <v>30</v>
      </c>
      <c r="M1048" s="14">
        <v>1.32</v>
      </c>
      <c r="N1048" s="14">
        <f t="shared" si="48"/>
        <v>1.8367346938775511</v>
      </c>
      <c r="O1048" s="14">
        <f t="shared" si="50"/>
        <v>4.6919431279620847</v>
      </c>
      <c r="P1048" s="14"/>
      <c r="Q1048" s="14"/>
      <c r="R1048" s="14"/>
      <c r="W1048" t="s">
        <v>3530</v>
      </c>
      <c r="X1048" s="6">
        <v>2004</v>
      </c>
      <c r="Z1048" s="6">
        <v>0</v>
      </c>
      <c r="AD1048" s="14">
        <v>49</v>
      </c>
    </row>
    <row r="1049" spans="1:30">
      <c r="A1049" s="9">
        <v>10</v>
      </c>
      <c r="B1049" s="9" t="str">
        <f t="shared" si="49"/>
        <v>Beyma 10 B60</v>
      </c>
      <c r="C1049" s="14" t="s">
        <v>952</v>
      </c>
      <c r="D1049" s="14" t="s">
        <v>1809</v>
      </c>
      <c r="E1049" s="14"/>
      <c r="F1049" s="14"/>
      <c r="G1049" s="14"/>
      <c r="H1049" s="14">
        <v>80</v>
      </c>
      <c r="I1049" s="14">
        <v>91</v>
      </c>
      <c r="J1049" s="9">
        <v>4</v>
      </c>
      <c r="K1049" s="14">
        <v>31</v>
      </c>
      <c r="L1049" s="14">
        <v>115</v>
      </c>
      <c r="M1049" s="14">
        <v>0.36</v>
      </c>
      <c r="N1049" s="14">
        <f t="shared" si="48"/>
        <v>0.46969696969696972</v>
      </c>
      <c r="O1049" s="14">
        <f t="shared" si="50"/>
        <v>1.5414364640883977</v>
      </c>
      <c r="P1049" s="14"/>
      <c r="Q1049" s="14"/>
      <c r="R1049" s="14"/>
      <c r="W1049" t="s">
        <v>3530</v>
      </c>
      <c r="X1049" s="6">
        <v>2004</v>
      </c>
      <c r="Z1049" s="6">
        <v>0</v>
      </c>
      <c r="AD1049" s="14">
        <v>66</v>
      </c>
    </row>
    <row r="1050" spans="1:30">
      <c r="A1050" s="9">
        <v>10</v>
      </c>
      <c r="B1050" s="9" t="str">
        <f t="shared" si="49"/>
        <v>Beyma 10 G150</v>
      </c>
      <c r="C1050" s="14" t="s">
        <v>952</v>
      </c>
      <c r="D1050" s="14" t="s">
        <v>1810</v>
      </c>
      <c r="E1050" s="14"/>
      <c r="F1050" s="14"/>
      <c r="G1050" s="14"/>
      <c r="H1050" s="14">
        <v>125</v>
      </c>
      <c r="I1050" s="14">
        <v>99</v>
      </c>
      <c r="J1050" s="9">
        <v>2</v>
      </c>
      <c r="K1050" s="14">
        <v>47</v>
      </c>
      <c r="L1050" s="14">
        <v>75</v>
      </c>
      <c r="M1050" s="14">
        <v>0.24</v>
      </c>
      <c r="N1050" s="14">
        <f t="shared" si="48"/>
        <v>0.29012345679012347</v>
      </c>
      <c r="O1050" s="14">
        <f t="shared" si="50"/>
        <v>1.3891625615763539</v>
      </c>
      <c r="P1050" s="14"/>
      <c r="Q1050" s="14"/>
      <c r="R1050" s="14"/>
      <c r="W1050" t="s">
        <v>3530</v>
      </c>
      <c r="X1050" s="6">
        <v>2004</v>
      </c>
      <c r="Z1050" s="6">
        <v>0</v>
      </c>
      <c r="AD1050" s="14">
        <v>162</v>
      </c>
    </row>
    <row r="1051" spans="1:30">
      <c r="A1051" s="9">
        <v>10</v>
      </c>
      <c r="B1051" s="9" t="str">
        <f t="shared" si="49"/>
        <v>Beyma 10 G200</v>
      </c>
      <c r="C1051" s="14" t="s">
        <v>952</v>
      </c>
      <c r="D1051" s="14" t="s">
        <v>1811</v>
      </c>
      <c r="E1051" s="14"/>
      <c r="F1051" s="14"/>
      <c r="G1051" s="14"/>
      <c r="H1051" s="14">
        <v>200</v>
      </c>
      <c r="I1051" s="14">
        <v>96</v>
      </c>
      <c r="J1051" s="9">
        <v>4.5</v>
      </c>
      <c r="K1051" s="14">
        <v>45</v>
      </c>
      <c r="L1051" s="14">
        <v>56.1</v>
      </c>
      <c r="M1051" s="14">
        <v>0.251</v>
      </c>
      <c r="N1051" s="14">
        <f t="shared" si="48"/>
        <v>0.26011560693641617</v>
      </c>
      <c r="O1051" s="14">
        <f t="shared" si="50"/>
        <v>7.1623335447051408</v>
      </c>
      <c r="P1051" s="14"/>
      <c r="Q1051" s="14"/>
      <c r="R1051" s="14"/>
      <c r="W1051" t="s">
        <v>3530</v>
      </c>
      <c r="X1051" s="6">
        <v>2004</v>
      </c>
      <c r="Z1051" s="6">
        <v>0</v>
      </c>
      <c r="AD1051" s="14">
        <v>173</v>
      </c>
    </row>
    <row r="1052" spans="1:30">
      <c r="A1052" s="9">
        <v>10</v>
      </c>
      <c r="B1052" s="9" t="str">
        <f t="shared" si="49"/>
        <v>Beyma 10 M250</v>
      </c>
      <c r="C1052" s="14" t="s">
        <v>952</v>
      </c>
      <c r="D1052" s="14" t="s">
        <v>1812</v>
      </c>
      <c r="E1052" s="14"/>
      <c r="F1052" s="14"/>
      <c r="G1052" s="14"/>
      <c r="H1052" s="14">
        <v>250</v>
      </c>
      <c r="I1052" s="14">
        <v>99</v>
      </c>
      <c r="J1052" s="9">
        <v>3.5</v>
      </c>
      <c r="K1052" s="14">
        <v>50</v>
      </c>
      <c r="L1052" s="14">
        <v>64</v>
      </c>
      <c r="M1052" s="14">
        <v>0.22</v>
      </c>
      <c r="N1052" s="14">
        <f t="shared" si="48"/>
        <v>0.22321428571428573</v>
      </c>
      <c r="O1052" s="14">
        <f t="shared" si="50"/>
        <v>15.277777777777576</v>
      </c>
      <c r="P1052" s="14"/>
      <c r="Q1052" s="14"/>
      <c r="R1052" s="14"/>
      <c r="W1052" t="s">
        <v>3530</v>
      </c>
      <c r="X1052" s="6">
        <v>2004</v>
      </c>
      <c r="Z1052" s="6">
        <v>0</v>
      </c>
      <c r="AD1052" s="14">
        <v>224</v>
      </c>
    </row>
    <row r="1053" spans="1:30">
      <c r="A1053" s="9">
        <v>10</v>
      </c>
      <c r="B1053" s="9" t="str">
        <f t="shared" si="49"/>
        <v>Beyma 10LW30</v>
      </c>
      <c r="C1053" s="14" t="s">
        <v>952</v>
      </c>
      <c r="D1053" s="14" t="s">
        <v>1813</v>
      </c>
      <c r="E1053" s="14"/>
      <c r="F1053" s="14"/>
      <c r="G1053" s="14"/>
      <c r="H1053" s="14">
        <v>350</v>
      </c>
      <c r="I1053" s="14">
        <v>95</v>
      </c>
      <c r="J1053" s="9">
        <v>5</v>
      </c>
      <c r="K1053" s="14">
        <v>40</v>
      </c>
      <c r="L1053" s="14">
        <v>71</v>
      </c>
      <c r="M1053" s="14">
        <v>0.26</v>
      </c>
      <c r="N1053" s="14">
        <f t="shared" si="48"/>
        <v>0.28985507246376813</v>
      </c>
      <c r="O1053" s="14">
        <f t="shared" si="50"/>
        <v>2.5242718446601948</v>
      </c>
      <c r="P1053" s="14"/>
      <c r="Q1053" s="14"/>
      <c r="R1053" s="14"/>
      <c r="W1053" t="s">
        <v>3530</v>
      </c>
      <c r="X1053" s="6">
        <v>2004</v>
      </c>
      <c r="Z1053" s="6">
        <v>0</v>
      </c>
      <c r="AD1053" s="14">
        <v>138</v>
      </c>
    </row>
    <row r="1054" spans="1:30">
      <c r="A1054" s="9">
        <v>10</v>
      </c>
      <c r="B1054" s="9" t="str">
        <f t="shared" si="49"/>
        <v>Beyma ASL 10</v>
      </c>
      <c r="C1054" s="14" t="s">
        <v>952</v>
      </c>
      <c r="D1054" s="14" t="s">
        <v>1814</v>
      </c>
      <c r="E1054" s="14"/>
      <c r="F1054" s="14"/>
      <c r="G1054" s="14"/>
      <c r="H1054" s="14">
        <v>150</v>
      </c>
      <c r="I1054" s="14">
        <v>92</v>
      </c>
      <c r="J1054" s="9">
        <v>6</v>
      </c>
      <c r="K1054" s="14">
        <v>38</v>
      </c>
      <c r="L1054" s="14">
        <v>65</v>
      </c>
      <c r="M1054" s="14">
        <v>0.53</v>
      </c>
      <c r="N1054" s="14">
        <f t="shared" si="48"/>
        <v>0.61290322580645162</v>
      </c>
      <c r="O1054" s="14">
        <f t="shared" si="50"/>
        <v>3.9182879377431932</v>
      </c>
      <c r="P1054" s="14"/>
      <c r="Q1054" s="14"/>
      <c r="R1054" s="14"/>
      <c r="W1054" t="s">
        <v>3530</v>
      </c>
      <c r="X1054" s="6">
        <v>2004</v>
      </c>
      <c r="Z1054" s="6">
        <v>0</v>
      </c>
      <c r="AD1054" s="14">
        <v>62</v>
      </c>
    </row>
    <row r="1055" spans="1:30">
      <c r="A1055" s="9">
        <v>10</v>
      </c>
      <c r="B1055" s="9" t="str">
        <f t="shared" si="49"/>
        <v>Beyma PRO 1000</v>
      </c>
      <c r="C1055" s="14" t="s">
        <v>952</v>
      </c>
      <c r="D1055" s="14" t="s">
        <v>1815</v>
      </c>
      <c r="E1055" s="14"/>
      <c r="F1055" s="14"/>
      <c r="G1055" s="14"/>
      <c r="H1055" s="14">
        <v>150</v>
      </c>
      <c r="I1055" s="14">
        <v>90</v>
      </c>
      <c r="J1055" s="9">
        <v>6</v>
      </c>
      <c r="K1055" s="14">
        <v>35</v>
      </c>
      <c r="L1055" s="14">
        <v>55</v>
      </c>
      <c r="M1055" s="14">
        <v>0.37</v>
      </c>
      <c r="N1055" s="14">
        <f t="shared" si="48"/>
        <v>0.41176470588235292</v>
      </c>
      <c r="O1055" s="14">
        <f t="shared" si="50"/>
        <v>3.6478873239436664</v>
      </c>
      <c r="P1055" s="14"/>
      <c r="Q1055" s="14"/>
      <c r="R1055" s="14"/>
      <c r="W1055" t="s">
        <v>3530</v>
      </c>
      <c r="X1055" s="6">
        <v>2004</v>
      </c>
      <c r="Z1055" s="6">
        <v>0</v>
      </c>
      <c r="AD1055" s="14">
        <v>85</v>
      </c>
    </row>
    <row r="1056" spans="1:30">
      <c r="A1056" s="9">
        <v>10</v>
      </c>
      <c r="B1056" s="9" t="str">
        <f t="shared" si="49"/>
        <v>BM Audio Labs ALX-102SP</v>
      </c>
      <c r="C1056" s="9" t="s">
        <v>847</v>
      </c>
      <c r="D1056" s="9" t="s">
        <v>1816</v>
      </c>
      <c r="E1056" s="9"/>
      <c r="F1056" s="9"/>
      <c r="G1056" s="9"/>
      <c r="H1056" s="9"/>
      <c r="I1056" s="9">
        <v>89.45</v>
      </c>
      <c r="J1056" s="9">
        <v>9</v>
      </c>
      <c r="K1056" s="9">
        <v>38.83</v>
      </c>
      <c r="L1056" s="9">
        <v>34.200000000000003</v>
      </c>
      <c r="M1056" s="9">
        <v>0.33</v>
      </c>
      <c r="N1056" s="14">
        <f t="shared" si="48"/>
        <v>0.3498198198198198</v>
      </c>
      <c r="O1056" s="14">
        <f t="shared" si="50"/>
        <v>5.8245000000000022</v>
      </c>
      <c r="P1056" s="9"/>
      <c r="Q1056" s="9"/>
      <c r="R1056" s="9"/>
      <c r="W1056" t="s">
        <v>3530</v>
      </c>
      <c r="X1056" s="6">
        <v>2004</v>
      </c>
      <c r="Z1056" s="6">
        <v>0</v>
      </c>
      <c r="AD1056" s="9">
        <v>111</v>
      </c>
    </row>
    <row r="1057" spans="1:30">
      <c r="A1057" s="9">
        <v>10</v>
      </c>
      <c r="B1057" s="9" t="str">
        <f t="shared" si="49"/>
        <v>BM Audio Labs BOA-10AL</v>
      </c>
      <c r="C1057" s="14" t="s">
        <v>847</v>
      </c>
      <c r="D1057" s="14" t="s">
        <v>1817</v>
      </c>
      <c r="E1057" s="14"/>
      <c r="F1057" s="14"/>
      <c r="G1057" s="14"/>
      <c r="H1057" s="14"/>
      <c r="I1057" s="14">
        <v>88.14</v>
      </c>
      <c r="J1057" s="9">
        <v>6</v>
      </c>
      <c r="K1057" s="14">
        <v>40.81</v>
      </c>
      <c r="L1057" s="14">
        <v>33.1</v>
      </c>
      <c r="M1057" s="14">
        <v>0.51</v>
      </c>
      <c r="N1057" s="14">
        <f t="shared" si="48"/>
        <v>0.53</v>
      </c>
      <c r="O1057" s="14">
        <f t="shared" si="50"/>
        <v>13.514999999999979</v>
      </c>
      <c r="P1057" s="14"/>
      <c r="Q1057" s="14"/>
      <c r="R1057" s="14"/>
      <c r="W1057" t="s">
        <v>3530</v>
      </c>
      <c r="X1057" s="6">
        <v>2004</v>
      </c>
      <c r="Z1057" s="6">
        <v>0</v>
      </c>
      <c r="AD1057" s="14">
        <v>77</v>
      </c>
    </row>
    <row r="1058" spans="1:30">
      <c r="A1058" s="9">
        <v>10</v>
      </c>
      <c r="B1058" s="9" t="str">
        <f t="shared" si="49"/>
        <v>BM Audio Labs BOV-10AL</v>
      </c>
      <c r="C1058" s="14" t="s">
        <v>847</v>
      </c>
      <c r="D1058" s="14" t="s">
        <v>1818</v>
      </c>
      <c r="E1058" s="14"/>
      <c r="F1058" s="14"/>
      <c r="G1058" s="14"/>
      <c r="H1058" s="14"/>
      <c r="I1058" s="14"/>
      <c r="J1058" s="9">
        <v>4</v>
      </c>
      <c r="K1058" s="14">
        <v>36.4</v>
      </c>
      <c r="L1058" s="14">
        <v>50</v>
      </c>
      <c r="M1058" s="14">
        <v>0.68</v>
      </c>
      <c r="N1058" s="14">
        <f t="shared" si="48"/>
        <v>0.8878048780487805</v>
      </c>
      <c r="O1058" s="14">
        <f t="shared" si="50"/>
        <v>2.9051643192488275</v>
      </c>
      <c r="P1058" s="14"/>
      <c r="Q1058" s="14"/>
      <c r="R1058" s="14"/>
      <c r="W1058" t="s">
        <v>3530</v>
      </c>
      <c r="X1058" s="6">
        <v>2004</v>
      </c>
      <c r="Z1058" s="6">
        <v>0</v>
      </c>
      <c r="AD1058" s="14">
        <v>41</v>
      </c>
    </row>
    <row r="1059" spans="1:30">
      <c r="A1059" s="9">
        <v>10</v>
      </c>
      <c r="B1059" s="9" t="str">
        <f t="shared" si="49"/>
        <v>BM Audio Labs MB-103CT</v>
      </c>
      <c r="C1059" s="14" t="s">
        <v>847</v>
      </c>
      <c r="D1059" s="14" t="s">
        <v>1819</v>
      </c>
      <c r="E1059" s="14"/>
      <c r="F1059" s="14"/>
      <c r="G1059" s="14"/>
      <c r="H1059" s="14"/>
      <c r="I1059" s="14"/>
      <c r="J1059" s="9"/>
      <c r="K1059" s="14">
        <v>39.805500000000002</v>
      </c>
      <c r="L1059" s="14">
        <v>63.485500000000002</v>
      </c>
      <c r="M1059" s="14">
        <v>1.1337999999999999</v>
      </c>
      <c r="N1059" s="14">
        <f t="shared" si="48"/>
        <v>1.5309807692307693</v>
      </c>
      <c r="O1059" s="14">
        <f t="shared" si="50"/>
        <v>4.3703676779610108</v>
      </c>
      <c r="P1059" s="14"/>
      <c r="Q1059" s="14"/>
      <c r="R1059" s="14"/>
      <c r="W1059" t="s">
        <v>3530</v>
      </c>
      <c r="X1059" s="6">
        <v>2004</v>
      </c>
      <c r="Z1059" s="6">
        <v>0</v>
      </c>
      <c r="AD1059" s="14">
        <v>26</v>
      </c>
    </row>
    <row r="1060" spans="1:30">
      <c r="A1060" s="9">
        <v>10</v>
      </c>
      <c r="B1060" s="9" t="str">
        <f t="shared" si="49"/>
        <v>BM Audio Labs SYLB-10</v>
      </c>
      <c r="C1060" s="14" t="s">
        <v>847</v>
      </c>
      <c r="D1060" s="14" t="s">
        <v>1820</v>
      </c>
      <c r="E1060" s="14"/>
      <c r="F1060" s="14"/>
      <c r="G1060" s="14"/>
      <c r="H1060" s="14"/>
      <c r="I1060" s="14">
        <v>88.19</v>
      </c>
      <c r="J1060" s="9">
        <v>8.5</v>
      </c>
      <c r="K1060" s="14">
        <v>29.53</v>
      </c>
      <c r="L1060" s="14">
        <v>51.58</v>
      </c>
      <c r="M1060" s="14">
        <v>0.62</v>
      </c>
      <c r="N1060" s="14">
        <f t="shared" si="48"/>
        <v>0.70309523809523811</v>
      </c>
      <c r="O1060" s="14">
        <f t="shared" si="50"/>
        <v>5.2460171919770735</v>
      </c>
      <c r="P1060" s="14"/>
      <c r="Q1060" s="14"/>
      <c r="R1060" s="14"/>
      <c r="W1060" t="s">
        <v>3530</v>
      </c>
      <c r="X1060" s="6">
        <v>2004</v>
      </c>
      <c r="Z1060" s="6">
        <v>0</v>
      </c>
      <c r="AD1060" s="14">
        <v>42</v>
      </c>
    </row>
    <row r="1061" spans="1:30">
      <c r="A1061" s="9">
        <v>10</v>
      </c>
      <c r="B1061" s="9" t="str">
        <f t="shared" si="49"/>
        <v>BM Audio Labs V-10AL</v>
      </c>
      <c r="C1061" s="14" t="s">
        <v>847</v>
      </c>
      <c r="D1061" s="14" t="s">
        <v>1821</v>
      </c>
      <c r="E1061" s="14"/>
      <c r="F1061" s="14"/>
      <c r="G1061" s="14"/>
      <c r="H1061" s="14"/>
      <c r="I1061" s="14"/>
      <c r="J1061" s="9">
        <v>4</v>
      </c>
      <c r="K1061" s="14">
        <v>48.4</v>
      </c>
      <c r="L1061" s="14">
        <v>44</v>
      </c>
      <c r="M1061" s="14">
        <v>1.4</v>
      </c>
      <c r="N1061" s="14">
        <f t="shared" si="48"/>
        <v>1.7925925925925925</v>
      </c>
      <c r="O1061" s="14">
        <f t="shared" si="50"/>
        <v>6.39245283018868</v>
      </c>
      <c r="P1061" s="14"/>
      <c r="Q1061" s="14"/>
      <c r="R1061" s="14"/>
      <c r="W1061" t="s">
        <v>3530</v>
      </c>
      <c r="X1061" s="6">
        <v>2004</v>
      </c>
      <c r="Z1061" s="6">
        <v>0</v>
      </c>
      <c r="AD1061" s="14">
        <v>27</v>
      </c>
    </row>
    <row r="1062" spans="1:30">
      <c r="A1062" s="9">
        <v>10</v>
      </c>
      <c r="B1062" s="9" t="str">
        <f t="shared" si="49"/>
        <v>BM Audio Labs V-10DF</v>
      </c>
      <c r="C1062" s="14" t="s">
        <v>847</v>
      </c>
      <c r="D1062" s="14" t="s">
        <v>1822</v>
      </c>
      <c r="E1062" s="14"/>
      <c r="F1062" s="14"/>
      <c r="G1062" s="14"/>
      <c r="H1062" s="14"/>
      <c r="I1062" s="14"/>
      <c r="J1062" s="9">
        <v>4</v>
      </c>
      <c r="K1062" s="14">
        <v>35.495399999999997</v>
      </c>
      <c r="L1062" s="14">
        <v>48.204700000000003</v>
      </c>
      <c r="M1062" s="14">
        <v>0.64149999999999996</v>
      </c>
      <c r="N1062" s="14">
        <f t="shared" si="48"/>
        <v>0.80671363636363624</v>
      </c>
      <c r="O1062" s="14">
        <f t="shared" si="50"/>
        <v>3.1323491759980198</v>
      </c>
      <c r="P1062" s="14"/>
      <c r="Q1062" s="14"/>
      <c r="R1062" s="14"/>
      <c r="W1062" t="s">
        <v>3530</v>
      </c>
      <c r="X1062" s="6">
        <v>2004</v>
      </c>
      <c r="Z1062" s="6">
        <v>0</v>
      </c>
      <c r="AD1062" s="14">
        <v>44</v>
      </c>
    </row>
    <row r="1063" spans="1:30">
      <c r="A1063" s="9">
        <v>10</v>
      </c>
      <c r="B1063" s="9" t="str">
        <f t="shared" si="49"/>
        <v>BM Audio Labs V-10DFO</v>
      </c>
      <c r="C1063" s="14" t="s">
        <v>847</v>
      </c>
      <c r="D1063" s="14" t="s">
        <v>1823</v>
      </c>
      <c r="E1063" s="14"/>
      <c r="F1063" s="14"/>
      <c r="G1063" s="14"/>
      <c r="H1063" s="14"/>
      <c r="I1063" s="14"/>
      <c r="J1063" s="9">
        <v>4</v>
      </c>
      <c r="K1063" s="14">
        <v>47</v>
      </c>
      <c r="L1063" s="14">
        <v>39</v>
      </c>
      <c r="M1063" s="14">
        <v>1</v>
      </c>
      <c r="N1063" s="14">
        <f t="shared" si="48"/>
        <v>1.2702702702702702</v>
      </c>
      <c r="O1063" s="14">
        <f t="shared" si="50"/>
        <v>4.7</v>
      </c>
      <c r="P1063" s="14"/>
      <c r="Q1063" s="14"/>
      <c r="R1063" s="14"/>
      <c r="W1063" t="s">
        <v>3530</v>
      </c>
      <c r="X1063" s="6">
        <v>2004</v>
      </c>
      <c r="Z1063" s="6">
        <v>0</v>
      </c>
      <c r="AD1063" s="14">
        <v>37</v>
      </c>
    </row>
    <row r="1064" spans="1:30">
      <c r="A1064" s="9">
        <v>10</v>
      </c>
      <c r="B1064" s="9" t="str">
        <f t="shared" si="49"/>
        <v>BM Audio Labs V-10LA</v>
      </c>
      <c r="C1064" s="14" t="s">
        <v>847</v>
      </c>
      <c r="D1064" s="14" t="s">
        <v>1824</v>
      </c>
      <c r="E1064" s="14"/>
      <c r="F1064" s="14"/>
      <c r="G1064" s="14"/>
      <c r="H1064" s="14"/>
      <c r="I1064" s="14"/>
      <c r="J1064" s="9">
        <v>4</v>
      </c>
      <c r="K1064" s="14">
        <v>51.5</v>
      </c>
      <c r="L1064" s="14">
        <v>71</v>
      </c>
      <c r="M1064" s="14">
        <v>0.81</v>
      </c>
      <c r="N1064" s="14">
        <f t="shared" si="48"/>
        <v>1.03</v>
      </c>
      <c r="O1064" s="14">
        <f t="shared" si="50"/>
        <v>3.7922727272727283</v>
      </c>
      <c r="P1064" s="14"/>
      <c r="Q1064" s="14"/>
      <c r="R1064" s="14"/>
      <c r="W1064" t="s">
        <v>3530</v>
      </c>
      <c r="X1064" s="6">
        <v>2004</v>
      </c>
      <c r="Z1064" s="6">
        <v>0</v>
      </c>
      <c r="AD1064" s="14">
        <v>50</v>
      </c>
    </row>
    <row r="1065" spans="1:30">
      <c r="A1065" s="9">
        <v>10</v>
      </c>
      <c r="B1065" s="9" t="str">
        <f t="shared" si="49"/>
        <v>BM Audio Labs V-10MT</v>
      </c>
      <c r="C1065" s="14" t="s">
        <v>847</v>
      </c>
      <c r="D1065" s="14" t="s">
        <v>1825</v>
      </c>
      <c r="E1065" s="14"/>
      <c r="F1065" s="14"/>
      <c r="G1065" s="14"/>
      <c r="H1065" s="14"/>
      <c r="I1065" s="14"/>
      <c r="J1065" s="9">
        <v>4</v>
      </c>
      <c r="K1065" s="14">
        <v>47.001600000000003</v>
      </c>
      <c r="L1065" s="14">
        <v>45.3827</v>
      </c>
      <c r="M1065" s="14">
        <v>1.0289999999999999</v>
      </c>
      <c r="N1065" s="14">
        <f t="shared" si="48"/>
        <v>1.4688000000000001</v>
      </c>
      <c r="O1065" s="14">
        <f t="shared" si="50"/>
        <v>3.4365511596180074</v>
      </c>
      <c r="P1065" s="14"/>
      <c r="Q1065" s="14"/>
      <c r="R1065" s="14"/>
      <c r="W1065" t="s">
        <v>3530</v>
      </c>
      <c r="X1065" s="6">
        <v>2004</v>
      </c>
      <c r="Z1065" s="6">
        <v>0</v>
      </c>
      <c r="AD1065" s="14">
        <v>32</v>
      </c>
    </row>
    <row r="1066" spans="1:30">
      <c r="A1066" s="9">
        <v>10</v>
      </c>
      <c r="B1066" s="9" t="str">
        <f t="shared" si="49"/>
        <v>BM Audio Labs V-10XL</v>
      </c>
      <c r="C1066" s="14" t="s">
        <v>847</v>
      </c>
      <c r="D1066" s="14" t="s">
        <v>1826</v>
      </c>
      <c r="E1066" s="14"/>
      <c r="F1066" s="14"/>
      <c r="G1066" s="14"/>
      <c r="H1066" s="14"/>
      <c r="I1066" s="14"/>
      <c r="J1066" s="9"/>
      <c r="K1066" s="14">
        <v>47.001600000000003</v>
      </c>
      <c r="L1066" s="14">
        <v>38.83</v>
      </c>
      <c r="M1066" s="14">
        <v>0.99980000000000002</v>
      </c>
      <c r="N1066" s="14">
        <f t="shared" si="48"/>
        <v>1.2703135135135135</v>
      </c>
      <c r="O1066" s="14">
        <f t="shared" si="50"/>
        <v>4.6949944729743232</v>
      </c>
      <c r="P1066" s="14"/>
      <c r="Q1066" s="14"/>
      <c r="R1066" s="14"/>
      <c r="W1066" t="s">
        <v>3530</v>
      </c>
      <c r="X1066" s="6">
        <v>2004</v>
      </c>
      <c r="Z1066" s="6">
        <v>0</v>
      </c>
      <c r="AD1066" s="14">
        <v>37</v>
      </c>
    </row>
    <row r="1067" spans="1:30">
      <c r="A1067" s="9">
        <v>10</v>
      </c>
      <c r="B1067" s="9" t="str">
        <f t="shared" si="49"/>
        <v>BM Audio Labs ZX-102XPRO</v>
      </c>
      <c r="C1067" s="14" t="s">
        <v>847</v>
      </c>
      <c r="D1067" s="14" t="s">
        <v>1827</v>
      </c>
      <c r="E1067" s="14"/>
      <c r="F1067" s="14"/>
      <c r="G1067" s="14"/>
      <c r="H1067" s="14"/>
      <c r="I1067" s="14">
        <v>90.12</v>
      </c>
      <c r="J1067" s="9">
        <v>9</v>
      </c>
      <c r="K1067" s="14">
        <v>36.47</v>
      </c>
      <c r="L1067" s="14">
        <v>33.29</v>
      </c>
      <c r="M1067" s="14">
        <v>0.37</v>
      </c>
      <c r="N1067" s="14">
        <f t="shared" si="48"/>
        <v>0.41919540229885055</v>
      </c>
      <c r="O1067" s="14">
        <f t="shared" si="50"/>
        <v>3.1527803738317761</v>
      </c>
      <c r="P1067" s="14"/>
      <c r="Q1067" s="14"/>
      <c r="R1067" s="14"/>
      <c r="W1067" t="s">
        <v>3530</v>
      </c>
      <c r="X1067" s="6">
        <v>2004</v>
      </c>
      <c r="Z1067" s="6">
        <v>0</v>
      </c>
      <c r="AD1067" s="14">
        <v>87</v>
      </c>
    </row>
    <row r="1068" spans="1:30">
      <c r="A1068" s="9">
        <v>10</v>
      </c>
      <c r="B1068" s="9" t="str">
        <f t="shared" si="49"/>
        <v>Bumper 10110C</v>
      </c>
      <c r="C1068" s="14" t="s">
        <v>1127</v>
      </c>
      <c r="D1068" s="14" t="s">
        <v>1828</v>
      </c>
      <c r="E1068" s="14"/>
      <c r="F1068" s="14"/>
      <c r="G1068" s="14"/>
      <c r="H1068" s="14">
        <v>700</v>
      </c>
      <c r="I1068" s="14">
        <v>95.8</v>
      </c>
      <c r="J1068" s="9">
        <v>3.81</v>
      </c>
      <c r="K1068" s="14">
        <v>48.4</v>
      </c>
      <c r="L1068" s="14">
        <v>39.1</v>
      </c>
      <c r="M1068" s="14">
        <v>0.17</v>
      </c>
      <c r="N1068" s="14">
        <f t="shared" si="48"/>
        <v>0.19999999999999998</v>
      </c>
      <c r="O1068" s="14">
        <f t="shared" si="50"/>
        <v>1.133333333333334</v>
      </c>
      <c r="P1068" s="14"/>
      <c r="Q1068" s="14"/>
      <c r="R1068" s="14"/>
      <c r="W1068" t="s">
        <v>3530</v>
      </c>
      <c r="X1068" s="6">
        <v>2004</v>
      </c>
      <c r="Z1068" s="6">
        <v>0</v>
      </c>
      <c r="AD1068" s="14">
        <v>242</v>
      </c>
    </row>
    <row r="1069" spans="1:30">
      <c r="A1069" s="9">
        <v>10</v>
      </c>
      <c r="B1069" s="9" t="str">
        <f t="shared" si="49"/>
        <v>Bumper 10180RF</v>
      </c>
      <c r="C1069" s="14" t="s">
        <v>1127</v>
      </c>
      <c r="D1069" s="14" t="s">
        <v>1829</v>
      </c>
      <c r="E1069" s="14"/>
      <c r="F1069" s="14"/>
      <c r="G1069" s="14"/>
      <c r="H1069" s="14">
        <v>825</v>
      </c>
      <c r="I1069" s="14">
        <v>93.6</v>
      </c>
      <c r="J1069" s="9">
        <v>5.08</v>
      </c>
      <c r="K1069" s="14">
        <v>51.4</v>
      </c>
      <c r="L1069" s="14">
        <v>6.2</v>
      </c>
      <c r="M1069" s="14">
        <v>0.22</v>
      </c>
      <c r="N1069" s="14">
        <f t="shared" si="48"/>
        <v>0.19999999999999998</v>
      </c>
      <c r="O1069" s="14">
        <f t="shared" si="50"/>
        <v>-2.200000000000002</v>
      </c>
      <c r="P1069" s="14"/>
      <c r="Q1069" s="14"/>
      <c r="R1069" s="14"/>
      <c r="W1069" t="s">
        <v>3530</v>
      </c>
      <c r="X1069" s="6">
        <v>2004</v>
      </c>
      <c r="Z1069" s="6">
        <v>0</v>
      </c>
      <c r="AD1069" s="14">
        <v>257</v>
      </c>
    </row>
    <row r="1070" spans="1:30">
      <c r="A1070" s="9">
        <v>10</v>
      </c>
      <c r="B1070" s="9" t="str">
        <f t="shared" si="49"/>
        <v>Bumper 10400IP</v>
      </c>
      <c r="C1070" s="14" t="s">
        <v>1127</v>
      </c>
      <c r="D1070" s="14" t="s">
        <v>1830</v>
      </c>
      <c r="E1070" s="14"/>
      <c r="F1070" s="14"/>
      <c r="G1070" s="14"/>
      <c r="H1070" s="14">
        <v>400</v>
      </c>
      <c r="I1070" s="14">
        <v>88</v>
      </c>
      <c r="J1070" s="9">
        <v>4.32</v>
      </c>
      <c r="K1070" s="14">
        <v>30.8</v>
      </c>
      <c r="L1070" s="14">
        <v>74</v>
      </c>
      <c r="M1070" s="14">
        <v>0.49</v>
      </c>
      <c r="N1070" s="14">
        <f t="shared" si="48"/>
        <v>0.49677419354838709</v>
      </c>
      <c r="O1070" s="14">
        <f t="shared" si="50"/>
        <v>35.933333333333422</v>
      </c>
      <c r="P1070" s="14"/>
      <c r="Q1070" s="14"/>
      <c r="R1070" s="14"/>
      <c r="W1070" t="s">
        <v>3530</v>
      </c>
      <c r="X1070" s="6">
        <v>2004</v>
      </c>
      <c r="Z1070" s="6">
        <v>0</v>
      </c>
      <c r="AD1070" s="14">
        <v>62</v>
      </c>
    </row>
    <row r="1071" spans="1:30">
      <c r="A1071" s="9">
        <v>10</v>
      </c>
      <c r="B1071" s="9" t="str">
        <f t="shared" si="49"/>
        <v>Bumper 10400IP-8</v>
      </c>
      <c r="C1071" s="14" t="s">
        <v>1127</v>
      </c>
      <c r="D1071" s="14" t="s">
        <v>1831</v>
      </c>
      <c r="E1071" s="14"/>
      <c r="F1071" s="14"/>
      <c r="G1071" s="14"/>
      <c r="H1071" s="14">
        <v>400</v>
      </c>
      <c r="I1071" s="14">
        <v>88.9</v>
      </c>
      <c r="J1071" s="9">
        <v>4.83</v>
      </c>
      <c r="K1071" s="14">
        <v>29.5</v>
      </c>
      <c r="L1071" s="14">
        <v>81</v>
      </c>
      <c r="M1071" s="14">
        <v>0.39</v>
      </c>
      <c r="N1071" s="14">
        <f t="shared" si="48"/>
        <v>0.39864864864864863</v>
      </c>
      <c r="O1071" s="14">
        <f t="shared" si="50"/>
        <v>17.976562500000068</v>
      </c>
      <c r="P1071" s="14"/>
      <c r="Q1071" s="14"/>
      <c r="R1071" s="14"/>
      <c r="W1071" t="s">
        <v>3530</v>
      </c>
      <c r="X1071" s="6">
        <v>2004</v>
      </c>
      <c r="Z1071" s="6">
        <v>0</v>
      </c>
      <c r="AD1071" s="14">
        <v>74</v>
      </c>
    </row>
    <row r="1072" spans="1:30">
      <c r="A1072" s="9">
        <v>10</v>
      </c>
      <c r="B1072" s="9" t="str">
        <f t="shared" si="49"/>
        <v>Bumper 10400IPDV</v>
      </c>
      <c r="C1072" s="14" t="s">
        <v>1127</v>
      </c>
      <c r="D1072" s="14" t="s">
        <v>1832</v>
      </c>
      <c r="E1072" s="14"/>
      <c r="F1072" s="14"/>
      <c r="G1072" s="14"/>
      <c r="H1072" s="14">
        <v>400</v>
      </c>
      <c r="I1072" s="14">
        <v>89</v>
      </c>
      <c r="J1072" s="9">
        <v>4.32</v>
      </c>
      <c r="K1072" s="14">
        <v>27.3</v>
      </c>
      <c r="L1072" s="14">
        <v>73.3</v>
      </c>
      <c r="M1072" s="14">
        <v>0.27</v>
      </c>
      <c r="N1072" s="14">
        <f t="shared" si="48"/>
        <v>0.3</v>
      </c>
      <c r="O1072" s="14">
        <f t="shared" si="50"/>
        <v>2.7000000000000042</v>
      </c>
      <c r="P1072" s="14"/>
      <c r="Q1072" s="14"/>
      <c r="R1072" s="14"/>
      <c r="W1072" t="s">
        <v>3530</v>
      </c>
      <c r="X1072" s="6">
        <v>2004</v>
      </c>
      <c r="Z1072" s="6">
        <v>0</v>
      </c>
      <c r="AD1072" s="14">
        <v>91</v>
      </c>
    </row>
    <row r="1073" spans="1:30">
      <c r="A1073" s="9">
        <v>10</v>
      </c>
      <c r="B1073" s="9" t="str">
        <f t="shared" si="49"/>
        <v>Bumper 1048C</v>
      </c>
      <c r="C1073" s="14" t="s">
        <v>1127</v>
      </c>
      <c r="D1073" s="14" t="s">
        <v>1833</v>
      </c>
      <c r="E1073" s="14"/>
      <c r="F1073" s="14"/>
      <c r="G1073" s="14"/>
      <c r="H1073" s="14">
        <v>250</v>
      </c>
      <c r="I1073" s="14"/>
      <c r="J1073" s="9">
        <v>4.5999999999999996</v>
      </c>
      <c r="K1073" s="14">
        <v>42.9</v>
      </c>
      <c r="L1073" s="14">
        <v>45.4</v>
      </c>
      <c r="M1073" s="14">
        <v>0.49</v>
      </c>
      <c r="N1073" s="14">
        <f t="shared" si="48"/>
        <v>0.52962962962962956</v>
      </c>
      <c r="O1073" s="14">
        <f t="shared" si="50"/>
        <v>6.5485981308411301</v>
      </c>
      <c r="P1073" s="14"/>
      <c r="Q1073" s="14"/>
      <c r="R1073" s="14"/>
      <c r="W1073" t="s">
        <v>3530</v>
      </c>
      <c r="X1073" s="6">
        <v>2004</v>
      </c>
      <c r="Z1073" s="6">
        <v>0</v>
      </c>
      <c r="AD1073" s="14">
        <v>81</v>
      </c>
    </row>
    <row r="1074" spans="1:30">
      <c r="A1074" s="9">
        <v>10</v>
      </c>
      <c r="B1074" s="9" t="str">
        <f t="shared" si="49"/>
        <v>Bumper 1048IP</v>
      </c>
      <c r="C1074" s="14" t="s">
        <v>1127</v>
      </c>
      <c r="D1074" s="14" t="s">
        <v>1834</v>
      </c>
      <c r="E1074" s="14"/>
      <c r="F1074" s="14"/>
      <c r="G1074" s="14"/>
      <c r="H1074" s="14">
        <v>400</v>
      </c>
      <c r="I1074" s="14">
        <v>88</v>
      </c>
      <c r="J1074" s="9">
        <v>4.32</v>
      </c>
      <c r="K1074" s="14">
        <v>30.8</v>
      </c>
      <c r="L1074" s="14">
        <v>74</v>
      </c>
      <c r="M1074" s="14">
        <v>0.49</v>
      </c>
      <c r="N1074" s="14">
        <f t="shared" si="48"/>
        <v>0.49677419354838709</v>
      </c>
      <c r="O1074" s="14">
        <f t="shared" si="50"/>
        <v>35.933333333333422</v>
      </c>
      <c r="P1074" s="14"/>
      <c r="Q1074" s="14"/>
      <c r="R1074" s="14"/>
      <c r="W1074" t="s">
        <v>3530</v>
      </c>
      <c r="X1074" s="6">
        <v>2004</v>
      </c>
      <c r="Z1074" s="6">
        <v>0</v>
      </c>
      <c r="AD1074" s="14">
        <v>62</v>
      </c>
    </row>
    <row r="1075" spans="1:30">
      <c r="A1075" s="9">
        <v>10</v>
      </c>
      <c r="B1075" s="9" t="str">
        <f t="shared" si="49"/>
        <v>Bumper 1048IP-8</v>
      </c>
      <c r="C1075" s="14" t="s">
        <v>1127</v>
      </c>
      <c r="D1075" s="14" t="s">
        <v>1835</v>
      </c>
      <c r="E1075" s="14"/>
      <c r="F1075" s="14"/>
      <c r="G1075" s="14"/>
      <c r="H1075" s="14">
        <v>400</v>
      </c>
      <c r="I1075" s="14">
        <v>88.9</v>
      </c>
      <c r="J1075" s="9">
        <v>4.83</v>
      </c>
      <c r="K1075" s="14">
        <v>29.5</v>
      </c>
      <c r="L1075" s="14">
        <v>81</v>
      </c>
      <c r="M1075" s="14">
        <v>0.39</v>
      </c>
      <c r="N1075" s="14">
        <f t="shared" si="48"/>
        <v>0.39864864864864863</v>
      </c>
      <c r="O1075" s="14">
        <f t="shared" si="50"/>
        <v>17.976562500000068</v>
      </c>
      <c r="P1075" s="14"/>
      <c r="Q1075" s="14"/>
      <c r="R1075" s="14"/>
      <c r="W1075" t="s">
        <v>3530</v>
      </c>
      <c r="X1075" s="6">
        <v>2004</v>
      </c>
      <c r="Z1075" s="6">
        <v>0</v>
      </c>
      <c r="AD1075" s="14">
        <v>74</v>
      </c>
    </row>
    <row r="1076" spans="1:30">
      <c r="A1076" s="9">
        <v>10</v>
      </c>
      <c r="B1076" s="9" t="str">
        <f t="shared" si="49"/>
        <v>Bumper 1048IPDV</v>
      </c>
      <c r="C1076" s="14" t="s">
        <v>1127</v>
      </c>
      <c r="D1076" s="14" t="s">
        <v>1836</v>
      </c>
      <c r="E1076" s="14"/>
      <c r="F1076" s="14"/>
      <c r="G1076" s="14"/>
      <c r="H1076" s="14">
        <v>400</v>
      </c>
      <c r="I1076" s="14">
        <v>89</v>
      </c>
      <c r="J1076" s="9">
        <v>4.32</v>
      </c>
      <c r="K1076" s="14">
        <v>27.3</v>
      </c>
      <c r="L1076" s="14">
        <v>73.3</v>
      </c>
      <c r="M1076" s="14">
        <v>0.27</v>
      </c>
      <c r="N1076" s="14">
        <f t="shared" si="48"/>
        <v>0.3</v>
      </c>
      <c r="O1076" s="14">
        <f t="shared" si="50"/>
        <v>2.7000000000000042</v>
      </c>
      <c r="P1076" s="14"/>
      <c r="Q1076" s="14"/>
      <c r="R1076" s="14"/>
      <c r="W1076" t="s">
        <v>3530</v>
      </c>
      <c r="X1076" s="6">
        <v>2004</v>
      </c>
      <c r="Z1076" s="6">
        <v>0</v>
      </c>
      <c r="AD1076" s="14">
        <v>91</v>
      </c>
    </row>
    <row r="1077" spans="1:30">
      <c r="A1077" s="9">
        <v>10</v>
      </c>
      <c r="B1077" s="9" t="str">
        <f t="shared" si="49"/>
        <v>Bumper 1048IPRS</v>
      </c>
      <c r="C1077" s="14" t="s">
        <v>1127</v>
      </c>
      <c r="D1077" s="14" t="s">
        <v>1837</v>
      </c>
      <c r="E1077" s="14"/>
      <c r="F1077" s="14"/>
      <c r="G1077" s="14"/>
      <c r="H1077" s="14">
        <v>400</v>
      </c>
      <c r="I1077" s="14">
        <v>88.9</v>
      </c>
      <c r="J1077" s="9">
        <v>8.5</v>
      </c>
      <c r="K1077" s="14">
        <v>27.7</v>
      </c>
      <c r="L1077" s="14">
        <v>68.099999999999994</v>
      </c>
      <c r="M1077" s="14">
        <v>0.54</v>
      </c>
      <c r="N1077" s="14">
        <f t="shared" si="48"/>
        <v>0.60217391304347823</v>
      </c>
      <c r="O1077" s="14">
        <f t="shared" si="50"/>
        <v>5.2300699300699378</v>
      </c>
      <c r="P1077" s="14"/>
      <c r="Q1077" s="14"/>
      <c r="R1077" s="14"/>
      <c r="W1077" t="s">
        <v>3530</v>
      </c>
      <c r="X1077" s="6">
        <v>2004</v>
      </c>
      <c r="Z1077" s="6">
        <v>0</v>
      </c>
      <c r="AD1077" s="14">
        <v>46</v>
      </c>
    </row>
    <row r="1078" spans="1:30">
      <c r="A1078" s="9">
        <v>10</v>
      </c>
      <c r="B1078" s="9" t="str">
        <f t="shared" si="49"/>
        <v>Bumper 1048RF</v>
      </c>
      <c r="C1078" s="14" t="s">
        <v>1127</v>
      </c>
      <c r="D1078" s="14" t="s">
        <v>1838</v>
      </c>
      <c r="E1078" s="14"/>
      <c r="F1078" s="14"/>
      <c r="G1078" s="14"/>
      <c r="H1078" s="14">
        <v>300</v>
      </c>
      <c r="I1078" s="14"/>
      <c r="J1078" s="9">
        <v>4.5999999999999996</v>
      </c>
      <c r="K1078" s="14">
        <v>46.3</v>
      </c>
      <c r="L1078" s="14">
        <v>36.799999999999997</v>
      </c>
      <c r="M1078" s="14">
        <v>0.34</v>
      </c>
      <c r="N1078" s="14">
        <f t="shared" si="48"/>
        <v>0.35075757575757571</v>
      </c>
      <c r="O1078" s="14">
        <f t="shared" si="50"/>
        <v>11.085915492957819</v>
      </c>
      <c r="P1078" s="14"/>
      <c r="Q1078" s="14"/>
      <c r="R1078" s="14"/>
      <c r="W1078" t="s">
        <v>3530</v>
      </c>
      <c r="X1078" s="6">
        <v>2004</v>
      </c>
      <c r="Z1078" s="6">
        <v>0</v>
      </c>
      <c r="AD1078" s="14">
        <v>132</v>
      </c>
    </row>
    <row r="1079" spans="1:30">
      <c r="A1079" s="9">
        <v>10</v>
      </c>
      <c r="B1079" s="9" t="str">
        <f t="shared" si="49"/>
        <v>Bumper 1048X</v>
      </c>
      <c r="C1079" s="14" t="s">
        <v>1127</v>
      </c>
      <c r="D1079" s="14" t="s">
        <v>1839</v>
      </c>
      <c r="E1079" s="14"/>
      <c r="F1079" s="14"/>
      <c r="G1079" s="14"/>
      <c r="H1079" s="14">
        <v>420</v>
      </c>
      <c r="I1079" s="14">
        <v>91.9</v>
      </c>
      <c r="J1079" s="9">
        <v>4.32</v>
      </c>
      <c r="K1079" s="14">
        <v>39.799999999999997</v>
      </c>
      <c r="L1079" s="14">
        <v>38.299999999999997</v>
      </c>
      <c r="M1079" s="14">
        <v>0.22</v>
      </c>
      <c r="N1079" s="14">
        <f t="shared" si="48"/>
        <v>0.19999999999999998</v>
      </c>
      <c r="O1079" s="14">
        <f t="shared" si="50"/>
        <v>-2.200000000000002</v>
      </c>
      <c r="P1079" s="14"/>
      <c r="Q1079" s="14"/>
      <c r="R1079" s="14"/>
      <c r="W1079" t="s">
        <v>3530</v>
      </c>
      <c r="X1079" s="6">
        <v>2004</v>
      </c>
      <c r="Z1079" s="6">
        <v>0</v>
      </c>
      <c r="AD1079" s="14">
        <v>199</v>
      </c>
    </row>
    <row r="1080" spans="1:30">
      <c r="A1080" s="9">
        <v>10</v>
      </c>
      <c r="B1080" s="9" t="str">
        <f t="shared" si="49"/>
        <v>Bumper 1048XDV</v>
      </c>
      <c r="C1080" s="14" t="s">
        <v>1127</v>
      </c>
      <c r="D1080" s="14" t="s">
        <v>1840</v>
      </c>
      <c r="E1080" s="14"/>
      <c r="F1080" s="14"/>
      <c r="G1080" s="14"/>
      <c r="H1080" s="14">
        <v>420</v>
      </c>
      <c r="I1080" s="14">
        <v>90.3</v>
      </c>
      <c r="J1080" s="9">
        <v>4.0599999999999996</v>
      </c>
      <c r="K1080" s="14">
        <v>42.3</v>
      </c>
      <c r="L1080" s="14">
        <v>32.299999999999997</v>
      </c>
      <c r="M1080" s="14">
        <v>0.32</v>
      </c>
      <c r="N1080" s="14">
        <f t="shared" si="48"/>
        <v>0.3</v>
      </c>
      <c r="O1080" s="14">
        <f t="shared" si="50"/>
        <v>-4.7999999999999963</v>
      </c>
      <c r="P1080" s="14"/>
      <c r="Q1080" s="14"/>
      <c r="R1080" s="14"/>
      <c r="W1080" t="s">
        <v>3530</v>
      </c>
      <c r="X1080" s="6">
        <v>2004</v>
      </c>
      <c r="Z1080" s="6">
        <v>0</v>
      </c>
      <c r="AD1080" s="14">
        <v>141</v>
      </c>
    </row>
    <row r="1081" spans="1:30">
      <c r="A1081" s="9">
        <v>10</v>
      </c>
      <c r="B1081" s="9" t="str">
        <f t="shared" si="49"/>
        <v>Bumper 10510IP</v>
      </c>
      <c r="C1081" s="14" t="s">
        <v>1127</v>
      </c>
      <c r="D1081" s="14" t="s">
        <v>1841</v>
      </c>
      <c r="E1081" s="14"/>
      <c r="F1081" s="14"/>
      <c r="G1081" s="14"/>
      <c r="H1081" s="14">
        <v>510</v>
      </c>
      <c r="I1081" s="14">
        <v>89.9</v>
      </c>
      <c r="J1081" s="9">
        <v>4.32</v>
      </c>
      <c r="K1081" s="14">
        <v>30.8</v>
      </c>
      <c r="L1081" s="14">
        <v>74</v>
      </c>
      <c r="M1081" s="14">
        <v>0.32</v>
      </c>
      <c r="N1081" s="14">
        <f t="shared" si="48"/>
        <v>0.29902912621359223</v>
      </c>
      <c r="O1081" s="14">
        <f t="shared" si="50"/>
        <v>-4.5629629629629642</v>
      </c>
      <c r="P1081" s="14"/>
      <c r="Q1081" s="14"/>
      <c r="R1081" s="14"/>
      <c r="W1081" t="s">
        <v>3530</v>
      </c>
      <c r="X1081" s="6">
        <v>2004</v>
      </c>
      <c r="Z1081" s="6">
        <v>0</v>
      </c>
      <c r="AD1081" s="14">
        <v>103</v>
      </c>
    </row>
    <row r="1082" spans="1:30">
      <c r="A1082" s="9">
        <v>10</v>
      </c>
      <c r="B1082" s="9" t="str">
        <f t="shared" si="49"/>
        <v>Bumper 10525IP</v>
      </c>
      <c r="C1082" s="14" t="s">
        <v>1127</v>
      </c>
      <c r="D1082" s="14" t="s">
        <v>1842</v>
      </c>
      <c r="E1082" s="14"/>
      <c r="F1082" s="14"/>
      <c r="G1082" s="14"/>
      <c r="H1082" s="14">
        <v>525</v>
      </c>
      <c r="I1082" s="14">
        <v>89.2</v>
      </c>
      <c r="J1082" s="9">
        <v>4.32</v>
      </c>
      <c r="K1082" s="14">
        <v>30.8</v>
      </c>
      <c r="L1082" s="14">
        <v>67.2</v>
      </c>
      <c r="M1082" s="14">
        <v>0.34</v>
      </c>
      <c r="N1082" s="14">
        <f t="shared" si="48"/>
        <v>0.4</v>
      </c>
      <c r="O1082" s="14">
        <f t="shared" si="50"/>
        <v>2.2666666666666679</v>
      </c>
      <c r="P1082" s="14"/>
      <c r="Q1082" s="14"/>
      <c r="R1082" s="14"/>
      <c r="W1082" t="s">
        <v>3530</v>
      </c>
      <c r="X1082" s="6">
        <v>2004</v>
      </c>
      <c r="Z1082" s="6">
        <v>0</v>
      </c>
      <c r="AD1082" s="14">
        <v>77</v>
      </c>
    </row>
    <row r="1083" spans="1:30">
      <c r="A1083" s="9">
        <v>10</v>
      </c>
      <c r="B1083" s="9" t="str">
        <f t="shared" si="49"/>
        <v>Bumper 1065C</v>
      </c>
      <c r="C1083" s="14" t="s">
        <v>1127</v>
      </c>
      <c r="D1083" s="14" t="s">
        <v>1843</v>
      </c>
      <c r="E1083" s="14"/>
      <c r="F1083" s="14"/>
      <c r="G1083" s="14"/>
      <c r="H1083" s="14">
        <v>510</v>
      </c>
      <c r="I1083" s="14">
        <v>93.3</v>
      </c>
      <c r="J1083" s="9">
        <v>4.83</v>
      </c>
      <c r="K1083" s="14">
        <v>51.4</v>
      </c>
      <c r="L1083" s="14">
        <v>35.200000000000003</v>
      </c>
      <c r="M1083" s="14">
        <v>0.32</v>
      </c>
      <c r="N1083" s="14">
        <f t="shared" si="48"/>
        <v>0.3005847953216374</v>
      </c>
      <c r="O1083" s="14">
        <f t="shared" si="50"/>
        <v>-4.9542168674698752</v>
      </c>
      <c r="P1083" s="14"/>
      <c r="Q1083" s="14"/>
      <c r="R1083" s="14"/>
      <c r="W1083" t="s">
        <v>3530</v>
      </c>
      <c r="X1083" s="6">
        <v>2004</v>
      </c>
      <c r="Z1083" s="6">
        <v>0</v>
      </c>
      <c r="AD1083" s="14">
        <v>171</v>
      </c>
    </row>
    <row r="1084" spans="1:30">
      <c r="A1084" s="9">
        <v>10</v>
      </c>
      <c r="B1084" s="9" t="str">
        <f t="shared" si="49"/>
        <v>Bumper 1065IP</v>
      </c>
      <c r="C1084" s="14" t="s">
        <v>1127</v>
      </c>
      <c r="D1084" s="14" t="s">
        <v>1844</v>
      </c>
      <c r="E1084" s="14"/>
      <c r="F1084" s="14"/>
      <c r="G1084" s="14"/>
      <c r="H1084" s="14">
        <v>510</v>
      </c>
      <c r="I1084" s="14">
        <v>89.9</v>
      </c>
      <c r="J1084" s="9">
        <v>4.32</v>
      </c>
      <c r="K1084" s="14">
        <v>30.8</v>
      </c>
      <c r="L1084" s="14">
        <v>74</v>
      </c>
      <c r="M1084" s="14">
        <v>0.32</v>
      </c>
      <c r="N1084" s="14">
        <f t="shared" si="48"/>
        <v>0.29902912621359223</v>
      </c>
      <c r="O1084" s="14">
        <f t="shared" si="50"/>
        <v>-4.5629629629629642</v>
      </c>
      <c r="P1084" s="14"/>
      <c r="Q1084" s="14"/>
      <c r="R1084" s="14"/>
      <c r="W1084" t="s">
        <v>3530</v>
      </c>
      <c r="X1084" s="6">
        <v>2004</v>
      </c>
      <c r="Z1084" s="6">
        <v>0</v>
      </c>
      <c r="AD1084" s="14">
        <v>103</v>
      </c>
    </row>
    <row r="1085" spans="1:30">
      <c r="A1085" s="9">
        <v>10</v>
      </c>
      <c r="B1085" s="9" t="str">
        <f t="shared" si="49"/>
        <v>Bumper 1065IPMF</v>
      </c>
      <c r="C1085" s="14" t="s">
        <v>1127</v>
      </c>
      <c r="D1085" s="14" t="s">
        <v>1845</v>
      </c>
      <c r="E1085" s="14"/>
      <c r="F1085" s="14"/>
      <c r="G1085" s="14"/>
      <c r="H1085" s="14">
        <v>510</v>
      </c>
      <c r="I1085" s="14">
        <v>88.3</v>
      </c>
      <c r="J1085" s="9">
        <v>8.5</v>
      </c>
      <c r="K1085" s="14">
        <v>43.4</v>
      </c>
      <c r="L1085" s="14">
        <v>24.4</v>
      </c>
      <c r="M1085" s="14">
        <v>0.44</v>
      </c>
      <c r="N1085" s="14">
        <f t="shared" si="48"/>
        <v>0.49885057471264366</v>
      </c>
      <c r="O1085" s="14">
        <f t="shared" si="50"/>
        <v>3.7296874999999954</v>
      </c>
      <c r="P1085" s="14"/>
      <c r="Q1085" s="14"/>
      <c r="R1085" s="14"/>
      <c r="W1085" t="s">
        <v>3530</v>
      </c>
      <c r="X1085" s="6">
        <v>2004</v>
      </c>
      <c r="Z1085" s="6">
        <v>0</v>
      </c>
      <c r="AD1085" s="14">
        <v>87</v>
      </c>
    </row>
    <row r="1086" spans="1:30">
      <c r="A1086" s="9">
        <v>10</v>
      </c>
      <c r="B1086" s="9" t="str">
        <f t="shared" si="49"/>
        <v>Bumper 1065IPMFDV</v>
      </c>
      <c r="C1086" s="14" t="s">
        <v>1127</v>
      </c>
      <c r="D1086" s="14" t="s">
        <v>1846</v>
      </c>
      <c r="E1086" s="14"/>
      <c r="F1086" s="14"/>
      <c r="G1086" s="14"/>
      <c r="H1086" s="14">
        <v>510</v>
      </c>
      <c r="I1086" s="14">
        <v>91</v>
      </c>
      <c r="J1086" s="9">
        <v>8.5</v>
      </c>
      <c r="K1086" s="14">
        <v>33</v>
      </c>
      <c r="L1086" s="14">
        <v>53.1</v>
      </c>
      <c r="M1086" s="14">
        <v>0.23</v>
      </c>
      <c r="N1086" s="14">
        <f t="shared" si="48"/>
        <v>0.2</v>
      </c>
      <c r="O1086" s="14">
        <f t="shared" si="50"/>
        <v>-1.5333333333333328</v>
      </c>
      <c r="P1086" s="14"/>
      <c r="Q1086" s="14"/>
      <c r="R1086" s="14"/>
      <c r="W1086" t="s">
        <v>3530</v>
      </c>
      <c r="X1086" s="6">
        <v>2004</v>
      </c>
      <c r="Z1086" s="6">
        <v>0</v>
      </c>
      <c r="AD1086" s="14">
        <v>165</v>
      </c>
    </row>
    <row r="1087" spans="1:30">
      <c r="A1087" s="9">
        <v>10</v>
      </c>
      <c r="B1087" s="9" t="str">
        <f t="shared" si="49"/>
        <v>Bumper 1065IPRS</v>
      </c>
      <c r="C1087" s="14" t="s">
        <v>1127</v>
      </c>
      <c r="D1087" s="14" t="s">
        <v>1847</v>
      </c>
      <c r="E1087" s="14"/>
      <c r="F1087" s="14"/>
      <c r="G1087" s="14"/>
      <c r="H1087" s="14">
        <v>510</v>
      </c>
      <c r="I1087" s="14">
        <v>90.6</v>
      </c>
      <c r="J1087" s="9">
        <v>8.5</v>
      </c>
      <c r="K1087" s="14">
        <v>26.4</v>
      </c>
      <c r="L1087" s="14">
        <v>71.3</v>
      </c>
      <c r="M1087" s="14">
        <v>0.33</v>
      </c>
      <c r="N1087" s="14">
        <f t="shared" si="48"/>
        <v>0.39999999999999997</v>
      </c>
      <c r="O1087" s="14">
        <f t="shared" si="50"/>
        <v>1.8857142857142859</v>
      </c>
      <c r="P1087" s="14"/>
      <c r="Q1087" s="14"/>
      <c r="R1087" s="14"/>
      <c r="W1087" t="s">
        <v>3530</v>
      </c>
      <c r="X1087" s="6">
        <v>2004</v>
      </c>
      <c r="Z1087" s="6">
        <v>0</v>
      </c>
      <c r="AD1087" s="14">
        <v>66</v>
      </c>
    </row>
    <row r="1088" spans="1:30">
      <c r="A1088" s="9">
        <v>10</v>
      </c>
      <c r="B1088" s="9" t="str">
        <f t="shared" si="49"/>
        <v>Bumper 1065IPRSDV</v>
      </c>
      <c r="C1088" s="14" t="s">
        <v>1127</v>
      </c>
      <c r="D1088" s="14" t="s">
        <v>1848</v>
      </c>
      <c r="E1088" s="14"/>
      <c r="F1088" s="14"/>
      <c r="G1088" s="14"/>
      <c r="H1088" s="14">
        <v>525</v>
      </c>
      <c r="I1088" s="14">
        <v>91.8</v>
      </c>
      <c r="J1088" s="9">
        <v>5.08</v>
      </c>
      <c r="K1088" s="14">
        <v>29</v>
      </c>
      <c r="L1088" s="14">
        <v>49.8</v>
      </c>
      <c r="M1088" s="14">
        <v>0.24</v>
      </c>
      <c r="N1088" s="14">
        <f t="shared" si="48"/>
        <v>0.2</v>
      </c>
      <c r="O1088" s="14">
        <f t="shared" si="50"/>
        <v>-1.2000000000000004</v>
      </c>
      <c r="P1088" s="14"/>
      <c r="Q1088" s="14"/>
      <c r="R1088" s="14"/>
      <c r="W1088" t="s">
        <v>3530</v>
      </c>
      <c r="X1088" s="6">
        <v>2004</v>
      </c>
      <c r="Z1088" s="6">
        <v>0</v>
      </c>
      <c r="AD1088" s="14">
        <v>145</v>
      </c>
    </row>
    <row r="1089" spans="1:30">
      <c r="A1089" s="9">
        <v>10</v>
      </c>
      <c r="B1089" s="9" t="str">
        <f t="shared" si="49"/>
        <v>Bumper 1065MX</v>
      </c>
      <c r="C1089" s="14" t="s">
        <v>1127</v>
      </c>
      <c r="D1089" s="14" t="s">
        <v>1849</v>
      </c>
      <c r="E1089" s="14"/>
      <c r="F1089" s="14"/>
      <c r="G1089" s="14"/>
      <c r="H1089" s="14">
        <v>560</v>
      </c>
      <c r="I1089" s="14">
        <v>88.3</v>
      </c>
      <c r="J1089" s="9">
        <v>7.62</v>
      </c>
      <c r="K1089" s="14">
        <v>46</v>
      </c>
      <c r="L1089" s="14">
        <v>22.7</v>
      </c>
      <c r="M1089" s="14">
        <v>0.48</v>
      </c>
      <c r="N1089" s="14">
        <f t="shared" si="48"/>
        <v>0.5</v>
      </c>
      <c r="O1089" s="14">
        <f t="shared" si="50"/>
        <v>11.999999999999979</v>
      </c>
      <c r="P1089" s="14"/>
      <c r="Q1089" s="14"/>
      <c r="R1089" s="14"/>
      <c r="W1089" t="s">
        <v>3530</v>
      </c>
      <c r="X1089" s="6">
        <v>2004</v>
      </c>
      <c r="Z1089" s="6">
        <v>0</v>
      </c>
      <c r="AD1089" s="14">
        <v>92</v>
      </c>
    </row>
    <row r="1090" spans="1:30">
      <c r="A1090" s="9">
        <v>10</v>
      </c>
      <c r="B1090" s="9" t="str">
        <f t="shared" si="49"/>
        <v>Bumper 1065X</v>
      </c>
      <c r="C1090" s="14" t="s">
        <v>1127</v>
      </c>
      <c r="D1090" s="14" t="s">
        <v>1850</v>
      </c>
      <c r="E1090" s="14"/>
      <c r="F1090" s="14"/>
      <c r="G1090" s="14"/>
      <c r="H1090" s="14">
        <v>510</v>
      </c>
      <c r="I1090" s="14">
        <v>91.9</v>
      </c>
      <c r="J1090" s="9">
        <v>5.08</v>
      </c>
      <c r="K1090" s="14">
        <v>49.9</v>
      </c>
      <c r="L1090" s="14">
        <v>27.2</v>
      </c>
      <c r="M1090" s="14">
        <v>0.31</v>
      </c>
      <c r="N1090" s="14">
        <f t="shared" ref="N1090:N1153" si="51">IF(AD1090&gt;0,K1090/AD1090,0)</f>
        <v>0.30060240963855422</v>
      </c>
      <c r="O1090" s="14">
        <f t="shared" si="50"/>
        <v>-9.9160256410256871</v>
      </c>
      <c r="P1090" s="14"/>
      <c r="Q1090" s="14"/>
      <c r="R1090" s="14"/>
      <c r="W1090" t="s">
        <v>3530</v>
      </c>
      <c r="X1090" s="6">
        <v>2004</v>
      </c>
      <c r="Z1090" s="6">
        <v>0</v>
      </c>
      <c r="AD1090" s="14">
        <v>166</v>
      </c>
    </row>
    <row r="1091" spans="1:30">
      <c r="A1091" s="9">
        <v>10</v>
      </c>
      <c r="B1091" s="9" t="str">
        <f t="shared" ref="B1091:B1154" si="52">CONCATENATE(C1091,CHAR(32),D1091)</f>
        <v>Bumper 1090C</v>
      </c>
      <c r="C1091" s="14" t="s">
        <v>1127</v>
      </c>
      <c r="D1091" s="14" t="s">
        <v>1851</v>
      </c>
      <c r="E1091" s="14"/>
      <c r="F1091" s="14"/>
      <c r="G1091" s="14"/>
      <c r="H1091" s="14">
        <v>600</v>
      </c>
      <c r="I1091" s="14">
        <v>95.6</v>
      </c>
      <c r="J1091" s="9">
        <v>4.32</v>
      </c>
      <c r="K1091" s="14">
        <v>49.9</v>
      </c>
      <c r="L1091" s="14">
        <v>33.700000000000003</v>
      </c>
      <c r="M1091" s="14">
        <v>0.17</v>
      </c>
      <c r="N1091" s="14">
        <f t="shared" si="51"/>
        <v>0.1996</v>
      </c>
      <c r="O1091" s="14">
        <f t="shared" si="50"/>
        <v>1.1463513513513521</v>
      </c>
      <c r="P1091" s="14"/>
      <c r="Q1091" s="14"/>
      <c r="R1091" s="14"/>
      <c r="W1091" t="s">
        <v>3530</v>
      </c>
      <c r="X1091" s="6">
        <v>2004</v>
      </c>
      <c r="Z1091" s="6">
        <v>0</v>
      </c>
      <c r="AD1091" s="14">
        <v>250</v>
      </c>
    </row>
    <row r="1092" spans="1:30">
      <c r="A1092" s="9">
        <v>10</v>
      </c>
      <c r="B1092" s="9" t="str">
        <f t="shared" si="52"/>
        <v>Bumper 1090RF</v>
      </c>
      <c r="C1092" s="14" t="s">
        <v>1127</v>
      </c>
      <c r="D1092" s="14" t="s">
        <v>1852</v>
      </c>
      <c r="E1092" s="14"/>
      <c r="F1092" s="14"/>
      <c r="G1092" s="14"/>
      <c r="H1092" s="14">
        <v>600</v>
      </c>
      <c r="I1092" s="14">
        <v>90.9</v>
      </c>
      <c r="J1092" s="9">
        <v>4.32</v>
      </c>
      <c r="K1092" s="14">
        <v>48.4</v>
      </c>
      <c r="L1092" s="14">
        <v>25.8</v>
      </c>
      <c r="M1092" s="14">
        <v>0.34</v>
      </c>
      <c r="N1092" s="14">
        <f t="shared" si="51"/>
        <v>0.39999999999999997</v>
      </c>
      <c r="O1092" s="14">
        <f t="shared" ref="O1092:O1155" si="53">IF(AD1092&gt;0,1/(1/M1092-1/N1092),0)</f>
        <v>2.2666666666666679</v>
      </c>
      <c r="P1092" s="14"/>
      <c r="Q1092" s="14"/>
      <c r="R1092" s="14"/>
      <c r="W1092" t="s">
        <v>3530</v>
      </c>
      <c r="X1092" s="6">
        <v>2004</v>
      </c>
      <c r="Z1092" s="6">
        <v>0</v>
      </c>
      <c r="AD1092" s="14">
        <v>121</v>
      </c>
    </row>
    <row r="1093" spans="1:30">
      <c r="A1093" s="9">
        <v>10</v>
      </c>
      <c r="B1093" s="9" t="str">
        <f t="shared" si="52"/>
        <v>Bumper 1096IP</v>
      </c>
      <c r="C1093" s="14" t="s">
        <v>1127</v>
      </c>
      <c r="D1093" s="14" t="s">
        <v>1853</v>
      </c>
      <c r="E1093" s="14"/>
      <c r="F1093" s="14"/>
      <c r="G1093" s="14"/>
      <c r="H1093" s="14">
        <v>525</v>
      </c>
      <c r="I1093" s="14">
        <v>89.2</v>
      </c>
      <c r="J1093" s="9">
        <v>4.32</v>
      </c>
      <c r="K1093" s="14">
        <v>30.8</v>
      </c>
      <c r="L1093" s="14">
        <v>67.2</v>
      </c>
      <c r="M1093" s="14">
        <v>0.34</v>
      </c>
      <c r="N1093" s="14">
        <f t="shared" si="51"/>
        <v>0.4</v>
      </c>
      <c r="O1093" s="14">
        <f t="shared" si="53"/>
        <v>2.2666666666666679</v>
      </c>
      <c r="P1093" s="14"/>
      <c r="Q1093" s="14"/>
      <c r="R1093" s="14"/>
      <c r="W1093" t="s">
        <v>3530</v>
      </c>
      <c r="X1093" s="6">
        <v>2004</v>
      </c>
      <c r="Z1093" s="6">
        <v>0</v>
      </c>
      <c r="AD1093" s="14">
        <v>77</v>
      </c>
    </row>
    <row r="1094" spans="1:30">
      <c r="A1094" s="9">
        <v>10</v>
      </c>
      <c r="B1094" s="9" t="str">
        <f t="shared" si="52"/>
        <v>Bumper 1096IPMF</v>
      </c>
      <c r="C1094" s="14" t="s">
        <v>1127</v>
      </c>
      <c r="D1094" s="14" t="s">
        <v>1854</v>
      </c>
      <c r="E1094" s="14"/>
      <c r="F1094" s="14"/>
      <c r="G1094" s="14"/>
      <c r="H1094" s="14">
        <v>525</v>
      </c>
      <c r="I1094" s="14">
        <v>88.6</v>
      </c>
      <c r="J1094" s="9">
        <v>8.5</v>
      </c>
      <c r="K1094" s="14">
        <v>38.299999999999997</v>
      </c>
      <c r="L1094" s="14">
        <v>44</v>
      </c>
      <c r="M1094" s="14">
        <v>0.49</v>
      </c>
      <c r="N1094" s="14">
        <f t="shared" si="51"/>
        <v>0.49740259740259735</v>
      </c>
      <c r="O1094" s="14">
        <f t="shared" si="53"/>
        <v>32.924561403508783</v>
      </c>
      <c r="P1094" s="14"/>
      <c r="Q1094" s="14"/>
      <c r="R1094" s="14"/>
      <c r="W1094" t="s">
        <v>3530</v>
      </c>
      <c r="X1094" s="6">
        <v>2004</v>
      </c>
      <c r="Z1094" s="6">
        <v>0</v>
      </c>
      <c r="AD1094" s="14">
        <v>77</v>
      </c>
    </row>
    <row r="1095" spans="1:30">
      <c r="A1095" s="9">
        <v>10</v>
      </c>
      <c r="B1095" s="9" t="str">
        <f t="shared" si="52"/>
        <v>Bumper 1096IPRS</v>
      </c>
      <c r="C1095" s="14" t="s">
        <v>1127</v>
      </c>
      <c r="D1095" s="14" t="s">
        <v>1855</v>
      </c>
      <c r="E1095" s="14"/>
      <c r="F1095" s="14"/>
      <c r="G1095" s="14"/>
      <c r="H1095" s="14">
        <v>525</v>
      </c>
      <c r="I1095" s="14">
        <v>90.8</v>
      </c>
      <c r="J1095" s="9">
        <v>8.5</v>
      </c>
      <c r="K1095" s="14">
        <v>29.7</v>
      </c>
      <c r="L1095" s="14">
        <v>52.2</v>
      </c>
      <c r="M1095" s="14">
        <v>0.34</v>
      </c>
      <c r="N1095" s="14">
        <f t="shared" si="51"/>
        <v>0.40135135135135136</v>
      </c>
      <c r="O1095" s="14">
        <f t="shared" si="53"/>
        <v>2.2242290748898679</v>
      </c>
      <c r="P1095" s="14"/>
      <c r="Q1095" s="14"/>
      <c r="R1095" s="14"/>
      <c r="W1095" t="s">
        <v>3530</v>
      </c>
      <c r="X1095" s="6">
        <v>2004</v>
      </c>
      <c r="Z1095" s="6">
        <v>0</v>
      </c>
      <c r="AD1095" s="14">
        <v>74</v>
      </c>
    </row>
    <row r="1096" spans="1:30">
      <c r="A1096" s="9">
        <v>10</v>
      </c>
      <c r="B1096" s="9" t="str">
        <f t="shared" si="52"/>
        <v>Bumper 1096IPRSDV</v>
      </c>
      <c r="C1096" s="14" t="s">
        <v>1127</v>
      </c>
      <c r="D1096" s="14" t="s">
        <v>1856</v>
      </c>
      <c r="E1096" s="14"/>
      <c r="F1096" s="14"/>
      <c r="G1096" s="14"/>
      <c r="H1096" s="14">
        <v>525</v>
      </c>
      <c r="I1096" s="14">
        <v>91.8</v>
      </c>
      <c r="J1096" s="9">
        <v>5.08</v>
      </c>
      <c r="K1096" s="14">
        <v>29</v>
      </c>
      <c r="L1096" s="14">
        <v>49.8</v>
      </c>
      <c r="M1096" s="14">
        <v>0.24</v>
      </c>
      <c r="N1096" s="14">
        <f t="shared" si="51"/>
        <v>0.2</v>
      </c>
      <c r="O1096" s="14">
        <f t="shared" si="53"/>
        <v>-1.2000000000000004</v>
      </c>
      <c r="P1096" s="14"/>
      <c r="Q1096" s="14"/>
      <c r="R1096" s="14"/>
      <c r="W1096" t="s">
        <v>3530</v>
      </c>
      <c r="X1096" s="6">
        <v>2004</v>
      </c>
      <c r="Z1096" s="6">
        <v>0</v>
      </c>
      <c r="AD1096" s="14">
        <v>145</v>
      </c>
    </row>
    <row r="1097" spans="1:30">
      <c r="A1097" s="9">
        <v>10</v>
      </c>
      <c r="B1097" s="9" t="str">
        <f t="shared" si="52"/>
        <v>Bumper 1096MX</v>
      </c>
      <c r="C1097" s="14" t="s">
        <v>1127</v>
      </c>
      <c r="D1097" s="14" t="s">
        <v>1857</v>
      </c>
      <c r="E1097" s="14"/>
      <c r="F1097" s="14"/>
      <c r="G1097" s="14"/>
      <c r="H1097" s="14">
        <v>575</v>
      </c>
      <c r="I1097" s="14">
        <v>87.5</v>
      </c>
      <c r="J1097" s="9">
        <v>7.62</v>
      </c>
      <c r="K1097" s="14">
        <v>43.4</v>
      </c>
      <c r="L1097" s="14">
        <v>26.6</v>
      </c>
      <c r="M1097" s="14">
        <v>0.56000000000000005</v>
      </c>
      <c r="N1097" s="14">
        <f t="shared" si="51"/>
        <v>0.60277777777777775</v>
      </c>
      <c r="O1097" s="14">
        <f t="shared" si="53"/>
        <v>7.8909090909091075</v>
      </c>
      <c r="P1097" s="14"/>
      <c r="Q1097" s="14"/>
      <c r="R1097" s="14"/>
      <c r="W1097" t="s">
        <v>3530</v>
      </c>
      <c r="X1097" s="6">
        <v>2004</v>
      </c>
      <c r="Z1097" s="6">
        <v>0</v>
      </c>
      <c r="AD1097" s="14">
        <v>72</v>
      </c>
    </row>
    <row r="1098" spans="1:30">
      <c r="A1098" s="9">
        <v>10</v>
      </c>
      <c r="B1098" s="9" t="str">
        <f t="shared" si="52"/>
        <v>Bumper 1096RF</v>
      </c>
      <c r="C1098" s="14" t="s">
        <v>1127</v>
      </c>
      <c r="D1098" s="14" t="s">
        <v>1858</v>
      </c>
      <c r="E1098" s="14"/>
      <c r="F1098" s="14"/>
      <c r="G1098" s="14"/>
      <c r="H1098" s="14">
        <v>525</v>
      </c>
      <c r="I1098" s="14">
        <v>90.2</v>
      </c>
      <c r="J1098" s="9">
        <v>4.32</v>
      </c>
      <c r="K1098" s="14">
        <v>41</v>
      </c>
      <c r="L1098" s="14">
        <v>43.7</v>
      </c>
      <c r="M1098" s="14">
        <v>0.4</v>
      </c>
      <c r="N1098" s="14">
        <f t="shared" si="51"/>
        <v>0.39805825242718446</v>
      </c>
      <c r="O1098" s="14">
        <f t="shared" si="53"/>
        <v>-81.999999999999929</v>
      </c>
      <c r="P1098" s="14"/>
      <c r="Q1098" s="14"/>
      <c r="R1098" s="14"/>
      <c r="W1098" t="s">
        <v>3530</v>
      </c>
      <c r="X1098" s="6">
        <v>2004</v>
      </c>
      <c r="Z1098" s="6">
        <v>0</v>
      </c>
      <c r="AD1098" s="14">
        <v>103</v>
      </c>
    </row>
    <row r="1099" spans="1:30">
      <c r="A1099" s="9">
        <v>10</v>
      </c>
      <c r="B1099" s="9" t="str">
        <f t="shared" si="52"/>
        <v>Bumper 1096X</v>
      </c>
      <c r="C1099" s="14" t="s">
        <v>1127</v>
      </c>
      <c r="D1099" s="14" t="s">
        <v>1859</v>
      </c>
      <c r="E1099" s="14"/>
      <c r="F1099" s="14"/>
      <c r="G1099" s="14"/>
      <c r="H1099" s="14">
        <v>525</v>
      </c>
      <c r="I1099" s="14">
        <v>91.2</v>
      </c>
      <c r="J1099" s="9">
        <v>4.32</v>
      </c>
      <c r="K1099" s="14">
        <v>41</v>
      </c>
      <c r="L1099" s="14">
        <v>43.7</v>
      </c>
      <c r="M1099" s="14">
        <v>0.4</v>
      </c>
      <c r="N1099" s="14">
        <f t="shared" si="51"/>
        <v>0.39805825242718446</v>
      </c>
      <c r="O1099" s="14">
        <f t="shared" si="53"/>
        <v>-81.999999999999929</v>
      </c>
      <c r="P1099" s="14"/>
      <c r="Q1099" s="14"/>
      <c r="R1099" s="14"/>
      <c r="W1099" t="s">
        <v>3530</v>
      </c>
      <c r="X1099" s="6">
        <v>2004</v>
      </c>
      <c r="Z1099" s="6">
        <v>0</v>
      </c>
      <c r="AD1099" s="14">
        <v>103</v>
      </c>
    </row>
    <row r="1100" spans="1:30">
      <c r="A1100" s="9">
        <v>10</v>
      </c>
      <c r="B1100" s="9" t="str">
        <f t="shared" si="52"/>
        <v>Bumper DC10130FR</v>
      </c>
      <c r="C1100" s="14" t="s">
        <v>1127</v>
      </c>
      <c r="D1100" s="14" t="s">
        <v>1860</v>
      </c>
      <c r="E1100" s="14"/>
      <c r="F1100" s="14"/>
      <c r="G1100" s="14"/>
      <c r="H1100" s="14">
        <v>825</v>
      </c>
      <c r="I1100" s="14">
        <v>87.2</v>
      </c>
      <c r="J1100" s="9">
        <v>10.16</v>
      </c>
      <c r="K1100" s="14">
        <v>32.200000000000003</v>
      </c>
      <c r="L1100" s="14">
        <v>26.2</v>
      </c>
      <c r="M1100" s="14">
        <v>0.44</v>
      </c>
      <c r="N1100" s="14">
        <f t="shared" si="51"/>
        <v>0.50312500000000004</v>
      </c>
      <c r="O1100" s="14">
        <f t="shared" si="53"/>
        <v>3.5069306930693016</v>
      </c>
      <c r="P1100" s="14"/>
      <c r="Q1100" s="14"/>
      <c r="R1100" s="14"/>
      <c r="W1100" t="s">
        <v>3530</v>
      </c>
      <c r="X1100" s="6">
        <v>2004</v>
      </c>
      <c r="Z1100" s="6">
        <v>0</v>
      </c>
      <c r="AD1100" s="14">
        <v>64</v>
      </c>
    </row>
    <row r="1101" spans="1:30">
      <c r="A1101" s="9">
        <v>10</v>
      </c>
      <c r="B1101" s="9" t="str">
        <f t="shared" si="52"/>
        <v>Bumper DC10130FRDV</v>
      </c>
      <c r="C1101" s="14" t="s">
        <v>1127</v>
      </c>
      <c r="D1101" s="14" t="s">
        <v>1861</v>
      </c>
      <c r="E1101" s="14"/>
      <c r="F1101" s="14"/>
      <c r="G1101" s="14"/>
      <c r="H1101" s="14">
        <v>825</v>
      </c>
      <c r="I1101" s="14">
        <v>87.9</v>
      </c>
      <c r="J1101" s="9">
        <v>10.16</v>
      </c>
      <c r="K1101" s="14">
        <v>29</v>
      </c>
      <c r="L1101" s="14">
        <v>27.2</v>
      </c>
      <c r="M1101" s="14">
        <v>0.26</v>
      </c>
      <c r="N1101" s="14">
        <f t="shared" si="51"/>
        <v>0.29896907216494845</v>
      </c>
      <c r="O1101" s="14">
        <f t="shared" si="53"/>
        <v>1.9947089947089971</v>
      </c>
      <c r="P1101" s="14"/>
      <c r="Q1101" s="14"/>
      <c r="R1101" s="14"/>
      <c r="W1101" t="s">
        <v>3530</v>
      </c>
      <c r="X1101" s="6">
        <v>2004</v>
      </c>
      <c r="Z1101" s="6">
        <v>0</v>
      </c>
      <c r="AD1101" s="14">
        <v>97</v>
      </c>
    </row>
    <row r="1102" spans="1:30">
      <c r="A1102" s="9">
        <v>10</v>
      </c>
      <c r="B1102" s="9" t="str">
        <f t="shared" si="52"/>
        <v>Bumper DC10130IPMF</v>
      </c>
      <c r="C1102" s="14" t="s">
        <v>1127</v>
      </c>
      <c r="D1102" s="14" t="s">
        <v>1862</v>
      </c>
      <c r="E1102" s="14"/>
      <c r="F1102" s="14"/>
      <c r="G1102" s="14"/>
      <c r="H1102" s="14">
        <v>825</v>
      </c>
      <c r="I1102" s="14">
        <v>89.5</v>
      </c>
      <c r="J1102" s="9">
        <v>10.16</v>
      </c>
      <c r="K1102" s="14">
        <v>34.5</v>
      </c>
      <c r="L1102" s="14">
        <v>48.4</v>
      </c>
      <c r="M1102" s="14">
        <v>0.33</v>
      </c>
      <c r="N1102" s="14">
        <f t="shared" si="51"/>
        <v>0.3</v>
      </c>
      <c r="O1102" s="14">
        <f t="shared" si="53"/>
        <v>-3.299999999999998</v>
      </c>
      <c r="P1102" s="14"/>
      <c r="Q1102" s="14"/>
      <c r="R1102" s="14"/>
      <c r="W1102" t="s">
        <v>3530</v>
      </c>
      <c r="X1102" s="6">
        <v>2004</v>
      </c>
      <c r="Z1102" s="6">
        <v>0</v>
      </c>
      <c r="AD1102" s="14">
        <v>115</v>
      </c>
    </row>
    <row r="1103" spans="1:30">
      <c r="A1103" s="9">
        <v>10</v>
      </c>
      <c r="B1103" s="9" t="str">
        <f t="shared" si="52"/>
        <v>Bumper DC10130IPMR</v>
      </c>
      <c r="C1103" s="14" t="s">
        <v>1127</v>
      </c>
      <c r="D1103" s="14" t="s">
        <v>1863</v>
      </c>
      <c r="E1103" s="14"/>
      <c r="F1103" s="14"/>
      <c r="G1103" s="14"/>
      <c r="H1103" s="14">
        <v>825</v>
      </c>
      <c r="I1103" s="14">
        <v>87.2</v>
      </c>
      <c r="J1103" s="9">
        <v>10.16</v>
      </c>
      <c r="K1103" s="14">
        <v>30.3</v>
      </c>
      <c r="L1103" s="14">
        <v>42</v>
      </c>
      <c r="M1103" s="14">
        <v>0.31</v>
      </c>
      <c r="N1103" s="14">
        <f t="shared" si="51"/>
        <v>0.3</v>
      </c>
      <c r="O1103" s="14">
        <f t="shared" si="53"/>
        <v>-9.3000000000000078</v>
      </c>
      <c r="P1103" s="14"/>
      <c r="Q1103" s="14"/>
      <c r="R1103" s="14"/>
      <c r="W1103" t="s">
        <v>3530</v>
      </c>
      <c r="X1103" s="6">
        <v>2004</v>
      </c>
      <c r="Z1103" s="6">
        <v>0</v>
      </c>
      <c r="AD1103" s="14">
        <v>101</v>
      </c>
    </row>
    <row r="1104" spans="1:30">
      <c r="A1104" s="9">
        <v>10</v>
      </c>
      <c r="B1104" s="9" t="str">
        <f t="shared" si="52"/>
        <v>Bumper DC10130IPMS</v>
      </c>
      <c r="C1104" s="14" t="s">
        <v>1127</v>
      </c>
      <c r="D1104" s="14" t="s">
        <v>1864</v>
      </c>
      <c r="E1104" s="14"/>
      <c r="F1104" s="14"/>
      <c r="G1104" s="14"/>
      <c r="H1104" s="14">
        <v>825</v>
      </c>
      <c r="I1104" s="14">
        <v>87.2</v>
      </c>
      <c r="J1104" s="9">
        <v>10.16</v>
      </c>
      <c r="K1104" s="14">
        <v>30.3</v>
      </c>
      <c r="L1104" s="14">
        <v>42</v>
      </c>
      <c r="M1104" s="14">
        <v>0.31</v>
      </c>
      <c r="N1104" s="14">
        <f t="shared" si="51"/>
        <v>0.3</v>
      </c>
      <c r="O1104" s="14">
        <f t="shared" si="53"/>
        <v>-9.3000000000000078</v>
      </c>
      <c r="P1104" s="14"/>
      <c r="Q1104" s="14"/>
      <c r="R1104" s="14"/>
      <c r="W1104" t="s">
        <v>3530</v>
      </c>
      <c r="X1104" s="6">
        <v>2004</v>
      </c>
      <c r="Z1104" s="6">
        <v>0</v>
      </c>
      <c r="AD1104" s="14">
        <v>101</v>
      </c>
    </row>
    <row r="1105" spans="1:30">
      <c r="A1105" s="9">
        <v>10</v>
      </c>
      <c r="B1105" s="9" t="str">
        <f t="shared" si="52"/>
        <v>Bumper DC10130IPMSDV</v>
      </c>
      <c r="C1105" s="14" t="s">
        <v>1127</v>
      </c>
      <c r="D1105" s="14" t="s">
        <v>1865</v>
      </c>
      <c r="E1105" s="14"/>
      <c r="F1105" s="14"/>
      <c r="G1105" s="14"/>
      <c r="H1105" s="14">
        <v>825</v>
      </c>
      <c r="I1105" s="14">
        <v>88.7</v>
      </c>
      <c r="J1105" s="9">
        <v>10.16</v>
      </c>
      <c r="K1105" s="14">
        <v>31.8</v>
      </c>
      <c r="L1105" s="14">
        <v>37.9</v>
      </c>
      <c r="M1105" s="14">
        <v>0.24</v>
      </c>
      <c r="N1105" s="14">
        <f t="shared" si="51"/>
        <v>0.2</v>
      </c>
      <c r="O1105" s="14">
        <f t="shared" si="53"/>
        <v>-1.2000000000000004</v>
      </c>
      <c r="P1105" s="14"/>
      <c r="Q1105" s="14"/>
      <c r="R1105" s="14"/>
      <c r="W1105" t="s">
        <v>3530</v>
      </c>
      <c r="X1105" s="6">
        <v>2004</v>
      </c>
      <c r="Z1105" s="6">
        <v>0</v>
      </c>
      <c r="AD1105" s="14">
        <v>159</v>
      </c>
    </row>
    <row r="1106" spans="1:30">
      <c r="A1106" s="9">
        <v>10</v>
      </c>
      <c r="B1106" s="9" t="str">
        <f t="shared" si="52"/>
        <v>Bumper DC10180FR</v>
      </c>
      <c r="C1106" s="14" t="s">
        <v>1127</v>
      </c>
      <c r="D1106" s="14" t="s">
        <v>1866</v>
      </c>
      <c r="E1106" s="14"/>
      <c r="F1106" s="14"/>
      <c r="G1106" s="14"/>
      <c r="H1106" s="14">
        <v>1250</v>
      </c>
      <c r="I1106" s="14">
        <v>87.4</v>
      </c>
      <c r="J1106" s="9">
        <v>7.62</v>
      </c>
      <c r="K1106" s="14">
        <v>51.1</v>
      </c>
      <c r="L1106" s="14">
        <v>13.9</v>
      </c>
      <c r="M1106" s="14">
        <v>0.48</v>
      </c>
      <c r="N1106" s="14">
        <f t="shared" si="51"/>
        <v>0.50098039215686274</v>
      </c>
      <c r="O1106" s="14">
        <f t="shared" si="53"/>
        <v>11.46168224299065</v>
      </c>
      <c r="P1106" s="14"/>
      <c r="Q1106" s="14"/>
      <c r="R1106" s="14"/>
      <c r="W1106" t="s">
        <v>3530</v>
      </c>
      <c r="X1106" s="6">
        <v>2004</v>
      </c>
      <c r="Z1106" s="6">
        <v>0</v>
      </c>
      <c r="AD1106" s="14">
        <v>102</v>
      </c>
    </row>
    <row r="1107" spans="1:30">
      <c r="A1107" s="9">
        <v>10</v>
      </c>
      <c r="B1107" s="9" t="str">
        <f t="shared" si="52"/>
        <v>Bumper DC10180FRDV</v>
      </c>
      <c r="C1107" s="14" t="s">
        <v>1127</v>
      </c>
      <c r="D1107" s="14" t="s">
        <v>1867</v>
      </c>
      <c r="E1107" s="14"/>
      <c r="F1107" s="14"/>
      <c r="G1107" s="14"/>
      <c r="H1107" s="14">
        <v>1250</v>
      </c>
      <c r="I1107" s="14">
        <v>87.9</v>
      </c>
      <c r="J1107" s="9">
        <v>7.62</v>
      </c>
      <c r="K1107" s="14">
        <v>42.5</v>
      </c>
      <c r="L1107" s="14">
        <v>15.3</v>
      </c>
      <c r="M1107" s="14">
        <v>0.27</v>
      </c>
      <c r="N1107" s="14">
        <f t="shared" si="51"/>
        <v>0.29929577464788731</v>
      </c>
      <c r="O1107" s="14">
        <f t="shared" si="53"/>
        <v>2.7584134615384657</v>
      </c>
      <c r="P1107" s="14"/>
      <c r="Q1107" s="14"/>
      <c r="R1107" s="14"/>
      <c r="W1107" t="s">
        <v>3530</v>
      </c>
      <c r="X1107" s="6">
        <v>2004</v>
      </c>
      <c r="Z1107" s="6">
        <v>0</v>
      </c>
      <c r="AD1107" s="14">
        <v>142</v>
      </c>
    </row>
    <row r="1108" spans="1:30">
      <c r="A1108" s="9">
        <v>10</v>
      </c>
      <c r="B1108" s="9" t="str">
        <f t="shared" si="52"/>
        <v>Bumper DC1065C</v>
      </c>
      <c r="C1108" s="14" t="s">
        <v>1127</v>
      </c>
      <c r="D1108" s="14" t="s">
        <v>1868</v>
      </c>
      <c r="E1108" s="14"/>
      <c r="F1108" s="14"/>
      <c r="G1108" s="14"/>
      <c r="H1108" s="14">
        <v>550</v>
      </c>
      <c r="I1108" s="14">
        <v>92.8</v>
      </c>
      <c r="J1108" s="9">
        <v>3.81</v>
      </c>
      <c r="K1108" s="14">
        <v>38</v>
      </c>
      <c r="L1108" s="14">
        <v>65.900000000000006</v>
      </c>
      <c r="M1108" s="14">
        <v>0.28000000000000003</v>
      </c>
      <c r="N1108" s="14">
        <f t="shared" si="51"/>
        <v>6.333333333333333</v>
      </c>
      <c r="O1108" s="14">
        <f t="shared" si="53"/>
        <v>0.29295154185022027</v>
      </c>
      <c r="P1108" s="14"/>
      <c r="Q1108" s="14"/>
      <c r="R1108" s="14"/>
      <c r="W1108" t="s">
        <v>3530</v>
      </c>
      <c r="X1108" s="6">
        <v>2004</v>
      </c>
      <c r="Z1108" s="6">
        <v>0</v>
      </c>
      <c r="AD1108" s="14">
        <v>6</v>
      </c>
    </row>
    <row r="1109" spans="1:30">
      <c r="A1109" s="9">
        <v>10</v>
      </c>
      <c r="B1109" s="9" t="str">
        <f t="shared" si="52"/>
        <v>Bumper DC1065IPMF</v>
      </c>
      <c r="C1109" s="14" t="s">
        <v>1127</v>
      </c>
      <c r="D1109" s="14" t="s">
        <v>1869</v>
      </c>
      <c r="E1109" s="14"/>
      <c r="F1109" s="14"/>
      <c r="G1109" s="14"/>
      <c r="H1109" s="14">
        <v>550</v>
      </c>
      <c r="I1109" s="14">
        <v>88.4</v>
      </c>
      <c r="J1109" s="9">
        <v>7.62</v>
      </c>
      <c r="K1109" s="14">
        <v>42</v>
      </c>
      <c r="L1109" s="14">
        <v>25.1</v>
      </c>
      <c r="M1109" s="14">
        <v>0.38</v>
      </c>
      <c r="N1109" s="14">
        <f t="shared" si="51"/>
        <v>0.4</v>
      </c>
      <c r="O1109" s="14">
        <f t="shared" si="53"/>
        <v>7.599999999999989</v>
      </c>
      <c r="P1109" s="14"/>
      <c r="Q1109" s="14"/>
      <c r="R1109" s="14"/>
      <c r="W1109" t="s">
        <v>3530</v>
      </c>
      <c r="X1109" s="6">
        <v>2004</v>
      </c>
      <c r="Z1109" s="6">
        <v>0</v>
      </c>
      <c r="AD1109" s="14">
        <v>105</v>
      </c>
    </row>
    <row r="1110" spans="1:30">
      <c r="A1110" s="9">
        <v>10</v>
      </c>
      <c r="B1110" s="9" t="str">
        <f t="shared" si="52"/>
        <v>Bumper DC1065IPRS</v>
      </c>
      <c r="C1110" s="14" t="s">
        <v>1127</v>
      </c>
      <c r="D1110" s="14" t="s">
        <v>1870</v>
      </c>
      <c r="E1110" s="14"/>
      <c r="F1110" s="14"/>
      <c r="G1110" s="14"/>
      <c r="H1110" s="14">
        <v>550</v>
      </c>
      <c r="I1110" s="14">
        <v>89.7</v>
      </c>
      <c r="J1110" s="9">
        <v>8.5</v>
      </c>
      <c r="K1110" s="14">
        <v>29.7</v>
      </c>
      <c r="L1110" s="14">
        <v>52.2</v>
      </c>
      <c r="M1110" s="14">
        <v>0.34</v>
      </c>
      <c r="N1110" s="14">
        <f t="shared" si="51"/>
        <v>0.40135135135135136</v>
      </c>
      <c r="O1110" s="14">
        <f t="shared" si="53"/>
        <v>2.2242290748898679</v>
      </c>
      <c r="P1110" s="14"/>
      <c r="Q1110" s="14"/>
      <c r="R1110" s="14"/>
      <c r="W1110" t="s">
        <v>3530</v>
      </c>
      <c r="X1110" s="6">
        <v>2004</v>
      </c>
      <c r="Z1110" s="6">
        <v>0</v>
      </c>
      <c r="AD1110" s="14">
        <v>74</v>
      </c>
    </row>
    <row r="1111" spans="1:30">
      <c r="A1111" s="9">
        <v>10</v>
      </c>
      <c r="B1111" s="9" t="str">
        <f t="shared" si="52"/>
        <v>Bumper DC1065IPRSDV</v>
      </c>
      <c r="C1111" s="14" t="s">
        <v>1127</v>
      </c>
      <c r="D1111" s="14" t="s">
        <v>1871</v>
      </c>
      <c r="E1111" s="14"/>
      <c r="F1111" s="14"/>
      <c r="G1111" s="14"/>
      <c r="H1111" s="14">
        <v>550</v>
      </c>
      <c r="I1111" s="14">
        <v>91.8</v>
      </c>
      <c r="J1111" s="9">
        <v>5.08</v>
      </c>
      <c r="K1111" s="14">
        <v>29</v>
      </c>
      <c r="L1111" s="14">
        <v>49.8</v>
      </c>
      <c r="M1111" s="14">
        <v>0.24</v>
      </c>
      <c r="N1111" s="14">
        <f t="shared" si="51"/>
        <v>0.2</v>
      </c>
      <c r="O1111" s="14">
        <f t="shared" si="53"/>
        <v>-1.2000000000000004</v>
      </c>
      <c r="P1111" s="14"/>
      <c r="Q1111" s="14"/>
      <c r="R1111" s="14"/>
      <c r="W1111" t="s">
        <v>3530</v>
      </c>
      <c r="X1111" s="6">
        <v>2004</v>
      </c>
      <c r="Z1111" s="6">
        <v>0</v>
      </c>
      <c r="AD1111" s="14">
        <v>145</v>
      </c>
    </row>
    <row r="1112" spans="1:30">
      <c r="A1112" s="9">
        <v>10</v>
      </c>
      <c r="B1112" s="9" t="str">
        <f t="shared" si="52"/>
        <v>Bumper DC1075IPMF</v>
      </c>
      <c r="C1112" s="14" t="s">
        <v>1127</v>
      </c>
      <c r="D1112" s="14" t="s">
        <v>1872</v>
      </c>
      <c r="E1112" s="14"/>
      <c r="F1112" s="14"/>
      <c r="G1112" s="14"/>
      <c r="H1112" s="14">
        <v>775</v>
      </c>
      <c r="I1112" s="14">
        <v>87.7</v>
      </c>
      <c r="J1112" s="9">
        <v>10.16</v>
      </c>
      <c r="K1112" s="14">
        <v>33.700000000000003</v>
      </c>
      <c r="L1112" s="14">
        <v>44.5</v>
      </c>
      <c r="M1112" s="14">
        <v>0.42</v>
      </c>
      <c r="N1112" s="14">
        <f t="shared" si="51"/>
        <v>0.40119047619047621</v>
      </c>
      <c r="O1112" s="14">
        <f t="shared" si="53"/>
        <v>-8.9582278481012718</v>
      </c>
      <c r="P1112" s="14"/>
      <c r="Q1112" s="14"/>
      <c r="R1112" s="14"/>
      <c r="W1112" t="s">
        <v>3530</v>
      </c>
      <c r="X1112" s="6">
        <v>2004</v>
      </c>
      <c r="Z1112" s="6">
        <v>0</v>
      </c>
      <c r="AD1112" s="14">
        <v>84</v>
      </c>
    </row>
    <row r="1113" spans="1:30">
      <c r="A1113" s="9">
        <v>10</v>
      </c>
      <c r="B1113" s="9" t="str">
        <f t="shared" si="52"/>
        <v>Bumper DC1075IPMS</v>
      </c>
      <c r="C1113" s="14" t="s">
        <v>1127</v>
      </c>
      <c r="D1113" s="14" t="s">
        <v>1873</v>
      </c>
      <c r="E1113" s="14"/>
      <c r="F1113" s="14"/>
      <c r="G1113" s="14"/>
      <c r="H1113" s="14">
        <v>775</v>
      </c>
      <c r="I1113" s="14">
        <v>87.6</v>
      </c>
      <c r="J1113" s="9">
        <v>10.16</v>
      </c>
      <c r="K1113" s="14">
        <v>34.1</v>
      </c>
      <c r="L1113" s="14">
        <v>43.4</v>
      </c>
      <c r="M1113" s="14">
        <v>0.43</v>
      </c>
      <c r="N1113" s="14">
        <f t="shared" si="51"/>
        <v>0.50147058823529411</v>
      </c>
      <c r="O1113" s="14">
        <f t="shared" si="53"/>
        <v>3.0170781893004102</v>
      </c>
      <c r="P1113" s="14"/>
      <c r="Q1113" s="14"/>
      <c r="R1113" s="14"/>
      <c r="W1113" t="s">
        <v>3530</v>
      </c>
      <c r="X1113" s="6">
        <v>2004</v>
      </c>
      <c r="Z1113" s="6">
        <v>0</v>
      </c>
      <c r="AD1113" s="14">
        <v>68</v>
      </c>
    </row>
    <row r="1114" spans="1:30">
      <c r="A1114" s="9">
        <v>10</v>
      </c>
      <c r="B1114" s="9" t="str">
        <f t="shared" si="52"/>
        <v>Bumper DC1090C</v>
      </c>
      <c r="C1114" s="14" t="s">
        <v>1127</v>
      </c>
      <c r="D1114" s="14" t="s">
        <v>1874</v>
      </c>
      <c r="E1114" s="14"/>
      <c r="F1114" s="14"/>
      <c r="G1114" s="14"/>
      <c r="H1114" s="14">
        <v>650</v>
      </c>
      <c r="I1114" s="14">
        <v>95.8</v>
      </c>
      <c r="J1114" s="9">
        <v>3.81</v>
      </c>
      <c r="K1114" s="14">
        <v>48.4</v>
      </c>
      <c r="L1114" s="14">
        <v>39.1</v>
      </c>
      <c r="M1114" s="14">
        <v>0.17</v>
      </c>
      <c r="N1114" s="14">
        <f t="shared" si="51"/>
        <v>0.19999999999999998</v>
      </c>
      <c r="O1114" s="14">
        <f t="shared" si="53"/>
        <v>1.133333333333334</v>
      </c>
      <c r="P1114" s="14"/>
      <c r="Q1114" s="14"/>
      <c r="R1114" s="14"/>
      <c r="W1114" t="s">
        <v>3530</v>
      </c>
      <c r="X1114" s="6">
        <v>2004</v>
      </c>
      <c r="Z1114" s="6">
        <v>0</v>
      </c>
      <c r="AD1114" s="14">
        <v>242</v>
      </c>
    </row>
    <row r="1115" spans="1:30">
      <c r="A1115" s="9">
        <v>10</v>
      </c>
      <c r="B1115" s="9" t="str">
        <f t="shared" si="52"/>
        <v>Cadence BEAST 10-2</v>
      </c>
      <c r="C1115" s="14" t="s">
        <v>849</v>
      </c>
      <c r="D1115" s="14" t="s">
        <v>1875</v>
      </c>
      <c r="E1115" s="14"/>
      <c r="F1115" s="14"/>
      <c r="G1115" s="14"/>
      <c r="H1115" s="14">
        <v>400</v>
      </c>
      <c r="I1115" s="14">
        <v>85.88</v>
      </c>
      <c r="J1115" s="9">
        <v>15</v>
      </c>
      <c r="K1115" s="14">
        <v>33.299999999999997</v>
      </c>
      <c r="L1115" s="14">
        <v>35.043999999999997</v>
      </c>
      <c r="M1115" s="14">
        <v>0.48</v>
      </c>
      <c r="N1115" s="14">
        <f t="shared" si="51"/>
        <v>0.54590163934426228</v>
      </c>
      <c r="O1115" s="14">
        <f t="shared" si="53"/>
        <v>3.9761194029850726</v>
      </c>
      <c r="P1115" s="14"/>
      <c r="Q1115" s="14"/>
      <c r="R1115" s="14"/>
      <c r="W1115" t="s">
        <v>3530</v>
      </c>
      <c r="X1115" s="6">
        <v>2004</v>
      </c>
      <c r="Z1115" s="6">
        <v>0</v>
      </c>
      <c r="AD1115" s="14">
        <v>61</v>
      </c>
    </row>
    <row r="1116" spans="1:30">
      <c r="A1116" s="9">
        <v>10</v>
      </c>
      <c r="B1116" s="9" t="str">
        <f t="shared" si="52"/>
        <v>Cadence BEAST 10-4</v>
      </c>
      <c r="C1116" s="14" t="s">
        <v>849</v>
      </c>
      <c r="D1116" s="14" t="s">
        <v>1876</v>
      </c>
      <c r="E1116" s="14"/>
      <c r="F1116" s="14"/>
      <c r="G1116" s="14"/>
      <c r="H1116" s="14">
        <v>400</v>
      </c>
      <c r="I1116" s="14">
        <v>86.29</v>
      </c>
      <c r="J1116" s="9">
        <v>15</v>
      </c>
      <c r="K1116" s="14">
        <v>30.4</v>
      </c>
      <c r="L1116" s="14">
        <v>45.168999999999997</v>
      </c>
      <c r="M1116" s="14">
        <v>0.42099999999999999</v>
      </c>
      <c r="N1116" s="14">
        <f t="shared" si="51"/>
        <v>0.46060606060606057</v>
      </c>
      <c r="O1116" s="14">
        <f t="shared" si="53"/>
        <v>4.8960979342004602</v>
      </c>
      <c r="P1116" s="14"/>
      <c r="Q1116" s="14"/>
      <c r="R1116" s="14"/>
      <c r="W1116" t="s">
        <v>3530</v>
      </c>
      <c r="X1116" s="6">
        <v>2004</v>
      </c>
      <c r="Z1116" s="6">
        <v>0</v>
      </c>
      <c r="AD1116" s="14">
        <v>66</v>
      </c>
    </row>
    <row r="1117" spans="1:30">
      <c r="A1117" s="9">
        <v>10</v>
      </c>
      <c r="B1117" s="9" t="str">
        <f t="shared" si="52"/>
        <v>Cadence F102 V2</v>
      </c>
      <c r="C1117" s="14" t="s">
        <v>849</v>
      </c>
      <c r="D1117" s="14" t="s">
        <v>1877</v>
      </c>
      <c r="E1117" s="14"/>
      <c r="F1117" s="14"/>
      <c r="G1117" s="14"/>
      <c r="H1117" s="14">
        <v>200</v>
      </c>
      <c r="I1117" s="14">
        <v>87.1</v>
      </c>
      <c r="J1117" s="9">
        <v>4</v>
      </c>
      <c r="K1117" s="14">
        <v>32.9</v>
      </c>
      <c r="L1117" s="14">
        <v>45.1</v>
      </c>
      <c r="M1117" s="14">
        <v>0.45</v>
      </c>
      <c r="N1117" s="14">
        <f t="shared" si="51"/>
        <v>0.47681159420289854</v>
      </c>
      <c r="O1117" s="14">
        <f t="shared" si="53"/>
        <v>8.0027027027026971</v>
      </c>
      <c r="P1117" s="14"/>
      <c r="Q1117" s="14"/>
      <c r="R1117" s="14"/>
      <c r="W1117" t="s">
        <v>3530</v>
      </c>
      <c r="X1117" s="6">
        <v>2004</v>
      </c>
      <c r="Z1117" s="6">
        <v>0</v>
      </c>
      <c r="AD1117" s="14">
        <v>69</v>
      </c>
    </row>
    <row r="1118" spans="1:30">
      <c r="A1118" s="9">
        <v>10</v>
      </c>
      <c r="B1118" s="9" t="str">
        <f t="shared" si="52"/>
        <v>Cadence F104 V2</v>
      </c>
      <c r="C1118" s="14" t="s">
        <v>849</v>
      </c>
      <c r="D1118" s="14" t="s">
        <v>1878</v>
      </c>
      <c r="E1118" s="14"/>
      <c r="F1118" s="14"/>
      <c r="G1118" s="14"/>
      <c r="H1118" s="14">
        <v>200</v>
      </c>
      <c r="I1118" s="14">
        <v>86.2</v>
      </c>
      <c r="J1118" s="9">
        <v>4</v>
      </c>
      <c r="K1118" s="14">
        <v>32.200000000000003</v>
      </c>
      <c r="L1118" s="14">
        <v>42.8</v>
      </c>
      <c r="M1118" s="14">
        <v>0.49</v>
      </c>
      <c r="N1118" s="14">
        <f t="shared" si="51"/>
        <v>0.52786885245901649</v>
      </c>
      <c r="O1118" s="14">
        <f t="shared" si="53"/>
        <v>6.8303030303030141</v>
      </c>
      <c r="P1118" s="14"/>
      <c r="Q1118" s="14"/>
      <c r="R1118" s="14"/>
      <c r="W1118" t="s">
        <v>3530</v>
      </c>
      <c r="X1118" s="6">
        <v>2004</v>
      </c>
      <c r="Z1118" s="6">
        <v>0</v>
      </c>
      <c r="AD1118" s="14">
        <v>61</v>
      </c>
    </row>
    <row r="1119" spans="1:30">
      <c r="A1119" s="9">
        <v>10</v>
      </c>
      <c r="B1119" s="9" t="str">
        <f t="shared" si="52"/>
        <v>Cadence FA10-4</v>
      </c>
      <c r="C1119" s="14" t="s">
        <v>849</v>
      </c>
      <c r="D1119" s="14" t="s">
        <v>1879</v>
      </c>
      <c r="E1119" s="14"/>
      <c r="F1119" s="14"/>
      <c r="G1119" s="14"/>
      <c r="H1119" s="14">
        <v>200</v>
      </c>
      <c r="I1119" s="14">
        <v>86.8</v>
      </c>
      <c r="J1119" s="9">
        <v>5.5</v>
      </c>
      <c r="K1119" s="14">
        <v>56.287999999999997</v>
      </c>
      <c r="L1119" s="14">
        <v>13.942</v>
      </c>
      <c r="M1119" s="14">
        <v>0.71499999999999997</v>
      </c>
      <c r="N1119" s="14">
        <f t="shared" si="51"/>
        <v>0.80411428571428567</v>
      </c>
      <c r="O1119" s="14">
        <f t="shared" si="53"/>
        <v>6.4517345302981717</v>
      </c>
      <c r="P1119" s="14"/>
      <c r="Q1119" s="14"/>
      <c r="R1119" s="14"/>
      <c r="W1119" t="s">
        <v>3530</v>
      </c>
      <c r="X1119" s="6">
        <v>2004</v>
      </c>
      <c r="Z1119" s="6">
        <v>0</v>
      </c>
      <c r="AD1119" s="14">
        <v>70</v>
      </c>
    </row>
    <row r="1120" spans="1:30">
      <c r="A1120" s="9">
        <v>10</v>
      </c>
      <c r="B1120" s="9" t="str">
        <f t="shared" si="52"/>
        <v>Cadence FLASH 10-4 REV2</v>
      </c>
      <c r="C1120" s="14" t="s">
        <v>849</v>
      </c>
      <c r="D1120" s="14" t="s">
        <v>1880</v>
      </c>
      <c r="E1120" s="14"/>
      <c r="F1120" s="14"/>
      <c r="G1120" s="14"/>
      <c r="H1120" s="14">
        <v>250</v>
      </c>
      <c r="I1120" s="14">
        <v>85</v>
      </c>
      <c r="J1120" s="9">
        <v>5</v>
      </c>
      <c r="K1120" s="14">
        <v>31</v>
      </c>
      <c r="L1120" s="14">
        <v>37.450000000000003</v>
      </c>
      <c r="M1120" s="14">
        <v>0.51300000000000001</v>
      </c>
      <c r="N1120" s="14">
        <f t="shared" si="51"/>
        <v>0.57407407407407407</v>
      </c>
      <c r="O1120" s="14">
        <f t="shared" si="53"/>
        <v>4.8220133414190443</v>
      </c>
      <c r="P1120" s="14"/>
      <c r="Q1120" s="14"/>
      <c r="R1120" s="14"/>
      <c r="W1120" t="s">
        <v>3530</v>
      </c>
      <c r="X1120" s="6">
        <v>2004</v>
      </c>
      <c r="Z1120" s="6">
        <v>0</v>
      </c>
      <c r="AD1120" s="14">
        <v>54</v>
      </c>
    </row>
    <row r="1121" spans="1:30">
      <c r="A1121" s="9">
        <v>10</v>
      </c>
      <c r="B1121" s="9" t="str">
        <f t="shared" si="52"/>
        <v>Cadence FLASH10-2 REV2</v>
      </c>
      <c r="C1121" s="14" t="s">
        <v>849</v>
      </c>
      <c r="D1121" s="14" t="s">
        <v>1881</v>
      </c>
      <c r="E1121" s="14"/>
      <c r="F1121" s="14"/>
      <c r="G1121" s="14"/>
      <c r="H1121" s="14">
        <v>250</v>
      </c>
      <c r="I1121" s="14">
        <v>86</v>
      </c>
      <c r="J1121" s="9">
        <v>5</v>
      </c>
      <c r="K1121" s="14">
        <v>37</v>
      </c>
      <c r="L1121" s="14">
        <v>30.44</v>
      </c>
      <c r="M1121" s="14">
        <v>0.54</v>
      </c>
      <c r="N1121" s="14">
        <f t="shared" si="51"/>
        <v>0.59677419354838712</v>
      </c>
      <c r="O1121" s="14">
        <f t="shared" si="53"/>
        <v>5.6761363636363695</v>
      </c>
      <c r="P1121" s="14"/>
      <c r="Q1121" s="14"/>
      <c r="R1121" s="14"/>
      <c r="W1121" t="s">
        <v>3530</v>
      </c>
      <c r="X1121" s="6">
        <v>2004</v>
      </c>
      <c r="Z1121" s="6">
        <v>0</v>
      </c>
      <c r="AD1121" s="14">
        <v>62</v>
      </c>
    </row>
    <row r="1122" spans="1:30">
      <c r="A1122" s="9">
        <v>10</v>
      </c>
      <c r="B1122" s="9" t="str">
        <f t="shared" si="52"/>
        <v>Cadence MW10-2 SERIES 2</v>
      </c>
      <c r="C1122" s="14" t="s">
        <v>849</v>
      </c>
      <c r="D1122" s="14" t="s">
        <v>1882</v>
      </c>
      <c r="E1122" s="14"/>
      <c r="F1122" s="14"/>
      <c r="G1122" s="14"/>
      <c r="H1122" s="14">
        <v>200</v>
      </c>
      <c r="I1122" s="14">
        <v>79.64</v>
      </c>
      <c r="J1122" s="9">
        <v>6.85</v>
      </c>
      <c r="K1122" s="14">
        <v>32.28</v>
      </c>
      <c r="L1122" s="14">
        <v>18.164999999999999</v>
      </c>
      <c r="M1122" s="14">
        <v>0.93400000000000005</v>
      </c>
      <c r="N1122" s="14">
        <f t="shared" si="51"/>
        <v>1.00875</v>
      </c>
      <c r="O1122" s="14">
        <f t="shared" si="53"/>
        <v>12.604314381270914</v>
      </c>
      <c r="P1122" s="14"/>
      <c r="Q1122" s="14"/>
      <c r="R1122" s="14"/>
      <c r="W1122" t="s">
        <v>3530</v>
      </c>
      <c r="X1122" s="6">
        <v>2004</v>
      </c>
      <c r="Z1122" s="6">
        <v>0</v>
      </c>
      <c r="AD1122" s="14">
        <v>32</v>
      </c>
    </row>
    <row r="1123" spans="1:30">
      <c r="A1123" s="9">
        <v>10</v>
      </c>
      <c r="B1123" s="9" t="str">
        <f t="shared" si="52"/>
        <v>Cadence MW104 OLD STYLE</v>
      </c>
      <c r="C1123" s="14" t="s">
        <v>849</v>
      </c>
      <c r="D1123" s="14" t="s">
        <v>1883</v>
      </c>
      <c r="E1123" s="14"/>
      <c r="F1123" s="14"/>
      <c r="G1123" s="14"/>
      <c r="H1123" s="14">
        <v>250</v>
      </c>
      <c r="I1123" s="14">
        <v>85</v>
      </c>
      <c r="J1123" s="9">
        <v>10</v>
      </c>
      <c r="K1123" s="14">
        <v>27</v>
      </c>
      <c r="L1123" s="14">
        <v>50.4</v>
      </c>
      <c r="M1123" s="14">
        <v>0.52</v>
      </c>
      <c r="N1123" s="14">
        <f t="shared" si="51"/>
        <v>0.55102040816326525</v>
      </c>
      <c r="O1123" s="14">
        <f t="shared" si="53"/>
        <v>9.2368421052631966</v>
      </c>
      <c r="P1123" s="14"/>
      <c r="Q1123" s="14"/>
      <c r="R1123" s="14"/>
      <c r="W1123" t="s">
        <v>3530</v>
      </c>
      <c r="X1123" s="6">
        <v>2004</v>
      </c>
      <c r="Z1123" s="6">
        <v>0</v>
      </c>
      <c r="AD1123" s="14">
        <v>49</v>
      </c>
    </row>
    <row r="1124" spans="1:30">
      <c r="A1124" s="9">
        <v>10</v>
      </c>
      <c r="B1124" s="9" t="str">
        <f t="shared" si="52"/>
        <v>Cadence MW10-4 SERIES 2</v>
      </c>
      <c r="C1124" s="14" t="s">
        <v>849</v>
      </c>
      <c r="D1124" s="14" t="s">
        <v>1884</v>
      </c>
      <c r="E1124" s="14"/>
      <c r="F1124" s="14"/>
      <c r="G1124" s="14"/>
      <c r="H1124" s="14">
        <v>200</v>
      </c>
      <c r="I1124" s="14">
        <v>79.59</v>
      </c>
      <c r="J1124" s="9">
        <v>7.25</v>
      </c>
      <c r="K1124" s="14">
        <v>34.283000000000001</v>
      </c>
      <c r="L1124" s="14">
        <v>18.856999999999999</v>
      </c>
      <c r="M1124" s="14">
        <v>1.1739999999999999</v>
      </c>
      <c r="N1124" s="14">
        <f t="shared" si="51"/>
        <v>1.2697407407407408</v>
      </c>
      <c r="O1124" s="14">
        <f t="shared" si="53"/>
        <v>15.569919535783345</v>
      </c>
      <c r="P1124" s="14"/>
      <c r="Q1124" s="14"/>
      <c r="R1124" s="14"/>
      <c r="W1124" t="s">
        <v>3530</v>
      </c>
      <c r="X1124" s="6">
        <v>2004</v>
      </c>
      <c r="Z1124" s="6">
        <v>0</v>
      </c>
      <c r="AD1124" s="14">
        <v>27</v>
      </c>
    </row>
    <row r="1125" spans="1:30">
      <c r="A1125" s="9">
        <v>10</v>
      </c>
      <c r="B1125" s="9" t="str">
        <f t="shared" si="52"/>
        <v>Cadence SAVAGE 10-4</v>
      </c>
      <c r="C1125" s="14" t="s">
        <v>849</v>
      </c>
      <c r="D1125" s="14" t="s">
        <v>1885</v>
      </c>
      <c r="E1125" s="14"/>
      <c r="F1125" s="14"/>
      <c r="G1125" s="14"/>
      <c r="H1125" s="14">
        <v>250</v>
      </c>
      <c r="I1125" s="14">
        <v>86</v>
      </c>
      <c r="J1125" s="9">
        <v>20</v>
      </c>
      <c r="K1125" s="14">
        <v>37</v>
      </c>
      <c r="L1125" s="14">
        <v>20.3</v>
      </c>
      <c r="M1125" s="14">
        <v>0.54</v>
      </c>
      <c r="N1125" s="14">
        <f t="shared" si="51"/>
        <v>0.59677419354838712</v>
      </c>
      <c r="O1125" s="14">
        <f t="shared" si="53"/>
        <v>5.6761363636363695</v>
      </c>
      <c r="P1125" s="14"/>
      <c r="Q1125" s="14"/>
      <c r="R1125" s="14"/>
      <c r="W1125" t="s">
        <v>3530</v>
      </c>
      <c r="X1125" s="6">
        <v>2004</v>
      </c>
      <c r="Z1125" s="6">
        <v>0</v>
      </c>
      <c r="AD1125" s="14">
        <v>62</v>
      </c>
    </row>
    <row r="1126" spans="1:30">
      <c r="A1126" s="9">
        <v>10</v>
      </c>
      <c r="B1126" s="9" t="str">
        <f t="shared" si="52"/>
        <v>Cadence UD10-2</v>
      </c>
      <c r="C1126" s="9" t="s">
        <v>849</v>
      </c>
      <c r="D1126" s="9" t="s">
        <v>1886</v>
      </c>
      <c r="E1126" s="9"/>
      <c r="F1126" s="9"/>
      <c r="G1126" s="9"/>
      <c r="H1126" s="9">
        <v>300</v>
      </c>
      <c r="I1126" s="9">
        <v>85.85</v>
      </c>
      <c r="J1126" s="9">
        <v>4.4000000000000004</v>
      </c>
      <c r="K1126" s="9">
        <v>33</v>
      </c>
      <c r="L1126" s="9">
        <v>46.72</v>
      </c>
      <c r="M1126" s="9">
        <v>0.61599999999999999</v>
      </c>
      <c r="N1126" s="14">
        <f t="shared" si="51"/>
        <v>0.6875</v>
      </c>
      <c r="O1126" s="14">
        <f t="shared" si="53"/>
        <v>5.9230769230769251</v>
      </c>
      <c r="P1126" s="9"/>
      <c r="Q1126" s="9"/>
      <c r="R1126" s="9"/>
      <c r="W1126" t="s">
        <v>3530</v>
      </c>
      <c r="X1126" s="6">
        <v>2004</v>
      </c>
      <c r="Z1126" s="6">
        <v>0</v>
      </c>
      <c r="AD1126" s="9">
        <v>48</v>
      </c>
    </row>
    <row r="1127" spans="1:30">
      <c r="A1127" s="9">
        <v>10</v>
      </c>
      <c r="B1127" s="9" t="str">
        <f t="shared" si="52"/>
        <v>Cadence UD102 2003</v>
      </c>
      <c r="C1127" s="9" t="s">
        <v>849</v>
      </c>
      <c r="D1127" s="9" t="s">
        <v>1887</v>
      </c>
      <c r="E1127" s="9"/>
      <c r="F1127" s="9"/>
      <c r="G1127" s="9"/>
      <c r="H1127" s="9">
        <v>300</v>
      </c>
      <c r="I1127" s="9">
        <v>87.39</v>
      </c>
      <c r="J1127" s="9">
        <v>6.9</v>
      </c>
      <c r="K1127" s="9">
        <v>33.270000000000003</v>
      </c>
      <c r="L1127" s="9">
        <v>35</v>
      </c>
      <c r="M1127" s="9">
        <v>0.35</v>
      </c>
      <c r="N1127" s="14">
        <f t="shared" si="51"/>
        <v>0.36163043478260876</v>
      </c>
      <c r="O1127" s="14">
        <f t="shared" si="53"/>
        <v>10.882710280373782</v>
      </c>
      <c r="P1127" s="9"/>
      <c r="Q1127" s="9"/>
      <c r="R1127" s="9"/>
      <c r="W1127" t="s">
        <v>3530</v>
      </c>
      <c r="X1127" s="6">
        <v>2004</v>
      </c>
      <c r="Z1127" s="6">
        <v>0</v>
      </c>
      <c r="AD1127" s="9">
        <v>92</v>
      </c>
    </row>
    <row r="1128" spans="1:30">
      <c r="A1128" s="9">
        <v>10</v>
      </c>
      <c r="B1128" s="9" t="str">
        <f t="shared" si="52"/>
        <v>Cadence UD102-H</v>
      </c>
      <c r="C1128" s="9" t="s">
        <v>849</v>
      </c>
      <c r="D1128" s="9" t="s">
        <v>1888</v>
      </c>
      <c r="E1128" s="9"/>
      <c r="F1128" s="9"/>
      <c r="G1128" s="9"/>
      <c r="H1128" s="9">
        <v>300</v>
      </c>
      <c r="I1128" s="9">
        <v>85</v>
      </c>
      <c r="J1128" s="9">
        <v>8.5</v>
      </c>
      <c r="K1128" s="9">
        <v>31.32</v>
      </c>
      <c r="L1128" s="9">
        <v>42.533999999999999</v>
      </c>
      <c r="M1128" s="9">
        <v>0.60099999999999998</v>
      </c>
      <c r="N1128" s="14">
        <f t="shared" si="51"/>
        <v>0.63918367346938776</v>
      </c>
      <c r="O1128" s="14">
        <f t="shared" si="53"/>
        <v>10.060566541956169</v>
      </c>
      <c r="P1128" s="9"/>
      <c r="Q1128" s="9"/>
      <c r="R1128" s="9"/>
      <c r="W1128" t="s">
        <v>3530</v>
      </c>
      <c r="X1128" s="6">
        <v>2004</v>
      </c>
      <c r="Z1128" s="6">
        <v>0</v>
      </c>
      <c r="AD1128" s="9">
        <v>49</v>
      </c>
    </row>
    <row r="1129" spans="1:30">
      <c r="A1129" s="9">
        <v>10</v>
      </c>
      <c r="B1129" s="9" t="str">
        <f t="shared" si="52"/>
        <v>Cadence UD10-4</v>
      </c>
      <c r="C1129" s="9" t="s">
        <v>849</v>
      </c>
      <c r="D1129" s="9" t="s">
        <v>1889</v>
      </c>
      <c r="E1129" s="9"/>
      <c r="F1129" s="9"/>
      <c r="G1129" s="9"/>
      <c r="H1129" s="9">
        <v>300</v>
      </c>
      <c r="I1129" s="9">
        <v>87.46</v>
      </c>
      <c r="J1129" s="9">
        <v>4.4000000000000004</v>
      </c>
      <c r="K1129" s="9">
        <v>30</v>
      </c>
      <c r="L1129" s="9">
        <v>69.150000000000006</v>
      </c>
      <c r="M1129" s="9">
        <v>0.5</v>
      </c>
      <c r="N1129" s="14">
        <f t="shared" si="51"/>
        <v>0.5357142857142857</v>
      </c>
      <c r="O1129" s="14">
        <f t="shared" si="53"/>
        <v>7.5000000000000018</v>
      </c>
      <c r="P1129" s="9"/>
      <c r="Q1129" s="9"/>
      <c r="R1129" s="9"/>
      <c r="W1129" t="s">
        <v>3530</v>
      </c>
      <c r="X1129" s="6">
        <v>2004</v>
      </c>
      <c r="Z1129" s="6">
        <v>0</v>
      </c>
      <c r="AD1129" s="9">
        <v>56</v>
      </c>
    </row>
    <row r="1130" spans="1:30">
      <c r="A1130" s="9">
        <v>10</v>
      </c>
      <c r="B1130" s="9" t="str">
        <f t="shared" si="52"/>
        <v>Cadence UD104 2003</v>
      </c>
      <c r="C1130" s="9" t="s">
        <v>849</v>
      </c>
      <c r="D1130" s="9" t="s">
        <v>1890</v>
      </c>
      <c r="E1130" s="9"/>
      <c r="F1130" s="9"/>
      <c r="G1130" s="9"/>
      <c r="H1130" s="9">
        <v>300</v>
      </c>
      <c r="I1130" s="9">
        <v>87.66</v>
      </c>
      <c r="J1130" s="9">
        <v>6.8</v>
      </c>
      <c r="K1130" s="9">
        <v>34.28</v>
      </c>
      <c r="L1130" s="9">
        <v>33</v>
      </c>
      <c r="M1130" s="9">
        <v>0.33</v>
      </c>
      <c r="N1130" s="14">
        <f t="shared" si="51"/>
        <v>0.34979591836734697</v>
      </c>
      <c r="O1130" s="14">
        <f t="shared" si="53"/>
        <v>5.8311340206185438</v>
      </c>
      <c r="P1130" s="9"/>
      <c r="Q1130" s="9"/>
      <c r="R1130" s="9"/>
      <c r="W1130" t="s">
        <v>3530</v>
      </c>
      <c r="X1130" s="6">
        <v>2004</v>
      </c>
      <c r="Z1130" s="6">
        <v>0</v>
      </c>
      <c r="AD1130" s="9">
        <v>98</v>
      </c>
    </row>
    <row r="1131" spans="1:30">
      <c r="A1131" s="9">
        <v>10</v>
      </c>
      <c r="B1131" s="9" t="str">
        <f t="shared" si="52"/>
        <v>Cadence UD104-H</v>
      </c>
      <c r="C1131" s="9" t="s">
        <v>849</v>
      </c>
      <c r="D1131" s="9" t="s">
        <v>1891</v>
      </c>
      <c r="E1131" s="9"/>
      <c r="F1131" s="9"/>
      <c r="G1131" s="9"/>
      <c r="H1131" s="9">
        <v>300</v>
      </c>
      <c r="I1131" s="9">
        <v>85.52</v>
      </c>
      <c r="J1131" s="9">
        <v>8.1</v>
      </c>
      <c r="K1131" s="9">
        <v>33.270000000000003</v>
      </c>
      <c r="L1131" s="9">
        <v>35</v>
      </c>
      <c r="M1131" s="9">
        <v>0.53</v>
      </c>
      <c r="N1131" s="14">
        <f t="shared" si="51"/>
        <v>0.56389830508474581</v>
      </c>
      <c r="O1131" s="14">
        <f t="shared" si="53"/>
        <v>8.8165500000000083</v>
      </c>
      <c r="P1131" s="9"/>
      <c r="Q1131" s="9"/>
      <c r="R1131" s="9"/>
      <c r="W1131" t="s">
        <v>3530</v>
      </c>
      <c r="X1131" s="6">
        <v>2004</v>
      </c>
      <c r="Z1131" s="6">
        <v>0</v>
      </c>
      <c r="AD1131" s="9">
        <v>59</v>
      </c>
    </row>
    <row r="1132" spans="1:30">
      <c r="A1132" s="9">
        <v>10</v>
      </c>
      <c r="B1132" s="9" t="str">
        <f t="shared" si="52"/>
        <v>Cadence WB10-2 REV 1</v>
      </c>
      <c r="C1132" s="9" t="s">
        <v>849</v>
      </c>
      <c r="D1132" s="9" t="s">
        <v>1892</v>
      </c>
      <c r="E1132" s="9"/>
      <c r="F1132" s="9"/>
      <c r="G1132" s="9"/>
      <c r="H1132" s="9">
        <v>500</v>
      </c>
      <c r="I1132" s="9">
        <v>84.5</v>
      </c>
      <c r="J1132" s="9">
        <v>15</v>
      </c>
      <c r="K1132" s="9">
        <v>33.869999999999997</v>
      </c>
      <c r="L1132" s="9">
        <v>25</v>
      </c>
      <c r="M1132" s="9">
        <v>0.48299999999999998</v>
      </c>
      <c r="N1132" s="14">
        <f t="shared" si="51"/>
        <v>0.52921874999999996</v>
      </c>
      <c r="O1132" s="14">
        <f t="shared" si="53"/>
        <v>5.5304969574036562</v>
      </c>
      <c r="P1132" s="9"/>
      <c r="Q1132" s="9"/>
      <c r="R1132" s="9"/>
      <c r="W1132" t="s">
        <v>3530</v>
      </c>
      <c r="X1132" s="6">
        <v>2004</v>
      </c>
      <c r="Z1132" s="6">
        <v>0</v>
      </c>
      <c r="AD1132" s="9">
        <v>64</v>
      </c>
    </row>
    <row r="1133" spans="1:30">
      <c r="A1133" s="9">
        <v>10</v>
      </c>
      <c r="B1133" s="9" t="str">
        <f t="shared" si="52"/>
        <v>Cadence WB10-4 REV 1</v>
      </c>
      <c r="C1133" s="9" t="s">
        <v>849</v>
      </c>
      <c r="D1133" s="9" t="s">
        <v>1893</v>
      </c>
      <c r="E1133" s="9"/>
      <c r="F1133" s="9"/>
      <c r="G1133" s="9"/>
      <c r="H1133" s="9">
        <v>1000</v>
      </c>
      <c r="I1133" s="9">
        <v>84.9</v>
      </c>
      <c r="J1133" s="9">
        <v>15</v>
      </c>
      <c r="K1133" s="9">
        <v>33.5</v>
      </c>
      <c r="L1133" s="9">
        <v>28.26</v>
      </c>
      <c r="M1133" s="9">
        <v>0.47199999999999998</v>
      </c>
      <c r="N1133" s="14">
        <f t="shared" si="51"/>
        <v>0.5234375</v>
      </c>
      <c r="O1133" s="14">
        <f t="shared" si="53"/>
        <v>4.8031591737545529</v>
      </c>
      <c r="P1133" s="9"/>
      <c r="Q1133" s="9"/>
      <c r="R1133" s="9"/>
      <c r="W1133" t="s">
        <v>3530</v>
      </c>
      <c r="X1133" s="6">
        <v>2004</v>
      </c>
      <c r="Z1133" s="6">
        <v>0</v>
      </c>
      <c r="AD1133" s="9">
        <v>64</v>
      </c>
    </row>
    <row r="1134" spans="1:30">
      <c r="A1134" s="9">
        <v>10</v>
      </c>
      <c r="B1134" s="9" t="str">
        <f t="shared" si="52"/>
        <v>Cadence Z10W2</v>
      </c>
      <c r="C1134" s="9" t="s">
        <v>849</v>
      </c>
      <c r="D1134" s="9" t="s">
        <v>1894</v>
      </c>
      <c r="E1134" s="9"/>
      <c r="F1134" s="9"/>
      <c r="G1134" s="9"/>
      <c r="H1134" s="9">
        <v>200</v>
      </c>
      <c r="I1134" s="9">
        <v>86.86</v>
      </c>
      <c r="J1134" s="9">
        <v>10</v>
      </c>
      <c r="K1134" s="9">
        <v>30.4</v>
      </c>
      <c r="L1134" s="9">
        <v>69.099999999999994</v>
      </c>
      <c r="M1134" s="9">
        <v>0.56999999999999995</v>
      </c>
      <c r="N1134" s="14">
        <f t="shared" si="51"/>
        <v>0.62040816326530612</v>
      </c>
      <c r="O1134" s="14">
        <f t="shared" si="53"/>
        <v>7.0153846153846127</v>
      </c>
      <c r="P1134" s="9"/>
      <c r="Q1134" s="9"/>
      <c r="R1134" s="9"/>
      <c r="W1134" t="s">
        <v>3530</v>
      </c>
      <c r="X1134" s="6">
        <v>2004</v>
      </c>
      <c r="Z1134" s="6">
        <v>0</v>
      </c>
      <c r="AD1134" s="9">
        <v>49</v>
      </c>
    </row>
    <row r="1135" spans="1:30">
      <c r="A1135" s="9">
        <v>10</v>
      </c>
      <c r="B1135" s="9" t="str">
        <f t="shared" si="52"/>
        <v>Car SWR 269</v>
      </c>
      <c r="C1135" s="9" t="s">
        <v>1895</v>
      </c>
      <c r="D1135" s="9" t="s">
        <v>1896</v>
      </c>
      <c r="E1135" s="9"/>
      <c r="F1135" s="9"/>
      <c r="G1135" s="9"/>
      <c r="H1135" s="9"/>
      <c r="I1135" s="9"/>
      <c r="J1135" s="9"/>
      <c r="K1135" s="9">
        <v>39.4</v>
      </c>
      <c r="L1135" s="9">
        <v>21.4</v>
      </c>
      <c r="M1135" s="9">
        <v>0.39</v>
      </c>
      <c r="N1135" s="14">
        <f t="shared" si="51"/>
        <v>0.41914893617021276</v>
      </c>
      <c r="O1135" s="14">
        <f t="shared" si="53"/>
        <v>5.6080291970802936</v>
      </c>
      <c r="P1135" s="9"/>
      <c r="Q1135" s="9"/>
      <c r="R1135" s="9"/>
      <c r="W1135" t="s">
        <v>3530</v>
      </c>
      <c r="X1135" s="6">
        <v>2004</v>
      </c>
      <c r="Z1135" s="6">
        <v>0</v>
      </c>
      <c r="AD1135" s="9">
        <v>94</v>
      </c>
    </row>
    <row r="1136" spans="1:30">
      <c r="A1136" s="9">
        <v>10</v>
      </c>
      <c r="B1136" s="9" t="str">
        <f t="shared" si="52"/>
        <v>Celestion Truvox 1015</v>
      </c>
      <c r="C1136" s="9" t="s">
        <v>960</v>
      </c>
      <c r="D1136" s="9" t="s">
        <v>1897</v>
      </c>
      <c r="E1136" s="9"/>
      <c r="F1136" s="9"/>
      <c r="G1136" s="9"/>
      <c r="H1136" s="9">
        <v>70</v>
      </c>
      <c r="I1136" s="9">
        <v>95</v>
      </c>
      <c r="J1136" s="9">
        <v>2</v>
      </c>
      <c r="K1136" s="9">
        <v>80</v>
      </c>
      <c r="L1136" s="9">
        <v>32</v>
      </c>
      <c r="M1136" s="9">
        <v>0.9</v>
      </c>
      <c r="N1136" s="14">
        <f t="shared" si="51"/>
        <v>1.1267605633802817</v>
      </c>
      <c r="O1136" s="14">
        <f t="shared" si="53"/>
        <v>4.4720496894409916</v>
      </c>
      <c r="P1136" s="9"/>
      <c r="Q1136" s="9"/>
      <c r="R1136" s="9"/>
      <c r="W1136" t="s">
        <v>3530</v>
      </c>
      <c r="X1136" s="6">
        <v>2004</v>
      </c>
      <c r="Z1136" s="6">
        <v>0</v>
      </c>
      <c r="AD1136" s="9">
        <v>71</v>
      </c>
    </row>
    <row r="1137" spans="1:30">
      <c r="A1137" s="9">
        <v>10</v>
      </c>
      <c r="B1137" s="9" t="str">
        <f t="shared" si="52"/>
        <v>Celestion Truvox 1018</v>
      </c>
      <c r="C1137" s="9" t="s">
        <v>960</v>
      </c>
      <c r="D1137" s="9" t="s">
        <v>1898</v>
      </c>
      <c r="E1137" s="9"/>
      <c r="F1137" s="9"/>
      <c r="G1137" s="9"/>
      <c r="H1137" s="9">
        <v>100</v>
      </c>
      <c r="I1137" s="9">
        <v>96</v>
      </c>
      <c r="J1137" s="9">
        <v>2</v>
      </c>
      <c r="K1137" s="9">
        <v>70</v>
      </c>
      <c r="L1137" s="9">
        <v>32.6</v>
      </c>
      <c r="M1137" s="9">
        <v>0.61</v>
      </c>
      <c r="N1137" s="14">
        <f t="shared" si="51"/>
        <v>0.660377358490566</v>
      </c>
      <c r="O1137" s="14">
        <f t="shared" si="53"/>
        <v>7.9962546816479483</v>
      </c>
      <c r="P1137" s="9"/>
      <c r="Q1137" s="9"/>
      <c r="R1137" s="9"/>
      <c r="W1137" t="s">
        <v>3530</v>
      </c>
      <c r="X1137" s="6">
        <v>2004</v>
      </c>
      <c r="Z1137" s="6">
        <v>0</v>
      </c>
      <c r="AD1137" s="9">
        <v>106</v>
      </c>
    </row>
    <row r="1138" spans="1:30">
      <c r="A1138" s="9">
        <v>10</v>
      </c>
      <c r="B1138" s="9" t="str">
        <f t="shared" si="52"/>
        <v>Celestion Truvox 1020</v>
      </c>
      <c r="C1138" s="9" t="s">
        <v>960</v>
      </c>
      <c r="D1138" s="9" t="s">
        <v>1899</v>
      </c>
      <c r="E1138" s="9"/>
      <c r="F1138" s="9"/>
      <c r="G1138" s="9"/>
      <c r="H1138" s="9">
        <v>150</v>
      </c>
      <c r="I1138" s="9">
        <v>97</v>
      </c>
      <c r="J1138" s="9">
        <v>2</v>
      </c>
      <c r="K1138" s="9">
        <v>75</v>
      </c>
      <c r="L1138" s="9">
        <v>46</v>
      </c>
      <c r="M1138" s="9">
        <v>0.37</v>
      </c>
      <c r="N1138" s="14">
        <f t="shared" si="51"/>
        <v>0.4098360655737705</v>
      </c>
      <c r="O1138" s="14">
        <f t="shared" si="53"/>
        <v>3.806584362139918</v>
      </c>
      <c r="P1138" s="9"/>
      <c r="Q1138" s="9"/>
      <c r="R1138" s="9"/>
      <c r="W1138" t="s">
        <v>3530</v>
      </c>
      <c r="X1138" s="6">
        <v>2004</v>
      </c>
      <c r="Z1138" s="6">
        <v>0</v>
      </c>
      <c r="AD1138" s="9">
        <v>183</v>
      </c>
    </row>
    <row r="1139" spans="1:30">
      <c r="A1139" s="9">
        <v>10</v>
      </c>
      <c r="B1139" s="9" t="str">
        <f t="shared" si="52"/>
        <v>CMX T41012A</v>
      </c>
      <c r="C1139" s="9" t="s">
        <v>1900</v>
      </c>
      <c r="D1139" s="9" t="s">
        <v>1901</v>
      </c>
      <c r="E1139" s="9"/>
      <c r="F1139" s="9"/>
      <c r="G1139" s="9"/>
      <c r="H1139" s="9">
        <v>200</v>
      </c>
      <c r="I1139" s="9">
        <v>88</v>
      </c>
      <c r="J1139" s="9">
        <v>9.1</v>
      </c>
      <c r="K1139" s="9">
        <v>39.9</v>
      </c>
      <c r="L1139" s="9">
        <v>39.6</v>
      </c>
      <c r="M1139" s="9">
        <v>0.7</v>
      </c>
      <c r="N1139" s="14">
        <f t="shared" si="51"/>
        <v>0.78235294117647058</v>
      </c>
      <c r="O1139" s="14">
        <f t="shared" si="53"/>
        <v>6.65</v>
      </c>
      <c r="P1139" s="9"/>
      <c r="Q1139" s="9"/>
      <c r="R1139" s="9"/>
      <c r="W1139" t="s">
        <v>3530</v>
      </c>
      <c r="X1139" s="6">
        <v>2004</v>
      </c>
      <c r="Z1139" s="6">
        <v>0</v>
      </c>
      <c r="AD1139" s="9">
        <v>51</v>
      </c>
    </row>
    <row r="1140" spans="1:30">
      <c r="A1140" s="9">
        <v>10</v>
      </c>
      <c r="B1140" s="9" t="str">
        <f t="shared" si="52"/>
        <v>CMX T4108A</v>
      </c>
      <c r="C1140" s="9" t="s">
        <v>1900</v>
      </c>
      <c r="D1140" s="9" t="s">
        <v>1902</v>
      </c>
      <c r="E1140" s="9"/>
      <c r="F1140" s="9"/>
      <c r="G1140" s="9"/>
      <c r="H1140" s="9">
        <v>200</v>
      </c>
      <c r="I1140" s="9">
        <v>88.3</v>
      </c>
      <c r="J1140" s="9">
        <v>8.4</v>
      </c>
      <c r="K1140" s="9">
        <v>40.1</v>
      </c>
      <c r="L1140" s="9">
        <v>38.700000000000003</v>
      </c>
      <c r="M1140" s="9">
        <v>0.64</v>
      </c>
      <c r="N1140" s="14">
        <f t="shared" si="51"/>
        <v>0.71607142857142858</v>
      </c>
      <c r="O1140" s="14">
        <f t="shared" si="53"/>
        <v>6.0244131455399081</v>
      </c>
      <c r="P1140" s="9"/>
      <c r="Q1140" s="9"/>
      <c r="R1140" s="9"/>
      <c r="W1140" t="s">
        <v>3530</v>
      </c>
      <c r="X1140" s="6">
        <v>2004</v>
      </c>
      <c r="Z1140" s="6">
        <v>0</v>
      </c>
      <c r="AD1140" s="9">
        <v>56</v>
      </c>
    </row>
    <row r="1141" spans="1:30">
      <c r="A1141" s="9">
        <v>10</v>
      </c>
      <c r="B1141" s="9" t="str">
        <f t="shared" si="52"/>
        <v>CMX T61012</v>
      </c>
      <c r="C1141" s="9" t="s">
        <v>1900</v>
      </c>
      <c r="D1141" s="9" t="s">
        <v>1903</v>
      </c>
      <c r="E1141" s="9"/>
      <c r="F1141" s="9"/>
      <c r="G1141" s="9"/>
      <c r="H1141" s="9">
        <v>250</v>
      </c>
      <c r="I1141" s="9">
        <v>84.9</v>
      </c>
      <c r="J1141" s="9">
        <v>9.4</v>
      </c>
      <c r="K1141" s="9">
        <v>34.6</v>
      </c>
      <c r="L1141" s="9">
        <v>33</v>
      </c>
      <c r="M1141" s="9">
        <v>0.78</v>
      </c>
      <c r="N1141" s="14">
        <f t="shared" si="51"/>
        <v>0.88717948717948725</v>
      </c>
      <c r="O1141" s="14">
        <f t="shared" si="53"/>
        <v>6.456459330143538</v>
      </c>
      <c r="P1141" s="9"/>
      <c r="Q1141" s="9"/>
      <c r="R1141" s="9"/>
      <c r="W1141" t="s">
        <v>3530</v>
      </c>
      <c r="X1141" s="6">
        <v>2004</v>
      </c>
      <c r="Z1141" s="6">
        <v>0</v>
      </c>
      <c r="AD1141" s="9">
        <v>39</v>
      </c>
    </row>
    <row r="1142" spans="1:30">
      <c r="A1142" s="9">
        <v>10</v>
      </c>
      <c r="B1142" s="9" t="str">
        <f t="shared" si="52"/>
        <v>CMX T8104</v>
      </c>
      <c r="C1142" s="9" t="s">
        <v>1900</v>
      </c>
      <c r="D1142" s="9" t="s">
        <v>1904</v>
      </c>
      <c r="E1142" s="9"/>
      <c r="F1142" s="9"/>
      <c r="G1142" s="9"/>
      <c r="H1142" s="9">
        <v>400</v>
      </c>
      <c r="I1142" s="9">
        <v>83.4</v>
      </c>
      <c r="J1142" s="9">
        <v>12.3</v>
      </c>
      <c r="K1142" s="9">
        <v>24.2</v>
      </c>
      <c r="L1142" s="9">
        <v>46.4</v>
      </c>
      <c r="M1142" s="9">
        <v>0.45</v>
      </c>
      <c r="N1142" s="14">
        <f t="shared" si="51"/>
        <v>0.48399999999999999</v>
      </c>
      <c r="O1142" s="14">
        <f t="shared" si="53"/>
        <v>6.4058823529411812</v>
      </c>
      <c r="P1142" s="9"/>
      <c r="Q1142" s="9"/>
      <c r="R1142" s="9"/>
      <c r="W1142" t="s">
        <v>3530</v>
      </c>
      <c r="X1142" s="6">
        <v>2004</v>
      </c>
      <c r="Z1142" s="6">
        <v>0</v>
      </c>
      <c r="AD1142" s="9">
        <v>50</v>
      </c>
    </row>
    <row r="1143" spans="1:30">
      <c r="A1143" s="9">
        <v>10</v>
      </c>
      <c r="B1143" s="9" t="str">
        <f t="shared" si="52"/>
        <v>CMX T8108</v>
      </c>
      <c r="C1143" s="9" t="s">
        <v>1900</v>
      </c>
      <c r="D1143" s="9" t="s">
        <v>1905</v>
      </c>
      <c r="E1143" s="9"/>
      <c r="F1143" s="9"/>
      <c r="G1143" s="9"/>
      <c r="H1143" s="9">
        <v>400</v>
      </c>
      <c r="I1143" s="9">
        <v>83.6</v>
      </c>
      <c r="J1143" s="9">
        <v>12.4</v>
      </c>
      <c r="K1143" s="9">
        <v>28.4</v>
      </c>
      <c r="L1143" s="9">
        <v>36.9</v>
      </c>
      <c r="M1143" s="9">
        <v>0.55000000000000004</v>
      </c>
      <c r="N1143" s="14">
        <f t="shared" si="51"/>
        <v>0.60425531914893615</v>
      </c>
      <c r="O1143" s="14">
        <f t="shared" si="53"/>
        <v>6.1254901960784345</v>
      </c>
      <c r="P1143" s="9"/>
      <c r="Q1143" s="9"/>
      <c r="R1143" s="9"/>
      <c r="W1143" t="s">
        <v>3530</v>
      </c>
      <c r="X1143" s="6">
        <v>2004</v>
      </c>
      <c r="Z1143" s="6">
        <v>0</v>
      </c>
      <c r="AD1143" s="9">
        <v>47</v>
      </c>
    </row>
    <row r="1144" spans="1:30">
      <c r="A1144" s="9">
        <v>10</v>
      </c>
      <c r="B1144" s="9" t="str">
        <f t="shared" si="52"/>
        <v>CMX T8128</v>
      </c>
      <c r="C1144" s="9" t="s">
        <v>1900</v>
      </c>
      <c r="D1144" s="9" t="s">
        <v>1906</v>
      </c>
      <c r="E1144" s="9"/>
      <c r="F1144" s="9"/>
      <c r="G1144" s="9"/>
      <c r="H1144" s="9">
        <v>400</v>
      </c>
      <c r="I1144" s="9">
        <v>85.8</v>
      </c>
      <c r="J1144" s="9">
        <v>12.4</v>
      </c>
      <c r="K1144" s="9">
        <v>24.6</v>
      </c>
      <c r="L1144" s="9">
        <v>95</v>
      </c>
      <c r="M1144" s="9">
        <v>0.56999999999999995</v>
      </c>
      <c r="N1144" s="14">
        <f t="shared" si="51"/>
        <v>0.61499999999999999</v>
      </c>
      <c r="O1144" s="14">
        <f t="shared" si="53"/>
        <v>7.7899999999999903</v>
      </c>
      <c r="P1144" s="9"/>
      <c r="Q1144" s="9"/>
      <c r="R1144" s="9"/>
      <c r="W1144" t="s">
        <v>3530</v>
      </c>
      <c r="X1144" s="6">
        <v>2004</v>
      </c>
      <c r="Z1144" s="6">
        <v>0</v>
      </c>
      <c r="AD1144" s="9">
        <v>40</v>
      </c>
    </row>
    <row r="1145" spans="1:30">
      <c r="A1145" s="9">
        <v>10</v>
      </c>
      <c r="B1145" s="9" t="str">
        <f t="shared" si="52"/>
        <v>Craaft 10-300AL</v>
      </c>
      <c r="C1145" s="9" t="s">
        <v>1135</v>
      </c>
      <c r="D1145" s="9" t="s">
        <v>1907</v>
      </c>
      <c r="E1145" s="9"/>
      <c r="F1145" s="9"/>
      <c r="G1145" s="9"/>
      <c r="H1145" s="9">
        <v>300</v>
      </c>
      <c r="I1145" s="9">
        <v>100</v>
      </c>
      <c r="J1145" s="9">
        <v>3</v>
      </c>
      <c r="K1145" s="9">
        <v>61</v>
      </c>
      <c r="L1145" s="9">
        <v>58.3</v>
      </c>
      <c r="M1145" s="9">
        <v>0.17</v>
      </c>
      <c r="N1145" s="14">
        <f t="shared" si="51"/>
        <v>0.17994100294985252</v>
      </c>
      <c r="O1145" s="14">
        <f t="shared" si="53"/>
        <v>3.0771513353115703</v>
      </c>
      <c r="P1145" s="9"/>
      <c r="Q1145" s="9"/>
      <c r="R1145" s="9"/>
      <c r="W1145" t="s">
        <v>3530</v>
      </c>
      <c r="X1145" s="6">
        <v>2004</v>
      </c>
      <c r="Z1145" s="6">
        <v>0</v>
      </c>
      <c r="AD1145" s="9">
        <v>339</v>
      </c>
    </row>
    <row r="1146" spans="1:30">
      <c r="A1146" s="9">
        <v>10</v>
      </c>
      <c r="B1146" s="9" t="str">
        <f t="shared" si="52"/>
        <v>Crunch BL104</v>
      </c>
      <c r="C1146" s="9" t="s">
        <v>1137</v>
      </c>
      <c r="D1146" s="9" t="s">
        <v>1908</v>
      </c>
      <c r="E1146" s="9"/>
      <c r="F1146" s="9"/>
      <c r="G1146" s="9"/>
      <c r="H1146" s="9">
        <v>150</v>
      </c>
      <c r="I1146" s="9">
        <v>89</v>
      </c>
      <c r="J1146" s="9">
        <v>6.6</v>
      </c>
      <c r="K1146" s="9">
        <v>44</v>
      </c>
      <c r="L1146" s="9">
        <v>39.6</v>
      </c>
      <c r="M1146" s="9">
        <v>0.55810000000000004</v>
      </c>
      <c r="N1146" s="14">
        <f t="shared" si="51"/>
        <v>0.60273972602739723</v>
      </c>
      <c r="O1146" s="14">
        <f t="shared" si="53"/>
        <v>7.5356430478411784</v>
      </c>
      <c r="P1146" s="9"/>
      <c r="Q1146" s="9"/>
      <c r="R1146" s="9"/>
      <c r="W1146" t="s">
        <v>3530</v>
      </c>
      <c r="X1146" s="6">
        <v>2004</v>
      </c>
      <c r="Z1146" s="6">
        <v>0</v>
      </c>
      <c r="AD1146" s="9">
        <v>73</v>
      </c>
    </row>
    <row r="1147" spans="1:30">
      <c r="A1147" s="9">
        <v>10</v>
      </c>
      <c r="B1147" s="9" t="str">
        <f t="shared" si="52"/>
        <v>Crunch CR104</v>
      </c>
      <c r="C1147" s="9" t="s">
        <v>1137</v>
      </c>
      <c r="D1147" s="9" t="s">
        <v>1909</v>
      </c>
      <c r="E1147" s="9"/>
      <c r="F1147" s="9"/>
      <c r="G1147" s="9"/>
      <c r="H1147" s="9">
        <v>150</v>
      </c>
      <c r="I1147" s="9">
        <v>90</v>
      </c>
      <c r="J1147" s="9">
        <v>6.6</v>
      </c>
      <c r="K1147" s="9">
        <v>28</v>
      </c>
      <c r="L1147" s="9">
        <v>115.8</v>
      </c>
      <c r="M1147" s="9">
        <v>0.3478</v>
      </c>
      <c r="N1147" s="14">
        <f t="shared" si="51"/>
        <v>0.36842105263157893</v>
      </c>
      <c r="O1147" s="14">
        <f t="shared" si="53"/>
        <v>6.2138846350178776</v>
      </c>
      <c r="P1147" s="9"/>
      <c r="Q1147" s="9"/>
      <c r="R1147" s="9"/>
      <c r="W1147" t="s">
        <v>3530</v>
      </c>
      <c r="X1147" s="6">
        <v>2004</v>
      </c>
      <c r="Z1147" s="6">
        <v>0</v>
      </c>
      <c r="AD1147" s="9">
        <v>76</v>
      </c>
    </row>
    <row r="1148" spans="1:30">
      <c r="A1148" s="9">
        <v>10</v>
      </c>
      <c r="B1148" s="9" t="str">
        <f t="shared" si="52"/>
        <v>Crunch CR108</v>
      </c>
      <c r="C1148" s="9" t="s">
        <v>1137</v>
      </c>
      <c r="D1148" s="9" t="s">
        <v>1910</v>
      </c>
      <c r="E1148" s="9"/>
      <c r="F1148" s="9"/>
      <c r="G1148" s="9"/>
      <c r="H1148" s="9">
        <v>150</v>
      </c>
      <c r="I1148" s="9">
        <v>91</v>
      </c>
      <c r="J1148" s="9">
        <v>6.6</v>
      </c>
      <c r="K1148" s="9">
        <v>32</v>
      </c>
      <c r="L1148" s="9">
        <v>109.9</v>
      </c>
      <c r="M1148" s="9">
        <v>0.43469999999999998</v>
      </c>
      <c r="N1148" s="14">
        <f t="shared" si="51"/>
        <v>0.47761194029850745</v>
      </c>
      <c r="O1148" s="14">
        <f t="shared" si="53"/>
        <v>4.838231713679523</v>
      </c>
      <c r="P1148" s="9"/>
      <c r="Q1148" s="9"/>
      <c r="R1148" s="9"/>
      <c r="W1148" t="s">
        <v>3530</v>
      </c>
      <c r="X1148" s="6">
        <v>2004</v>
      </c>
      <c r="Z1148" s="6">
        <v>0</v>
      </c>
      <c r="AD1148" s="9">
        <v>67</v>
      </c>
    </row>
    <row r="1149" spans="1:30">
      <c r="A1149" s="9">
        <v>10</v>
      </c>
      <c r="B1149" s="9" t="str">
        <f t="shared" si="52"/>
        <v>Crunch CR10WTP-04</v>
      </c>
      <c r="C1149" s="9" t="s">
        <v>1137</v>
      </c>
      <c r="D1149" s="9" t="s">
        <v>1911</v>
      </c>
      <c r="E1149" s="9"/>
      <c r="F1149" s="9"/>
      <c r="G1149" s="9"/>
      <c r="H1149" s="9">
        <v>200</v>
      </c>
      <c r="I1149" s="9">
        <v>93</v>
      </c>
      <c r="J1149" s="9">
        <v>6.6</v>
      </c>
      <c r="K1149" s="9">
        <v>31</v>
      </c>
      <c r="L1149" s="9">
        <v>94</v>
      </c>
      <c r="M1149" s="9">
        <v>0.23449999999999999</v>
      </c>
      <c r="N1149" s="14">
        <f t="shared" si="51"/>
        <v>0.24031007751937986</v>
      </c>
      <c r="O1149" s="14">
        <f t="shared" si="53"/>
        <v>9.6991327551700994</v>
      </c>
      <c r="P1149" s="9"/>
      <c r="Q1149" s="9"/>
      <c r="R1149" s="9"/>
      <c r="W1149" t="s">
        <v>3530</v>
      </c>
      <c r="X1149" s="6">
        <v>2004</v>
      </c>
      <c r="Z1149" s="6">
        <v>0</v>
      </c>
      <c r="AD1149" s="9">
        <v>129</v>
      </c>
    </row>
    <row r="1150" spans="1:30">
      <c r="A1150" s="9">
        <v>10</v>
      </c>
      <c r="B1150" s="9" t="str">
        <f t="shared" si="52"/>
        <v>Crunch CR10WTP-08</v>
      </c>
      <c r="C1150" s="9" t="s">
        <v>1137</v>
      </c>
      <c r="D1150" s="9" t="s">
        <v>1912</v>
      </c>
      <c r="E1150" s="9"/>
      <c r="F1150" s="9"/>
      <c r="G1150" s="9"/>
      <c r="H1150" s="9">
        <v>200</v>
      </c>
      <c r="I1150" s="9">
        <v>92</v>
      </c>
      <c r="J1150" s="9">
        <v>6.6</v>
      </c>
      <c r="K1150" s="9">
        <v>34</v>
      </c>
      <c r="L1150" s="9">
        <v>79.900000000000006</v>
      </c>
      <c r="M1150" s="9">
        <v>0.27239999999999998</v>
      </c>
      <c r="N1150" s="14">
        <f t="shared" si="51"/>
        <v>0.28099173553719009</v>
      </c>
      <c r="O1150" s="14">
        <f t="shared" si="53"/>
        <v>8.9088110811850463</v>
      </c>
      <c r="P1150" s="9"/>
      <c r="Q1150" s="9"/>
      <c r="R1150" s="9"/>
      <c r="W1150" t="s">
        <v>3530</v>
      </c>
      <c r="X1150" s="6">
        <v>2004</v>
      </c>
      <c r="Z1150" s="6">
        <v>0</v>
      </c>
      <c r="AD1150" s="9">
        <v>121</v>
      </c>
    </row>
    <row r="1151" spans="1:30">
      <c r="A1151" s="9">
        <v>10</v>
      </c>
      <c r="B1151" s="9" t="str">
        <f t="shared" si="52"/>
        <v>D.A.S. 10B</v>
      </c>
      <c r="C1151" s="9" t="s">
        <v>1913</v>
      </c>
      <c r="D1151" s="9" t="s">
        <v>1914</v>
      </c>
      <c r="E1151" s="9"/>
      <c r="F1151" s="9"/>
      <c r="G1151" s="9"/>
      <c r="H1151" s="9">
        <v>400</v>
      </c>
      <c r="I1151" s="9">
        <v>98</v>
      </c>
      <c r="J1151" s="9">
        <v>4</v>
      </c>
      <c r="K1151" s="9">
        <v>59</v>
      </c>
      <c r="L1151" s="9">
        <v>28</v>
      </c>
      <c r="M1151" s="9">
        <v>0.186</v>
      </c>
      <c r="N1151" s="14">
        <f t="shared" si="51"/>
        <v>0.18971061093247588</v>
      </c>
      <c r="O1151" s="14">
        <f t="shared" si="53"/>
        <v>9.5095320623917257</v>
      </c>
      <c r="P1151" s="9"/>
      <c r="Q1151" s="9"/>
      <c r="R1151" s="9"/>
      <c r="W1151" t="s">
        <v>3530</v>
      </c>
      <c r="X1151" s="6">
        <v>2004</v>
      </c>
      <c r="Z1151" s="6">
        <v>0</v>
      </c>
      <c r="AD1151" s="9">
        <v>311</v>
      </c>
    </row>
    <row r="1152" spans="1:30">
      <c r="A1152" s="9">
        <v>10</v>
      </c>
      <c r="B1152" s="9" t="str">
        <f t="shared" si="52"/>
        <v>D.A.S. 10BN</v>
      </c>
      <c r="C1152" s="9" t="s">
        <v>1913</v>
      </c>
      <c r="D1152" s="9" t="s">
        <v>1915</v>
      </c>
      <c r="E1152" s="9"/>
      <c r="F1152" s="9"/>
      <c r="G1152" s="9"/>
      <c r="H1152" s="9">
        <v>400</v>
      </c>
      <c r="I1152" s="9">
        <v>98.5</v>
      </c>
      <c r="J1152" s="9">
        <v>4</v>
      </c>
      <c r="K1152" s="9">
        <v>59</v>
      </c>
      <c r="L1152" s="9">
        <v>30</v>
      </c>
      <c r="M1152" s="9">
        <v>0.16800000000000001</v>
      </c>
      <c r="N1152" s="14">
        <f t="shared" si="51"/>
        <v>0.17101449275362318</v>
      </c>
      <c r="O1152" s="14">
        <f t="shared" si="53"/>
        <v>9.5307692307693337</v>
      </c>
      <c r="P1152" s="9"/>
      <c r="Q1152" s="9"/>
      <c r="R1152" s="9"/>
      <c r="W1152" t="s">
        <v>3530</v>
      </c>
      <c r="X1152" s="6">
        <v>2004</v>
      </c>
      <c r="Z1152" s="6">
        <v>0</v>
      </c>
      <c r="AD1152" s="9">
        <v>345</v>
      </c>
    </row>
    <row r="1153" spans="1:30">
      <c r="A1153" s="9">
        <v>10</v>
      </c>
      <c r="B1153" s="9" t="str">
        <f t="shared" si="52"/>
        <v>Davis 25 SCA 10 W</v>
      </c>
      <c r="C1153" s="9" t="s">
        <v>851</v>
      </c>
      <c r="D1153" s="9" t="s">
        <v>1916</v>
      </c>
      <c r="E1153" s="9"/>
      <c r="F1153" s="9"/>
      <c r="G1153" s="9"/>
      <c r="H1153" s="9"/>
      <c r="I1153" s="9">
        <v>92</v>
      </c>
      <c r="J1153" s="9">
        <v>8</v>
      </c>
      <c r="K1153" s="9">
        <v>28</v>
      </c>
      <c r="L1153" s="9">
        <v>109</v>
      </c>
      <c r="M1153" s="9">
        <v>0.33</v>
      </c>
      <c r="N1153" s="14">
        <f t="shared" si="51"/>
        <v>0.3888888888888889</v>
      </c>
      <c r="O1153" s="14">
        <f t="shared" si="53"/>
        <v>2.1792452830188669</v>
      </c>
      <c r="P1153" s="9"/>
      <c r="Q1153" s="9"/>
      <c r="R1153" s="9"/>
      <c r="W1153" t="s">
        <v>3530</v>
      </c>
      <c r="X1153" s="6">
        <v>2004</v>
      </c>
      <c r="Z1153" s="6">
        <v>0</v>
      </c>
      <c r="AD1153" s="9">
        <v>72</v>
      </c>
    </row>
    <row r="1154" spans="1:30">
      <c r="A1154" s="9">
        <v>10</v>
      </c>
      <c r="B1154" s="9" t="str">
        <f t="shared" si="52"/>
        <v>Davis 28 MP 10</v>
      </c>
      <c r="C1154" s="9" t="s">
        <v>851</v>
      </c>
      <c r="D1154" s="9" t="s">
        <v>1917</v>
      </c>
      <c r="E1154" s="9"/>
      <c r="F1154" s="9"/>
      <c r="G1154" s="9"/>
      <c r="H1154" s="9"/>
      <c r="I1154" s="9">
        <v>90</v>
      </c>
      <c r="J1154" s="9">
        <v>8</v>
      </c>
      <c r="K1154" s="9">
        <v>40</v>
      </c>
      <c r="L1154" s="9">
        <v>80.099999999999994</v>
      </c>
      <c r="M1154" s="9">
        <v>1.42</v>
      </c>
      <c r="N1154" s="14">
        <f t="shared" ref="N1154:N1217" si="54">IF(AD1154&gt;0,K1154/AD1154,0)</f>
        <v>2.1052631578947367</v>
      </c>
      <c r="O1154" s="14">
        <f t="shared" si="53"/>
        <v>4.3625192012288778</v>
      </c>
      <c r="P1154" s="9"/>
      <c r="Q1154" s="9"/>
      <c r="R1154" s="9"/>
      <c r="W1154" t="s">
        <v>3530</v>
      </c>
      <c r="X1154" s="6">
        <v>2004</v>
      </c>
      <c r="Z1154" s="6">
        <v>0</v>
      </c>
      <c r="AD1154" s="9">
        <v>19</v>
      </c>
    </row>
    <row r="1155" spans="1:30">
      <c r="A1155" s="9">
        <v>10</v>
      </c>
      <c r="B1155" s="9" t="str">
        <f t="shared" ref="B1155:B1218" si="55">CONCATENATE(C1155,CHAR(32),D1155)</f>
        <v>Dayton 295-315</v>
      </c>
      <c r="C1155" s="9" t="s">
        <v>970</v>
      </c>
      <c r="D1155" s="9" t="s">
        <v>169</v>
      </c>
      <c r="E1155" s="9"/>
      <c r="F1155" s="9"/>
      <c r="G1155" s="9"/>
      <c r="H1155" s="9">
        <v>105</v>
      </c>
      <c r="I1155" s="9">
        <v>88.7</v>
      </c>
      <c r="J1155" s="9">
        <v>4.5</v>
      </c>
      <c r="K1155" s="9">
        <v>25</v>
      </c>
      <c r="L1155" s="9">
        <v>99.1</v>
      </c>
      <c r="M1155" s="9">
        <v>0.35</v>
      </c>
      <c r="N1155" s="14">
        <f t="shared" si="54"/>
        <v>0.3968253968253968</v>
      </c>
      <c r="O1155" s="14">
        <f t="shared" si="53"/>
        <v>2.9661016949152539</v>
      </c>
      <c r="P1155" s="9"/>
      <c r="Q1155" s="9"/>
      <c r="R1155" s="9"/>
      <c r="W1155" t="s">
        <v>3530</v>
      </c>
      <c r="X1155" s="6">
        <v>2004</v>
      </c>
      <c r="Z1155" s="6">
        <v>0</v>
      </c>
      <c r="AD1155" s="9">
        <v>63</v>
      </c>
    </row>
    <row r="1156" spans="1:30">
      <c r="A1156" s="9">
        <v>10</v>
      </c>
      <c r="B1156" s="9" t="str">
        <f t="shared" si="55"/>
        <v>Dayton RS270S-8</v>
      </c>
      <c r="C1156" s="9" t="s">
        <v>970</v>
      </c>
      <c r="D1156" s="9" t="s">
        <v>1918</v>
      </c>
      <c r="E1156" s="9"/>
      <c r="F1156" s="9"/>
      <c r="G1156" s="9"/>
      <c r="H1156" s="9">
        <v>100</v>
      </c>
      <c r="I1156" s="9">
        <v>90.5</v>
      </c>
      <c r="J1156" s="9">
        <v>6.6</v>
      </c>
      <c r="K1156" s="9">
        <v>25.63</v>
      </c>
      <c r="L1156" s="9">
        <v>146.57</v>
      </c>
      <c r="M1156" s="9">
        <v>0.37</v>
      </c>
      <c r="N1156" s="14">
        <f t="shared" si="54"/>
        <v>0.44964912280701752</v>
      </c>
      <c r="O1156" s="14">
        <f t="shared" ref="O1156:O1219" si="56">IF(AD1156&gt;0,1/(1/M1156-1/N1156),0)</f>
        <v>2.0887885462555076</v>
      </c>
      <c r="P1156" s="9"/>
      <c r="Q1156" s="9"/>
      <c r="R1156" s="9"/>
      <c r="W1156" t="s">
        <v>3530</v>
      </c>
      <c r="X1156" s="6">
        <v>2004</v>
      </c>
      <c r="Z1156" s="6">
        <v>0</v>
      </c>
      <c r="AD1156" s="9">
        <v>57</v>
      </c>
    </row>
    <row r="1157" spans="1:30">
      <c r="A1157" s="9">
        <v>10</v>
      </c>
      <c r="B1157" s="9" t="str">
        <f t="shared" si="55"/>
        <v>Dynaudio MW180</v>
      </c>
      <c r="C1157" s="9" t="s">
        <v>1143</v>
      </c>
      <c r="D1157" s="9" t="s">
        <v>1919</v>
      </c>
      <c r="E1157" s="9"/>
      <c r="F1157" s="9"/>
      <c r="G1157" s="9"/>
      <c r="H1157" s="9">
        <v>180</v>
      </c>
      <c r="I1157" s="9"/>
      <c r="J1157" s="9">
        <v>9</v>
      </c>
      <c r="K1157" s="9">
        <v>33</v>
      </c>
      <c r="L1157" s="9">
        <v>61</v>
      </c>
      <c r="M1157" s="9">
        <v>0.51</v>
      </c>
      <c r="N1157" s="14">
        <f t="shared" si="54"/>
        <v>0.62264150943396224</v>
      </c>
      <c r="O1157" s="14">
        <f t="shared" si="56"/>
        <v>2.8190954773869366</v>
      </c>
      <c r="P1157" s="9"/>
      <c r="Q1157" s="9"/>
      <c r="R1157" s="9"/>
      <c r="W1157" t="s">
        <v>3530</v>
      </c>
      <c r="X1157" s="6">
        <v>2004</v>
      </c>
      <c r="Z1157" s="6">
        <v>0</v>
      </c>
      <c r="AD1157" s="9">
        <v>53</v>
      </c>
    </row>
    <row r="1158" spans="1:30">
      <c r="A1158" s="9">
        <v>10</v>
      </c>
      <c r="B1158" s="9" t="str">
        <f t="shared" si="55"/>
        <v>Earthquake dB10 500 MAX</v>
      </c>
      <c r="C1158" s="9" t="s">
        <v>1461</v>
      </c>
      <c r="D1158" s="9" t="s">
        <v>1920</v>
      </c>
      <c r="E1158" s="9"/>
      <c r="F1158" s="9"/>
      <c r="G1158" s="9"/>
      <c r="H1158" s="9">
        <v>500</v>
      </c>
      <c r="I1158" s="9">
        <v>87</v>
      </c>
      <c r="J1158" s="9"/>
      <c r="K1158" s="9">
        <v>29</v>
      </c>
      <c r="L1158" s="9">
        <v>35.1</v>
      </c>
      <c r="M1158" s="9">
        <v>0.55840000000000001</v>
      </c>
      <c r="N1158" s="14">
        <f t="shared" si="54"/>
        <v>0</v>
      </c>
      <c r="O1158" s="14">
        <f t="shared" si="56"/>
        <v>0</v>
      </c>
      <c r="P1158" s="9"/>
      <c r="Q1158" s="9"/>
      <c r="R1158" s="9"/>
      <c r="W1158" t="s">
        <v>3530</v>
      </c>
      <c r="X1158" s="6">
        <v>2004</v>
      </c>
      <c r="Z1158" s="6">
        <v>0</v>
      </c>
      <c r="AD1158" s="9"/>
    </row>
    <row r="1159" spans="1:30">
      <c r="A1159" s="9">
        <v>10</v>
      </c>
      <c r="B1159" s="9" t="str">
        <f t="shared" si="55"/>
        <v>Earthquake TremorX 10R</v>
      </c>
      <c r="C1159" s="9" t="s">
        <v>1461</v>
      </c>
      <c r="D1159" s="9" t="s">
        <v>1921</v>
      </c>
      <c r="E1159" s="9"/>
      <c r="F1159" s="9"/>
      <c r="G1159" s="9"/>
      <c r="H1159" s="9">
        <v>800</v>
      </c>
      <c r="I1159" s="9">
        <v>85</v>
      </c>
      <c r="J1159" s="9">
        <v>12.5</v>
      </c>
      <c r="K1159" s="9">
        <v>28</v>
      </c>
      <c r="L1159" s="9">
        <v>35.1</v>
      </c>
      <c r="M1159" s="9">
        <v>0.49780000000000002</v>
      </c>
      <c r="N1159" s="14">
        <f t="shared" si="54"/>
        <v>0.56000000000000005</v>
      </c>
      <c r="O1159" s="14">
        <f t="shared" si="56"/>
        <v>4.4818006430868147</v>
      </c>
      <c r="P1159" s="9"/>
      <c r="Q1159" s="9"/>
      <c r="R1159" s="9"/>
      <c r="W1159" t="s">
        <v>3530</v>
      </c>
      <c r="X1159" s="6">
        <v>2004</v>
      </c>
      <c r="Z1159" s="6">
        <v>0</v>
      </c>
      <c r="AD1159" s="9">
        <v>50</v>
      </c>
    </row>
    <row r="1160" spans="1:30">
      <c r="A1160" s="9">
        <v>10</v>
      </c>
      <c r="B1160" s="9" t="str">
        <f t="shared" si="55"/>
        <v>Eighteen Sound 10M600 8 ohm</v>
      </c>
      <c r="C1160" s="9" t="s">
        <v>1145</v>
      </c>
      <c r="D1160" s="9" t="s">
        <v>1922</v>
      </c>
      <c r="E1160" s="9"/>
      <c r="F1160" s="9"/>
      <c r="G1160" s="9"/>
      <c r="H1160" s="9">
        <v>400</v>
      </c>
      <c r="I1160" s="9">
        <v>102</v>
      </c>
      <c r="J1160" s="9">
        <v>4</v>
      </c>
      <c r="K1160" s="9">
        <v>70</v>
      </c>
      <c r="L1160" s="9">
        <v>25.6</v>
      </c>
      <c r="M1160" s="9">
        <v>0.23</v>
      </c>
      <c r="N1160" s="14">
        <f t="shared" si="54"/>
        <v>0.25</v>
      </c>
      <c r="O1160" s="14">
        <f t="shared" si="56"/>
        <v>2.8750000000000018</v>
      </c>
      <c r="P1160" s="9"/>
      <c r="Q1160" s="9"/>
      <c r="R1160" s="9"/>
      <c r="W1160" t="s">
        <v>3530</v>
      </c>
      <c r="X1160" s="6">
        <v>2004</v>
      </c>
      <c r="Z1160" s="6">
        <v>0</v>
      </c>
      <c r="AD1160" s="9">
        <v>280</v>
      </c>
    </row>
    <row r="1161" spans="1:30">
      <c r="A1161" s="9">
        <v>10</v>
      </c>
      <c r="B1161" s="9" t="str">
        <f t="shared" si="55"/>
        <v>Eighteen Sound 10MB400 8 ohm</v>
      </c>
      <c r="C1161" s="9" t="s">
        <v>1145</v>
      </c>
      <c r="D1161" s="9" t="s">
        <v>1923</v>
      </c>
      <c r="E1161" s="9"/>
      <c r="F1161" s="9"/>
      <c r="G1161" s="9"/>
      <c r="H1161" s="9">
        <v>250</v>
      </c>
      <c r="I1161" s="9">
        <v>100.5</v>
      </c>
      <c r="J1161" s="9">
        <v>2.5</v>
      </c>
      <c r="K1161" s="9">
        <v>70</v>
      </c>
      <c r="L1161" s="9">
        <v>41</v>
      </c>
      <c r="M1161" s="9">
        <v>0.33</v>
      </c>
      <c r="N1161" s="14">
        <f t="shared" si="54"/>
        <v>0.37037037037037035</v>
      </c>
      <c r="O1161" s="14">
        <f t="shared" si="56"/>
        <v>3.0275229357798183</v>
      </c>
      <c r="P1161" s="9"/>
      <c r="Q1161" s="9"/>
      <c r="R1161" s="9"/>
      <c r="W1161" t="s">
        <v>3530</v>
      </c>
      <c r="X1161" s="6">
        <v>2004</v>
      </c>
      <c r="Z1161" s="6">
        <v>0</v>
      </c>
      <c r="AD1161" s="9">
        <v>189</v>
      </c>
    </row>
    <row r="1162" spans="1:30">
      <c r="A1162" s="9">
        <v>10</v>
      </c>
      <c r="B1162" s="9" t="str">
        <f t="shared" si="55"/>
        <v>Eighteen Sound 10MB600 8 ohm</v>
      </c>
      <c r="C1162" s="9" t="s">
        <v>1145</v>
      </c>
      <c r="D1162" s="9" t="s">
        <v>1924</v>
      </c>
      <c r="E1162" s="9"/>
      <c r="F1162" s="9"/>
      <c r="G1162" s="9"/>
      <c r="H1162" s="9">
        <v>450</v>
      </c>
      <c r="I1162" s="9">
        <v>98</v>
      </c>
      <c r="J1162" s="9">
        <v>6.5</v>
      </c>
      <c r="K1162" s="9">
        <v>58</v>
      </c>
      <c r="L1162" s="9">
        <v>33.4</v>
      </c>
      <c r="M1162" s="9">
        <v>0.22</v>
      </c>
      <c r="N1162" s="14">
        <f t="shared" si="54"/>
        <v>0.23015873015873015</v>
      </c>
      <c r="O1162" s="14">
        <f t="shared" si="56"/>
        <v>4.9843749999999964</v>
      </c>
      <c r="P1162" s="9"/>
      <c r="Q1162" s="9"/>
      <c r="R1162" s="9"/>
      <c r="W1162" t="s">
        <v>3530</v>
      </c>
      <c r="X1162" s="6">
        <v>2004</v>
      </c>
      <c r="Z1162" s="6">
        <v>0</v>
      </c>
      <c r="AD1162" s="9">
        <v>252</v>
      </c>
    </row>
    <row r="1163" spans="1:30">
      <c r="A1163" s="9">
        <v>10</v>
      </c>
      <c r="B1163" s="9" t="str">
        <f t="shared" si="55"/>
        <v>Eighteen Sound 10ND610 8 ohm</v>
      </c>
      <c r="C1163" s="9" t="s">
        <v>1145</v>
      </c>
      <c r="D1163" s="9" t="s">
        <v>1925</v>
      </c>
      <c r="E1163" s="9"/>
      <c r="F1163" s="9"/>
      <c r="G1163" s="9"/>
      <c r="H1163" s="9">
        <v>400</v>
      </c>
      <c r="I1163" s="9">
        <v>103</v>
      </c>
      <c r="J1163" s="9">
        <v>2.5</v>
      </c>
      <c r="K1163" s="9">
        <v>89</v>
      </c>
      <c r="L1163" s="9">
        <v>18</v>
      </c>
      <c r="M1163" s="9">
        <v>0.23</v>
      </c>
      <c r="N1163" s="14">
        <f t="shared" si="54"/>
        <v>0.23989218328840969</v>
      </c>
      <c r="O1163" s="14">
        <f t="shared" si="56"/>
        <v>5.5776566757493322</v>
      </c>
      <c r="P1163" s="9"/>
      <c r="Q1163" s="9"/>
      <c r="R1163" s="9"/>
      <c r="W1163" t="s">
        <v>3530</v>
      </c>
      <c r="X1163" s="6">
        <v>2004</v>
      </c>
      <c r="Z1163" s="6">
        <v>0</v>
      </c>
      <c r="AD1163" s="9">
        <v>371</v>
      </c>
    </row>
    <row r="1164" spans="1:30">
      <c r="A1164" s="9">
        <v>10</v>
      </c>
      <c r="B1164" s="9" t="str">
        <f t="shared" si="55"/>
        <v>Eighteen Sound 10W400 8 ohm</v>
      </c>
      <c r="C1164" s="9" t="s">
        <v>1145</v>
      </c>
      <c r="D1164" s="9" t="s">
        <v>1926</v>
      </c>
      <c r="E1164" s="9"/>
      <c r="F1164" s="9"/>
      <c r="G1164" s="9"/>
      <c r="H1164" s="9">
        <v>280</v>
      </c>
      <c r="I1164" s="9">
        <v>98</v>
      </c>
      <c r="J1164" s="9">
        <v>5.5</v>
      </c>
      <c r="K1164" s="9">
        <v>70</v>
      </c>
      <c r="L1164" s="9">
        <v>31</v>
      </c>
      <c r="M1164" s="9">
        <v>0.4</v>
      </c>
      <c r="N1164" s="14">
        <f t="shared" si="54"/>
        <v>0.44025157232704404</v>
      </c>
      <c r="O1164" s="14">
        <f t="shared" si="56"/>
        <v>4.3749999999999982</v>
      </c>
      <c r="P1164" s="9"/>
      <c r="Q1164" s="9"/>
      <c r="R1164" s="9"/>
      <c r="W1164" t="s">
        <v>3530</v>
      </c>
      <c r="X1164" s="6">
        <v>2004</v>
      </c>
      <c r="Z1164" s="6">
        <v>0</v>
      </c>
      <c r="AD1164" s="9">
        <v>159</v>
      </c>
    </row>
    <row r="1165" spans="1:30">
      <c r="A1165" s="9">
        <v>10</v>
      </c>
      <c r="B1165" s="9" t="str">
        <f t="shared" si="55"/>
        <v>Electro Voice DL10X</v>
      </c>
      <c r="C1165" s="9" t="s">
        <v>1927</v>
      </c>
      <c r="D1165" s="9" t="s">
        <v>1928</v>
      </c>
      <c r="E1165" s="9"/>
      <c r="F1165" s="9"/>
      <c r="G1165" s="9"/>
      <c r="H1165" s="9">
        <v>300</v>
      </c>
      <c r="I1165" s="9">
        <v>97</v>
      </c>
      <c r="J1165" s="9">
        <v>4.0599999999999996</v>
      </c>
      <c r="K1165" s="9">
        <v>85.23</v>
      </c>
      <c r="L1165" s="9">
        <v>17.760000000000002</v>
      </c>
      <c r="M1165" s="9">
        <v>0.26500000000000001</v>
      </c>
      <c r="N1165" s="14">
        <f t="shared" si="54"/>
        <v>0.27493548387096778</v>
      </c>
      <c r="O1165" s="14">
        <f t="shared" si="56"/>
        <v>7.3331006493506381</v>
      </c>
      <c r="P1165" s="9"/>
      <c r="Q1165" s="9"/>
      <c r="R1165" s="9"/>
      <c r="W1165" t="s">
        <v>3530</v>
      </c>
      <c r="X1165" s="6">
        <v>2004</v>
      </c>
      <c r="Z1165" s="6">
        <v>0</v>
      </c>
      <c r="AD1165" s="9">
        <v>310</v>
      </c>
    </row>
    <row r="1166" spans="1:30">
      <c r="A1166" s="9">
        <v>10</v>
      </c>
      <c r="B1166" s="9" t="str">
        <f t="shared" si="55"/>
        <v>Eminence Alpha 10</v>
      </c>
      <c r="C1166" s="9" t="s">
        <v>1148</v>
      </c>
      <c r="D1166" s="9" t="s">
        <v>1929</v>
      </c>
      <c r="E1166" s="9"/>
      <c r="F1166" s="9"/>
      <c r="G1166" s="9"/>
      <c r="H1166" s="9">
        <v>150</v>
      </c>
      <c r="I1166" s="9"/>
      <c r="J1166" s="9">
        <v>3.2</v>
      </c>
      <c r="K1166" s="9">
        <v>50</v>
      </c>
      <c r="L1166" s="9">
        <v>82.2</v>
      </c>
      <c r="M1166" s="9">
        <v>0.59</v>
      </c>
      <c r="N1166" s="14">
        <f t="shared" si="54"/>
        <v>0.65789473684210531</v>
      </c>
      <c r="O1166" s="14">
        <f t="shared" si="56"/>
        <v>5.7170542635658803</v>
      </c>
      <c r="P1166" s="9"/>
      <c r="Q1166" s="9"/>
      <c r="R1166" s="9"/>
      <c r="W1166" t="s">
        <v>3530</v>
      </c>
      <c r="X1166" s="6">
        <v>2004</v>
      </c>
      <c r="Z1166" s="6">
        <v>0</v>
      </c>
      <c r="AD1166" s="9">
        <v>76</v>
      </c>
    </row>
    <row r="1167" spans="1:30">
      <c r="A1167" s="9">
        <v>10</v>
      </c>
      <c r="B1167" s="9" t="str">
        <f t="shared" si="55"/>
        <v>Eminence Beta 10</v>
      </c>
      <c r="C1167" s="9" t="s">
        <v>1148</v>
      </c>
      <c r="D1167" s="9" t="s">
        <v>1930</v>
      </c>
      <c r="E1167" s="9"/>
      <c r="F1167" s="9"/>
      <c r="G1167" s="9"/>
      <c r="H1167" s="9">
        <v>250</v>
      </c>
      <c r="I1167" s="9"/>
      <c r="J1167" s="9">
        <v>3</v>
      </c>
      <c r="K1167" s="9">
        <v>53</v>
      </c>
      <c r="L1167" s="9">
        <v>60.1</v>
      </c>
      <c r="M1167" s="9">
        <v>0.49</v>
      </c>
      <c r="N1167" s="14">
        <f t="shared" si="54"/>
        <v>0.51960784313725494</v>
      </c>
      <c r="O1167" s="14">
        <f t="shared" si="56"/>
        <v>8.5993377483443521</v>
      </c>
      <c r="P1167" s="9"/>
      <c r="Q1167" s="9"/>
      <c r="R1167" s="9"/>
      <c r="W1167" t="s">
        <v>3530</v>
      </c>
      <c r="X1167" s="6">
        <v>2004</v>
      </c>
      <c r="Z1167" s="6">
        <v>0</v>
      </c>
      <c r="AD1167" s="9">
        <v>102</v>
      </c>
    </row>
    <row r="1168" spans="1:30">
      <c r="A1168" s="9">
        <v>10</v>
      </c>
      <c r="B1168" s="9" t="str">
        <f t="shared" si="55"/>
        <v>Eminence Beta 10CX</v>
      </c>
      <c r="C1168" s="9" t="s">
        <v>1148</v>
      </c>
      <c r="D1168" s="9" t="s">
        <v>1931</v>
      </c>
      <c r="E1168" s="9"/>
      <c r="F1168" s="9"/>
      <c r="G1168" s="9"/>
      <c r="H1168" s="9">
        <v>250</v>
      </c>
      <c r="I1168" s="9"/>
      <c r="J1168" s="9">
        <v>3</v>
      </c>
      <c r="K1168" s="9">
        <v>38</v>
      </c>
      <c r="L1168" s="9">
        <v>131</v>
      </c>
      <c r="M1168" s="9">
        <v>0.28999999999999998</v>
      </c>
      <c r="N1168" s="14">
        <f t="shared" si="54"/>
        <v>0.29007633587786258</v>
      </c>
      <c r="O1168" s="14">
        <f t="shared" si="56"/>
        <v>1102.0000000000616</v>
      </c>
      <c r="P1168" s="9"/>
      <c r="Q1168" s="9"/>
      <c r="R1168" s="9"/>
      <c r="W1168" t="s">
        <v>3530</v>
      </c>
      <c r="X1168" s="6">
        <v>2004</v>
      </c>
      <c r="Z1168" s="6">
        <v>0</v>
      </c>
      <c r="AD1168" s="9">
        <v>131</v>
      </c>
    </row>
    <row r="1169" spans="1:30">
      <c r="A1169" s="9">
        <v>10</v>
      </c>
      <c r="B1169" s="9" t="str">
        <f t="shared" si="55"/>
        <v>Eminence Delta 10</v>
      </c>
      <c r="C1169" s="9" t="s">
        <v>1148</v>
      </c>
      <c r="D1169" s="9" t="s">
        <v>1932</v>
      </c>
      <c r="E1169" s="9"/>
      <c r="F1169" s="9"/>
      <c r="G1169" s="9"/>
      <c r="H1169" s="9">
        <v>350</v>
      </c>
      <c r="I1169" s="9"/>
      <c r="J1169" s="9">
        <v>1.6</v>
      </c>
      <c r="K1169" s="9">
        <v>66</v>
      </c>
      <c r="L1169" s="9">
        <v>30.5</v>
      </c>
      <c r="M1169" s="9">
        <v>0.33</v>
      </c>
      <c r="N1169" s="14">
        <f t="shared" si="54"/>
        <v>0.34920634920634919</v>
      </c>
      <c r="O1169" s="14">
        <f t="shared" si="56"/>
        <v>6.0000000000000053</v>
      </c>
      <c r="P1169" s="9"/>
      <c r="Q1169" s="9"/>
      <c r="R1169" s="9"/>
      <c r="W1169" t="s">
        <v>3530</v>
      </c>
      <c r="X1169" s="6">
        <v>2004</v>
      </c>
      <c r="Z1169" s="6">
        <v>0</v>
      </c>
      <c r="AD1169" s="9">
        <v>189</v>
      </c>
    </row>
    <row r="1170" spans="1:30">
      <c r="A1170" s="9">
        <v>10</v>
      </c>
      <c r="B1170" s="9" t="str">
        <f t="shared" si="55"/>
        <v>Eminence Deltalite 2510</v>
      </c>
      <c r="C1170" s="9" t="s">
        <v>1148</v>
      </c>
      <c r="D1170" s="9" t="s">
        <v>1933</v>
      </c>
      <c r="E1170" s="9"/>
      <c r="F1170" s="9"/>
      <c r="G1170" s="9"/>
      <c r="H1170" s="9">
        <v>300</v>
      </c>
      <c r="I1170" s="9"/>
      <c r="J1170" s="9">
        <v>3.9</v>
      </c>
      <c r="K1170" s="9">
        <v>41.17</v>
      </c>
      <c r="L1170" s="9">
        <v>107.9</v>
      </c>
      <c r="M1170" s="9">
        <v>0.28999999999999998</v>
      </c>
      <c r="N1170" s="14">
        <f t="shared" si="54"/>
        <v>0.30954887218045113</v>
      </c>
      <c r="O1170" s="14">
        <f t="shared" si="56"/>
        <v>4.5920384615384577</v>
      </c>
      <c r="P1170" s="9"/>
      <c r="Q1170" s="9"/>
      <c r="R1170" s="9"/>
      <c r="W1170" t="s">
        <v>3530</v>
      </c>
      <c r="X1170" s="6">
        <v>2004</v>
      </c>
      <c r="Z1170" s="6">
        <v>0</v>
      </c>
      <c r="AD1170" s="9">
        <v>133</v>
      </c>
    </row>
    <row r="1171" spans="1:30">
      <c r="A1171" s="9">
        <v>10</v>
      </c>
      <c r="B1171" s="9" t="str">
        <f t="shared" si="55"/>
        <v>Eminence Gamma 10</v>
      </c>
      <c r="C1171" s="9" t="s">
        <v>1148</v>
      </c>
      <c r="D1171" s="9" t="s">
        <v>1934</v>
      </c>
      <c r="E1171" s="9"/>
      <c r="F1171" s="9"/>
      <c r="G1171" s="9"/>
      <c r="H1171" s="9">
        <v>300</v>
      </c>
      <c r="I1171" s="9"/>
      <c r="J1171" s="9">
        <v>1.6</v>
      </c>
      <c r="K1171" s="9">
        <v>63</v>
      </c>
      <c r="L1171" s="9">
        <v>36.4</v>
      </c>
      <c r="M1171" s="9">
        <v>0.51</v>
      </c>
      <c r="N1171" s="14">
        <f t="shared" si="54"/>
        <v>0.53846153846153844</v>
      </c>
      <c r="O1171" s="14">
        <f t="shared" si="56"/>
        <v>9.6486486486486616</v>
      </c>
      <c r="P1171" s="9"/>
      <c r="Q1171" s="9"/>
      <c r="R1171" s="9"/>
      <c r="W1171" t="s">
        <v>3530</v>
      </c>
      <c r="X1171" s="6">
        <v>2004</v>
      </c>
      <c r="Z1171" s="6">
        <v>0</v>
      </c>
      <c r="AD1171" s="9">
        <v>117</v>
      </c>
    </row>
    <row r="1172" spans="1:30">
      <c r="A1172" s="9">
        <v>10</v>
      </c>
      <c r="B1172" s="9" t="str">
        <f t="shared" si="55"/>
        <v>Eminence HL-10A</v>
      </c>
      <c r="C1172" s="9" t="s">
        <v>1148</v>
      </c>
      <c r="D1172" s="9" t="s">
        <v>1935</v>
      </c>
      <c r="E1172" s="9"/>
      <c r="F1172" s="9"/>
      <c r="G1172" s="9"/>
      <c r="H1172" s="9">
        <v>300</v>
      </c>
      <c r="I1172" s="9">
        <v>87.1</v>
      </c>
      <c r="J1172" s="9">
        <v>11.1</v>
      </c>
      <c r="K1172" s="9">
        <v>32</v>
      </c>
      <c r="L1172" s="9">
        <v>29.2</v>
      </c>
      <c r="M1172" s="9">
        <v>0.28000000000000003</v>
      </c>
      <c r="N1172" s="14">
        <f t="shared" si="54"/>
        <v>0.29090909090909089</v>
      </c>
      <c r="O1172" s="14">
        <f t="shared" si="56"/>
        <v>7.466666666666681</v>
      </c>
      <c r="P1172" s="9"/>
      <c r="Q1172" s="9"/>
      <c r="R1172" s="9"/>
      <c r="W1172" t="s">
        <v>3530</v>
      </c>
      <c r="X1172" s="6">
        <v>2004</v>
      </c>
      <c r="Z1172" s="6">
        <v>0</v>
      </c>
      <c r="AD1172" s="9">
        <v>110</v>
      </c>
    </row>
    <row r="1173" spans="1:30">
      <c r="A1173" s="9">
        <v>10</v>
      </c>
      <c r="B1173" s="9" t="str">
        <f t="shared" si="55"/>
        <v>Eminence Kappa Pro 10</v>
      </c>
      <c r="C1173" s="9" t="s">
        <v>1148</v>
      </c>
      <c r="D1173" s="9" t="s">
        <v>1936</v>
      </c>
      <c r="E1173" s="9"/>
      <c r="F1173" s="9"/>
      <c r="G1173" s="9"/>
      <c r="H1173" s="9">
        <v>500</v>
      </c>
      <c r="I1173" s="9"/>
      <c r="J1173" s="9">
        <v>3.2</v>
      </c>
      <c r="K1173" s="9">
        <v>46</v>
      </c>
      <c r="L1173" s="9">
        <v>52.2</v>
      </c>
      <c r="M1173" s="9">
        <v>0.2</v>
      </c>
      <c r="N1173" s="14">
        <f t="shared" si="54"/>
        <v>0.2</v>
      </c>
      <c r="O1173" s="14" t="e">
        <f t="shared" si="56"/>
        <v>#DIV/0!</v>
      </c>
      <c r="P1173" s="9"/>
      <c r="Q1173" s="9"/>
      <c r="R1173" s="9"/>
      <c r="W1173" t="s">
        <v>3530</v>
      </c>
      <c r="X1173" s="6">
        <v>2004</v>
      </c>
      <c r="Z1173" s="6">
        <v>0</v>
      </c>
      <c r="AD1173" s="9">
        <v>230</v>
      </c>
    </row>
    <row r="1174" spans="1:30">
      <c r="A1174" s="9">
        <v>10</v>
      </c>
      <c r="B1174" s="9" t="str">
        <f t="shared" si="55"/>
        <v>Fane Classic 10/70</v>
      </c>
      <c r="C1174" s="9" t="s">
        <v>974</v>
      </c>
      <c r="D1174" s="9" t="s">
        <v>1937</v>
      </c>
      <c r="E1174" s="9"/>
      <c r="F1174" s="9"/>
      <c r="G1174" s="9"/>
      <c r="H1174" s="9">
        <v>70</v>
      </c>
      <c r="I1174" s="9">
        <v>100</v>
      </c>
      <c r="J1174" s="9"/>
      <c r="K1174" s="9">
        <v>88</v>
      </c>
      <c r="L1174" s="9">
        <v>116.15</v>
      </c>
      <c r="M1174" s="9">
        <v>0.52</v>
      </c>
      <c r="N1174" s="14">
        <f t="shared" si="54"/>
        <v>0</v>
      </c>
      <c r="O1174" s="14">
        <f t="shared" si="56"/>
        <v>0</v>
      </c>
      <c r="P1174" s="9"/>
      <c r="Q1174" s="9"/>
      <c r="R1174" s="9"/>
      <c r="W1174" t="s">
        <v>3530</v>
      </c>
      <c r="X1174" s="6">
        <v>2004</v>
      </c>
      <c r="Z1174" s="6">
        <v>0</v>
      </c>
      <c r="AD1174" s="9"/>
    </row>
    <row r="1175" spans="1:30">
      <c r="A1175" s="9">
        <v>10</v>
      </c>
      <c r="B1175" s="9" t="str">
        <f t="shared" si="55"/>
        <v>Fane CLASSIC10/100</v>
      </c>
      <c r="C1175" s="9" t="s">
        <v>974</v>
      </c>
      <c r="D1175" s="9" t="s">
        <v>1938</v>
      </c>
      <c r="E1175" s="9"/>
      <c r="F1175" s="9"/>
      <c r="G1175" s="9"/>
      <c r="H1175" s="9">
        <v>150</v>
      </c>
      <c r="I1175" s="9">
        <v>100</v>
      </c>
      <c r="J1175" s="9">
        <v>8.8000000000000007</v>
      </c>
      <c r="K1175" s="9">
        <v>75</v>
      </c>
      <c r="L1175" s="9">
        <v>78</v>
      </c>
      <c r="M1175" s="9">
        <v>0.34</v>
      </c>
      <c r="N1175" s="14">
        <f t="shared" si="54"/>
        <v>0.36945812807881773</v>
      </c>
      <c r="O1175" s="14">
        <f t="shared" si="56"/>
        <v>4.2642140468227447</v>
      </c>
      <c r="P1175" s="9"/>
      <c r="Q1175" s="9"/>
      <c r="R1175" s="9"/>
      <c r="W1175" t="s">
        <v>3530</v>
      </c>
      <c r="X1175" s="6">
        <v>2004</v>
      </c>
      <c r="Z1175" s="6">
        <v>0</v>
      </c>
      <c r="AD1175" s="9">
        <v>203</v>
      </c>
    </row>
    <row r="1176" spans="1:30">
      <c r="A1176" s="9">
        <v>10</v>
      </c>
      <c r="B1176" s="9" t="str">
        <f t="shared" si="55"/>
        <v>Fane CLASSIC10/100C</v>
      </c>
      <c r="C1176" s="9" t="s">
        <v>974</v>
      </c>
      <c r="D1176" s="9" t="s">
        <v>1939</v>
      </c>
      <c r="E1176" s="9"/>
      <c r="F1176" s="9"/>
      <c r="G1176" s="9"/>
      <c r="H1176" s="9">
        <v>200</v>
      </c>
      <c r="I1176" s="9"/>
      <c r="J1176" s="9">
        <v>8.8000000000000007</v>
      </c>
      <c r="K1176" s="9">
        <v>62</v>
      </c>
      <c r="L1176" s="9">
        <v>61</v>
      </c>
      <c r="M1176" s="9">
        <v>0.48</v>
      </c>
      <c r="N1176" s="14">
        <f t="shared" si="54"/>
        <v>0.57943925233644855</v>
      </c>
      <c r="O1176" s="14">
        <f t="shared" si="56"/>
        <v>2.7969924812030085</v>
      </c>
      <c r="P1176" s="9"/>
      <c r="Q1176" s="9"/>
      <c r="R1176" s="9"/>
      <c r="W1176" t="s">
        <v>3530</v>
      </c>
      <c r="X1176" s="6">
        <v>2004</v>
      </c>
      <c r="Z1176" s="6">
        <v>0</v>
      </c>
      <c r="AD1176" s="9">
        <v>107</v>
      </c>
    </row>
    <row r="1177" spans="1:30">
      <c r="A1177" s="9">
        <v>10</v>
      </c>
      <c r="B1177" s="9" t="str">
        <f t="shared" si="55"/>
        <v>Fane CLASSIC10/30</v>
      </c>
      <c r="C1177" s="9" t="s">
        <v>974</v>
      </c>
      <c r="D1177" s="9" t="s">
        <v>1940</v>
      </c>
      <c r="E1177" s="9"/>
      <c r="F1177" s="9"/>
      <c r="G1177" s="9"/>
      <c r="H1177" s="9">
        <v>200</v>
      </c>
      <c r="I1177" s="9"/>
      <c r="J1177" s="9">
        <v>8.8000000000000007</v>
      </c>
      <c r="K1177" s="9">
        <v>91</v>
      </c>
      <c r="L1177" s="9">
        <v>127</v>
      </c>
      <c r="M1177" s="9">
        <v>1.3</v>
      </c>
      <c r="N1177" s="14">
        <f t="shared" si="54"/>
        <v>1.6851851851851851</v>
      </c>
      <c r="O1177" s="14">
        <f t="shared" si="56"/>
        <v>5.6875000000000027</v>
      </c>
      <c r="P1177" s="9"/>
      <c r="Q1177" s="9"/>
      <c r="R1177" s="9"/>
      <c r="W1177" t="s">
        <v>3530</v>
      </c>
      <c r="X1177" s="6">
        <v>2004</v>
      </c>
      <c r="Z1177" s="6">
        <v>0</v>
      </c>
      <c r="AD1177" s="9">
        <v>54</v>
      </c>
    </row>
    <row r="1178" spans="1:30">
      <c r="A1178" s="9">
        <v>10</v>
      </c>
      <c r="B1178" s="9" t="str">
        <f t="shared" si="55"/>
        <v>Fane CLASSIC10/60</v>
      </c>
      <c r="C1178" s="9" t="s">
        <v>974</v>
      </c>
      <c r="D1178" s="9" t="s">
        <v>1941</v>
      </c>
      <c r="E1178" s="9"/>
      <c r="F1178" s="9"/>
      <c r="G1178" s="9"/>
      <c r="H1178" s="9">
        <v>125</v>
      </c>
      <c r="I1178" s="9"/>
      <c r="J1178" s="9">
        <v>10.8</v>
      </c>
      <c r="K1178" s="9">
        <v>88</v>
      </c>
      <c r="L1178" s="9">
        <v>116</v>
      </c>
      <c r="M1178" s="9">
        <v>0.52</v>
      </c>
      <c r="N1178" s="14">
        <f t="shared" si="54"/>
        <v>0.57894736842105265</v>
      </c>
      <c r="O1178" s="14">
        <f t="shared" si="56"/>
        <v>5.1071428571428621</v>
      </c>
      <c r="P1178" s="9"/>
      <c r="Q1178" s="9"/>
      <c r="R1178" s="9"/>
      <c r="W1178" t="s">
        <v>3530</v>
      </c>
      <c r="X1178" s="6">
        <v>2004</v>
      </c>
      <c r="Z1178" s="6">
        <v>0</v>
      </c>
      <c r="AD1178" s="9">
        <v>152</v>
      </c>
    </row>
    <row r="1179" spans="1:30">
      <c r="A1179" s="9">
        <v>10</v>
      </c>
      <c r="B1179" s="9" t="str">
        <f t="shared" si="55"/>
        <v>Fane CLASSIC10/60C</v>
      </c>
      <c r="C1179" s="9" t="s">
        <v>974</v>
      </c>
      <c r="D1179" s="9" t="s">
        <v>1942</v>
      </c>
      <c r="E1179" s="9"/>
      <c r="F1179" s="9"/>
      <c r="G1179" s="9"/>
      <c r="H1179" s="9">
        <v>125</v>
      </c>
      <c r="I1179" s="9"/>
      <c r="J1179" s="9">
        <v>10.8</v>
      </c>
      <c r="K1179" s="9">
        <v>61</v>
      </c>
      <c r="L1179" s="9">
        <v>38</v>
      </c>
      <c r="M1179" s="9">
        <v>0.51</v>
      </c>
      <c r="N1179" s="14">
        <f t="shared" si="54"/>
        <v>0.62244897959183676</v>
      </c>
      <c r="O1179" s="14">
        <f t="shared" si="56"/>
        <v>2.8230490018148826</v>
      </c>
      <c r="P1179" s="9"/>
      <c r="Q1179" s="9"/>
      <c r="R1179" s="9"/>
      <c r="W1179" t="s">
        <v>3530</v>
      </c>
      <c r="X1179" s="6">
        <v>2004</v>
      </c>
      <c r="Z1179" s="6">
        <v>0</v>
      </c>
      <c r="AD1179" s="9">
        <v>98</v>
      </c>
    </row>
    <row r="1180" spans="1:30">
      <c r="A1180" s="9">
        <v>10</v>
      </c>
      <c r="B1180" s="9" t="str">
        <f t="shared" si="55"/>
        <v>Fane CRESCENDO10/200</v>
      </c>
      <c r="C1180" s="9" t="s">
        <v>974</v>
      </c>
      <c r="D1180" s="9" t="s">
        <v>1943</v>
      </c>
      <c r="E1180" s="9"/>
      <c r="F1180" s="9"/>
      <c r="G1180" s="9"/>
      <c r="H1180" s="9">
        <v>120</v>
      </c>
      <c r="I1180" s="9"/>
      <c r="J1180" s="9">
        <v>2.5</v>
      </c>
      <c r="K1180" s="9">
        <v>65</v>
      </c>
      <c r="L1180" s="9">
        <v>26</v>
      </c>
      <c r="M1180" s="9">
        <v>0.32</v>
      </c>
      <c r="N1180" s="14">
        <f t="shared" si="54"/>
        <v>0.34946236559139787</v>
      </c>
      <c r="O1180" s="14">
        <f t="shared" si="56"/>
        <v>3.7956204379561989</v>
      </c>
      <c r="P1180" s="9"/>
      <c r="Q1180" s="9"/>
      <c r="R1180" s="9"/>
      <c r="W1180" t="s">
        <v>3530</v>
      </c>
      <c r="X1180" s="6">
        <v>2004</v>
      </c>
      <c r="Z1180" s="6">
        <v>0</v>
      </c>
      <c r="AD1180" s="9">
        <v>186</v>
      </c>
    </row>
    <row r="1181" spans="1:30">
      <c r="A1181" s="9">
        <v>10</v>
      </c>
      <c r="B1181" s="9" t="str">
        <f t="shared" si="55"/>
        <v>Fane CRESCENDO10/80</v>
      </c>
      <c r="C1181" s="9" t="s">
        <v>974</v>
      </c>
      <c r="D1181" s="9" t="s">
        <v>1944</v>
      </c>
      <c r="E1181" s="9"/>
      <c r="F1181" s="9"/>
      <c r="G1181" s="9"/>
      <c r="H1181" s="9">
        <v>175</v>
      </c>
      <c r="I1181" s="9"/>
      <c r="J1181" s="9">
        <v>5.3</v>
      </c>
      <c r="K1181" s="9">
        <v>91</v>
      </c>
      <c r="L1181" s="9">
        <v>10</v>
      </c>
      <c r="M1181" s="9">
        <v>0.35</v>
      </c>
      <c r="N1181" s="14">
        <f t="shared" si="54"/>
        <v>0.3807531380753138</v>
      </c>
      <c r="O1181" s="14">
        <f t="shared" si="56"/>
        <v>4.3333333333333321</v>
      </c>
      <c r="P1181" s="9"/>
      <c r="Q1181" s="9"/>
      <c r="R1181" s="9"/>
      <c r="W1181" t="s">
        <v>3530</v>
      </c>
      <c r="X1181" s="6">
        <v>2004</v>
      </c>
      <c r="Z1181" s="6">
        <v>0</v>
      </c>
      <c r="AD1181" s="9">
        <v>239</v>
      </c>
    </row>
    <row r="1182" spans="1:30">
      <c r="A1182" s="9">
        <v>10</v>
      </c>
      <c r="B1182" s="9" t="str">
        <f t="shared" si="55"/>
        <v>Fane DISCO100</v>
      </c>
      <c r="C1182" s="9" t="s">
        <v>974</v>
      </c>
      <c r="D1182" s="9" t="s">
        <v>1945</v>
      </c>
      <c r="E1182" s="9"/>
      <c r="F1182" s="9"/>
      <c r="G1182" s="9"/>
      <c r="H1182" s="9">
        <v>50</v>
      </c>
      <c r="I1182" s="9"/>
      <c r="J1182" s="9">
        <v>3</v>
      </c>
      <c r="K1182" s="9">
        <v>57</v>
      </c>
      <c r="L1182" s="9">
        <v>60</v>
      </c>
      <c r="M1182" s="9">
        <v>0.37</v>
      </c>
      <c r="N1182" s="14">
        <f t="shared" si="54"/>
        <v>0.39860139860139859</v>
      </c>
      <c r="O1182" s="14">
        <f t="shared" si="56"/>
        <v>5.1564792176039207</v>
      </c>
      <c r="P1182" s="9"/>
      <c r="Q1182" s="9"/>
      <c r="R1182" s="9"/>
      <c r="W1182" t="s">
        <v>3530</v>
      </c>
      <c r="X1182" s="6">
        <v>2004</v>
      </c>
      <c r="Z1182" s="6">
        <v>0</v>
      </c>
      <c r="AD1182" s="9">
        <v>143</v>
      </c>
    </row>
    <row r="1183" spans="1:30">
      <c r="A1183" s="9">
        <v>10</v>
      </c>
      <c r="B1183" s="9" t="str">
        <f t="shared" si="55"/>
        <v>Fane DISCO200</v>
      </c>
      <c r="C1183" s="9" t="s">
        <v>974</v>
      </c>
      <c r="D1183" s="9" t="s">
        <v>1946</v>
      </c>
      <c r="E1183" s="9"/>
      <c r="F1183" s="9"/>
      <c r="G1183" s="9"/>
      <c r="H1183" s="9">
        <v>40</v>
      </c>
      <c r="I1183" s="9"/>
      <c r="J1183" s="9">
        <v>5.4</v>
      </c>
      <c r="K1183" s="9">
        <v>47</v>
      </c>
      <c r="L1183" s="9">
        <v>100</v>
      </c>
      <c r="M1183" s="9">
        <v>0.26</v>
      </c>
      <c r="N1183" s="14">
        <f t="shared" si="54"/>
        <v>0.27976190476190477</v>
      </c>
      <c r="O1183" s="14">
        <f t="shared" si="56"/>
        <v>3.6807228915662673</v>
      </c>
      <c r="P1183" s="9"/>
      <c r="Q1183" s="9"/>
      <c r="R1183" s="9"/>
      <c r="W1183" t="s">
        <v>3530</v>
      </c>
      <c r="X1183" s="6">
        <v>2004</v>
      </c>
      <c r="Z1183" s="6">
        <v>0</v>
      </c>
      <c r="AD1183" s="9">
        <v>168</v>
      </c>
    </row>
    <row r="1184" spans="1:30">
      <c r="A1184" s="9">
        <v>10</v>
      </c>
      <c r="B1184" s="9" t="str">
        <f t="shared" si="55"/>
        <v>Fane G100B</v>
      </c>
      <c r="C1184" s="9" t="s">
        <v>974</v>
      </c>
      <c r="D1184" s="9" t="s">
        <v>1947</v>
      </c>
      <c r="E1184" s="9"/>
      <c r="F1184" s="9"/>
      <c r="G1184" s="9"/>
      <c r="H1184" s="9">
        <v>40</v>
      </c>
      <c r="I1184" s="9"/>
      <c r="J1184" s="9">
        <v>2</v>
      </c>
      <c r="K1184" s="9">
        <v>56</v>
      </c>
      <c r="L1184" s="9">
        <v>73</v>
      </c>
      <c r="M1184" s="9">
        <v>0.38</v>
      </c>
      <c r="N1184" s="14">
        <f t="shared" si="54"/>
        <v>0.40875912408759124</v>
      </c>
      <c r="O1184" s="14">
        <f t="shared" si="56"/>
        <v>5.4010152284263961</v>
      </c>
      <c r="P1184" s="9"/>
      <c r="Q1184" s="9"/>
      <c r="R1184" s="9"/>
      <c r="W1184" t="s">
        <v>3530</v>
      </c>
      <c r="X1184" s="6">
        <v>2004</v>
      </c>
      <c r="Z1184" s="6">
        <v>0</v>
      </c>
      <c r="AD1184" s="9">
        <v>137</v>
      </c>
    </row>
    <row r="1185" spans="1:30">
      <c r="A1185" s="9">
        <v>10</v>
      </c>
      <c r="B1185" s="9" t="str">
        <f t="shared" si="55"/>
        <v>Fane G80R</v>
      </c>
      <c r="C1185" s="9" t="s">
        <v>974</v>
      </c>
      <c r="D1185" s="9" t="s">
        <v>1948</v>
      </c>
      <c r="E1185" s="9"/>
      <c r="F1185" s="9"/>
      <c r="G1185" s="9"/>
      <c r="H1185" s="9">
        <v>80</v>
      </c>
      <c r="I1185" s="9"/>
      <c r="J1185" s="9">
        <v>5.0999999999999996</v>
      </c>
      <c r="K1185" s="9">
        <v>80</v>
      </c>
      <c r="L1185" s="9">
        <v>44</v>
      </c>
      <c r="M1185" s="9">
        <v>0.43</v>
      </c>
      <c r="N1185" s="14">
        <f t="shared" si="54"/>
        <v>0.49079754601226994</v>
      </c>
      <c r="O1185" s="14">
        <f t="shared" si="56"/>
        <v>3.471241170534813</v>
      </c>
      <c r="P1185" s="9"/>
      <c r="Q1185" s="9"/>
      <c r="R1185" s="9"/>
      <c r="W1185" t="s">
        <v>3530</v>
      </c>
      <c r="X1185" s="6">
        <v>2004</v>
      </c>
      <c r="Z1185" s="6">
        <v>0</v>
      </c>
      <c r="AD1185" s="9">
        <v>163</v>
      </c>
    </row>
    <row r="1186" spans="1:30">
      <c r="A1186" s="9">
        <v>10</v>
      </c>
      <c r="B1186" s="9" t="str">
        <f t="shared" si="55"/>
        <v>Fane MR100</v>
      </c>
      <c r="C1186" s="9" t="s">
        <v>974</v>
      </c>
      <c r="D1186" s="9" t="s">
        <v>1949</v>
      </c>
      <c r="E1186" s="9"/>
      <c r="F1186" s="9"/>
      <c r="G1186" s="9"/>
      <c r="H1186" s="9">
        <v>45</v>
      </c>
      <c r="I1186" s="9"/>
      <c r="J1186" s="9">
        <v>3.3</v>
      </c>
      <c r="K1186" s="9">
        <v>62</v>
      </c>
      <c r="L1186" s="9">
        <v>34.299999999999997</v>
      </c>
      <c r="M1186" s="9">
        <v>0.15</v>
      </c>
      <c r="N1186" s="14">
        <f t="shared" si="54"/>
        <v>0.15979381443298968</v>
      </c>
      <c r="O1186" s="14">
        <f t="shared" si="56"/>
        <v>2.4473684210526336</v>
      </c>
      <c r="P1186" s="9"/>
      <c r="Q1186" s="9"/>
      <c r="R1186" s="9"/>
      <c r="W1186" t="s">
        <v>3530</v>
      </c>
      <c r="X1186" s="6">
        <v>2004</v>
      </c>
      <c r="Z1186" s="6">
        <v>0</v>
      </c>
      <c r="AD1186" s="9">
        <v>388</v>
      </c>
    </row>
    <row r="1187" spans="1:30">
      <c r="A1187" s="9">
        <v>10</v>
      </c>
      <c r="B1187" s="9" t="str">
        <f t="shared" si="55"/>
        <v>Fane STUD 10 BASS</v>
      </c>
      <c r="C1187" s="9" t="s">
        <v>974</v>
      </c>
      <c r="D1187" s="9" t="s">
        <v>1950</v>
      </c>
      <c r="E1187" s="9"/>
      <c r="F1187" s="9"/>
      <c r="G1187" s="9"/>
      <c r="H1187" s="9">
        <v>150</v>
      </c>
      <c r="I1187" s="9">
        <v>95</v>
      </c>
      <c r="J1187" s="9">
        <v>5.5</v>
      </c>
      <c r="K1187" s="9">
        <v>33</v>
      </c>
      <c r="L1187" s="9">
        <v>83</v>
      </c>
      <c r="M1187" s="9">
        <v>0.14180000000000001</v>
      </c>
      <c r="N1187" s="14">
        <f t="shared" si="54"/>
        <v>0.15</v>
      </c>
      <c r="O1187" s="14">
        <f t="shared" si="56"/>
        <v>2.5939024390243941</v>
      </c>
      <c r="P1187" s="9"/>
      <c r="Q1187" s="9"/>
      <c r="R1187" s="9"/>
      <c r="W1187" t="s">
        <v>3530</v>
      </c>
      <c r="X1187" s="6">
        <v>2004</v>
      </c>
      <c r="Z1187" s="6">
        <v>0</v>
      </c>
      <c r="AD1187" s="9">
        <v>220</v>
      </c>
    </row>
    <row r="1188" spans="1:30">
      <c r="A1188" s="9">
        <v>10</v>
      </c>
      <c r="B1188" s="9" t="str">
        <f t="shared" si="55"/>
        <v>Fane STUDIO 10M</v>
      </c>
      <c r="C1188" s="9" t="s">
        <v>974</v>
      </c>
      <c r="D1188" s="9" t="s">
        <v>1951</v>
      </c>
      <c r="E1188" s="9"/>
      <c r="F1188" s="9"/>
      <c r="G1188" s="9"/>
      <c r="H1188" s="9">
        <v>200</v>
      </c>
      <c r="I1188" s="9">
        <v>96</v>
      </c>
      <c r="J1188" s="9">
        <v>5.5</v>
      </c>
      <c r="K1188" s="9">
        <v>73</v>
      </c>
      <c r="L1188" s="9">
        <v>27.2</v>
      </c>
      <c r="M1188" s="9">
        <v>0.3402</v>
      </c>
      <c r="N1188" s="14">
        <f t="shared" si="54"/>
        <v>0.38020833333333331</v>
      </c>
      <c r="O1188" s="14">
        <f t="shared" si="56"/>
        <v>3.2329983336804848</v>
      </c>
      <c r="P1188" s="9"/>
      <c r="Q1188" s="9"/>
      <c r="R1188" s="9"/>
      <c r="W1188" t="s">
        <v>3530</v>
      </c>
      <c r="X1188" s="6">
        <v>2004</v>
      </c>
      <c r="Z1188" s="6">
        <v>0</v>
      </c>
      <c r="AD1188" s="9">
        <v>192</v>
      </c>
    </row>
    <row r="1189" spans="1:30">
      <c r="A1189" s="9">
        <v>10</v>
      </c>
      <c r="B1189" s="9" t="str">
        <f t="shared" si="55"/>
        <v>Fane STUDIO10BASS</v>
      </c>
      <c r="C1189" s="9" t="s">
        <v>974</v>
      </c>
      <c r="D1189" s="9" t="s">
        <v>1952</v>
      </c>
      <c r="E1189" s="9"/>
      <c r="F1189" s="9"/>
      <c r="G1189" s="9"/>
      <c r="H1189" s="9">
        <v>100</v>
      </c>
      <c r="I1189" s="9"/>
      <c r="J1189" s="9">
        <v>9.1</v>
      </c>
      <c r="K1189" s="9">
        <v>33</v>
      </c>
      <c r="L1189" s="9">
        <v>83</v>
      </c>
      <c r="M1189" s="9">
        <v>0.14000000000000001</v>
      </c>
      <c r="N1189" s="14">
        <f t="shared" si="54"/>
        <v>0.15</v>
      </c>
      <c r="O1189" s="14">
        <f t="shared" si="56"/>
        <v>2.1000000000000036</v>
      </c>
      <c r="P1189" s="9"/>
      <c r="Q1189" s="9"/>
      <c r="R1189" s="9"/>
      <c r="W1189" t="s">
        <v>3530</v>
      </c>
      <c r="X1189" s="6">
        <v>2004</v>
      </c>
      <c r="Z1189" s="6">
        <v>0</v>
      </c>
      <c r="AD1189" s="9">
        <v>220</v>
      </c>
    </row>
    <row r="1190" spans="1:30">
      <c r="A1190" s="9">
        <v>10</v>
      </c>
      <c r="B1190" s="9" t="str">
        <f t="shared" si="55"/>
        <v>Focal 10V6412</v>
      </c>
      <c r="C1190" s="14" t="s">
        <v>977</v>
      </c>
      <c r="D1190" s="14" t="s">
        <v>1953</v>
      </c>
      <c r="E1190" s="14"/>
      <c r="F1190" s="14"/>
      <c r="G1190" s="14"/>
      <c r="H1190" s="14">
        <v>100</v>
      </c>
      <c r="I1190" s="14">
        <v>92.68</v>
      </c>
      <c r="J1190" s="9">
        <v>8.3000000000000007</v>
      </c>
      <c r="K1190" s="14">
        <v>50</v>
      </c>
      <c r="L1190" s="14">
        <v>32.799999999999997</v>
      </c>
      <c r="M1190" s="14">
        <v>0.42</v>
      </c>
      <c r="N1190" s="14">
        <f t="shared" si="54"/>
        <v>0.45045045045045046</v>
      </c>
      <c r="O1190" s="14">
        <f t="shared" si="56"/>
        <v>6.2130177514792813</v>
      </c>
      <c r="P1190" s="14"/>
      <c r="Q1190" s="14"/>
      <c r="R1190" s="14"/>
      <c r="W1190" t="s">
        <v>3530</v>
      </c>
      <c r="X1190" s="6">
        <v>2004</v>
      </c>
      <c r="Z1190" s="6">
        <v>0</v>
      </c>
      <c r="AD1190" s="14">
        <v>111</v>
      </c>
    </row>
    <row r="1191" spans="1:30">
      <c r="A1191" s="9">
        <v>10</v>
      </c>
      <c r="B1191" s="9" t="str">
        <f t="shared" si="55"/>
        <v>Focal 10W6411</v>
      </c>
      <c r="C1191" s="14" t="s">
        <v>977</v>
      </c>
      <c r="D1191" s="14" t="s">
        <v>1954</v>
      </c>
      <c r="E1191" s="14"/>
      <c r="F1191" s="14"/>
      <c r="G1191" s="14"/>
      <c r="H1191" s="14">
        <v>100</v>
      </c>
      <c r="I1191" s="14">
        <v>89.3</v>
      </c>
      <c r="J1191" s="9">
        <v>8</v>
      </c>
      <c r="K1191" s="14">
        <v>43.7</v>
      </c>
      <c r="L1191" s="14">
        <v>42.3</v>
      </c>
      <c r="M1191" s="14">
        <v>0.45</v>
      </c>
      <c r="N1191" s="14">
        <f t="shared" si="54"/>
        <v>0.48021978021978023</v>
      </c>
      <c r="O1191" s="14">
        <f t="shared" si="56"/>
        <v>7.1509090909090727</v>
      </c>
      <c r="P1191" s="14"/>
      <c r="Q1191" s="14"/>
      <c r="R1191" s="14"/>
      <c r="W1191" t="s">
        <v>3530</v>
      </c>
      <c r="X1191" s="6">
        <v>2004</v>
      </c>
      <c r="Z1191" s="6">
        <v>0</v>
      </c>
      <c r="AD1191" s="14">
        <v>91</v>
      </c>
    </row>
    <row r="1192" spans="1:30">
      <c r="A1192" s="9">
        <v>10</v>
      </c>
      <c r="B1192" s="9" t="str">
        <f t="shared" si="55"/>
        <v>Gold Sound 1040-4</v>
      </c>
      <c r="C1192" s="14" t="s">
        <v>1955</v>
      </c>
      <c r="D1192" s="14" t="s">
        <v>1956</v>
      </c>
      <c r="E1192" s="14"/>
      <c r="F1192" s="14"/>
      <c r="G1192" s="14"/>
      <c r="H1192" s="14">
        <v>150</v>
      </c>
      <c r="I1192" s="14">
        <v>84</v>
      </c>
      <c r="J1192" s="9">
        <v>7.6</v>
      </c>
      <c r="K1192" s="14">
        <v>24</v>
      </c>
      <c r="L1192" s="14">
        <v>98.26</v>
      </c>
      <c r="M1192" s="14">
        <v>0.84240000000000004</v>
      </c>
      <c r="N1192" s="14">
        <f t="shared" si="54"/>
        <v>0.96</v>
      </c>
      <c r="O1192" s="14">
        <f t="shared" si="56"/>
        <v>6.8767346938775553</v>
      </c>
      <c r="P1192" s="14"/>
      <c r="Q1192" s="14"/>
      <c r="R1192" s="14"/>
      <c r="W1192" t="s">
        <v>3530</v>
      </c>
      <c r="X1192" s="6">
        <v>2004</v>
      </c>
      <c r="Z1192" s="6">
        <v>0</v>
      </c>
      <c r="AD1192" s="14">
        <v>25</v>
      </c>
    </row>
    <row r="1193" spans="1:30">
      <c r="A1193" s="9">
        <v>10</v>
      </c>
      <c r="B1193" s="9" t="str">
        <f t="shared" si="55"/>
        <v>Gold Sound 1040-4 PAR</v>
      </c>
      <c r="C1193" s="14" t="s">
        <v>1955</v>
      </c>
      <c r="D1193" s="14" t="s">
        <v>1957</v>
      </c>
      <c r="E1193" s="14"/>
      <c r="F1193" s="14"/>
      <c r="G1193" s="14"/>
      <c r="H1193" s="14">
        <v>150</v>
      </c>
      <c r="I1193" s="14">
        <v>87</v>
      </c>
      <c r="J1193" s="9">
        <v>7.6</v>
      </c>
      <c r="K1193" s="14">
        <v>24</v>
      </c>
      <c r="L1193" s="14">
        <v>98.26</v>
      </c>
      <c r="M1193" s="14">
        <v>0.44190000000000002</v>
      </c>
      <c r="N1193" s="14">
        <f t="shared" si="54"/>
        <v>0.47058823529411764</v>
      </c>
      <c r="O1193" s="14">
        <f t="shared" si="56"/>
        <v>7.2487184744720192</v>
      </c>
      <c r="P1193" s="14"/>
      <c r="Q1193" s="14"/>
      <c r="R1193" s="14"/>
      <c r="W1193" t="s">
        <v>3530</v>
      </c>
      <c r="X1193" s="6">
        <v>2004</v>
      </c>
      <c r="Z1193" s="6">
        <v>0</v>
      </c>
      <c r="AD1193" s="14">
        <v>51</v>
      </c>
    </row>
    <row r="1194" spans="1:30">
      <c r="A1194" s="9">
        <v>10</v>
      </c>
      <c r="B1194" s="9" t="str">
        <f t="shared" si="55"/>
        <v>Gold Sound 1040-8</v>
      </c>
      <c r="C1194" s="14" t="s">
        <v>1955</v>
      </c>
      <c r="D1194" s="14" t="s">
        <v>1958</v>
      </c>
      <c r="E1194" s="14"/>
      <c r="F1194" s="14"/>
      <c r="G1194" s="14"/>
      <c r="H1194" s="14">
        <v>150</v>
      </c>
      <c r="I1194" s="14">
        <v>82</v>
      </c>
      <c r="J1194" s="9">
        <v>7.6</v>
      </c>
      <c r="K1194" s="14">
        <v>25</v>
      </c>
      <c r="L1194" s="14">
        <v>65.13</v>
      </c>
      <c r="M1194" s="14">
        <v>0.8478</v>
      </c>
      <c r="N1194" s="14">
        <f t="shared" si="54"/>
        <v>1</v>
      </c>
      <c r="O1194" s="14">
        <f t="shared" si="56"/>
        <v>5.5703022339027592</v>
      </c>
      <c r="P1194" s="14"/>
      <c r="Q1194" s="14"/>
      <c r="R1194" s="14"/>
      <c r="W1194" t="s">
        <v>3530</v>
      </c>
      <c r="X1194" s="6">
        <v>2004</v>
      </c>
      <c r="Z1194" s="6">
        <v>0</v>
      </c>
      <c r="AD1194" s="14">
        <v>25</v>
      </c>
    </row>
    <row r="1195" spans="1:30">
      <c r="A1195" s="9">
        <v>10</v>
      </c>
      <c r="B1195" s="9" t="str">
        <f t="shared" si="55"/>
        <v>Gold Sound 1040-8 PAR</v>
      </c>
      <c r="C1195" s="14" t="s">
        <v>1955</v>
      </c>
      <c r="D1195" s="14" t="s">
        <v>1959</v>
      </c>
      <c r="E1195" s="14"/>
      <c r="F1195" s="14"/>
      <c r="G1195" s="14"/>
      <c r="H1195" s="14">
        <v>150</v>
      </c>
      <c r="I1195" s="14">
        <v>84</v>
      </c>
      <c r="J1195" s="9">
        <v>7.6</v>
      </c>
      <c r="K1195" s="14">
        <v>25</v>
      </c>
      <c r="L1195" s="14">
        <v>65.13</v>
      </c>
      <c r="M1195" s="14">
        <v>0.55779999999999996</v>
      </c>
      <c r="N1195" s="14">
        <f t="shared" si="54"/>
        <v>0.6097560975609756</v>
      </c>
      <c r="O1195" s="14">
        <f t="shared" si="56"/>
        <v>6.5463336775889607</v>
      </c>
      <c r="P1195" s="14"/>
      <c r="Q1195" s="14"/>
      <c r="R1195" s="14"/>
      <c r="W1195" t="s">
        <v>3530</v>
      </c>
      <c r="X1195" s="6">
        <v>2004</v>
      </c>
      <c r="Z1195" s="6">
        <v>0</v>
      </c>
      <c r="AD1195" s="14">
        <v>41</v>
      </c>
    </row>
    <row r="1196" spans="1:30">
      <c r="A1196" s="9">
        <v>10</v>
      </c>
      <c r="B1196" s="9" t="str">
        <f t="shared" si="55"/>
        <v xml:space="preserve">Hi-Vi BS10LÂ Â </v>
      </c>
      <c r="C1196" s="14" t="s">
        <v>8</v>
      </c>
      <c r="D1196" s="14" t="s">
        <v>1960</v>
      </c>
      <c r="E1196" s="14"/>
      <c r="F1196" s="14"/>
      <c r="G1196" s="14"/>
      <c r="H1196" s="14">
        <v>150</v>
      </c>
      <c r="I1196" s="14">
        <v>90</v>
      </c>
      <c r="J1196" s="9">
        <v>10.5</v>
      </c>
      <c r="K1196" s="14">
        <v>43</v>
      </c>
      <c r="L1196" s="14">
        <v>10.1</v>
      </c>
      <c r="M1196" s="14">
        <v>0.45</v>
      </c>
      <c r="N1196" s="14">
        <f t="shared" si="54"/>
        <v>0.5</v>
      </c>
      <c r="O1196" s="14">
        <f t="shared" si="56"/>
        <v>4.4999999999999982</v>
      </c>
      <c r="P1196" s="14"/>
      <c r="Q1196" s="14"/>
      <c r="R1196" s="14"/>
      <c r="W1196" t="s">
        <v>3530</v>
      </c>
      <c r="X1196" s="6">
        <v>2004</v>
      </c>
      <c r="Z1196" s="6">
        <v>0</v>
      </c>
      <c r="AD1196" s="14">
        <v>86</v>
      </c>
    </row>
    <row r="1197" spans="1:30">
      <c r="A1197" s="9">
        <v>10</v>
      </c>
      <c r="B1197" s="9" t="str">
        <f t="shared" si="55"/>
        <v xml:space="preserve">Hi-Vi D10.8 </v>
      </c>
      <c r="C1197" s="14" t="s">
        <v>8</v>
      </c>
      <c r="D1197" s="14" t="s">
        <v>1961</v>
      </c>
      <c r="E1197" s="14"/>
      <c r="F1197" s="14"/>
      <c r="G1197" s="14"/>
      <c r="H1197" s="14">
        <v>150</v>
      </c>
      <c r="I1197" s="14">
        <v>87</v>
      </c>
      <c r="J1197" s="9">
        <v>8.3000000000000007</v>
      </c>
      <c r="K1197" s="14">
        <v>20</v>
      </c>
      <c r="L1197" s="14">
        <v>211.2</v>
      </c>
      <c r="M1197" s="14">
        <v>0.4</v>
      </c>
      <c r="N1197" s="14">
        <f t="shared" si="54"/>
        <v>0.48780487804878048</v>
      </c>
      <c r="O1197" s="14">
        <f t="shared" si="56"/>
        <v>2.2222222222222237</v>
      </c>
      <c r="P1197" s="14"/>
      <c r="Q1197" s="14"/>
      <c r="R1197" s="14"/>
      <c r="W1197" t="s">
        <v>3530</v>
      </c>
      <c r="X1197" s="6">
        <v>2004</v>
      </c>
      <c r="Z1197" s="6">
        <v>0</v>
      </c>
      <c r="AD1197" s="14">
        <v>41</v>
      </c>
    </row>
    <row r="1198" spans="1:30">
      <c r="A1198" s="9">
        <v>10</v>
      </c>
      <c r="B1198" s="9" t="str">
        <f t="shared" si="55"/>
        <v xml:space="preserve">Hi-Vi D10G </v>
      </c>
      <c r="C1198" s="14" t="s">
        <v>8</v>
      </c>
      <c r="D1198" s="14" t="s">
        <v>1962</v>
      </c>
      <c r="E1198" s="14"/>
      <c r="F1198" s="14"/>
      <c r="G1198" s="14"/>
      <c r="H1198" s="14">
        <v>150</v>
      </c>
      <c r="I1198" s="14">
        <v>88</v>
      </c>
      <c r="J1198" s="9">
        <v>8.3000000000000007</v>
      </c>
      <c r="K1198" s="14">
        <v>25</v>
      </c>
      <c r="L1198" s="14">
        <v>138.30000000000001</v>
      </c>
      <c r="M1198" s="14">
        <v>0.44</v>
      </c>
      <c r="N1198" s="14">
        <f t="shared" si="54"/>
        <v>0.54347826086956519</v>
      </c>
      <c r="O1198" s="14">
        <f t="shared" si="56"/>
        <v>2.3109243697478985</v>
      </c>
      <c r="P1198" s="14"/>
      <c r="Q1198" s="14"/>
      <c r="R1198" s="14"/>
      <c r="W1198" t="s">
        <v>3530</v>
      </c>
      <c r="X1198" s="6">
        <v>2004</v>
      </c>
      <c r="Z1198" s="6">
        <v>0</v>
      </c>
      <c r="AD1198" s="14">
        <v>46</v>
      </c>
    </row>
    <row r="1199" spans="1:30">
      <c r="A1199" s="9">
        <v>10</v>
      </c>
      <c r="B1199" s="9" t="str">
        <f t="shared" si="55"/>
        <v xml:space="preserve">Hi-Vi F10 </v>
      </c>
      <c r="C1199" s="14" t="s">
        <v>8</v>
      </c>
      <c r="D1199" s="14" t="s">
        <v>1963</v>
      </c>
      <c r="E1199" s="14"/>
      <c r="F1199" s="14"/>
      <c r="G1199" s="14"/>
      <c r="H1199" s="14">
        <v>100</v>
      </c>
      <c r="I1199" s="14">
        <v>89</v>
      </c>
      <c r="J1199" s="9">
        <v>6</v>
      </c>
      <c r="K1199" s="14">
        <v>30</v>
      </c>
      <c r="L1199" s="14">
        <v>72.099999999999994</v>
      </c>
      <c r="M1199" s="14">
        <v>0.28999999999999998</v>
      </c>
      <c r="N1199" s="14">
        <f t="shared" si="54"/>
        <v>0.34883720930232559</v>
      </c>
      <c r="O1199" s="14">
        <f t="shared" si="56"/>
        <v>1.7193675889328057</v>
      </c>
      <c r="P1199" s="14"/>
      <c r="Q1199" s="14"/>
      <c r="R1199" s="14"/>
      <c r="W1199" t="s">
        <v>3530</v>
      </c>
      <c r="X1199" s="6">
        <v>2004</v>
      </c>
      <c r="Z1199" s="6">
        <v>0</v>
      </c>
      <c r="AD1199" s="14">
        <v>86</v>
      </c>
    </row>
    <row r="1200" spans="1:30">
      <c r="A1200" s="9">
        <v>10</v>
      </c>
      <c r="B1200" s="9" t="str">
        <f t="shared" si="55"/>
        <v xml:space="preserve">Hi-Vi S10IIP </v>
      </c>
      <c r="C1200" s="14" t="s">
        <v>8</v>
      </c>
      <c r="D1200" s="14" t="s">
        <v>1964</v>
      </c>
      <c r="E1200" s="14"/>
      <c r="F1200" s="14"/>
      <c r="G1200" s="14"/>
      <c r="H1200" s="14">
        <v>150</v>
      </c>
      <c r="I1200" s="14">
        <v>93</v>
      </c>
      <c r="J1200" s="9">
        <v>7</v>
      </c>
      <c r="K1200" s="14">
        <v>27</v>
      </c>
      <c r="L1200" s="14">
        <v>98.1</v>
      </c>
      <c r="M1200" s="14">
        <v>0.28999999999999998</v>
      </c>
      <c r="N1200" s="14">
        <f t="shared" si="54"/>
        <v>0.3</v>
      </c>
      <c r="O1200" s="14">
        <f t="shared" si="56"/>
        <v>8.699999999999994</v>
      </c>
      <c r="P1200" s="14"/>
      <c r="Q1200" s="14"/>
      <c r="R1200" s="14"/>
      <c r="W1200" t="s">
        <v>3530</v>
      </c>
      <c r="X1200" s="6">
        <v>2004</v>
      </c>
      <c r="Z1200" s="6">
        <v>0</v>
      </c>
      <c r="AD1200" s="14">
        <v>90</v>
      </c>
    </row>
    <row r="1201" spans="1:30">
      <c r="A1201" s="9">
        <v>10</v>
      </c>
      <c r="B1201" s="9" t="str">
        <f t="shared" si="55"/>
        <v xml:space="preserve">Hi-Vi SP10 </v>
      </c>
      <c r="C1201" s="14" t="s">
        <v>8</v>
      </c>
      <c r="D1201" s="14" t="s">
        <v>1965</v>
      </c>
      <c r="E1201" s="14"/>
      <c r="F1201" s="14"/>
      <c r="G1201" s="14"/>
      <c r="H1201" s="14">
        <v>500</v>
      </c>
      <c r="I1201" s="14">
        <v>84</v>
      </c>
      <c r="J1201" s="9">
        <v>15.5</v>
      </c>
      <c r="K1201" s="14">
        <v>34</v>
      </c>
      <c r="L1201" s="14">
        <v>17.100000000000001</v>
      </c>
      <c r="M1201" s="14">
        <v>0.56999999999999995</v>
      </c>
      <c r="N1201" s="14">
        <f t="shared" si="54"/>
        <v>0.65384615384615385</v>
      </c>
      <c r="O1201" s="14">
        <f t="shared" si="56"/>
        <v>4.4449541284403624</v>
      </c>
      <c r="P1201" s="14"/>
      <c r="Q1201" s="14"/>
      <c r="R1201" s="14"/>
      <c r="W1201" t="s">
        <v>3530</v>
      </c>
      <c r="X1201" s="6">
        <v>2004</v>
      </c>
      <c r="Z1201" s="6">
        <v>0</v>
      </c>
      <c r="AD1201" s="14">
        <v>52</v>
      </c>
    </row>
    <row r="1202" spans="1:30">
      <c r="A1202" s="9">
        <v>10</v>
      </c>
      <c r="B1202" s="9" t="str">
        <f t="shared" si="55"/>
        <v xml:space="preserve">Hi-Vi SS10 </v>
      </c>
      <c r="C1202" s="14" t="s">
        <v>8</v>
      </c>
      <c r="D1202" s="14" t="s">
        <v>1966</v>
      </c>
      <c r="E1202" s="14"/>
      <c r="F1202" s="14"/>
      <c r="G1202" s="14"/>
      <c r="H1202" s="14">
        <v>150</v>
      </c>
      <c r="I1202" s="14">
        <v>89</v>
      </c>
      <c r="J1202" s="9">
        <v>7.3</v>
      </c>
      <c r="K1202" s="14">
        <v>16</v>
      </c>
      <c r="L1202" s="14">
        <v>303.2</v>
      </c>
      <c r="M1202" s="14">
        <v>0.22</v>
      </c>
      <c r="N1202" s="14">
        <f t="shared" si="54"/>
        <v>0.25806451612903225</v>
      </c>
      <c r="O1202" s="14">
        <f t="shared" si="56"/>
        <v>1.4915254237288127</v>
      </c>
      <c r="P1202" s="14"/>
      <c r="Q1202" s="14"/>
      <c r="R1202" s="14"/>
      <c r="W1202" t="s">
        <v>3530</v>
      </c>
      <c r="X1202" s="6">
        <v>2004</v>
      </c>
      <c r="Z1202" s="6">
        <v>0</v>
      </c>
      <c r="AD1202" s="14">
        <v>62</v>
      </c>
    </row>
    <row r="1203" spans="1:30">
      <c r="A1203" s="9">
        <v>10</v>
      </c>
      <c r="B1203" s="9" t="str">
        <f t="shared" si="55"/>
        <v xml:space="preserve">Hi-Vi W10 </v>
      </c>
      <c r="C1203" s="14" t="s">
        <v>8</v>
      </c>
      <c r="D1203" s="14" t="s">
        <v>1967</v>
      </c>
      <c r="E1203" s="14"/>
      <c r="F1203" s="14"/>
      <c r="G1203" s="14"/>
      <c r="H1203" s="14">
        <v>150</v>
      </c>
      <c r="I1203" s="14">
        <v>90</v>
      </c>
      <c r="J1203" s="9">
        <v>7</v>
      </c>
      <c r="K1203" s="14">
        <v>35</v>
      </c>
      <c r="L1203" s="14">
        <v>81.400000000000006</v>
      </c>
      <c r="M1203" s="14">
        <v>0.37</v>
      </c>
      <c r="N1203" s="14">
        <f t="shared" si="54"/>
        <v>0.44871794871794873</v>
      </c>
      <c r="O1203" s="14">
        <f t="shared" si="56"/>
        <v>2.1091205211726392</v>
      </c>
      <c r="P1203" s="14"/>
      <c r="Q1203" s="14"/>
      <c r="R1203" s="14"/>
      <c r="W1203" t="s">
        <v>3530</v>
      </c>
      <c r="X1203" s="6">
        <v>2004</v>
      </c>
      <c r="Z1203" s="6">
        <v>0</v>
      </c>
      <c r="AD1203" s="14">
        <v>78</v>
      </c>
    </row>
    <row r="1204" spans="1:30">
      <c r="A1204" s="9">
        <v>10</v>
      </c>
      <c r="B1204" s="9" t="str">
        <f t="shared" si="55"/>
        <v xml:space="preserve">Hi-Vi W10 </v>
      </c>
      <c r="C1204" s="14" t="s">
        <v>8</v>
      </c>
      <c r="D1204" s="14" t="s">
        <v>1967</v>
      </c>
      <c r="E1204" s="14"/>
      <c r="F1204" s="14"/>
      <c r="G1204" s="14"/>
      <c r="H1204" s="14">
        <v>150</v>
      </c>
      <c r="I1204" s="14">
        <v>90</v>
      </c>
      <c r="J1204" s="9">
        <v>7</v>
      </c>
      <c r="K1204" s="14">
        <v>35</v>
      </c>
      <c r="L1204" s="14">
        <v>81.400000000000006</v>
      </c>
      <c r="M1204" s="14">
        <v>0.37</v>
      </c>
      <c r="N1204" s="14">
        <f t="shared" si="54"/>
        <v>0.44871794871794873</v>
      </c>
      <c r="O1204" s="14">
        <f t="shared" si="56"/>
        <v>2.1091205211726392</v>
      </c>
      <c r="P1204" s="14"/>
      <c r="Q1204" s="14"/>
      <c r="R1204" s="14"/>
      <c r="W1204" t="s">
        <v>3530</v>
      </c>
      <c r="X1204" s="6">
        <v>2004</v>
      </c>
      <c r="Z1204" s="6">
        <v>0</v>
      </c>
      <c r="AD1204" s="14">
        <v>78</v>
      </c>
    </row>
    <row r="1205" spans="1:30">
      <c r="A1205" s="9">
        <v>10</v>
      </c>
      <c r="B1205" s="9" t="str">
        <f t="shared" si="55"/>
        <v>Infinity 100.1dvc</v>
      </c>
      <c r="C1205" s="14" t="s">
        <v>863</v>
      </c>
      <c r="D1205" s="14" t="s">
        <v>1968</v>
      </c>
      <c r="E1205" s="14"/>
      <c r="F1205" s="14"/>
      <c r="G1205" s="14"/>
      <c r="H1205" s="14">
        <v>250</v>
      </c>
      <c r="I1205" s="14"/>
      <c r="J1205" s="9">
        <v>9.5</v>
      </c>
      <c r="K1205" s="14">
        <v>33.020000000000003</v>
      </c>
      <c r="L1205" s="14">
        <v>40.670999999999999</v>
      </c>
      <c r="M1205" s="14">
        <v>0.46</v>
      </c>
      <c r="N1205" s="14">
        <f t="shared" si="54"/>
        <v>0.47855072463768122</v>
      </c>
      <c r="O1205" s="14">
        <f t="shared" si="56"/>
        <v>11.866562499999985</v>
      </c>
      <c r="P1205" s="14"/>
      <c r="Q1205" s="14"/>
      <c r="R1205" s="14"/>
      <c r="W1205" t="s">
        <v>3530</v>
      </c>
      <c r="X1205" s="6">
        <v>2004</v>
      </c>
      <c r="Z1205" s="6">
        <v>0</v>
      </c>
      <c r="AD1205" s="14">
        <v>69</v>
      </c>
    </row>
    <row r="1206" spans="1:30">
      <c r="A1206" s="9">
        <v>10</v>
      </c>
      <c r="B1206" s="9" t="str">
        <f t="shared" si="55"/>
        <v>Infinity 100.1se</v>
      </c>
      <c r="C1206" s="14" t="s">
        <v>863</v>
      </c>
      <c r="D1206" s="14" t="s">
        <v>1969</v>
      </c>
      <c r="E1206" s="14"/>
      <c r="F1206" s="14"/>
      <c r="G1206" s="14"/>
      <c r="H1206" s="14">
        <v>250</v>
      </c>
      <c r="I1206" s="14"/>
      <c r="J1206" s="9">
        <v>7.43</v>
      </c>
      <c r="K1206" s="14">
        <v>31.91</v>
      </c>
      <c r="L1206" s="14">
        <v>50.103999999999999</v>
      </c>
      <c r="M1206" s="14">
        <v>0.41</v>
      </c>
      <c r="N1206" s="14">
        <f t="shared" si="54"/>
        <v>0.42546666666666666</v>
      </c>
      <c r="O1206" s="14">
        <f t="shared" si="56"/>
        <v>11.278534482758634</v>
      </c>
      <c r="P1206" s="14"/>
      <c r="Q1206" s="14"/>
      <c r="R1206" s="14"/>
      <c r="W1206" t="s">
        <v>3530</v>
      </c>
      <c r="X1206" s="6">
        <v>2004</v>
      </c>
      <c r="Z1206" s="6">
        <v>0</v>
      </c>
      <c r="AD1206" s="14">
        <v>75</v>
      </c>
    </row>
    <row r="1207" spans="1:30">
      <c r="A1207" s="9">
        <v>10</v>
      </c>
      <c r="B1207" s="9" t="str">
        <f t="shared" si="55"/>
        <v>Infinity 1000GTi</v>
      </c>
      <c r="C1207" s="14" t="s">
        <v>863</v>
      </c>
      <c r="D1207" s="14" t="s">
        <v>1970</v>
      </c>
      <c r="E1207" s="14"/>
      <c r="F1207" s="14"/>
      <c r="G1207" s="14"/>
      <c r="H1207" s="14">
        <v>300</v>
      </c>
      <c r="I1207" s="14"/>
      <c r="J1207" s="9">
        <v>5.9690000000000003</v>
      </c>
      <c r="K1207" s="14">
        <v>62</v>
      </c>
      <c r="L1207" s="14">
        <v>18.98</v>
      </c>
      <c r="M1207" s="14">
        <v>0.64</v>
      </c>
      <c r="N1207" s="14">
        <f t="shared" si="54"/>
        <v>0.72093023255813948</v>
      </c>
      <c r="O1207" s="14">
        <f t="shared" si="56"/>
        <v>5.70114942528736</v>
      </c>
      <c r="P1207" s="14"/>
      <c r="Q1207" s="14"/>
      <c r="R1207" s="14"/>
      <c r="W1207" t="s">
        <v>3530</v>
      </c>
      <c r="X1207" s="6">
        <v>2004</v>
      </c>
      <c r="Z1207" s="6">
        <v>0</v>
      </c>
      <c r="AD1207" s="14">
        <v>86</v>
      </c>
    </row>
    <row r="1208" spans="1:30">
      <c r="A1208" s="9">
        <v>10</v>
      </c>
      <c r="B1208" s="9" t="str">
        <f t="shared" si="55"/>
        <v>Infinity 1011w</v>
      </c>
      <c r="C1208" s="14" t="s">
        <v>863</v>
      </c>
      <c r="D1208" s="14" t="s">
        <v>1971</v>
      </c>
      <c r="E1208" s="14"/>
      <c r="F1208" s="14"/>
      <c r="G1208" s="14"/>
      <c r="H1208" s="14">
        <v>225</v>
      </c>
      <c r="I1208" s="14"/>
      <c r="J1208" s="9">
        <v>4.5</v>
      </c>
      <c r="K1208" s="14">
        <v>35.35</v>
      </c>
      <c r="L1208" s="14">
        <v>63.645000000000003</v>
      </c>
      <c r="M1208" s="14">
        <v>0.3</v>
      </c>
      <c r="N1208" s="14">
        <f t="shared" si="54"/>
        <v>0.31008771929824563</v>
      </c>
      <c r="O1208" s="14">
        <f t="shared" si="56"/>
        <v>9.2217391304347593</v>
      </c>
      <c r="P1208" s="14"/>
      <c r="Q1208" s="14"/>
      <c r="R1208" s="14"/>
      <c r="W1208" t="s">
        <v>3530</v>
      </c>
      <c r="X1208" s="6">
        <v>2004</v>
      </c>
      <c r="Z1208" s="6">
        <v>0</v>
      </c>
      <c r="AD1208" s="14">
        <v>114</v>
      </c>
    </row>
    <row r="1209" spans="1:30">
      <c r="A1209" s="9">
        <v>10</v>
      </c>
      <c r="B1209" s="9" t="str">
        <f t="shared" si="55"/>
        <v>Infinity 1020w</v>
      </c>
      <c r="C1209" s="14" t="s">
        <v>863</v>
      </c>
      <c r="D1209" s="14" t="s">
        <v>1972</v>
      </c>
      <c r="E1209" s="14"/>
      <c r="F1209" s="14"/>
      <c r="G1209" s="14"/>
      <c r="H1209" s="14">
        <v>250</v>
      </c>
      <c r="I1209" s="14"/>
      <c r="J1209" s="9">
        <v>11.913</v>
      </c>
      <c r="K1209" s="14">
        <v>31.623000000000001</v>
      </c>
      <c r="L1209" s="14">
        <v>54.527999999999999</v>
      </c>
      <c r="M1209" s="14">
        <v>0.47699999999999998</v>
      </c>
      <c r="N1209" s="14">
        <f t="shared" si="54"/>
        <v>0.50195238095238093</v>
      </c>
      <c r="O1209" s="14">
        <f t="shared" si="56"/>
        <v>9.5955286259541896</v>
      </c>
      <c r="P1209" s="14"/>
      <c r="Q1209" s="14"/>
      <c r="R1209" s="14"/>
      <c r="W1209" t="s">
        <v>3530</v>
      </c>
      <c r="X1209" s="6">
        <v>2004</v>
      </c>
      <c r="Z1209" s="6">
        <v>0</v>
      </c>
      <c r="AD1209" s="14">
        <v>63</v>
      </c>
    </row>
    <row r="1210" spans="1:30">
      <c r="A1210" s="9">
        <v>10</v>
      </c>
      <c r="B1210" s="9" t="str">
        <f t="shared" si="55"/>
        <v>Infinity DS100</v>
      </c>
      <c r="C1210" s="14" t="s">
        <v>863</v>
      </c>
      <c r="D1210" s="14" t="s">
        <v>1973</v>
      </c>
      <c r="E1210" s="14"/>
      <c r="F1210" s="14"/>
      <c r="G1210" s="14"/>
      <c r="H1210" s="14">
        <v>100</v>
      </c>
      <c r="I1210" s="14"/>
      <c r="J1210" s="9">
        <v>4.25</v>
      </c>
      <c r="K1210" s="14">
        <v>35.61</v>
      </c>
      <c r="L1210" s="14">
        <v>74.38</v>
      </c>
      <c r="M1210" s="14">
        <v>0.43</v>
      </c>
      <c r="N1210" s="14">
        <f t="shared" si="54"/>
        <v>0.4748</v>
      </c>
      <c r="O1210" s="14">
        <f t="shared" si="56"/>
        <v>4.5572321428571358</v>
      </c>
      <c r="P1210" s="14"/>
      <c r="Q1210" s="14"/>
      <c r="R1210" s="14"/>
      <c r="W1210" t="s">
        <v>3530</v>
      </c>
      <c r="X1210" s="6">
        <v>2004</v>
      </c>
      <c r="Z1210" s="6">
        <v>0</v>
      </c>
      <c r="AD1210" s="14">
        <v>75</v>
      </c>
    </row>
    <row r="1211" spans="1:30">
      <c r="A1211" s="9">
        <v>10</v>
      </c>
      <c r="B1211" s="9" t="str">
        <f t="shared" si="55"/>
        <v>Infinity GT1000</v>
      </c>
      <c r="C1211" s="14" t="s">
        <v>863</v>
      </c>
      <c r="D1211" s="14" t="s">
        <v>1974</v>
      </c>
      <c r="E1211" s="14"/>
      <c r="F1211" s="14"/>
      <c r="G1211" s="14"/>
      <c r="H1211" s="14">
        <v>260</v>
      </c>
      <c r="I1211" s="14"/>
      <c r="J1211" s="9">
        <v>7.1529999999999996</v>
      </c>
      <c r="K1211" s="14">
        <v>28.64</v>
      </c>
      <c r="L1211" s="14">
        <v>61.73</v>
      </c>
      <c r="M1211" s="14">
        <v>0.38</v>
      </c>
      <c r="N1211" s="14">
        <f t="shared" si="54"/>
        <v>0.39232876712328768</v>
      </c>
      <c r="O1211" s="14">
        <f t="shared" si="56"/>
        <v>12.092444444444416</v>
      </c>
      <c r="P1211" s="14"/>
      <c r="Q1211" s="14"/>
      <c r="R1211" s="14"/>
      <c r="W1211" t="s">
        <v>3530</v>
      </c>
      <c r="X1211" s="6">
        <v>2004</v>
      </c>
      <c r="Z1211" s="6">
        <v>0</v>
      </c>
      <c r="AD1211" s="14">
        <v>73</v>
      </c>
    </row>
    <row r="1212" spans="1:30">
      <c r="A1212" s="9">
        <v>10</v>
      </c>
      <c r="B1212" s="9" t="str">
        <f t="shared" si="55"/>
        <v>Infinity GT1000D</v>
      </c>
      <c r="C1212" s="14" t="s">
        <v>863</v>
      </c>
      <c r="D1212" s="14" t="s">
        <v>1975</v>
      </c>
      <c r="E1212" s="14"/>
      <c r="F1212" s="14"/>
      <c r="G1212" s="14"/>
      <c r="H1212" s="14">
        <v>260</v>
      </c>
      <c r="I1212" s="14"/>
      <c r="J1212" s="9">
        <v>7.1529999999999996</v>
      </c>
      <c r="K1212" s="14">
        <v>27.657</v>
      </c>
      <c r="L1212" s="14">
        <v>62.1</v>
      </c>
      <c r="M1212" s="14">
        <v>0.37</v>
      </c>
      <c r="N1212" s="14">
        <f t="shared" si="54"/>
        <v>0.38412499999999999</v>
      </c>
      <c r="O1212" s="14">
        <f t="shared" si="56"/>
        <v>10.062035398230089</v>
      </c>
      <c r="P1212" s="14"/>
      <c r="Q1212" s="14"/>
      <c r="R1212" s="14"/>
      <c r="W1212" t="s">
        <v>3530</v>
      </c>
      <c r="X1212" s="6">
        <v>2004</v>
      </c>
      <c r="Z1212" s="6">
        <v>0</v>
      </c>
      <c r="AD1212" s="14">
        <v>72</v>
      </c>
    </row>
    <row r="1213" spans="1:30">
      <c r="A1213" s="9">
        <v>10</v>
      </c>
      <c r="B1213" s="9" t="str">
        <f t="shared" si="55"/>
        <v>Infinity GT1001</v>
      </c>
      <c r="C1213" s="14" t="s">
        <v>863</v>
      </c>
      <c r="D1213" s="14" t="s">
        <v>1976</v>
      </c>
      <c r="E1213" s="14"/>
      <c r="F1213" s="14"/>
      <c r="G1213" s="14"/>
      <c r="H1213" s="14">
        <v>275</v>
      </c>
      <c r="I1213" s="14"/>
      <c r="J1213" s="9">
        <v>11.913</v>
      </c>
      <c r="K1213" s="14">
        <v>29.6</v>
      </c>
      <c r="L1213" s="14">
        <v>55</v>
      </c>
      <c r="M1213" s="14">
        <v>0.38900000000000001</v>
      </c>
      <c r="N1213" s="14">
        <f t="shared" si="54"/>
        <v>0.40547945205479452</v>
      </c>
      <c r="O1213" s="14">
        <f t="shared" si="56"/>
        <v>9.5714048212801259</v>
      </c>
      <c r="P1213" s="14"/>
      <c r="Q1213" s="14"/>
      <c r="R1213" s="14"/>
      <c r="W1213" t="s">
        <v>3530</v>
      </c>
      <c r="X1213" s="6">
        <v>2004</v>
      </c>
      <c r="Z1213" s="6">
        <v>0</v>
      </c>
      <c r="AD1213" s="14">
        <v>73</v>
      </c>
    </row>
    <row r="1214" spans="1:30">
      <c r="A1214" s="9">
        <v>10</v>
      </c>
      <c r="B1214" s="9" t="str">
        <f t="shared" si="55"/>
        <v>Infinity GT1001D</v>
      </c>
      <c r="C1214" s="14" t="s">
        <v>863</v>
      </c>
      <c r="D1214" s="14" t="s">
        <v>1977</v>
      </c>
      <c r="E1214" s="14"/>
      <c r="F1214" s="14"/>
      <c r="G1214" s="14"/>
      <c r="H1214" s="14">
        <v>275</v>
      </c>
      <c r="I1214" s="14"/>
      <c r="J1214" s="9">
        <v>11.663</v>
      </c>
      <c r="K1214" s="14">
        <v>26.4</v>
      </c>
      <c r="L1214" s="14">
        <v>52</v>
      </c>
      <c r="M1214" s="14">
        <v>0.38600000000000001</v>
      </c>
      <c r="N1214" s="14">
        <f t="shared" si="54"/>
        <v>0.39999999999999997</v>
      </c>
      <c r="O1214" s="14">
        <f t="shared" si="56"/>
        <v>11.028571428571443</v>
      </c>
      <c r="P1214" s="14"/>
      <c r="Q1214" s="14"/>
      <c r="R1214" s="14"/>
      <c r="W1214" t="s">
        <v>3530</v>
      </c>
      <c r="X1214" s="6">
        <v>2004</v>
      </c>
      <c r="Z1214" s="6">
        <v>0</v>
      </c>
      <c r="AD1214" s="14">
        <v>66</v>
      </c>
    </row>
    <row r="1215" spans="1:30">
      <c r="A1215" s="9">
        <v>10</v>
      </c>
      <c r="B1215" s="9" t="str">
        <f t="shared" si="55"/>
        <v>Infinity Kappa100.3DVC</v>
      </c>
      <c r="C1215" s="14" t="s">
        <v>863</v>
      </c>
      <c r="D1215" s="14" t="s">
        <v>1978</v>
      </c>
      <c r="E1215" s="14"/>
      <c r="F1215" s="14"/>
      <c r="G1215" s="14"/>
      <c r="H1215" s="14">
        <v>275</v>
      </c>
      <c r="I1215" s="14"/>
      <c r="J1215" s="9">
        <v>13.5</v>
      </c>
      <c r="K1215" s="14">
        <v>31.06</v>
      </c>
      <c r="L1215" s="14">
        <v>28.9</v>
      </c>
      <c r="M1215" s="14">
        <v>0.47</v>
      </c>
      <c r="N1215" s="14">
        <f t="shared" si="54"/>
        <v>0.50918032786885248</v>
      </c>
      <c r="O1215" s="14">
        <f t="shared" si="56"/>
        <v>6.1080334728033421</v>
      </c>
      <c r="P1215" s="14"/>
      <c r="Q1215" s="14"/>
      <c r="R1215" s="14"/>
      <c r="W1215" t="s">
        <v>3530</v>
      </c>
      <c r="X1215" s="6">
        <v>2004</v>
      </c>
      <c r="Z1215" s="6">
        <v>0</v>
      </c>
      <c r="AD1215" s="14">
        <v>61</v>
      </c>
    </row>
    <row r="1216" spans="1:30">
      <c r="A1216" s="9">
        <v>10</v>
      </c>
      <c r="B1216" s="9" t="str">
        <f t="shared" si="55"/>
        <v>Infinity KCS-100BR</v>
      </c>
      <c r="C1216" s="14" t="s">
        <v>863</v>
      </c>
      <c r="D1216" s="14" t="s">
        <v>1979</v>
      </c>
      <c r="E1216" s="14"/>
      <c r="F1216" s="14"/>
      <c r="G1216" s="14"/>
      <c r="H1216" s="14">
        <v>200</v>
      </c>
      <c r="I1216" s="14">
        <v>90</v>
      </c>
      <c r="J1216" s="9">
        <v>6.7</v>
      </c>
      <c r="K1216" s="14">
        <v>29</v>
      </c>
      <c r="L1216" s="14">
        <v>110.4</v>
      </c>
      <c r="M1216" s="14">
        <v>0.3831</v>
      </c>
      <c r="N1216" s="14">
        <f t="shared" si="54"/>
        <v>0.40277777777777779</v>
      </c>
      <c r="O1216" s="14">
        <f t="shared" si="56"/>
        <v>7.8415443252399886</v>
      </c>
      <c r="P1216" s="14"/>
      <c r="Q1216" s="14"/>
      <c r="R1216" s="14"/>
      <c r="W1216" t="s">
        <v>3530</v>
      </c>
      <c r="X1216" s="6">
        <v>2004</v>
      </c>
      <c r="Z1216" s="6">
        <v>0</v>
      </c>
      <c r="AD1216" s="14">
        <v>72</v>
      </c>
    </row>
    <row r="1217" spans="1:30">
      <c r="A1217" s="9">
        <v>10</v>
      </c>
      <c r="B1217" s="9" t="str">
        <f t="shared" si="55"/>
        <v>Infinity KCS-100IB</v>
      </c>
      <c r="C1217" s="14" t="s">
        <v>863</v>
      </c>
      <c r="D1217" s="14" t="s">
        <v>1980</v>
      </c>
      <c r="E1217" s="14"/>
      <c r="F1217" s="14"/>
      <c r="G1217" s="14"/>
      <c r="H1217" s="14">
        <v>175</v>
      </c>
      <c r="I1217" s="14">
        <v>89</v>
      </c>
      <c r="J1217" s="9">
        <v>6.7</v>
      </c>
      <c r="K1217" s="14">
        <v>34</v>
      </c>
      <c r="L1217" s="14">
        <v>70.8</v>
      </c>
      <c r="M1217" s="14">
        <v>0.48970000000000002</v>
      </c>
      <c r="N1217" s="14">
        <f t="shared" si="54"/>
        <v>0.51515151515151514</v>
      </c>
      <c r="O1217" s="14">
        <f t="shared" si="56"/>
        <v>9.9117752113347084</v>
      </c>
      <c r="P1217" s="14"/>
      <c r="Q1217" s="14"/>
      <c r="R1217" s="14"/>
      <c r="W1217" t="s">
        <v>3530</v>
      </c>
      <c r="X1217" s="6">
        <v>2004</v>
      </c>
      <c r="Z1217" s="6">
        <v>0</v>
      </c>
      <c r="AD1217" s="14">
        <v>66</v>
      </c>
    </row>
    <row r="1218" spans="1:30">
      <c r="A1218" s="9">
        <v>10</v>
      </c>
      <c r="B1218" s="9" t="str">
        <f t="shared" si="55"/>
        <v>Infinity P1000</v>
      </c>
      <c r="C1218" s="14" t="s">
        <v>863</v>
      </c>
      <c r="D1218" s="14" t="s">
        <v>1981</v>
      </c>
      <c r="E1218" s="14"/>
      <c r="F1218" s="14"/>
      <c r="G1218" s="14"/>
      <c r="H1218" s="14">
        <v>260</v>
      </c>
      <c r="I1218" s="14"/>
      <c r="J1218" s="9">
        <v>7.7469999999999999</v>
      </c>
      <c r="K1218" s="14">
        <v>30</v>
      </c>
      <c r="L1218" s="14">
        <v>71</v>
      </c>
      <c r="M1218" s="14">
        <v>0.377</v>
      </c>
      <c r="N1218" s="14">
        <f t="shared" ref="N1218:N1281" si="57">IF(AD1218&gt;0,K1218/AD1218,0)</f>
        <v>0.40540540540540543</v>
      </c>
      <c r="O1218" s="14">
        <f t="shared" si="56"/>
        <v>5.3805899143672589</v>
      </c>
      <c r="P1218" s="14"/>
      <c r="Q1218" s="14"/>
      <c r="R1218" s="14"/>
      <c r="W1218" t="s">
        <v>3530</v>
      </c>
      <c r="X1218" s="6">
        <v>2004</v>
      </c>
      <c r="Z1218" s="6">
        <v>0</v>
      </c>
      <c r="AD1218" s="14">
        <v>74</v>
      </c>
    </row>
    <row r="1219" spans="1:30">
      <c r="A1219" s="9">
        <v>10</v>
      </c>
      <c r="B1219" s="9" t="str">
        <f t="shared" ref="B1219:B1282" si="58">CONCATENATE(C1219,CHAR(32),D1219)</f>
        <v>Infinity P1040</v>
      </c>
      <c r="C1219" s="14" t="s">
        <v>863</v>
      </c>
      <c r="D1219" s="14" t="s">
        <v>1982</v>
      </c>
      <c r="E1219" s="14"/>
      <c r="F1219" s="14"/>
      <c r="G1219" s="14"/>
      <c r="H1219" s="14">
        <v>275</v>
      </c>
      <c r="I1219" s="14"/>
      <c r="J1219" s="9">
        <v>11.913</v>
      </c>
      <c r="K1219" s="14">
        <v>32.97</v>
      </c>
      <c r="L1219" s="14">
        <v>45.615000000000002</v>
      </c>
      <c r="M1219" s="14">
        <v>0.41699999999999998</v>
      </c>
      <c r="N1219" s="14">
        <f t="shared" si="57"/>
        <v>0.43959999999999999</v>
      </c>
      <c r="O1219" s="14">
        <f t="shared" si="56"/>
        <v>8.1112035398229967</v>
      </c>
      <c r="P1219" s="14"/>
      <c r="Q1219" s="14"/>
      <c r="R1219" s="14"/>
      <c r="W1219" t="s">
        <v>3530</v>
      </c>
      <c r="X1219" s="6">
        <v>2004</v>
      </c>
      <c r="Z1219" s="6">
        <v>0</v>
      </c>
      <c r="AD1219" s="14">
        <v>75</v>
      </c>
    </row>
    <row r="1220" spans="1:30">
      <c r="A1220" s="9">
        <v>10</v>
      </c>
      <c r="B1220" s="9" t="str">
        <f t="shared" si="58"/>
        <v>Infinity Perfect10</v>
      </c>
      <c r="C1220" s="14" t="s">
        <v>863</v>
      </c>
      <c r="D1220" s="14" t="s">
        <v>1983</v>
      </c>
      <c r="E1220" s="14"/>
      <c r="F1220" s="14"/>
      <c r="G1220" s="14"/>
      <c r="H1220" s="14">
        <v>350</v>
      </c>
      <c r="I1220" s="14"/>
      <c r="J1220" s="9">
        <v>14.15</v>
      </c>
      <c r="K1220" s="14">
        <v>28.353999999999999</v>
      </c>
      <c r="L1220" s="14">
        <v>32.130000000000003</v>
      </c>
      <c r="M1220" s="14">
        <v>0.42</v>
      </c>
      <c r="N1220" s="14">
        <f t="shared" si="57"/>
        <v>0.44303124999999999</v>
      </c>
      <c r="O1220" s="14">
        <f t="shared" ref="O1220:O1283" si="59">IF(AD1220&gt;0,1/(1/M1220-1/N1220),0)</f>
        <v>8.0791587516960739</v>
      </c>
      <c r="P1220" s="14"/>
      <c r="Q1220" s="14"/>
      <c r="R1220" s="14"/>
      <c r="W1220" t="s">
        <v>3530</v>
      </c>
      <c r="X1220" s="6">
        <v>2004</v>
      </c>
      <c r="Z1220" s="6">
        <v>0</v>
      </c>
      <c r="AD1220" s="14">
        <v>64</v>
      </c>
    </row>
    <row r="1221" spans="1:30">
      <c r="A1221" s="9">
        <v>10</v>
      </c>
      <c r="B1221" s="9" t="str">
        <f t="shared" si="58"/>
        <v>Infinity Reference 1020w</v>
      </c>
      <c r="C1221" s="14" t="s">
        <v>863</v>
      </c>
      <c r="D1221" s="14" t="s">
        <v>1984</v>
      </c>
      <c r="E1221" s="14"/>
      <c r="F1221" s="14"/>
      <c r="G1221" s="14"/>
      <c r="H1221" s="14">
        <v>250</v>
      </c>
      <c r="I1221" s="14"/>
      <c r="J1221" s="9">
        <v>11.91</v>
      </c>
      <c r="K1221" s="14">
        <v>29.24</v>
      </c>
      <c r="L1221" s="14">
        <v>52.9</v>
      </c>
      <c r="M1221" s="14">
        <v>0.54</v>
      </c>
      <c r="N1221" s="14">
        <f t="shared" si="57"/>
        <v>0.58479999999999999</v>
      </c>
      <c r="O1221" s="14">
        <f t="shared" si="59"/>
        <v>7.0489285714285854</v>
      </c>
      <c r="P1221" s="14"/>
      <c r="Q1221" s="14"/>
      <c r="R1221" s="14"/>
      <c r="W1221" t="s">
        <v>3530</v>
      </c>
      <c r="X1221" s="6">
        <v>2004</v>
      </c>
      <c r="Z1221" s="6">
        <v>0</v>
      </c>
      <c r="AD1221" s="14">
        <v>50</v>
      </c>
    </row>
    <row r="1222" spans="1:30">
      <c r="A1222" s="9">
        <v>10</v>
      </c>
      <c r="B1222" s="9" t="str">
        <f t="shared" si="58"/>
        <v>Infinity Reference 1020w</v>
      </c>
      <c r="C1222" s="14" t="s">
        <v>863</v>
      </c>
      <c r="D1222" s="14" t="s">
        <v>1984</v>
      </c>
      <c r="E1222" s="14"/>
      <c r="F1222" s="14"/>
      <c r="G1222" s="14"/>
      <c r="H1222" s="14">
        <v>250</v>
      </c>
      <c r="I1222" s="14"/>
      <c r="J1222" s="9">
        <v>11.91</v>
      </c>
      <c r="K1222" s="14">
        <v>29.24</v>
      </c>
      <c r="L1222" s="14">
        <v>52.9</v>
      </c>
      <c r="M1222" s="14">
        <v>0.54</v>
      </c>
      <c r="N1222" s="14">
        <f t="shared" si="57"/>
        <v>0.58479999999999999</v>
      </c>
      <c r="O1222" s="14">
        <f t="shared" si="59"/>
        <v>7.0489285714285854</v>
      </c>
      <c r="P1222" s="14"/>
      <c r="Q1222" s="14"/>
      <c r="R1222" s="14"/>
      <c r="W1222" t="s">
        <v>3530</v>
      </c>
      <c r="X1222" s="6">
        <v>2004</v>
      </c>
      <c r="Z1222" s="6">
        <v>0</v>
      </c>
      <c r="AD1222" s="14">
        <v>50</v>
      </c>
    </row>
    <row r="1223" spans="1:30">
      <c r="A1223" s="9">
        <v>10</v>
      </c>
      <c r="B1223" s="9" t="str">
        <f t="shared" si="58"/>
        <v>Infinity TenX</v>
      </c>
      <c r="C1223" s="14" t="s">
        <v>863</v>
      </c>
      <c r="D1223" s="14" t="s">
        <v>1985</v>
      </c>
      <c r="E1223" s="14"/>
      <c r="F1223" s="14"/>
      <c r="G1223" s="14"/>
      <c r="H1223" s="14">
        <v>250</v>
      </c>
      <c r="I1223" s="14"/>
      <c r="J1223" s="9">
        <v>10.050000000000001</v>
      </c>
      <c r="K1223" s="14">
        <v>38.6</v>
      </c>
      <c r="L1223" s="14">
        <v>49.860999999999997</v>
      </c>
      <c r="M1223" s="14">
        <v>0.35</v>
      </c>
      <c r="N1223" s="14">
        <f t="shared" si="57"/>
        <v>0.36761904761904762</v>
      </c>
      <c r="O1223" s="14">
        <f t="shared" si="59"/>
        <v>7.3027027027026934</v>
      </c>
      <c r="P1223" s="14"/>
      <c r="Q1223" s="14"/>
      <c r="R1223" s="14"/>
      <c r="W1223" t="s">
        <v>3530</v>
      </c>
      <c r="X1223" s="6">
        <v>2004</v>
      </c>
      <c r="Z1223" s="6">
        <v>0</v>
      </c>
      <c r="AD1223" s="14">
        <v>105</v>
      </c>
    </row>
    <row r="1224" spans="1:30">
      <c r="A1224" s="9">
        <v>10</v>
      </c>
      <c r="B1224" s="9" t="str">
        <f t="shared" si="58"/>
        <v>Infinity TenXdvc</v>
      </c>
      <c r="C1224" s="14" t="s">
        <v>863</v>
      </c>
      <c r="D1224" s="14" t="s">
        <v>1986</v>
      </c>
      <c r="E1224" s="14"/>
      <c r="F1224" s="14"/>
      <c r="G1224" s="14"/>
      <c r="H1224" s="14">
        <v>250</v>
      </c>
      <c r="I1224" s="14"/>
      <c r="J1224" s="9">
        <v>10.050000000000001</v>
      </c>
      <c r="K1224" s="14">
        <v>34.514000000000003</v>
      </c>
      <c r="L1224" s="14">
        <v>45.87</v>
      </c>
      <c r="M1224" s="14">
        <v>0.312</v>
      </c>
      <c r="N1224" s="14">
        <f t="shared" si="57"/>
        <v>0.33837254901960789</v>
      </c>
      <c r="O1224" s="14">
        <f t="shared" si="59"/>
        <v>4.0031107806691368</v>
      </c>
      <c r="P1224" s="14"/>
      <c r="Q1224" s="14"/>
      <c r="R1224" s="14"/>
      <c r="W1224" t="s">
        <v>3530</v>
      </c>
      <c r="X1224" s="6">
        <v>2004</v>
      </c>
      <c r="Z1224" s="6">
        <v>0</v>
      </c>
      <c r="AD1224" s="14">
        <v>102</v>
      </c>
    </row>
    <row r="1225" spans="1:30">
      <c r="A1225" s="9">
        <v>10</v>
      </c>
      <c r="B1225" s="9" t="str">
        <f t="shared" si="58"/>
        <v>Infinity W10GTi</v>
      </c>
      <c r="C1225" s="14" t="s">
        <v>863</v>
      </c>
      <c r="D1225" s="14" t="s">
        <v>1987</v>
      </c>
      <c r="E1225" s="14"/>
      <c r="F1225" s="14"/>
      <c r="G1225" s="14"/>
      <c r="H1225" s="14">
        <v>600</v>
      </c>
      <c r="I1225" s="14"/>
      <c r="J1225" s="9">
        <v>17.78</v>
      </c>
      <c r="K1225" s="14">
        <v>29.11</v>
      </c>
      <c r="L1225" s="14">
        <v>35.479999999999997</v>
      </c>
      <c r="M1225" s="14">
        <v>0.52</v>
      </c>
      <c r="N1225" s="14">
        <f t="shared" si="57"/>
        <v>0.55980769230769234</v>
      </c>
      <c r="O1225" s="14">
        <f t="shared" si="59"/>
        <v>7.3126570048309256</v>
      </c>
      <c r="P1225" s="14"/>
      <c r="Q1225" s="14"/>
      <c r="R1225" s="14"/>
      <c r="W1225" t="s">
        <v>3530</v>
      </c>
      <c r="X1225" s="6">
        <v>2004</v>
      </c>
      <c r="Z1225" s="6">
        <v>0</v>
      </c>
      <c r="AD1225" s="14">
        <v>52</v>
      </c>
    </row>
    <row r="1226" spans="1:30">
      <c r="A1226" s="9">
        <v>10</v>
      </c>
      <c r="B1226" s="9" t="str">
        <f t="shared" si="58"/>
        <v>JBL 127H-2</v>
      </c>
      <c r="C1226" s="14" t="s">
        <v>1002</v>
      </c>
      <c r="D1226" s="14" t="s">
        <v>1988</v>
      </c>
      <c r="E1226" s="14"/>
      <c r="F1226" s="14"/>
      <c r="G1226" s="14"/>
      <c r="H1226" s="14">
        <v>125</v>
      </c>
      <c r="I1226" s="14"/>
      <c r="J1226" s="9"/>
      <c r="K1226" s="14">
        <v>30.17</v>
      </c>
      <c r="L1226" s="14">
        <v>4.8</v>
      </c>
      <c r="M1226" s="14">
        <v>0.26</v>
      </c>
      <c r="N1226" s="14">
        <f t="shared" si="57"/>
        <v>0.27935185185185185</v>
      </c>
      <c r="O1226" s="14">
        <f t="shared" si="59"/>
        <v>3.7532057416267972</v>
      </c>
      <c r="P1226" s="14"/>
      <c r="Q1226" s="14"/>
      <c r="R1226" s="14"/>
      <c r="W1226" t="s">
        <v>3530</v>
      </c>
      <c r="X1226" s="6">
        <v>2004</v>
      </c>
      <c r="Z1226" s="6">
        <v>0</v>
      </c>
      <c r="AD1226" s="14">
        <v>108</v>
      </c>
    </row>
    <row r="1227" spans="1:30">
      <c r="A1227" s="9">
        <v>10</v>
      </c>
      <c r="B1227" s="9" t="str">
        <f t="shared" si="58"/>
        <v>JBL 127H-3</v>
      </c>
      <c r="C1227" s="14" t="s">
        <v>1002</v>
      </c>
      <c r="D1227" s="14" t="s">
        <v>1989</v>
      </c>
      <c r="E1227" s="14"/>
      <c r="F1227" s="14"/>
      <c r="G1227" s="14"/>
      <c r="H1227" s="14">
        <v>200</v>
      </c>
      <c r="I1227" s="14"/>
      <c r="J1227" s="9">
        <v>6</v>
      </c>
      <c r="K1227" s="14">
        <v>37</v>
      </c>
      <c r="L1227" s="14">
        <v>91</v>
      </c>
      <c r="M1227" s="14">
        <v>0.37</v>
      </c>
      <c r="N1227" s="14">
        <f t="shared" si="57"/>
        <v>0.39784946236559138</v>
      </c>
      <c r="O1227" s="14">
        <f t="shared" si="59"/>
        <v>5.28571428571429</v>
      </c>
      <c r="P1227" s="14"/>
      <c r="Q1227" s="14"/>
      <c r="R1227" s="14"/>
      <c r="W1227" t="s">
        <v>3530</v>
      </c>
      <c r="X1227" s="6">
        <v>2004</v>
      </c>
      <c r="Z1227" s="6">
        <v>0</v>
      </c>
      <c r="AD1227" s="14">
        <v>93</v>
      </c>
    </row>
    <row r="1228" spans="1:30">
      <c r="A1228" s="9">
        <v>10</v>
      </c>
      <c r="B1228" s="9" t="str">
        <f t="shared" si="58"/>
        <v>JBL 127H-4</v>
      </c>
      <c r="C1228" s="14" t="s">
        <v>1002</v>
      </c>
      <c r="D1228" s="14" t="s">
        <v>1990</v>
      </c>
      <c r="E1228" s="14"/>
      <c r="F1228" s="14"/>
      <c r="G1228" s="14"/>
      <c r="H1228" s="14">
        <v>200</v>
      </c>
      <c r="I1228" s="14"/>
      <c r="J1228" s="9">
        <v>6</v>
      </c>
      <c r="K1228" s="14">
        <v>64.3</v>
      </c>
      <c r="L1228" s="14">
        <v>27.9</v>
      </c>
      <c r="M1228" s="14">
        <v>0.5</v>
      </c>
      <c r="N1228" s="14">
        <f t="shared" si="57"/>
        <v>0.60093457943925233</v>
      </c>
      <c r="O1228" s="14">
        <f t="shared" si="59"/>
        <v>2.9768518518518525</v>
      </c>
      <c r="P1228" s="14"/>
      <c r="Q1228" s="14"/>
      <c r="R1228" s="14"/>
      <c r="W1228" t="s">
        <v>3530</v>
      </c>
      <c r="X1228" s="6">
        <v>2004</v>
      </c>
      <c r="Z1228" s="6">
        <v>0</v>
      </c>
      <c r="AD1228" s="14">
        <v>107</v>
      </c>
    </row>
    <row r="1229" spans="1:30">
      <c r="A1229" s="9">
        <v>10</v>
      </c>
      <c r="B1229" s="9" t="str">
        <f t="shared" si="58"/>
        <v>JBL 2012H</v>
      </c>
      <c r="C1229" s="14" t="s">
        <v>1002</v>
      </c>
      <c r="D1229" s="14" t="s">
        <v>1991</v>
      </c>
      <c r="E1229" s="14"/>
      <c r="F1229" s="14"/>
      <c r="G1229" s="14"/>
      <c r="H1229" s="14">
        <v>300</v>
      </c>
      <c r="I1229" s="14">
        <v>100</v>
      </c>
      <c r="J1229" s="9">
        <v>2.5</v>
      </c>
      <c r="K1229" s="14">
        <v>61</v>
      </c>
      <c r="L1229" s="14">
        <v>31</v>
      </c>
      <c r="M1229" s="14">
        <v>0.21</v>
      </c>
      <c r="N1229" s="14">
        <f t="shared" si="57"/>
        <v>0.22021660649819494</v>
      </c>
      <c r="O1229" s="14">
        <f t="shared" si="59"/>
        <v>4.5265017667844605</v>
      </c>
      <c r="P1229" s="14"/>
      <c r="Q1229" s="14"/>
      <c r="R1229" s="14"/>
      <c r="W1229" t="s">
        <v>3530</v>
      </c>
      <c r="X1229" s="6">
        <v>2004</v>
      </c>
      <c r="Z1229" s="6">
        <v>0</v>
      </c>
      <c r="AD1229" s="14">
        <v>277</v>
      </c>
    </row>
    <row r="1230" spans="1:30">
      <c r="A1230" s="9">
        <v>10</v>
      </c>
      <c r="B1230" s="9" t="str">
        <f t="shared" si="58"/>
        <v>JBL 2251J</v>
      </c>
      <c r="C1230" s="14" t="s">
        <v>1002</v>
      </c>
      <c r="D1230" s="14" t="s">
        <v>1992</v>
      </c>
      <c r="E1230" s="14"/>
      <c r="F1230" s="14"/>
      <c r="G1230" s="14"/>
      <c r="H1230" s="14">
        <v>388</v>
      </c>
      <c r="I1230" s="14"/>
      <c r="J1230" s="9">
        <v>5.7</v>
      </c>
      <c r="K1230" s="14">
        <v>61</v>
      </c>
      <c r="L1230" s="14">
        <v>1.0109999999999999</v>
      </c>
      <c r="M1230" s="14">
        <v>0.2</v>
      </c>
      <c r="N1230" s="14">
        <f t="shared" si="57"/>
        <v>0.2103448275862069</v>
      </c>
      <c r="O1230" s="14">
        <f t="shared" si="59"/>
        <v>4.0666666666666584</v>
      </c>
      <c r="P1230" s="14"/>
      <c r="Q1230" s="14"/>
      <c r="R1230" s="14"/>
      <c r="W1230" t="s">
        <v>3530</v>
      </c>
      <c r="X1230" s="6">
        <v>2004</v>
      </c>
      <c r="Z1230" s="6">
        <v>0</v>
      </c>
      <c r="AD1230" s="14">
        <v>290</v>
      </c>
    </row>
    <row r="1231" spans="1:30">
      <c r="A1231" s="9">
        <v>10</v>
      </c>
      <c r="B1231" s="9" t="str">
        <f t="shared" si="58"/>
        <v>JBL 227H</v>
      </c>
      <c r="C1231" s="14" t="s">
        <v>1002</v>
      </c>
      <c r="D1231" s="14" t="s">
        <v>1993</v>
      </c>
      <c r="E1231" s="14"/>
      <c r="F1231" s="14"/>
      <c r="G1231" s="14"/>
      <c r="H1231" s="14">
        <v>120</v>
      </c>
      <c r="I1231" s="14"/>
      <c r="J1231" s="9">
        <v>7</v>
      </c>
      <c r="K1231" s="14">
        <v>34</v>
      </c>
      <c r="L1231" s="14">
        <v>77</v>
      </c>
      <c r="M1231" s="14">
        <v>0.43</v>
      </c>
      <c r="N1231" s="14">
        <f t="shared" si="57"/>
        <v>0.44736842105263158</v>
      </c>
      <c r="O1231" s="14">
        <f t="shared" si="59"/>
        <v>11.075757575757565</v>
      </c>
      <c r="P1231" s="14"/>
      <c r="Q1231" s="14"/>
      <c r="R1231" s="14"/>
      <c r="W1231" t="s">
        <v>3530</v>
      </c>
      <c r="X1231" s="6">
        <v>2004</v>
      </c>
      <c r="Z1231" s="6">
        <v>0</v>
      </c>
      <c r="AD1231" s="14">
        <v>76</v>
      </c>
    </row>
    <row r="1232" spans="1:30">
      <c r="A1232" s="9">
        <v>10</v>
      </c>
      <c r="B1232" s="9" t="str">
        <f t="shared" si="58"/>
        <v>JBL E110-8</v>
      </c>
      <c r="C1232" s="14" t="s">
        <v>1002</v>
      </c>
      <c r="D1232" s="14" t="s">
        <v>1994</v>
      </c>
      <c r="E1232" s="14"/>
      <c r="F1232" s="14"/>
      <c r="G1232" s="14"/>
      <c r="H1232" s="14">
        <v>150</v>
      </c>
      <c r="I1232" s="14">
        <v>98</v>
      </c>
      <c r="J1232" s="9">
        <v>2.5</v>
      </c>
      <c r="K1232" s="14">
        <v>65</v>
      </c>
      <c r="L1232" s="14">
        <v>45</v>
      </c>
      <c r="M1232" s="14">
        <v>0.36</v>
      </c>
      <c r="N1232" s="14">
        <f t="shared" si="57"/>
        <v>0.3987730061349693</v>
      </c>
      <c r="O1232" s="14">
        <f t="shared" si="59"/>
        <v>3.7025316455696213</v>
      </c>
      <c r="P1232" s="14"/>
      <c r="Q1232" s="14"/>
      <c r="R1232" s="14"/>
      <c r="W1232" t="s">
        <v>3530</v>
      </c>
      <c r="X1232" s="6">
        <v>2004</v>
      </c>
      <c r="Z1232" s="6">
        <v>0</v>
      </c>
      <c r="AD1232" s="14">
        <v>163</v>
      </c>
    </row>
    <row r="1233" spans="1:30">
      <c r="A1233" s="9">
        <v>10</v>
      </c>
      <c r="B1233" s="9" t="str">
        <f t="shared" si="58"/>
        <v>Jensen C 10 Q - 16 ohm</v>
      </c>
      <c r="C1233" s="14" t="s">
        <v>1005</v>
      </c>
      <c r="D1233" s="14" t="s">
        <v>1995</v>
      </c>
      <c r="E1233" s="14"/>
      <c r="F1233" s="14"/>
      <c r="G1233" s="14"/>
      <c r="H1233" s="14">
        <v>35</v>
      </c>
      <c r="I1233" s="14">
        <v>94.5</v>
      </c>
      <c r="J1233" s="9">
        <v>1.5</v>
      </c>
      <c r="K1233" s="14">
        <v>105</v>
      </c>
      <c r="L1233" s="14">
        <v>23.9</v>
      </c>
      <c r="M1233" s="14">
        <v>1.74</v>
      </c>
      <c r="N1233" s="14">
        <f t="shared" si="57"/>
        <v>2.0192307692307692</v>
      </c>
      <c r="O1233" s="14">
        <f t="shared" si="59"/>
        <v>12.582644628099182</v>
      </c>
      <c r="P1233" s="14"/>
      <c r="Q1233" s="14"/>
      <c r="R1233" s="14"/>
      <c r="W1233" t="s">
        <v>3530</v>
      </c>
      <c r="X1233" s="6">
        <v>2004</v>
      </c>
      <c r="Z1233" s="6">
        <v>0</v>
      </c>
      <c r="AD1233" s="14">
        <v>52</v>
      </c>
    </row>
    <row r="1234" spans="1:30">
      <c r="A1234" s="9">
        <v>10</v>
      </c>
      <c r="B1234" s="9" t="str">
        <f t="shared" si="58"/>
        <v>Jensen C 10 Q - 8 ohm</v>
      </c>
      <c r="C1234" s="14" t="s">
        <v>1005</v>
      </c>
      <c r="D1234" s="14" t="s">
        <v>1996</v>
      </c>
      <c r="E1234" s="14"/>
      <c r="F1234" s="14"/>
      <c r="G1234" s="14"/>
      <c r="H1234" s="14">
        <v>35</v>
      </c>
      <c r="I1234" s="14">
        <v>95.2</v>
      </c>
      <c r="J1234" s="9">
        <v>1.5</v>
      </c>
      <c r="K1234" s="14">
        <v>96</v>
      </c>
      <c r="L1234" s="14">
        <v>25.7</v>
      </c>
      <c r="M1234" s="14">
        <v>1.2</v>
      </c>
      <c r="N1234" s="14">
        <f t="shared" si="57"/>
        <v>1.3333333333333333</v>
      </c>
      <c r="O1234" s="14">
        <f t="shared" si="59"/>
        <v>11.999999999999995</v>
      </c>
      <c r="P1234" s="14"/>
      <c r="Q1234" s="14"/>
      <c r="R1234" s="14"/>
      <c r="W1234" t="s">
        <v>3530</v>
      </c>
      <c r="X1234" s="6">
        <v>2004</v>
      </c>
      <c r="Z1234" s="6">
        <v>0</v>
      </c>
      <c r="AD1234" s="14">
        <v>72</v>
      </c>
    </row>
    <row r="1235" spans="1:30">
      <c r="A1235" s="9">
        <v>10</v>
      </c>
      <c r="B1235" s="9" t="str">
        <f t="shared" si="58"/>
        <v>Jensen C 10 R - 16 ohm</v>
      </c>
      <c r="C1235" s="14" t="s">
        <v>1005</v>
      </c>
      <c r="D1235" s="14" t="s">
        <v>1997</v>
      </c>
      <c r="E1235" s="14"/>
      <c r="F1235" s="14"/>
      <c r="G1235" s="14"/>
      <c r="H1235" s="14">
        <v>25</v>
      </c>
      <c r="I1235" s="14">
        <v>94.1</v>
      </c>
      <c r="J1235" s="9">
        <v>1</v>
      </c>
      <c r="K1235" s="14">
        <v>105</v>
      </c>
      <c r="L1235" s="14">
        <v>24.3</v>
      </c>
      <c r="M1235" s="14">
        <v>1.83</v>
      </c>
      <c r="N1235" s="14">
        <f t="shared" si="57"/>
        <v>2.2826086956521738</v>
      </c>
      <c r="O1235" s="14">
        <f t="shared" si="59"/>
        <v>9.2291066282420804</v>
      </c>
      <c r="P1235" s="14"/>
      <c r="Q1235" s="14"/>
      <c r="R1235" s="14"/>
      <c r="W1235" t="s">
        <v>3530</v>
      </c>
      <c r="X1235" s="6">
        <v>2004</v>
      </c>
      <c r="Z1235" s="6">
        <v>0</v>
      </c>
      <c r="AD1235" s="14">
        <v>46</v>
      </c>
    </row>
    <row r="1236" spans="1:30">
      <c r="A1236" s="9">
        <v>10</v>
      </c>
      <c r="B1236" s="9" t="str">
        <f t="shared" si="58"/>
        <v>Jensen C 10 R - 8 ohm</v>
      </c>
      <c r="C1236" s="14" t="s">
        <v>1005</v>
      </c>
      <c r="D1236" s="14" t="s">
        <v>1998</v>
      </c>
      <c r="E1236" s="14"/>
      <c r="F1236" s="14"/>
      <c r="G1236" s="14"/>
      <c r="H1236" s="14">
        <v>25</v>
      </c>
      <c r="I1236" s="14">
        <v>94.7</v>
      </c>
      <c r="J1236" s="9">
        <v>0.8</v>
      </c>
      <c r="K1236" s="14">
        <v>96</v>
      </c>
      <c r="L1236" s="14">
        <v>29.7</v>
      </c>
      <c r="M1236" s="14">
        <v>1.44</v>
      </c>
      <c r="N1236" s="14">
        <f t="shared" si="57"/>
        <v>1.6551724137931034</v>
      </c>
      <c r="O1236" s="14">
        <f t="shared" si="59"/>
        <v>11.076923076923075</v>
      </c>
      <c r="P1236" s="14"/>
      <c r="Q1236" s="14"/>
      <c r="R1236" s="14"/>
      <c r="W1236" t="s">
        <v>3530</v>
      </c>
      <c r="X1236" s="6">
        <v>2004</v>
      </c>
      <c r="Z1236" s="6">
        <v>0</v>
      </c>
      <c r="AD1236" s="14">
        <v>58</v>
      </c>
    </row>
    <row r="1237" spans="1:30">
      <c r="A1237" s="9">
        <v>10</v>
      </c>
      <c r="B1237" s="9" t="str">
        <f t="shared" si="58"/>
        <v>Jensen C10Q</v>
      </c>
      <c r="C1237" s="14" t="s">
        <v>1005</v>
      </c>
      <c r="D1237" s="14" t="s">
        <v>1999</v>
      </c>
      <c r="E1237" s="14"/>
      <c r="F1237" s="14"/>
      <c r="G1237" s="14"/>
      <c r="H1237" s="14">
        <v>35</v>
      </c>
      <c r="I1237" s="14">
        <v>95.2</v>
      </c>
      <c r="J1237" s="9">
        <v>1.5</v>
      </c>
      <c r="K1237" s="14">
        <v>96</v>
      </c>
      <c r="L1237" s="14">
        <v>25.7</v>
      </c>
      <c r="M1237" s="14">
        <v>1.2</v>
      </c>
      <c r="N1237" s="14">
        <f t="shared" si="57"/>
        <v>1.3333333333333333</v>
      </c>
      <c r="O1237" s="14">
        <f t="shared" si="59"/>
        <v>11.999999999999995</v>
      </c>
      <c r="P1237" s="14"/>
      <c r="Q1237" s="14"/>
      <c r="R1237" s="14"/>
      <c r="W1237" t="s">
        <v>3530</v>
      </c>
      <c r="X1237" s="6">
        <v>2004</v>
      </c>
      <c r="Z1237" s="6">
        <v>0</v>
      </c>
      <c r="AD1237" s="14">
        <v>72</v>
      </c>
    </row>
    <row r="1238" spans="1:30">
      <c r="A1238" s="9">
        <v>10</v>
      </c>
      <c r="B1238" s="9" t="str">
        <f t="shared" si="58"/>
        <v>Jensen C10R</v>
      </c>
      <c r="C1238" s="14" t="s">
        <v>1005</v>
      </c>
      <c r="D1238" s="14" t="s">
        <v>2000</v>
      </c>
      <c r="E1238" s="14"/>
      <c r="F1238" s="14"/>
      <c r="G1238" s="14"/>
      <c r="H1238" s="14">
        <v>25</v>
      </c>
      <c r="I1238" s="14">
        <v>94.7</v>
      </c>
      <c r="J1238" s="9">
        <v>0.8</v>
      </c>
      <c r="K1238" s="14">
        <v>96</v>
      </c>
      <c r="L1238" s="14">
        <v>29.7</v>
      </c>
      <c r="M1238" s="14">
        <v>1.44</v>
      </c>
      <c r="N1238" s="14">
        <f t="shared" si="57"/>
        <v>1.6551724137931034</v>
      </c>
      <c r="O1238" s="14">
        <f t="shared" si="59"/>
        <v>11.076923076923075</v>
      </c>
      <c r="P1238" s="14"/>
      <c r="Q1238" s="14"/>
      <c r="R1238" s="14"/>
      <c r="W1238" t="s">
        <v>3530</v>
      </c>
      <c r="X1238" s="6">
        <v>2004</v>
      </c>
      <c r="Z1238" s="6">
        <v>0</v>
      </c>
      <c r="AD1238" s="14">
        <v>58</v>
      </c>
    </row>
    <row r="1239" spans="1:30">
      <c r="A1239" s="9">
        <v>10</v>
      </c>
      <c r="B1239" s="9" t="str">
        <f t="shared" si="58"/>
        <v>Jensen JCH 10/35 - 4 ohm</v>
      </c>
      <c r="C1239" s="14" t="s">
        <v>1005</v>
      </c>
      <c r="D1239" s="14" t="s">
        <v>2001</v>
      </c>
      <c r="E1239" s="14"/>
      <c r="F1239" s="14"/>
      <c r="G1239" s="14"/>
      <c r="H1239" s="14">
        <v>35</v>
      </c>
      <c r="I1239" s="14">
        <v>94.9</v>
      </c>
      <c r="J1239" s="9">
        <v>1</v>
      </c>
      <c r="K1239" s="14">
        <v>107</v>
      </c>
      <c r="L1239" s="14">
        <v>22.4</v>
      </c>
      <c r="M1239" s="14">
        <v>1.44</v>
      </c>
      <c r="N1239" s="14">
        <f t="shared" si="57"/>
        <v>1.5735294117647058</v>
      </c>
      <c r="O1239" s="14">
        <f t="shared" si="59"/>
        <v>16.96916299559474</v>
      </c>
      <c r="P1239" s="14"/>
      <c r="Q1239" s="14"/>
      <c r="R1239" s="14"/>
      <c r="W1239" t="s">
        <v>3530</v>
      </c>
      <c r="X1239" s="6">
        <v>2004</v>
      </c>
      <c r="Z1239" s="6">
        <v>0</v>
      </c>
      <c r="AD1239" s="14">
        <v>68</v>
      </c>
    </row>
    <row r="1240" spans="1:30">
      <c r="A1240" s="9">
        <v>10</v>
      </c>
      <c r="B1240" s="9" t="str">
        <f t="shared" si="58"/>
        <v>Jensen JCH 10/35 - 8 ohm</v>
      </c>
      <c r="C1240" s="14" t="s">
        <v>1005</v>
      </c>
      <c r="D1240" s="14" t="s">
        <v>2002</v>
      </c>
      <c r="E1240" s="14"/>
      <c r="F1240" s="14"/>
      <c r="G1240" s="14"/>
      <c r="H1240" s="14">
        <v>35</v>
      </c>
      <c r="I1240" s="14">
        <v>94.1</v>
      </c>
      <c r="J1240" s="9">
        <v>1.5</v>
      </c>
      <c r="K1240" s="14">
        <v>107</v>
      </c>
      <c r="L1240" s="14">
        <v>23</v>
      </c>
      <c r="M1240" s="14">
        <v>1.75</v>
      </c>
      <c r="N1240" s="14">
        <f t="shared" si="57"/>
        <v>1.9454545454545455</v>
      </c>
      <c r="O1240" s="14">
        <f t="shared" si="59"/>
        <v>17.418604651162784</v>
      </c>
      <c r="P1240" s="14"/>
      <c r="Q1240" s="14"/>
      <c r="R1240" s="14"/>
      <c r="W1240" t="s">
        <v>3530</v>
      </c>
      <c r="X1240" s="6">
        <v>2004</v>
      </c>
      <c r="Z1240" s="6">
        <v>0</v>
      </c>
      <c r="AD1240" s="14">
        <v>55</v>
      </c>
    </row>
    <row r="1241" spans="1:30">
      <c r="A1241" s="9">
        <v>10</v>
      </c>
      <c r="B1241" s="9" t="str">
        <f t="shared" si="58"/>
        <v>Jensen JCH 10/50 - 8 ohm</v>
      </c>
      <c r="C1241" s="14" t="s">
        <v>1005</v>
      </c>
      <c r="D1241" s="14" t="s">
        <v>2003</v>
      </c>
      <c r="E1241" s="14"/>
      <c r="F1241" s="14"/>
      <c r="G1241" s="14"/>
      <c r="H1241" s="14">
        <v>50</v>
      </c>
      <c r="I1241" s="14">
        <v>95.8</v>
      </c>
      <c r="J1241" s="9">
        <v>1.5</v>
      </c>
      <c r="K1241" s="14">
        <v>107</v>
      </c>
      <c r="L1241" s="14">
        <v>20.8</v>
      </c>
      <c r="M1241" s="14">
        <v>1.2</v>
      </c>
      <c r="N1241" s="14">
        <f t="shared" si="57"/>
        <v>1.2891566265060241</v>
      </c>
      <c r="O1241" s="14">
        <f t="shared" si="59"/>
        <v>17.351351351351333</v>
      </c>
      <c r="P1241" s="14"/>
      <c r="Q1241" s="14"/>
      <c r="R1241" s="14"/>
      <c r="W1241" t="s">
        <v>3530</v>
      </c>
      <c r="X1241" s="6">
        <v>2004</v>
      </c>
      <c r="Z1241" s="6">
        <v>0</v>
      </c>
      <c r="AD1241" s="14">
        <v>83</v>
      </c>
    </row>
    <row r="1242" spans="1:30">
      <c r="A1242" s="9">
        <v>10</v>
      </c>
      <c r="B1242" s="9" t="str">
        <f t="shared" si="58"/>
        <v>Jensen JCH 10/70 - 4 ohm</v>
      </c>
      <c r="C1242" s="14" t="s">
        <v>1005</v>
      </c>
      <c r="D1242" s="14" t="s">
        <v>2004</v>
      </c>
      <c r="E1242" s="14"/>
      <c r="F1242" s="14"/>
      <c r="G1242" s="14"/>
      <c r="H1242" s="14">
        <v>70</v>
      </c>
      <c r="I1242" s="14">
        <v>96.9</v>
      </c>
      <c r="J1242" s="9">
        <v>1.5</v>
      </c>
      <c r="K1242" s="14">
        <v>95</v>
      </c>
      <c r="L1242" s="14">
        <v>22.7</v>
      </c>
      <c r="M1242" s="14">
        <v>0.63</v>
      </c>
      <c r="N1242" s="14">
        <f t="shared" si="57"/>
        <v>0.65972222222222221</v>
      </c>
      <c r="O1242" s="14">
        <f t="shared" si="59"/>
        <v>13.983644859813111</v>
      </c>
      <c r="P1242" s="14"/>
      <c r="Q1242" s="14"/>
      <c r="R1242" s="14"/>
      <c r="W1242" t="s">
        <v>3530</v>
      </c>
      <c r="X1242" s="6">
        <v>2004</v>
      </c>
      <c r="Z1242" s="6">
        <v>0</v>
      </c>
      <c r="AD1242" s="14">
        <v>144</v>
      </c>
    </row>
    <row r="1243" spans="1:30">
      <c r="A1243" s="9">
        <v>10</v>
      </c>
      <c r="B1243" s="9" t="str">
        <f t="shared" si="58"/>
        <v>Jensen JCH 10/70 - 8 ohm</v>
      </c>
      <c r="C1243" s="14" t="s">
        <v>1005</v>
      </c>
      <c r="D1243" s="14" t="s">
        <v>2005</v>
      </c>
      <c r="E1243" s="14"/>
      <c r="F1243" s="14"/>
      <c r="G1243" s="14"/>
      <c r="H1243" s="14">
        <v>70</v>
      </c>
      <c r="I1243" s="14">
        <v>98.2</v>
      </c>
      <c r="J1243" s="9">
        <v>1.5</v>
      </c>
      <c r="K1243" s="14">
        <v>99</v>
      </c>
      <c r="L1243" s="14">
        <v>19.8</v>
      </c>
      <c r="M1243" s="14">
        <v>0.69</v>
      </c>
      <c r="N1243" s="14">
        <f t="shared" si="57"/>
        <v>0.7279411764705882</v>
      </c>
      <c r="O1243" s="14">
        <f t="shared" si="59"/>
        <v>13.23837209302321</v>
      </c>
      <c r="P1243" s="14"/>
      <c r="Q1243" s="14"/>
      <c r="R1243" s="14"/>
      <c r="W1243" t="s">
        <v>3530</v>
      </c>
      <c r="X1243" s="6">
        <v>2004</v>
      </c>
      <c r="Z1243" s="6">
        <v>0</v>
      </c>
      <c r="AD1243" s="14">
        <v>136</v>
      </c>
    </row>
    <row r="1244" spans="1:30">
      <c r="A1244" s="9">
        <v>10</v>
      </c>
      <c r="B1244" s="9" t="str">
        <f t="shared" si="58"/>
        <v>Jensen Mod 10-35</v>
      </c>
      <c r="C1244" s="14" t="s">
        <v>1005</v>
      </c>
      <c r="D1244" s="14" t="s">
        <v>2006</v>
      </c>
      <c r="E1244" s="14"/>
      <c r="F1244" s="14"/>
      <c r="G1244" s="14"/>
      <c r="H1244" s="14">
        <v>35</v>
      </c>
      <c r="I1244" s="14">
        <v>94.1</v>
      </c>
      <c r="J1244" s="9">
        <v>1.5</v>
      </c>
      <c r="K1244" s="14">
        <v>107</v>
      </c>
      <c r="L1244" s="14">
        <v>23</v>
      </c>
      <c r="M1244" s="14">
        <v>1.75</v>
      </c>
      <c r="N1244" s="14">
        <f t="shared" si="57"/>
        <v>1.9454545454545455</v>
      </c>
      <c r="O1244" s="14">
        <f t="shared" si="59"/>
        <v>17.418604651162784</v>
      </c>
      <c r="P1244" s="14"/>
      <c r="Q1244" s="14"/>
      <c r="R1244" s="14"/>
      <c r="W1244" t="s">
        <v>3530</v>
      </c>
      <c r="X1244" s="6">
        <v>2004</v>
      </c>
      <c r="Z1244" s="6">
        <v>0</v>
      </c>
      <c r="AD1244" s="14">
        <v>55</v>
      </c>
    </row>
    <row r="1245" spans="1:30">
      <c r="A1245" s="9">
        <v>10</v>
      </c>
      <c r="B1245" s="9" t="str">
        <f t="shared" si="58"/>
        <v>Jensen Mod 10-50</v>
      </c>
      <c r="C1245" s="14" t="s">
        <v>1005</v>
      </c>
      <c r="D1245" s="14" t="s">
        <v>2007</v>
      </c>
      <c r="E1245" s="14"/>
      <c r="F1245" s="14"/>
      <c r="G1245" s="14"/>
      <c r="H1245" s="14">
        <v>50</v>
      </c>
      <c r="I1245" s="14">
        <v>95.8</v>
      </c>
      <c r="J1245" s="9">
        <v>1.5</v>
      </c>
      <c r="K1245" s="14">
        <v>107</v>
      </c>
      <c r="L1245" s="14">
        <v>20.8</v>
      </c>
      <c r="M1245" s="14">
        <v>1.2</v>
      </c>
      <c r="N1245" s="14">
        <f t="shared" si="57"/>
        <v>1.2891566265060241</v>
      </c>
      <c r="O1245" s="14">
        <f t="shared" si="59"/>
        <v>17.351351351351333</v>
      </c>
      <c r="P1245" s="14"/>
      <c r="Q1245" s="14"/>
      <c r="R1245" s="14"/>
      <c r="W1245" t="s">
        <v>3530</v>
      </c>
      <c r="X1245" s="6">
        <v>2004</v>
      </c>
      <c r="Z1245" s="6">
        <v>0</v>
      </c>
      <c r="AD1245" s="14">
        <v>83</v>
      </c>
    </row>
    <row r="1246" spans="1:30">
      <c r="A1246" s="9">
        <v>10</v>
      </c>
      <c r="B1246" s="9" t="str">
        <f t="shared" si="58"/>
        <v>Jensen Mod 10-70</v>
      </c>
      <c r="C1246" s="14" t="s">
        <v>1005</v>
      </c>
      <c r="D1246" s="14" t="s">
        <v>2008</v>
      </c>
      <c r="E1246" s="14"/>
      <c r="F1246" s="14"/>
      <c r="G1246" s="14"/>
      <c r="H1246" s="14">
        <v>70</v>
      </c>
      <c r="I1246" s="14">
        <v>98.2</v>
      </c>
      <c r="J1246" s="9">
        <v>1.5</v>
      </c>
      <c r="K1246" s="14">
        <v>99</v>
      </c>
      <c r="L1246" s="14">
        <v>19.8</v>
      </c>
      <c r="M1246" s="14">
        <v>0.69</v>
      </c>
      <c r="N1246" s="14">
        <f t="shared" si="57"/>
        <v>0.7279411764705882</v>
      </c>
      <c r="O1246" s="14">
        <f t="shared" si="59"/>
        <v>13.23837209302321</v>
      </c>
      <c r="P1246" s="14"/>
      <c r="Q1246" s="14"/>
      <c r="R1246" s="14"/>
      <c r="W1246" t="s">
        <v>3530</v>
      </c>
      <c r="X1246" s="6">
        <v>2004</v>
      </c>
      <c r="Z1246" s="6">
        <v>0</v>
      </c>
      <c r="AD1246" s="14">
        <v>136</v>
      </c>
    </row>
    <row r="1247" spans="1:30">
      <c r="A1247" s="9">
        <v>10</v>
      </c>
      <c r="B1247" s="9" t="str">
        <f t="shared" si="58"/>
        <v>Jensen P 10 Q - 8 ohm</v>
      </c>
      <c r="C1247" s="14" t="s">
        <v>1005</v>
      </c>
      <c r="D1247" s="14" t="s">
        <v>2009</v>
      </c>
      <c r="E1247" s="14"/>
      <c r="F1247" s="14"/>
      <c r="G1247" s="14"/>
      <c r="H1247" s="14">
        <v>40</v>
      </c>
      <c r="I1247" s="14">
        <v>95.1</v>
      </c>
      <c r="J1247" s="9">
        <v>1</v>
      </c>
      <c r="K1247" s="14">
        <v>88</v>
      </c>
      <c r="L1247" s="14">
        <v>31.8</v>
      </c>
      <c r="M1247" s="14">
        <v>1.1299999999999999</v>
      </c>
      <c r="N1247" s="14">
        <f t="shared" si="57"/>
        <v>1.2753623188405796</v>
      </c>
      <c r="O1247" s="14">
        <f t="shared" si="59"/>
        <v>9.9142572283150585</v>
      </c>
      <c r="P1247" s="14"/>
      <c r="Q1247" s="14"/>
      <c r="R1247" s="14"/>
      <c r="W1247" t="s">
        <v>3530</v>
      </c>
      <c r="X1247" s="6">
        <v>2004</v>
      </c>
      <c r="Z1247" s="6">
        <v>0</v>
      </c>
      <c r="AD1247" s="14">
        <v>69</v>
      </c>
    </row>
    <row r="1248" spans="1:30">
      <c r="A1248" s="9">
        <v>10</v>
      </c>
      <c r="B1248" s="9" t="str">
        <f t="shared" si="58"/>
        <v>Jensen P 10 R - 16 ohm</v>
      </c>
      <c r="C1248" s="14" t="s">
        <v>1005</v>
      </c>
      <c r="D1248" s="14" t="s">
        <v>2010</v>
      </c>
      <c r="E1248" s="14"/>
      <c r="F1248" s="14"/>
      <c r="G1248" s="14"/>
      <c r="H1248" s="14">
        <v>25</v>
      </c>
      <c r="I1248" s="14">
        <v>94.7</v>
      </c>
      <c r="J1248" s="9">
        <v>0.75</v>
      </c>
      <c r="K1248" s="14">
        <v>99</v>
      </c>
      <c r="L1248" s="14">
        <v>29.5</v>
      </c>
      <c r="M1248" s="14">
        <v>1.79</v>
      </c>
      <c r="N1248" s="14">
        <f t="shared" si="57"/>
        <v>1.9411764705882353</v>
      </c>
      <c r="O1248" s="14">
        <f t="shared" si="59"/>
        <v>22.98443579766538</v>
      </c>
      <c r="P1248" s="14"/>
      <c r="Q1248" s="14"/>
      <c r="R1248" s="14"/>
      <c r="W1248" t="s">
        <v>3530</v>
      </c>
      <c r="X1248" s="6">
        <v>2004</v>
      </c>
      <c r="Z1248" s="6">
        <v>0</v>
      </c>
      <c r="AD1248" s="14">
        <v>51</v>
      </c>
    </row>
    <row r="1249" spans="1:30">
      <c r="A1249" s="9">
        <v>10</v>
      </c>
      <c r="B1249" s="9" t="str">
        <f t="shared" si="58"/>
        <v>Jensen P 10 R - 8 ohm</v>
      </c>
      <c r="C1249" s="14" t="s">
        <v>1005</v>
      </c>
      <c r="D1249" s="14" t="s">
        <v>2011</v>
      </c>
      <c r="E1249" s="14"/>
      <c r="F1249" s="14"/>
      <c r="G1249" s="14"/>
      <c r="H1249" s="14">
        <v>25</v>
      </c>
      <c r="I1249" s="14">
        <v>95</v>
      </c>
      <c r="J1249" s="9">
        <v>0.8</v>
      </c>
      <c r="K1249" s="14">
        <v>97</v>
      </c>
      <c r="L1249" s="14">
        <v>31.6</v>
      </c>
      <c r="M1249" s="14">
        <v>1.5</v>
      </c>
      <c r="N1249" s="14">
        <f t="shared" si="57"/>
        <v>1.5901639344262295</v>
      </c>
      <c r="O1249" s="14">
        <f t="shared" si="59"/>
        <v>26.454545454545471</v>
      </c>
      <c r="P1249" s="14"/>
      <c r="Q1249" s="14"/>
      <c r="R1249" s="14"/>
      <c r="W1249" t="s">
        <v>3530</v>
      </c>
      <c r="X1249" s="6">
        <v>2004</v>
      </c>
      <c r="Z1249" s="6">
        <v>0</v>
      </c>
      <c r="AD1249" s="14">
        <v>61</v>
      </c>
    </row>
    <row r="1250" spans="1:30">
      <c r="A1250" s="9">
        <v>10</v>
      </c>
      <c r="B1250" s="9" t="str">
        <f t="shared" si="58"/>
        <v>Jensen P10Q</v>
      </c>
      <c r="C1250" s="14" t="s">
        <v>1005</v>
      </c>
      <c r="D1250" s="14" t="s">
        <v>2012</v>
      </c>
      <c r="E1250" s="14"/>
      <c r="F1250" s="14"/>
      <c r="G1250" s="14"/>
      <c r="H1250" s="14">
        <v>40</v>
      </c>
      <c r="I1250" s="14">
        <v>95.1</v>
      </c>
      <c r="J1250" s="9">
        <v>1</v>
      </c>
      <c r="K1250" s="14">
        <v>88</v>
      </c>
      <c r="L1250" s="14">
        <v>31.8</v>
      </c>
      <c r="M1250" s="14">
        <v>1.1299999999999999</v>
      </c>
      <c r="N1250" s="14">
        <f t="shared" si="57"/>
        <v>1.2753623188405796</v>
      </c>
      <c r="O1250" s="14">
        <f t="shared" si="59"/>
        <v>9.9142572283150585</v>
      </c>
      <c r="P1250" s="14"/>
      <c r="Q1250" s="14"/>
      <c r="R1250" s="14"/>
      <c r="W1250" t="s">
        <v>3530</v>
      </c>
      <c r="X1250" s="6">
        <v>2004</v>
      </c>
      <c r="Z1250" s="6">
        <v>0</v>
      </c>
      <c r="AD1250" s="14">
        <v>69</v>
      </c>
    </row>
    <row r="1251" spans="1:30">
      <c r="A1251" s="9">
        <v>10</v>
      </c>
      <c r="B1251" s="9" t="str">
        <f t="shared" si="58"/>
        <v>Jensen P10R</v>
      </c>
      <c r="C1251" s="14" t="s">
        <v>1005</v>
      </c>
      <c r="D1251" s="14" t="s">
        <v>2013</v>
      </c>
      <c r="E1251" s="14"/>
      <c r="F1251" s="14"/>
      <c r="G1251" s="14"/>
      <c r="H1251" s="14">
        <v>25</v>
      </c>
      <c r="I1251" s="14">
        <v>95</v>
      </c>
      <c r="J1251" s="9">
        <v>0.8</v>
      </c>
      <c r="K1251" s="14">
        <v>97</v>
      </c>
      <c r="L1251" s="14">
        <v>31.6</v>
      </c>
      <c r="M1251" s="14">
        <v>1.5</v>
      </c>
      <c r="N1251" s="14">
        <f t="shared" si="57"/>
        <v>1.5901639344262295</v>
      </c>
      <c r="O1251" s="14">
        <f t="shared" si="59"/>
        <v>26.454545454545471</v>
      </c>
      <c r="P1251" s="14"/>
      <c r="Q1251" s="14"/>
      <c r="R1251" s="14"/>
      <c r="W1251" t="s">
        <v>3530</v>
      </c>
      <c r="X1251" s="6">
        <v>2004</v>
      </c>
      <c r="Z1251" s="6">
        <v>0</v>
      </c>
      <c r="AD1251" s="14">
        <v>61</v>
      </c>
    </row>
    <row r="1252" spans="1:30">
      <c r="A1252" s="9">
        <v>10</v>
      </c>
      <c r="B1252" s="9" t="str">
        <f t="shared" si="58"/>
        <v>JL Audio 10W6v2-D4</v>
      </c>
      <c r="C1252" s="14" t="s">
        <v>1180</v>
      </c>
      <c r="D1252" s="14" t="s">
        <v>2014</v>
      </c>
      <c r="E1252" s="14"/>
      <c r="F1252" s="14"/>
      <c r="G1252" s="14"/>
      <c r="H1252" s="14">
        <v>400</v>
      </c>
      <c r="I1252" s="14">
        <v>83.7</v>
      </c>
      <c r="J1252" s="9">
        <v>15.2</v>
      </c>
      <c r="K1252" s="14">
        <v>28.5</v>
      </c>
      <c r="L1252" s="14">
        <v>33.4</v>
      </c>
      <c r="M1252" s="14">
        <v>0.46899999999999997</v>
      </c>
      <c r="N1252" s="14">
        <f t="shared" si="57"/>
        <v>0.5</v>
      </c>
      <c r="O1252" s="14">
        <f t="shared" si="59"/>
        <v>7.564516129032258</v>
      </c>
      <c r="P1252" s="14"/>
      <c r="Q1252" s="14"/>
      <c r="R1252" s="14"/>
      <c r="W1252" t="s">
        <v>3530</v>
      </c>
      <c r="X1252" s="6">
        <v>2004</v>
      </c>
      <c r="Z1252" s="6">
        <v>0</v>
      </c>
      <c r="AD1252" s="14">
        <v>57</v>
      </c>
    </row>
    <row r="1253" spans="1:30">
      <c r="A1253" s="9">
        <v>10</v>
      </c>
      <c r="B1253" s="9" t="str">
        <f t="shared" si="58"/>
        <v>JL Audio 10W6v2-D4</v>
      </c>
      <c r="C1253" s="14" t="s">
        <v>1180</v>
      </c>
      <c r="D1253" s="14" t="s">
        <v>2014</v>
      </c>
      <c r="E1253" s="14"/>
      <c r="F1253" s="14"/>
      <c r="G1253" s="14"/>
      <c r="H1253" s="14">
        <v>400</v>
      </c>
      <c r="I1253" s="14">
        <v>83.7</v>
      </c>
      <c r="J1253" s="9">
        <v>15.2</v>
      </c>
      <c r="K1253" s="14">
        <v>28.5</v>
      </c>
      <c r="L1253" s="14">
        <v>33.4</v>
      </c>
      <c r="M1253" s="14">
        <v>0.46899999999999997</v>
      </c>
      <c r="N1253" s="14">
        <f t="shared" si="57"/>
        <v>0.5</v>
      </c>
      <c r="O1253" s="14">
        <f t="shared" si="59"/>
        <v>7.564516129032258</v>
      </c>
      <c r="P1253" s="14"/>
      <c r="Q1253" s="14"/>
      <c r="R1253" s="14"/>
      <c r="W1253" t="s">
        <v>3530</v>
      </c>
      <c r="X1253" s="6">
        <v>2004</v>
      </c>
      <c r="Z1253" s="6">
        <v>0</v>
      </c>
      <c r="AD1253" s="14">
        <v>57</v>
      </c>
    </row>
    <row r="1254" spans="1:30">
      <c r="A1254" s="9">
        <v>10</v>
      </c>
      <c r="B1254" s="9" t="str">
        <f t="shared" si="58"/>
        <v>JL Audio 10W7-3</v>
      </c>
      <c r="C1254" s="14" t="s">
        <v>1180</v>
      </c>
      <c r="D1254" s="14" t="s">
        <v>2015</v>
      </c>
      <c r="E1254" s="14"/>
      <c r="F1254" s="14"/>
      <c r="G1254" s="14"/>
      <c r="H1254" s="14">
        <v>500</v>
      </c>
      <c r="I1254" s="14">
        <v>84.3</v>
      </c>
      <c r="J1254" s="9">
        <v>23</v>
      </c>
      <c r="K1254" s="14">
        <v>30.6</v>
      </c>
      <c r="L1254" s="14">
        <v>36.1</v>
      </c>
      <c r="M1254" s="14">
        <v>0.53700000000000003</v>
      </c>
      <c r="N1254" s="14">
        <f t="shared" si="57"/>
        <v>0.57735849056603772</v>
      </c>
      <c r="O1254" s="14">
        <f t="shared" si="59"/>
        <v>7.6821879382889353</v>
      </c>
      <c r="P1254" s="14"/>
      <c r="Q1254" s="14"/>
      <c r="R1254" s="14"/>
      <c r="W1254" t="s">
        <v>3530</v>
      </c>
      <c r="X1254" s="6">
        <v>2004</v>
      </c>
      <c r="Z1254" s="6">
        <v>0</v>
      </c>
      <c r="AD1254" s="14">
        <v>53</v>
      </c>
    </row>
    <row r="1255" spans="1:30">
      <c r="A1255" s="9">
        <v>10</v>
      </c>
      <c r="B1255" s="9" t="str">
        <f t="shared" si="58"/>
        <v>Kenwood  FC-W2500</v>
      </c>
      <c r="C1255" s="14" t="s">
        <v>2016</v>
      </c>
      <c r="D1255" s="14" t="s">
        <v>2017</v>
      </c>
      <c r="E1255" s="14"/>
      <c r="F1255" s="14"/>
      <c r="G1255" s="14"/>
      <c r="H1255" s="14">
        <v>360</v>
      </c>
      <c r="I1255" s="14">
        <v>91</v>
      </c>
      <c r="J1255" s="9">
        <v>4.95</v>
      </c>
      <c r="K1255" s="14">
        <v>28</v>
      </c>
      <c r="L1255" s="14">
        <v>74.25</v>
      </c>
      <c r="M1255" s="14">
        <v>0.32700000000000001</v>
      </c>
      <c r="N1255" s="14">
        <f t="shared" si="57"/>
        <v>0.33734939759036142</v>
      </c>
      <c r="O1255" s="14">
        <f t="shared" si="59"/>
        <v>10.658905704307346</v>
      </c>
      <c r="P1255" s="14"/>
      <c r="Q1255" s="14"/>
      <c r="R1255" s="14"/>
      <c r="W1255" t="s">
        <v>3530</v>
      </c>
      <c r="X1255" s="6">
        <v>2004</v>
      </c>
      <c r="Z1255" s="6">
        <v>0</v>
      </c>
      <c r="AD1255" s="14">
        <v>83</v>
      </c>
    </row>
    <row r="1256" spans="1:30">
      <c r="A1256" s="9">
        <v>10</v>
      </c>
      <c r="B1256" s="9" t="str">
        <f t="shared" si="58"/>
        <v>Kicker C104</v>
      </c>
      <c r="C1256" s="14" t="s">
        <v>1548</v>
      </c>
      <c r="D1256" s="14" t="s">
        <v>2018</v>
      </c>
      <c r="E1256" s="14"/>
      <c r="F1256" s="14"/>
      <c r="G1256" s="14"/>
      <c r="H1256" s="14">
        <v>125</v>
      </c>
      <c r="I1256" s="14">
        <v>87.7</v>
      </c>
      <c r="J1256" s="9">
        <v>7.5</v>
      </c>
      <c r="K1256" s="14">
        <v>32.200000000000003</v>
      </c>
      <c r="L1256" s="14">
        <v>59.48</v>
      </c>
      <c r="M1256" s="14">
        <v>0.52700000000000002</v>
      </c>
      <c r="N1256" s="14">
        <f t="shared" si="57"/>
        <v>0.55517241379310345</v>
      </c>
      <c r="O1256" s="14">
        <f t="shared" si="59"/>
        <v>10.385189718482266</v>
      </c>
      <c r="P1256" s="14"/>
      <c r="Q1256" s="14"/>
      <c r="R1256" s="14"/>
      <c r="W1256" t="s">
        <v>3530</v>
      </c>
      <c r="X1256" s="6">
        <v>2004</v>
      </c>
      <c r="Z1256" s="6">
        <v>0</v>
      </c>
      <c r="AD1256" s="14">
        <v>58</v>
      </c>
    </row>
    <row r="1257" spans="1:30">
      <c r="A1257" s="9">
        <v>10</v>
      </c>
      <c r="B1257" s="9" t="str">
        <f t="shared" si="58"/>
        <v>Kicker C108</v>
      </c>
      <c r="C1257" s="14" t="s">
        <v>1548</v>
      </c>
      <c r="D1257" s="14" t="s">
        <v>2019</v>
      </c>
      <c r="E1257" s="14"/>
      <c r="F1257" s="14"/>
      <c r="G1257" s="14"/>
      <c r="H1257" s="14">
        <v>125</v>
      </c>
      <c r="I1257" s="14">
        <v>87.5</v>
      </c>
      <c r="J1257" s="9">
        <v>7.5</v>
      </c>
      <c r="K1257" s="14">
        <v>31.8</v>
      </c>
      <c r="L1257" s="14">
        <v>62.47</v>
      </c>
      <c r="M1257" s="14">
        <v>0.56999999999999995</v>
      </c>
      <c r="N1257" s="14">
        <f t="shared" si="57"/>
        <v>0.6</v>
      </c>
      <c r="O1257" s="14">
        <f t="shared" si="59"/>
        <v>11.399999999999993</v>
      </c>
      <c r="P1257" s="14"/>
      <c r="Q1257" s="14"/>
      <c r="R1257" s="14"/>
      <c r="W1257" t="s">
        <v>3530</v>
      </c>
      <c r="X1257" s="6">
        <v>2004</v>
      </c>
      <c r="Z1257" s="6">
        <v>0</v>
      </c>
      <c r="AD1257" s="14">
        <v>53</v>
      </c>
    </row>
    <row r="1258" spans="1:30">
      <c r="A1258" s="9">
        <v>10</v>
      </c>
      <c r="B1258" s="9" t="str">
        <f t="shared" si="58"/>
        <v>Kicker C10vr-2</v>
      </c>
      <c r="C1258" s="14" t="s">
        <v>1548</v>
      </c>
      <c r="D1258" s="14" t="s">
        <v>2020</v>
      </c>
      <c r="E1258" s="14"/>
      <c r="F1258" s="14"/>
      <c r="G1258" s="14"/>
      <c r="H1258" s="14">
        <v>150</v>
      </c>
      <c r="I1258" s="14">
        <v>85.2</v>
      </c>
      <c r="J1258" s="9">
        <v>11.5</v>
      </c>
      <c r="K1258" s="14">
        <v>30.6</v>
      </c>
      <c r="L1258" s="14">
        <v>38.799999999999997</v>
      </c>
      <c r="M1258" s="14">
        <v>0.54200000000000004</v>
      </c>
      <c r="N1258" s="14">
        <f t="shared" si="57"/>
        <v>0.57735849056603772</v>
      </c>
      <c r="O1258" s="14">
        <f t="shared" si="59"/>
        <v>8.8501600853788833</v>
      </c>
      <c r="P1258" s="14"/>
      <c r="Q1258" s="14"/>
      <c r="R1258" s="14"/>
      <c r="W1258" t="s">
        <v>3530</v>
      </c>
      <c r="X1258" s="6">
        <v>2004</v>
      </c>
      <c r="Z1258" s="6">
        <v>0</v>
      </c>
      <c r="AD1258" s="14">
        <v>53</v>
      </c>
    </row>
    <row r="1259" spans="1:30">
      <c r="A1259" s="9">
        <v>10</v>
      </c>
      <c r="B1259" s="9" t="str">
        <f t="shared" si="58"/>
        <v>Kicker C10vr-4</v>
      </c>
      <c r="C1259" s="14" t="s">
        <v>1548</v>
      </c>
      <c r="D1259" s="14" t="s">
        <v>2021</v>
      </c>
      <c r="E1259" s="14"/>
      <c r="F1259" s="14"/>
      <c r="G1259" s="14"/>
      <c r="H1259" s="14">
        <v>150</v>
      </c>
      <c r="I1259" s="14">
        <v>85.6</v>
      </c>
      <c r="J1259" s="9">
        <v>11.5</v>
      </c>
      <c r="K1259" s="14">
        <v>32.6</v>
      </c>
      <c r="L1259" s="14">
        <v>40.4</v>
      </c>
      <c r="M1259" s="14">
        <v>0.56399999999999995</v>
      </c>
      <c r="N1259" s="14">
        <f t="shared" si="57"/>
        <v>0.60370370370370374</v>
      </c>
      <c r="O1259" s="14">
        <f t="shared" si="59"/>
        <v>8.5757462686567063</v>
      </c>
      <c r="P1259" s="14"/>
      <c r="Q1259" s="14"/>
      <c r="R1259" s="14"/>
      <c r="W1259" t="s">
        <v>3530</v>
      </c>
      <c r="X1259" s="6">
        <v>2004</v>
      </c>
      <c r="Z1259" s="6">
        <v>0</v>
      </c>
      <c r="AD1259" s="14">
        <v>54</v>
      </c>
    </row>
    <row r="1260" spans="1:30">
      <c r="A1260" s="9">
        <v>10</v>
      </c>
      <c r="B1260" s="9" t="str">
        <f t="shared" si="58"/>
        <v>Kicker S10L5-2</v>
      </c>
      <c r="C1260" s="14" t="s">
        <v>1548</v>
      </c>
      <c r="D1260" s="14" t="s">
        <v>2022</v>
      </c>
      <c r="E1260" s="14"/>
      <c r="F1260" s="14"/>
      <c r="G1260" s="14"/>
      <c r="H1260" s="14">
        <v>225</v>
      </c>
      <c r="I1260" s="14">
        <v>85.6</v>
      </c>
      <c r="J1260" s="9">
        <v>12.45</v>
      </c>
      <c r="K1260" s="14">
        <v>34.200000000000003</v>
      </c>
      <c r="L1260" s="14">
        <v>32.049999999999997</v>
      </c>
      <c r="M1260" s="14">
        <v>0.52600000000000002</v>
      </c>
      <c r="N1260" s="14">
        <f t="shared" si="57"/>
        <v>0.55161290322580647</v>
      </c>
      <c r="O1260" s="14">
        <f t="shared" si="59"/>
        <v>11.328211586901787</v>
      </c>
      <c r="P1260" s="14"/>
      <c r="Q1260" s="14"/>
      <c r="R1260" s="14"/>
      <c r="W1260" t="s">
        <v>3530</v>
      </c>
      <c r="X1260" s="6">
        <v>2004</v>
      </c>
      <c r="Z1260" s="6">
        <v>0</v>
      </c>
      <c r="AD1260" s="14">
        <v>62</v>
      </c>
    </row>
    <row r="1261" spans="1:30">
      <c r="A1261" s="9">
        <v>10</v>
      </c>
      <c r="B1261" s="9" t="str">
        <f t="shared" si="58"/>
        <v>Kicker S10L5-4</v>
      </c>
      <c r="C1261" s="14" t="s">
        <v>1548</v>
      </c>
      <c r="D1261" s="14" t="s">
        <v>2023</v>
      </c>
      <c r="E1261" s="14"/>
      <c r="F1261" s="14"/>
      <c r="G1261" s="14"/>
      <c r="H1261" s="14">
        <v>225</v>
      </c>
      <c r="I1261" s="14">
        <v>86</v>
      </c>
      <c r="J1261" s="9">
        <v>12.45</v>
      </c>
      <c r="K1261" s="14">
        <v>33.799999999999997</v>
      </c>
      <c r="L1261" s="14">
        <v>37.082000000000001</v>
      </c>
      <c r="M1261" s="14">
        <v>0.56999999999999995</v>
      </c>
      <c r="N1261" s="14">
        <f t="shared" si="57"/>
        <v>0.60357142857142854</v>
      </c>
      <c r="O1261" s="14">
        <f t="shared" si="59"/>
        <v>10.247872340425522</v>
      </c>
      <c r="P1261" s="14"/>
      <c r="Q1261" s="14"/>
      <c r="R1261" s="14"/>
      <c r="W1261" t="s">
        <v>3530</v>
      </c>
      <c r="X1261" s="6">
        <v>2004</v>
      </c>
      <c r="Z1261" s="6">
        <v>0</v>
      </c>
      <c r="AD1261" s="14">
        <v>56</v>
      </c>
    </row>
    <row r="1262" spans="1:30">
      <c r="A1262" s="9">
        <v>10</v>
      </c>
      <c r="B1262" s="9" t="str">
        <f t="shared" si="58"/>
        <v>Kicker S10L7-2</v>
      </c>
      <c r="C1262" s="14" t="s">
        <v>1548</v>
      </c>
      <c r="D1262" s="14" t="s">
        <v>2024</v>
      </c>
      <c r="E1262" s="14"/>
      <c r="F1262" s="14"/>
      <c r="G1262" s="14"/>
      <c r="H1262" s="14">
        <v>300</v>
      </c>
      <c r="I1262" s="14">
        <v>85.7</v>
      </c>
      <c r="J1262" s="9">
        <v>13.2</v>
      </c>
      <c r="K1262" s="14">
        <v>32.5</v>
      </c>
      <c r="L1262" s="14">
        <v>35.070999999999998</v>
      </c>
      <c r="M1262" s="14">
        <v>0.497</v>
      </c>
      <c r="N1262" s="14">
        <f t="shared" si="57"/>
        <v>0.52419354838709675</v>
      </c>
      <c r="O1262" s="14">
        <f t="shared" si="59"/>
        <v>9.5803677342823477</v>
      </c>
      <c r="P1262" s="14"/>
      <c r="Q1262" s="14"/>
      <c r="R1262" s="14"/>
      <c r="W1262" t="s">
        <v>3530</v>
      </c>
      <c r="X1262" s="6">
        <v>2004</v>
      </c>
      <c r="Z1262" s="6">
        <v>0</v>
      </c>
      <c r="AD1262" s="14">
        <v>62</v>
      </c>
    </row>
    <row r="1263" spans="1:30">
      <c r="A1263" s="9">
        <v>10</v>
      </c>
      <c r="B1263" s="9" t="str">
        <f t="shared" si="58"/>
        <v>Kicker S10L7-4</v>
      </c>
      <c r="C1263" s="14" t="s">
        <v>1548</v>
      </c>
      <c r="D1263" s="14" t="s">
        <v>2025</v>
      </c>
      <c r="E1263" s="14"/>
      <c r="F1263" s="14"/>
      <c r="G1263" s="14"/>
      <c r="H1263" s="14">
        <v>300</v>
      </c>
      <c r="I1263" s="14">
        <v>85.6</v>
      </c>
      <c r="J1263" s="9">
        <v>13.2</v>
      </c>
      <c r="K1263" s="14">
        <v>33.700000000000003</v>
      </c>
      <c r="L1263" s="14">
        <v>36.850999999999999</v>
      </c>
      <c r="M1263" s="14">
        <v>0.55100000000000005</v>
      </c>
      <c r="N1263" s="14">
        <f t="shared" si="57"/>
        <v>0.58103448275862069</v>
      </c>
      <c r="O1263" s="14">
        <f t="shared" si="59"/>
        <v>10.659414466130883</v>
      </c>
      <c r="P1263" s="14"/>
      <c r="Q1263" s="14"/>
      <c r="R1263" s="14"/>
      <c r="W1263" t="s">
        <v>3530</v>
      </c>
      <c r="X1263" s="6">
        <v>2004</v>
      </c>
      <c r="Z1263" s="6">
        <v>0</v>
      </c>
      <c r="AD1263" s="14">
        <v>58</v>
      </c>
    </row>
    <row r="1264" spans="1:30">
      <c r="A1264" s="9">
        <v>10</v>
      </c>
      <c r="B1264" s="9" t="str">
        <f t="shared" si="58"/>
        <v>LPG 245CWD</v>
      </c>
      <c r="C1264" s="14" t="s">
        <v>866</v>
      </c>
      <c r="D1264" s="14" t="s">
        <v>2026</v>
      </c>
      <c r="E1264" s="14"/>
      <c r="F1264" s="14"/>
      <c r="G1264" s="14"/>
      <c r="H1264" s="14">
        <v>130</v>
      </c>
      <c r="I1264" s="14">
        <v>92</v>
      </c>
      <c r="J1264" s="9">
        <v>3.3</v>
      </c>
      <c r="K1264" s="14">
        <v>24</v>
      </c>
      <c r="L1264" s="14">
        <v>214</v>
      </c>
      <c r="M1264" s="14">
        <v>0.26679999999999998</v>
      </c>
      <c r="N1264" s="14">
        <f t="shared" si="57"/>
        <v>0.3</v>
      </c>
      <c r="O1264" s="14">
        <f t="shared" si="59"/>
        <v>2.4108433734939765</v>
      </c>
      <c r="P1264" s="14"/>
      <c r="Q1264" s="14"/>
      <c r="R1264" s="14"/>
      <c r="W1264" t="s">
        <v>3530</v>
      </c>
      <c r="X1264" s="6">
        <v>2004</v>
      </c>
      <c r="Z1264" s="6">
        <v>0</v>
      </c>
      <c r="AD1264" s="14">
        <v>80</v>
      </c>
    </row>
    <row r="1265" spans="1:30">
      <c r="A1265" s="9">
        <v>10</v>
      </c>
      <c r="B1265" s="9" t="str">
        <f t="shared" si="58"/>
        <v>LPG 245HWD</v>
      </c>
      <c r="C1265" s="14" t="s">
        <v>866</v>
      </c>
      <c r="D1265" s="14" t="s">
        <v>2027</v>
      </c>
      <c r="E1265" s="14"/>
      <c r="F1265" s="14"/>
      <c r="G1265" s="14"/>
      <c r="H1265" s="14">
        <v>150</v>
      </c>
      <c r="I1265" s="14">
        <v>92</v>
      </c>
      <c r="J1265" s="9">
        <v>9.5</v>
      </c>
      <c r="K1265" s="14">
        <v>22</v>
      </c>
      <c r="L1265" s="14">
        <v>200</v>
      </c>
      <c r="M1265" s="14">
        <v>0.18540000000000001</v>
      </c>
      <c r="N1265" s="14">
        <f t="shared" si="57"/>
        <v>0.20952380952380953</v>
      </c>
      <c r="O1265" s="14">
        <f t="shared" si="59"/>
        <v>1.6102645084879579</v>
      </c>
      <c r="P1265" s="14"/>
      <c r="Q1265" s="14"/>
      <c r="R1265" s="14"/>
      <c r="W1265" t="s">
        <v>3530</v>
      </c>
      <c r="X1265" s="6">
        <v>2004</v>
      </c>
      <c r="Z1265" s="6">
        <v>0</v>
      </c>
      <c r="AD1265" s="14">
        <v>105</v>
      </c>
    </row>
    <row r="1266" spans="1:30">
      <c r="A1266" s="9">
        <v>10</v>
      </c>
      <c r="B1266" s="9" t="str">
        <f t="shared" si="58"/>
        <v>Madisound 10204DVC</v>
      </c>
      <c r="C1266" s="14" t="s">
        <v>1248</v>
      </c>
      <c r="D1266" s="14" t="s">
        <v>2028</v>
      </c>
      <c r="E1266" s="14"/>
      <c r="F1266" s="14"/>
      <c r="G1266" s="14"/>
      <c r="H1266" s="14">
        <v>100</v>
      </c>
      <c r="I1266" s="14">
        <v>91</v>
      </c>
      <c r="J1266" s="9">
        <v>5</v>
      </c>
      <c r="K1266" s="14">
        <v>21.2</v>
      </c>
      <c r="L1266" s="14">
        <v>168</v>
      </c>
      <c r="M1266" s="14">
        <v>0.1981</v>
      </c>
      <c r="N1266" s="14">
        <f t="shared" si="57"/>
        <v>0.20990099009900989</v>
      </c>
      <c r="O1266" s="14">
        <f t="shared" si="59"/>
        <v>3.5235506334424067</v>
      </c>
      <c r="P1266" s="14"/>
      <c r="Q1266" s="14"/>
      <c r="R1266" s="14"/>
      <c r="W1266" t="s">
        <v>3530</v>
      </c>
      <c r="X1266" s="6">
        <v>2004</v>
      </c>
      <c r="Z1266" s="6">
        <v>0</v>
      </c>
      <c r="AD1266" s="14">
        <v>101</v>
      </c>
    </row>
    <row r="1267" spans="1:30">
      <c r="A1267" s="9">
        <v>10</v>
      </c>
      <c r="B1267" s="9" t="str">
        <f t="shared" si="58"/>
        <v>Madisound 10207DVC</v>
      </c>
      <c r="C1267" s="14" t="s">
        <v>1248</v>
      </c>
      <c r="D1267" s="14" t="s">
        <v>2029</v>
      </c>
      <c r="E1267" s="14"/>
      <c r="F1267" s="14"/>
      <c r="G1267" s="14"/>
      <c r="H1267" s="14">
        <v>100</v>
      </c>
      <c r="I1267" s="14">
        <v>87</v>
      </c>
      <c r="J1267" s="9">
        <v>5</v>
      </c>
      <c r="K1267" s="14">
        <v>16.2</v>
      </c>
      <c r="L1267" s="14">
        <v>184</v>
      </c>
      <c r="M1267" s="14">
        <v>0.2155</v>
      </c>
      <c r="N1267" s="14">
        <f t="shared" si="57"/>
        <v>0.23142857142857143</v>
      </c>
      <c r="O1267" s="14">
        <f t="shared" si="59"/>
        <v>3.1310313901345252</v>
      </c>
      <c r="P1267" s="14"/>
      <c r="Q1267" s="14"/>
      <c r="R1267" s="14"/>
      <c r="W1267" t="s">
        <v>3530</v>
      </c>
      <c r="X1267" s="6">
        <v>2004</v>
      </c>
      <c r="Z1267" s="6">
        <v>0</v>
      </c>
      <c r="AD1267" s="14">
        <v>70</v>
      </c>
    </row>
    <row r="1268" spans="1:30">
      <c r="A1268" s="9">
        <v>10</v>
      </c>
      <c r="B1268" s="9" t="str">
        <f t="shared" si="58"/>
        <v>Madisound 10208</v>
      </c>
      <c r="C1268" s="14" t="s">
        <v>1248</v>
      </c>
      <c r="D1268" s="14" t="s">
        <v>2030</v>
      </c>
      <c r="E1268" s="14"/>
      <c r="F1268" s="14"/>
      <c r="G1268" s="14"/>
      <c r="H1268" s="14">
        <v>100</v>
      </c>
      <c r="I1268" s="14">
        <v>87</v>
      </c>
      <c r="J1268" s="9">
        <v>6.5</v>
      </c>
      <c r="K1268" s="14">
        <v>24</v>
      </c>
      <c r="L1268" s="14">
        <v>145</v>
      </c>
      <c r="M1268" s="14">
        <v>0.54659999999999997</v>
      </c>
      <c r="N1268" s="14">
        <f t="shared" si="57"/>
        <v>0.61538461538461542</v>
      </c>
      <c r="O1268" s="14">
        <f t="shared" si="59"/>
        <v>4.8901811675240419</v>
      </c>
      <c r="P1268" s="14"/>
      <c r="Q1268" s="14"/>
      <c r="R1268" s="14"/>
      <c r="W1268" t="s">
        <v>3530</v>
      </c>
      <c r="X1268" s="6">
        <v>2004</v>
      </c>
      <c r="Z1268" s="6">
        <v>0</v>
      </c>
      <c r="AD1268" s="14">
        <v>39</v>
      </c>
    </row>
    <row r="1269" spans="1:30">
      <c r="A1269" s="9">
        <v>10</v>
      </c>
      <c r="B1269" s="9" t="str">
        <f t="shared" si="58"/>
        <v>Madisound 1052DVC</v>
      </c>
      <c r="C1269" s="14" t="s">
        <v>1248</v>
      </c>
      <c r="D1269" s="14" t="s">
        <v>2031</v>
      </c>
      <c r="E1269" s="14"/>
      <c r="F1269" s="14"/>
      <c r="G1269" s="14"/>
      <c r="H1269" s="14">
        <v>50</v>
      </c>
      <c r="I1269" s="14">
        <v>90</v>
      </c>
      <c r="J1269" s="9">
        <v>6</v>
      </c>
      <c r="K1269" s="14">
        <v>20.399999999999999</v>
      </c>
      <c r="L1269" s="14">
        <v>197</v>
      </c>
      <c r="M1269" s="14">
        <v>0.26019999999999999</v>
      </c>
      <c r="N1269" s="14">
        <f t="shared" si="57"/>
        <v>0.27945205479452051</v>
      </c>
      <c r="O1269" s="14">
        <f t="shared" si="59"/>
        <v>3.7769176035292511</v>
      </c>
      <c r="P1269" s="14"/>
      <c r="Q1269" s="14"/>
      <c r="R1269" s="14"/>
      <c r="W1269" t="s">
        <v>3530</v>
      </c>
      <c r="X1269" s="6">
        <v>2004</v>
      </c>
      <c r="Z1269" s="6">
        <v>0</v>
      </c>
      <c r="AD1269" s="14">
        <v>73</v>
      </c>
    </row>
    <row r="1270" spans="1:30">
      <c r="A1270" s="9">
        <v>10</v>
      </c>
      <c r="B1270" s="9" t="str">
        <f t="shared" si="58"/>
        <v>Madisound 1054</v>
      </c>
      <c r="C1270" s="14" t="s">
        <v>1248</v>
      </c>
      <c r="D1270" s="14" t="s">
        <v>2032</v>
      </c>
      <c r="E1270" s="14"/>
      <c r="F1270" s="14"/>
      <c r="G1270" s="14"/>
      <c r="H1270" s="14">
        <v>125</v>
      </c>
      <c r="I1270" s="14">
        <v>92</v>
      </c>
      <c r="J1270" s="9">
        <v>3.5</v>
      </c>
      <c r="K1270" s="14">
        <v>24.6</v>
      </c>
      <c r="L1270" s="14">
        <v>160</v>
      </c>
      <c r="M1270" s="14">
        <v>0.23549999999999999</v>
      </c>
      <c r="N1270" s="14">
        <f t="shared" si="57"/>
        <v>0.25102040816326532</v>
      </c>
      <c r="O1270" s="14">
        <f t="shared" si="59"/>
        <v>3.8088757396449666</v>
      </c>
      <c r="P1270" s="14"/>
      <c r="Q1270" s="14"/>
      <c r="R1270" s="14"/>
      <c r="W1270" t="s">
        <v>3530</v>
      </c>
      <c r="X1270" s="6">
        <v>2004</v>
      </c>
      <c r="Z1270" s="6">
        <v>0</v>
      </c>
      <c r="AD1270" s="14">
        <v>98</v>
      </c>
    </row>
    <row r="1271" spans="1:30">
      <c r="A1271" s="9">
        <v>10</v>
      </c>
      <c r="B1271" s="9" t="str">
        <f t="shared" si="58"/>
        <v>McCauley 6222-4</v>
      </c>
      <c r="C1271" s="14" t="s">
        <v>2033</v>
      </c>
      <c r="D1271" s="14" t="s">
        <v>2034</v>
      </c>
      <c r="E1271" s="14"/>
      <c r="F1271" s="14"/>
      <c r="G1271" s="14"/>
      <c r="H1271" s="14">
        <v>300</v>
      </c>
      <c r="I1271" s="14">
        <v>91</v>
      </c>
      <c r="J1271" s="9">
        <v>8.4</v>
      </c>
      <c r="K1271" s="14">
        <v>40</v>
      </c>
      <c r="L1271" s="14">
        <v>42</v>
      </c>
      <c r="M1271" s="14">
        <v>0.39</v>
      </c>
      <c r="N1271" s="14">
        <f t="shared" si="57"/>
        <v>0.40816326530612246</v>
      </c>
      <c r="O1271" s="14">
        <f t="shared" si="59"/>
        <v>8.7640449438202221</v>
      </c>
      <c r="P1271" s="14"/>
      <c r="Q1271" s="14"/>
      <c r="R1271" s="14"/>
      <c r="W1271" t="s">
        <v>3530</v>
      </c>
      <c r="X1271" s="6">
        <v>2004</v>
      </c>
      <c r="Z1271" s="6">
        <v>0</v>
      </c>
      <c r="AD1271" s="14">
        <v>98</v>
      </c>
    </row>
    <row r="1272" spans="1:30">
      <c r="A1272" s="9">
        <v>10</v>
      </c>
      <c r="B1272" s="9" t="str">
        <f t="shared" si="58"/>
        <v>McCauley 6222-8</v>
      </c>
      <c r="C1272" s="14" t="s">
        <v>2033</v>
      </c>
      <c r="D1272" s="14" t="s">
        <v>2035</v>
      </c>
      <c r="E1272" s="14"/>
      <c r="F1272" s="14"/>
      <c r="G1272" s="14"/>
      <c r="H1272" s="14">
        <v>300</v>
      </c>
      <c r="I1272" s="14">
        <v>91</v>
      </c>
      <c r="J1272" s="9">
        <v>8.4</v>
      </c>
      <c r="K1272" s="14">
        <v>40</v>
      </c>
      <c r="L1272" s="14">
        <v>42</v>
      </c>
      <c r="M1272" s="14">
        <v>0.39</v>
      </c>
      <c r="N1272" s="14">
        <f t="shared" si="57"/>
        <v>0.40816326530612246</v>
      </c>
      <c r="O1272" s="14">
        <f t="shared" si="59"/>
        <v>8.7640449438202221</v>
      </c>
      <c r="P1272" s="14"/>
      <c r="Q1272" s="14"/>
      <c r="R1272" s="14"/>
      <c r="W1272" t="s">
        <v>3530</v>
      </c>
      <c r="X1272" s="6">
        <v>2004</v>
      </c>
      <c r="Z1272" s="6">
        <v>0</v>
      </c>
      <c r="AD1272" s="14">
        <v>98</v>
      </c>
    </row>
    <row r="1273" spans="1:30">
      <c r="A1273" s="9">
        <v>10</v>
      </c>
      <c r="B1273" s="9" t="str">
        <f t="shared" si="58"/>
        <v>McCauley 6224-16</v>
      </c>
      <c r="C1273" s="14" t="s">
        <v>2033</v>
      </c>
      <c r="D1273" s="14" t="s">
        <v>2036</v>
      </c>
      <c r="E1273" s="14"/>
      <c r="F1273" s="14"/>
      <c r="G1273" s="14"/>
      <c r="H1273" s="14">
        <v>300</v>
      </c>
      <c r="I1273" s="14">
        <v>93</v>
      </c>
      <c r="J1273" s="9">
        <v>4.3</v>
      </c>
      <c r="K1273" s="14">
        <v>50</v>
      </c>
      <c r="L1273" s="14">
        <v>27</v>
      </c>
      <c r="M1273" s="14">
        <v>0.3</v>
      </c>
      <c r="N1273" s="14">
        <f t="shared" si="57"/>
        <v>0.3105590062111801</v>
      </c>
      <c r="O1273" s="14">
        <f t="shared" si="59"/>
        <v>8.8235294117647101</v>
      </c>
      <c r="P1273" s="14"/>
      <c r="Q1273" s="14"/>
      <c r="R1273" s="14"/>
      <c r="W1273" t="s">
        <v>3530</v>
      </c>
      <c r="X1273" s="6">
        <v>2004</v>
      </c>
      <c r="Z1273" s="6">
        <v>0</v>
      </c>
      <c r="AD1273" s="14">
        <v>161</v>
      </c>
    </row>
    <row r="1274" spans="1:30">
      <c r="A1274" s="9">
        <v>10</v>
      </c>
      <c r="B1274" s="9" t="str">
        <f t="shared" si="58"/>
        <v>McCauley 6224-4</v>
      </c>
      <c r="C1274" s="14" t="s">
        <v>2033</v>
      </c>
      <c r="D1274" s="14" t="s">
        <v>2037</v>
      </c>
      <c r="E1274" s="14"/>
      <c r="F1274" s="14"/>
      <c r="G1274" s="14"/>
      <c r="H1274" s="14">
        <v>300</v>
      </c>
      <c r="I1274" s="14">
        <v>93</v>
      </c>
      <c r="J1274" s="9">
        <v>4.3</v>
      </c>
      <c r="K1274" s="14">
        <v>50</v>
      </c>
      <c r="L1274" s="14">
        <v>27</v>
      </c>
      <c r="M1274" s="14">
        <v>0.3</v>
      </c>
      <c r="N1274" s="14">
        <f t="shared" si="57"/>
        <v>0.3105590062111801</v>
      </c>
      <c r="O1274" s="14">
        <f t="shared" si="59"/>
        <v>8.8235294117647101</v>
      </c>
      <c r="P1274" s="14"/>
      <c r="Q1274" s="14"/>
      <c r="R1274" s="14"/>
      <c r="W1274" t="s">
        <v>3530</v>
      </c>
      <c r="X1274" s="6">
        <v>2004</v>
      </c>
      <c r="Z1274" s="6">
        <v>0</v>
      </c>
      <c r="AD1274" s="14">
        <v>161</v>
      </c>
    </row>
    <row r="1275" spans="1:30">
      <c r="A1275" s="9">
        <v>10</v>
      </c>
      <c r="B1275" s="9" t="str">
        <f t="shared" si="58"/>
        <v>McCauley 6224-8</v>
      </c>
      <c r="C1275" s="14" t="s">
        <v>2033</v>
      </c>
      <c r="D1275" s="14" t="s">
        <v>2038</v>
      </c>
      <c r="E1275" s="14"/>
      <c r="F1275" s="14"/>
      <c r="G1275" s="14"/>
      <c r="H1275" s="14">
        <v>300</v>
      </c>
      <c r="I1275" s="14">
        <v>93</v>
      </c>
      <c r="J1275" s="9">
        <v>4.3</v>
      </c>
      <c r="K1275" s="14">
        <v>50</v>
      </c>
      <c r="L1275" s="14">
        <v>27</v>
      </c>
      <c r="M1275" s="14">
        <v>0.3</v>
      </c>
      <c r="N1275" s="14">
        <f t="shared" si="57"/>
        <v>0.3105590062111801</v>
      </c>
      <c r="O1275" s="14">
        <f t="shared" si="59"/>
        <v>8.8235294117647101</v>
      </c>
      <c r="P1275" s="14"/>
      <c r="Q1275" s="14"/>
      <c r="R1275" s="14"/>
      <c r="W1275" t="s">
        <v>3530</v>
      </c>
      <c r="X1275" s="6">
        <v>2004</v>
      </c>
      <c r="Z1275" s="6">
        <v>0</v>
      </c>
      <c r="AD1275" s="14">
        <v>161</v>
      </c>
    </row>
    <row r="1276" spans="1:30">
      <c r="A1276" s="9">
        <v>10</v>
      </c>
      <c r="B1276" s="9" t="str">
        <f t="shared" si="58"/>
        <v>McCauley 6224CX-16</v>
      </c>
      <c r="C1276" s="14" t="s">
        <v>2033</v>
      </c>
      <c r="D1276" s="14" t="s">
        <v>2039</v>
      </c>
      <c r="E1276" s="14"/>
      <c r="F1276" s="14"/>
      <c r="G1276" s="14"/>
      <c r="H1276" s="14">
        <v>300</v>
      </c>
      <c r="I1276" s="14">
        <v>93</v>
      </c>
      <c r="J1276" s="9">
        <v>4.3</v>
      </c>
      <c r="K1276" s="14">
        <v>50</v>
      </c>
      <c r="L1276" s="14">
        <v>27</v>
      </c>
      <c r="M1276" s="14">
        <v>0.3</v>
      </c>
      <c r="N1276" s="14">
        <f t="shared" si="57"/>
        <v>0.3105590062111801</v>
      </c>
      <c r="O1276" s="14">
        <f t="shared" si="59"/>
        <v>8.8235294117647101</v>
      </c>
      <c r="P1276" s="14"/>
      <c r="Q1276" s="14"/>
      <c r="R1276" s="14"/>
      <c r="W1276" t="s">
        <v>3530</v>
      </c>
      <c r="X1276" s="6">
        <v>2004</v>
      </c>
      <c r="Z1276" s="6">
        <v>0</v>
      </c>
      <c r="AD1276" s="14">
        <v>161</v>
      </c>
    </row>
    <row r="1277" spans="1:30">
      <c r="A1277" s="9">
        <v>10</v>
      </c>
      <c r="B1277" s="9" t="str">
        <f t="shared" si="58"/>
        <v>McCauley 6224CX-4</v>
      </c>
      <c r="C1277" s="14" t="s">
        <v>2033</v>
      </c>
      <c r="D1277" s="14" t="s">
        <v>2040</v>
      </c>
      <c r="E1277" s="14"/>
      <c r="F1277" s="14"/>
      <c r="G1277" s="14"/>
      <c r="H1277" s="14">
        <v>300</v>
      </c>
      <c r="I1277" s="14">
        <v>93</v>
      </c>
      <c r="J1277" s="9">
        <v>4.3</v>
      </c>
      <c r="K1277" s="14">
        <v>50</v>
      </c>
      <c r="L1277" s="14">
        <v>27</v>
      </c>
      <c r="M1277" s="14">
        <v>0.3</v>
      </c>
      <c r="N1277" s="14">
        <f t="shared" si="57"/>
        <v>0.3105590062111801</v>
      </c>
      <c r="O1277" s="14">
        <f t="shared" si="59"/>
        <v>8.8235294117647101</v>
      </c>
      <c r="P1277" s="14"/>
      <c r="Q1277" s="14"/>
      <c r="R1277" s="14"/>
      <c r="W1277" t="s">
        <v>3530</v>
      </c>
      <c r="X1277" s="6">
        <v>2004</v>
      </c>
      <c r="Z1277" s="6">
        <v>0</v>
      </c>
      <c r="AD1277" s="14">
        <v>161</v>
      </c>
    </row>
    <row r="1278" spans="1:30">
      <c r="A1278" s="9">
        <v>10</v>
      </c>
      <c r="B1278" s="9" t="str">
        <f t="shared" si="58"/>
        <v>McCauley 6224CX-8</v>
      </c>
      <c r="C1278" s="14" t="s">
        <v>2033</v>
      </c>
      <c r="D1278" s="14" t="s">
        <v>2041</v>
      </c>
      <c r="E1278" s="14"/>
      <c r="F1278" s="14"/>
      <c r="G1278" s="14"/>
      <c r="H1278" s="14">
        <v>300</v>
      </c>
      <c r="I1278" s="14">
        <v>93</v>
      </c>
      <c r="J1278" s="9">
        <v>4.3</v>
      </c>
      <c r="K1278" s="14">
        <v>50</v>
      </c>
      <c r="L1278" s="14">
        <v>27</v>
      </c>
      <c r="M1278" s="14">
        <v>0.3</v>
      </c>
      <c r="N1278" s="14">
        <f t="shared" si="57"/>
        <v>0.3105590062111801</v>
      </c>
      <c r="O1278" s="14">
        <f t="shared" si="59"/>
        <v>8.8235294117647101</v>
      </c>
      <c r="P1278" s="14"/>
      <c r="Q1278" s="14"/>
      <c r="R1278" s="14"/>
      <c r="W1278" t="s">
        <v>3530</v>
      </c>
      <c r="X1278" s="6">
        <v>2004</v>
      </c>
      <c r="Z1278" s="6">
        <v>0</v>
      </c>
      <c r="AD1278" s="14">
        <v>161</v>
      </c>
    </row>
    <row r="1279" spans="1:30">
      <c r="A1279" s="9">
        <v>10</v>
      </c>
      <c r="B1279" s="9" t="str">
        <f t="shared" si="58"/>
        <v>McCauley 6328-4</v>
      </c>
      <c r="C1279" s="14" t="s">
        <v>2033</v>
      </c>
      <c r="D1279" s="14" t="s">
        <v>2042</v>
      </c>
      <c r="E1279" s="14"/>
      <c r="F1279" s="14"/>
      <c r="G1279" s="14"/>
      <c r="H1279" s="14">
        <v>300</v>
      </c>
      <c r="I1279" s="14">
        <v>98</v>
      </c>
      <c r="J1279" s="9">
        <v>3.35</v>
      </c>
      <c r="K1279" s="14">
        <v>75</v>
      </c>
      <c r="L1279" s="14">
        <v>23</v>
      </c>
      <c r="M1279" s="14">
        <v>0.25</v>
      </c>
      <c r="N1279" s="14">
        <f t="shared" si="57"/>
        <v>0.26041666666666669</v>
      </c>
      <c r="O1279" s="14">
        <f t="shared" si="59"/>
        <v>6.2499999999999947</v>
      </c>
      <c r="P1279" s="14"/>
      <c r="Q1279" s="14"/>
      <c r="R1279" s="14"/>
      <c r="W1279" t="s">
        <v>3530</v>
      </c>
      <c r="X1279" s="6">
        <v>2004</v>
      </c>
      <c r="Z1279" s="6">
        <v>0</v>
      </c>
      <c r="AD1279" s="14">
        <v>288</v>
      </c>
    </row>
    <row r="1280" spans="1:30">
      <c r="A1280" s="9">
        <v>10</v>
      </c>
      <c r="B1280" s="9" t="str">
        <f t="shared" si="58"/>
        <v>McCauley 6328-8</v>
      </c>
      <c r="C1280" s="14" t="s">
        <v>2033</v>
      </c>
      <c r="D1280" s="14" t="s">
        <v>2043</v>
      </c>
      <c r="E1280" s="14"/>
      <c r="F1280" s="14"/>
      <c r="G1280" s="14"/>
      <c r="H1280" s="14">
        <v>300</v>
      </c>
      <c r="I1280" s="14">
        <v>98</v>
      </c>
      <c r="J1280" s="9">
        <v>3.35</v>
      </c>
      <c r="K1280" s="14">
        <v>75</v>
      </c>
      <c r="L1280" s="14">
        <v>23</v>
      </c>
      <c r="M1280" s="14">
        <v>0.25</v>
      </c>
      <c r="N1280" s="14">
        <f t="shared" si="57"/>
        <v>0.26041666666666669</v>
      </c>
      <c r="O1280" s="14">
        <f t="shared" si="59"/>
        <v>6.2499999999999947</v>
      </c>
      <c r="P1280" s="14"/>
      <c r="Q1280" s="14"/>
      <c r="R1280" s="14"/>
      <c r="W1280" t="s">
        <v>3530</v>
      </c>
      <c r="X1280" s="6">
        <v>2004</v>
      </c>
      <c r="Z1280" s="6">
        <v>0</v>
      </c>
      <c r="AD1280" s="14">
        <v>288</v>
      </c>
    </row>
    <row r="1281" spans="1:30">
      <c r="A1281" s="9">
        <v>10</v>
      </c>
      <c r="B1281" s="9" t="str">
        <f t="shared" si="58"/>
        <v>MDS FAN-10-POWER</v>
      </c>
      <c r="C1281" s="14" t="s">
        <v>1564</v>
      </c>
      <c r="D1281" s="14" t="s">
        <v>2044</v>
      </c>
      <c r="E1281" s="14"/>
      <c r="F1281" s="14"/>
      <c r="G1281" s="14"/>
      <c r="H1281" s="14"/>
      <c r="I1281" s="14"/>
      <c r="J1281" s="9"/>
      <c r="K1281" s="14">
        <v>44</v>
      </c>
      <c r="L1281" s="14">
        <v>21</v>
      </c>
      <c r="M1281" s="14">
        <v>0.433</v>
      </c>
      <c r="N1281" s="14">
        <f t="shared" si="57"/>
        <v>0</v>
      </c>
      <c r="O1281" s="14">
        <f t="shared" si="59"/>
        <v>0</v>
      </c>
      <c r="P1281" s="14"/>
      <c r="Q1281" s="14"/>
      <c r="R1281" s="14"/>
      <c r="W1281" t="s">
        <v>3530</v>
      </c>
      <c r="X1281" s="6">
        <v>2004</v>
      </c>
      <c r="Z1281" s="6">
        <v>0</v>
      </c>
      <c r="AD1281" s="14"/>
    </row>
    <row r="1282" spans="1:30">
      <c r="A1282" s="9">
        <v>10</v>
      </c>
      <c r="B1282" s="9" t="str">
        <f t="shared" si="58"/>
        <v>MDS FAN-10R</v>
      </c>
      <c r="C1282" s="14" t="s">
        <v>1564</v>
      </c>
      <c r="D1282" s="14" t="s">
        <v>2045</v>
      </c>
      <c r="E1282" s="14"/>
      <c r="F1282" s="14"/>
      <c r="G1282" s="14"/>
      <c r="H1282" s="14"/>
      <c r="I1282" s="14"/>
      <c r="J1282" s="9"/>
      <c r="K1282" s="14">
        <v>30.89</v>
      </c>
      <c r="L1282" s="14">
        <v>57.85</v>
      </c>
      <c r="M1282" s="14">
        <v>0.50800000000000001</v>
      </c>
      <c r="N1282" s="14">
        <f t="shared" ref="N1282:N1345" si="60">IF(AD1282&gt;0,K1282/AD1282,0)</f>
        <v>0</v>
      </c>
      <c r="O1282" s="14">
        <f t="shared" si="59"/>
        <v>0</v>
      </c>
      <c r="P1282" s="14"/>
      <c r="Q1282" s="14"/>
      <c r="R1282" s="14"/>
      <c r="W1282" t="s">
        <v>3530</v>
      </c>
      <c r="X1282" s="6">
        <v>2004</v>
      </c>
      <c r="Z1282" s="6">
        <v>0</v>
      </c>
      <c r="AD1282" s="14"/>
    </row>
    <row r="1283" spans="1:30">
      <c r="A1283" s="9">
        <v>10</v>
      </c>
      <c r="B1283" s="9" t="str">
        <f t="shared" ref="B1283:B1346" si="61">CONCATENATE(C1283,CHAR(32),D1283)</f>
        <v>Mobile Authority M1050</v>
      </c>
      <c r="C1283" s="14" t="s">
        <v>1566</v>
      </c>
      <c r="D1283" s="14" t="s">
        <v>2046</v>
      </c>
      <c r="E1283" s="14"/>
      <c r="F1283" s="14"/>
      <c r="G1283" s="14"/>
      <c r="H1283" s="14">
        <v>300</v>
      </c>
      <c r="I1283" s="14">
        <v>92</v>
      </c>
      <c r="J1283" s="9"/>
      <c r="K1283" s="14">
        <v>42</v>
      </c>
      <c r="L1283" s="14">
        <v>39</v>
      </c>
      <c r="M1283" s="14">
        <v>0.78</v>
      </c>
      <c r="N1283" s="14">
        <f t="shared" si="60"/>
        <v>0.95454545454545459</v>
      </c>
      <c r="O1283" s="14">
        <f t="shared" si="59"/>
        <v>4.2656250000000027</v>
      </c>
      <c r="P1283" s="14"/>
      <c r="Q1283" s="14"/>
      <c r="R1283" s="14"/>
      <c r="W1283" t="s">
        <v>3530</v>
      </c>
      <c r="X1283" s="6">
        <v>2004</v>
      </c>
      <c r="Z1283" s="6">
        <v>0</v>
      </c>
      <c r="AD1283" s="14">
        <v>44</v>
      </c>
    </row>
    <row r="1284" spans="1:30">
      <c r="A1284" s="9">
        <v>10</v>
      </c>
      <c r="B1284" s="9" t="str">
        <f t="shared" si="61"/>
        <v>Mobile Authority M1075</v>
      </c>
      <c r="C1284" s="14" t="s">
        <v>1566</v>
      </c>
      <c r="D1284" s="14" t="s">
        <v>2047</v>
      </c>
      <c r="E1284" s="14"/>
      <c r="F1284" s="14"/>
      <c r="G1284" s="14"/>
      <c r="H1284" s="14"/>
      <c r="I1284" s="14">
        <v>91</v>
      </c>
      <c r="J1284" s="9"/>
      <c r="K1284" s="14">
        <v>33.5</v>
      </c>
      <c r="L1284" s="14">
        <v>40</v>
      </c>
      <c r="M1284" s="14">
        <v>0.66</v>
      </c>
      <c r="N1284" s="14">
        <f t="shared" si="60"/>
        <v>0.85897435897435892</v>
      </c>
      <c r="O1284" s="14">
        <f t="shared" ref="O1284:O1347" si="62">IF(AD1284&gt;0,1/(1/M1284-1/N1284),0)</f>
        <v>2.8492268041237119</v>
      </c>
      <c r="P1284" s="14"/>
      <c r="Q1284" s="14"/>
      <c r="R1284" s="14"/>
      <c r="W1284" t="s">
        <v>3530</v>
      </c>
      <c r="X1284" s="6">
        <v>2004</v>
      </c>
      <c r="Z1284" s="6">
        <v>0</v>
      </c>
      <c r="AD1284" s="14">
        <v>39</v>
      </c>
    </row>
    <row r="1285" spans="1:30">
      <c r="A1285" s="9">
        <v>10</v>
      </c>
      <c r="B1285" s="9" t="str">
        <f t="shared" si="61"/>
        <v>Mobile Authority M1095</v>
      </c>
      <c r="C1285" s="14" t="s">
        <v>1566</v>
      </c>
      <c r="D1285" s="14" t="s">
        <v>2048</v>
      </c>
      <c r="E1285" s="14"/>
      <c r="F1285" s="14"/>
      <c r="G1285" s="14"/>
      <c r="H1285" s="14">
        <v>400</v>
      </c>
      <c r="I1285" s="14">
        <v>92.8</v>
      </c>
      <c r="J1285" s="9"/>
      <c r="K1285" s="14">
        <v>50</v>
      </c>
      <c r="L1285" s="14">
        <v>41</v>
      </c>
      <c r="M1285" s="14">
        <v>0.63</v>
      </c>
      <c r="N1285" s="14">
        <f t="shared" si="60"/>
        <v>0.8771929824561403</v>
      </c>
      <c r="O1285" s="14">
        <f t="shared" si="62"/>
        <v>2.2356281050390359</v>
      </c>
      <c r="P1285" s="14"/>
      <c r="Q1285" s="14"/>
      <c r="R1285" s="14"/>
      <c r="W1285" t="s">
        <v>3530</v>
      </c>
      <c r="X1285" s="6">
        <v>2004</v>
      </c>
      <c r="Z1285" s="6">
        <v>0</v>
      </c>
      <c r="AD1285" s="14">
        <v>57</v>
      </c>
    </row>
    <row r="1286" spans="1:30">
      <c r="A1286" s="9">
        <v>10</v>
      </c>
      <c r="B1286" s="9" t="str">
        <f t="shared" si="61"/>
        <v>Morel CW10</v>
      </c>
      <c r="C1286" s="14" t="s">
        <v>13</v>
      </c>
      <c r="D1286" s="14" t="s">
        <v>2049</v>
      </c>
      <c r="E1286" s="14"/>
      <c r="F1286" s="14"/>
      <c r="G1286" s="14"/>
      <c r="H1286" s="14">
        <v>150</v>
      </c>
      <c r="I1286" s="14">
        <v>89</v>
      </c>
      <c r="J1286" s="9">
        <v>6</v>
      </c>
      <c r="K1286" s="14">
        <v>38</v>
      </c>
      <c r="L1286" s="14">
        <v>100</v>
      </c>
      <c r="M1286" s="14">
        <v>0.34539999999999998</v>
      </c>
      <c r="N1286" s="14">
        <f t="shared" si="60"/>
        <v>1.0555555555555556</v>
      </c>
      <c r="O1286" s="14">
        <f t="shared" si="62"/>
        <v>0.51339299683950301</v>
      </c>
      <c r="P1286" s="14"/>
      <c r="Q1286" s="14"/>
      <c r="R1286" s="14"/>
      <c r="W1286" t="s">
        <v>3530</v>
      </c>
      <c r="X1286" s="6">
        <v>2004</v>
      </c>
      <c r="Z1286" s="6">
        <v>0</v>
      </c>
      <c r="AD1286" s="14">
        <v>36</v>
      </c>
    </row>
    <row r="1287" spans="1:30">
      <c r="A1287" s="9">
        <v>10</v>
      </c>
      <c r="B1287" s="9" t="str">
        <f t="shared" si="61"/>
        <v xml:space="preserve">Morel Elate 10 </v>
      </c>
      <c r="C1287" s="14" t="s">
        <v>13</v>
      </c>
      <c r="D1287" s="14" t="s">
        <v>2050</v>
      </c>
      <c r="E1287" s="14"/>
      <c r="F1287" s="14"/>
      <c r="G1287" s="14"/>
      <c r="H1287" s="14">
        <v>200</v>
      </c>
      <c r="I1287" s="14">
        <v>92</v>
      </c>
      <c r="J1287" s="9">
        <v>4.25</v>
      </c>
      <c r="K1287" s="14">
        <v>32</v>
      </c>
      <c r="L1287" s="14">
        <v>76.400000000000006</v>
      </c>
      <c r="M1287" s="14">
        <v>0.36</v>
      </c>
      <c r="N1287" s="14">
        <f t="shared" si="60"/>
        <v>0.45714285714285713</v>
      </c>
      <c r="O1287" s="14">
        <f t="shared" si="62"/>
        <v>1.6941176470588237</v>
      </c>
      <c r="P1287" s="14"/>
      <c r="Q1287" s="14"/>
      <c r="R1287" s="14"/>
      <c r="W1287" t="s">
        <v>3530</v>
      </c>
      <c r="X1287" s="6">
        <v>2004</v>
      </c>
      <c r="Z1287" s="6">
        <v>0</v>
      </c>
      <c r="AD1287" s="14">
        <v>70</v>
      </c>
    </row>
    <row r="1288" spans="1:30">
      <c r="A1288" s="9">
        <v>10</v>
      </c>
      <c r="B1288" s="9" t="str">
        <f t="shared" si="61"/>
        <v>Morel H10.1</v>
      </c>
      <c r="C1288" s="14" t="s">
        <v>13</v>
      </c>
      <c r="D1288" s="14" t="s">
        <v>2051</v>
      </c>
      <c r="E1288" s="14"/>
      <c r="F1288" s="14"/>
      <c r="G1288" s="14"/>
      <c r="H1288" s="14">
        <v>200</v>
      </c>
      <c r="I1288" s="14">
        <v>90.5</v>
      </c>
      <c r="J1288" s="9">
        <v>4.25</v>
      </c>
      <c r="K1288" s="14">
        <v>25</v>
      </c>
      <c r="L1288" s="14">
        <v>191</v>
      </c>
      <c r="M1288" s="14">
        <v>0.35</v>
      </c>
      <c r="N1288" s="14">
        <f t="shared" si="60"/>
        <v>0.43103448275862066</v>
      </c>
      <c r="O1288" s="14">
        <f t="shared" si="62"/>
        <v>1.8617021276595753</v>
      </c>
      <c r="P1288" s="14"/>
      <c r="Q1288" s="14"/>
      <c r="R1288" s="14"/>
      <c r="W1288" t="s">
        <v>3530</v>
      </c>
      <c r="X1288" s="6">
        <v>2004</v>
      </c>
      <c r="Z1288" s="6">
        <v>0</v>
      </c>
      <c r="AD1288" s="14">
        <v>58</v>
      </c>
    </row>
    <row r="1289" spans="1:30">
      <c r="A1289" s="9">
        <v>10</v>
      </c>
      <c r="B1289" s="9" t="str">
        <f t="shared" si="61"/>
        <v>Morel HCW 10</v>
      </c>
      <c r="C1289" s="14" t="s">
        <v>13</v>
      </c>
      <c r="D1289" s="14" t="s">
        <v>2052</v>
      </c>
      <c r="E1289" s="14"/>
      <c r="F1289" s="14"/>
      <c r="G1289" s="14"/>
      <c r="H1289" s="14">
        <v>200</v>
      </c>
      <c r="I1289" s="14">
        <v>92</v>
      </c>
      <c r="J1289" s="9">
        <v>4.25</v>
      </c>
      <c r="K1289" s="14">
        <v>38</v>
      </c>
      <c r="L1289" s="14">
        <v>69</v>
      </c>
      <c r="M1289" s="14">
        <v>0.56000000000000005</v>
      </c>
      <c r="N1289" s="14">
        <f t="shared" si="60"/>
        <v>2.375</v>
      </c>
      <c r="O1289" s="14">
        <f t="shared" si="62"/>
        <v>0.73278236914600559</v>
      </c>
      <c r="P1289" s="14"/>
      <c r="Q1289" s="14"/>
      <c r="R1289" s="14"/>
      <c r="W1289" t="s">
        <v>3530</v>
      </c>
      <c r="X1289" s="6">
        <v>2004</v>
      </c>
      <c r="Z1289" s="6">
        <v>0</v>
      </c>
      <c r="AD1289" s="14">
        <v>16</v>
      </c>
    </row>
    <row r="1290" spans="1:30">
      <c r="A1290" s="9">
        <v>10</v>
      </c>
      <c r="B1290" s="9" t="str">
        <f t="shared" si="61"/>
        <v>Morel MW 1075</v>
      </c>
      <c r="C1290" s="14" t="s">
        <v>13</v>
      </c>
      <c r="D1290" s="14" t="s">
        <v>2053</v>
      </c>
      <c r="E1290" s="14"/>
      <c r="F1290" s="14"/>
      <c r="G1290" s="14"/>
      <c r="H1290" s="14">
        <v>180</v>
      </c>
      <c r="I1290" s="14">
        <v>89</v>
      </c>
      <c r="J1290" s="9">
        <v>4.25</v>
      </c>
      <c r="K1290" s="14">
        <v>29</v>
      </c>
      <c r="L1290" s="14">
        <v>123</v>
      </c>
      <c r="M1290" s="14">
        <v>0.62</v>
      </c>
      <c r="N1290" s="14">
        <f t="shared" si="60"/>
        <v>0.82857142857142863</v>
      </c>
      <c r="O1290" s="14">
        <f t="shared" si="62"/>
        <v>2.4630136986301361</v>
      </c>
      <c r="P1290" s="14"/>
      <c r="Q1290" s="14"/>
      <c r="R1290" s="14"/>
      <c r="W1290" t="s">
        <v>3530</v>
      </c>
      <c r="X1290" s="6">
        <v>2004</v>
      </c>
      <c r="Z1290" s="6">
        <v>0</v>
      </c>
      <c r="AD1290" s="14">
        <v>35</v>
      </c>
    </row>
    <row r="1291" spans="1:30">
      <c r="A1291" s="9">
        <v>10</v>
      </c>
      <c r="B1291" s="9" t="str">
        <f t="shared" si="61"/>
        <v>Morel MW 1077</v>
      </c>
      <c r="C1291" s="14" t="s">
        <v>13</v>
      </c>
      <c r="D1291" s="14" t="s">
        <v>2054</v>
      </c>
      <c r="E1291" s="14"/>
      <c r="F1291" s="14"/>
      <c r="G1291" s="14"/>
      <c r="H1291" s="14">
        <v>200</v>
      </c>
      <c r="I1291" s="14">
        <v>90</v>
      </c>
      <c r="J1291" s="9">
        <v>4.25</v>
      </c>
      <c r="K1291" s="14">
        <v>28</v>
      </c>
      <c r="L1291" s="14">
        <v>155</v>
      </c>
      <c r="M1291" s="14">
        <v>0.44</v>
      </c>
      <c r="N1291" s="14">
        <f t="shared" si="60"/>
        <v>0.53846153846153844</v>
      </c>
      <c r="O1291" s="14">
        <f t="shared" si="62"/>
        <v>2.4062499999999991</v>
      </c>
      <c r="P1291" s="14"/>
      <c r="Q1291" s="14"/>
      <c r="R1291" s="14"/>
      <c r="W1291" t="s">
        <v>3530</v>
      </c>
      <c r="X1291" s="6">
        <v>2004</v>
      </c>
      <c r="Z1291" s="6">
        <v>0</v>
      </c>
      <c r="AD1291" s="14">
        <v>52</v>
      </c>
    </row>
    <row r="1292" spans="1:30">
      <c r="A1292" s="9">
        <v>10</v>
      </c>
      <c r="B1292" s="9" t="str">
        <f t="shared" si="61"/>
        <v>Morel MW1076</v>
      </c>
      <c r="C1292" s="14" t="s">
        <v>13</v>
      </c>
      <c r="D1292" s="14" t="s">
        <v>2055</v>
      </c>
      <c r="E1292" s="14"/>
      <c r="F1292" s="14"/>
      <c r="G1292" s="14"/>
      <c r="H1292" s="14">
        <v>180</v>
      </c>
      <c r="I1292" s="14">
        <v>86</v>
      </c>
      <c r="J1292" s="9">
        <v>4.3</v>
      </c>
      <c r="K1292" s="14">
        <v>22</v>
      </c>
      <c r="L1292" s="14">
        <v>160</v>
      </c>
      <c r="M1292" s="14">
        <v>0.55410000000000004</v>
      </c>
      <c r="N1292" s="14">
        <f t="shared" si="60"/>
        <v>0.73333333333333328</v>
      </c>
      <c r="O1292" s="14">
        <f t="shared" si="62"/>
        <v>2.2671006137251264</v>
      </c>
      <c r="P1292" s="14"/>
      <c r="Q1292" s="14"/>
      <c r="R1292" s="14"/>
      <c r="W1292" t="s">
        <v>3530</v>
      </c>
      <c r="X1292" s="6">
        <v>2004</v>
      </c>
      <c r="Z1292" s="6">
        <v>0</v>
      </c>
      <c r="AD1292" s="14">
        <v>30</v>
      </c>
    </row>
    <row r="1293" spans="1:30">
      <c r="A1293" s="9">
        <v>10</v>
      </c>
      <c r="B1293" s="9" t="str">
        <f t="shared" si="61"/>
        <v>Morel PP10 DVC</v>
      </c>
      <c r="C1293" s="14" t="s">
        <v>13</v>
      </c>
      <c r="D1293" s="14" t="s">
        <v>2056</v>
      </c>
      <c r="E1293" s="14"/>
      <c r="F1293" s="14"/>
      <c r="G1293" s="14"/>
      <c r="H1293" s="14">
        <v>200</v>
      </c>
      <c r="I1293" s="14">
        <v>92</v>
      </c>
      <c r="J1293" s="9">
        <v>6</v>
      </c>
      <c r="K1293" s="14">
        <v>33</v>
      </c>
      <c r="L1293" s="14">
        <v>109</v>
      </c>
      <c r="M1293" s="14">
        <v>0.32619999999999999</v>
      </c>
      <c r="N1293" s="14">
        <f t="shared" si="60"/>
        <v>0.41772151898734178</v>
      </c>
      <c r="O1293" s="14">
        <f t="shared" si="62"/>
        <v>1.4888384830295149</v>
      </c>
      <c r="P1293" s="14"/>
      <c r="Q1293" s="14"/>
      <c r="R1293" s="14"/>
      <c r="W1293" t="s">
        <v>3530</v>
      </c>
      <c r="X1293" s="6">
        <v>2004</v>
      </c>
      <c r="Z1293" s="6">
        <v>0</v>
      </c>
      <c r="AD1293" s="14">
        <v>79</v>
      </c>
    </row>
    <row r="1294" spans="1:30">
      <c r="A1294" s="9">
        <v>10</v>
      </c>
      <c r="B1294" s="9" t="str">
        <f t="shared" si="61"/>
        <v>MTX T41012</v>
      </c>
      <c r="C1294" s="14" t="s">
        <v>1576</v>
      </c>
      <c r="D1294" s="14" t="s">
        <v>2057</v>
      </c>
      <c r="E1294" s="14"/>
      <c r="F1294" s="14"/>
      <c r="G1294" s="14"/>
      <c r="H1294" s="14">
        <v>200</v>
      </c>
      <c r="I1294" s="14">
        <v>87.8</v>
      </c>
      <c r="J1294" s="9">
        <v>9.4</v>
      </c>
      <c r="K1294" s="14">
        <v>40.1</v>
      </c>
      <c r="L1294" s="14">
        <v>39.1</v>
      </c>
      <c r="M1294" s="14">
        <v>0.75</v>
      </c>
      <c r="N1294" s="14">
        <f t="shared" si="60"/>
        <v>0.80200000000000005</v>
      </c>
      <c r="O1294" s="14">
        <f t="shared" si="62"/>
        <v>11.567307692307679</v>
      </c>
      <c r="P1294" s="14"/>
      <c r="Q1294" s="14"/>
      <c r="R1294" s="14"/>
      <c r="W1294" t="s">
        <v>3530</v>
      </c>
      <c r="X1294" s="6">
        <v>2004</v>
      </c>
      <c r="Z1294" s="6">
        <v>0</v>
      </c>
      <c r="AD1294" s="14">
        <v>50</v>
      </c>
    </row>
    <row r="1295" spans="1:30">
      <c r="A1295" s="9">
        <v>10</v>
      </c>
      <c r="B1295" s="9" t="str">
        <f t="shared" si="61"/>
        <v>MTX T4104</v>
      </c>
      <c r="C1295" s="14" t="s">
        <v>1576</v>
      </c>
      <c r="D1295" s="14" t="s">
        <v>2058</v>
      </c>
      <c r="E1295" s="14"/>
      <c r="F1295" s="14"/>
      <c r="G1295" s="14"/>
      <c r="H1295" s="14">
        <v>200</v>
      </c>
      <c r="I1295" s="14">
        <v>88</v>
      </c>
      <c r="J1295" s="9">
        <v>9.4</v>
      </c>
      <c r="K1295" s="14">
        <v>39.5</v>
      </c>
      <c r="L1295" s="14">
        <v>37.700000000000003</v>
      </c>
      <c r="M1295" s="14">
        <v>0.66</v>
      </c>
      <c r="N1295" s="14">
        <f t="shared" si="60"/>
        <v>0.7053571428571429</v>
      </c>
      <c r="O1295" s="14">
        <f t="shared" si="62"/>
        <v>10.263779527559057</v>
      </c>
      <c r="P1295" s="14"/>
      <c r="Q1295" s="14"/>
      <c r="R1295" s="14"/>
      <c r="W1295" t="s">
        <v>3530</v>
      </c>
      <c r="X1295" s="6">
        <v>2004</v>
      </c>
      <c r="Z1295" s="6">
        <v>0</v>
      </c>
      <c r="AD1295" s="14">
        <v>56</v>
      </c>
    </row>
    <row r="1296" spans="1:30">
      <c r="A1296" s="9">
        <v>10</v>
      </c>
      <c r="B1296" s="9" t="str">
        <f t="shared" si="61"/>
        <v>MTX T4108</v>
      </c>
      <c r="C1296" s="14" t="s">
        <v>1576</v>
      </c>
      <c r="D1296" s="14" t="s">
        <v>2059</v>
      </c>
      <c r="E1296" s="14"/>
      <c r="F1296" s="14"/>
      <c r="G1296" s="14"/>
      <c r="H1296" s="14">
        <v>200</v>
      </c>
      <c r="I1296" s="14">
        <v>88.1</v>
      </c>
      <c r="J1296" s="9">
        <v>8.4</v>
      </c>
      <c r="K1296" s="14">
        <v>40.9</v>
      </c>
      <c r="L1296" s="14">
        <v>37.1</v>
      </c>
      <c r="M1296" s="14">
        <v>0.68</v>
      </c>
      <c r="N1296" s="14">
        <f t="shared" si="60"/>
        <v>0.73035714285714282</v>
      </c>
      <c r="O1296" s="14">
        <f t="shared" si="62"/>
        <v>9.8624113475177513</v>
      </c>
      <c r="P1296" s="14"/>
      <c r="Q1296" s="14"/>
      <c r="R1296" s="14"/>
      <c r="W1296" t="s">
        <v>3530</v>
      </c>
      <c r="X1296" s="6">
        <v>2004</v>
      </c>
      <c r="Z1296" s="6">
        <v>0</v>
      </c>
      <c r="AD1296" s="14">
        <v>56</v>
      </c>
    </row>
    <row r="1297" spans="1:30">
      <c r="A1297" s="9">
        <v>10</v>
      </c>
      <c r="B1297" s="9" t="str">
        <f t="shared" si="61"/>
        <v>MTX T6104</v>
      </c>
      <c r="C1297" s="14" t="s">
        <v>1576</v>
      </c>
      <c r="D1297" s="14" t="s">
        <v>2060</v>
      </c>
      <c r="E1297" s="14"/>
      <c r="F1297" s="14"/>
      <c r="G1297" s="14"/>
      <c r="H1297" s="14">
        <v>250</v>
      </c>
      <c r="I1297" s="14">
        <v>85.5</v>
      </c>
      <c r="J1297" s="9">
        <v>9.4</v>
      </c>
      <c r="K1297" s="14">
        <v>31.7</v>
      </c>
      <c r="L1297" s="14">
        <v>35.9</v>
      </c>
      <c r="M1297" s="14">
        <v>0.57999999999999996</v>
      </c>
      <c r="N1297" s="14">
        <f t="shared" si="60"/>
        <v>0.64693877551020407</v>
      </c>
      <c r="O1297" s="14">
        <f t="shared" si="62"/>
        <v>5.6054878048780434</v>
      </c>
      <c r="P1297" s="14"/>
      <c r="Q1297" s="14"/>
      <c r="R1297" s="14"/>
      <c r="W1297" t="s">
        <v>3530</v>
      </c>
      <c r="X1297" s="6">
        <v>2004</v>
      </c>
      <c r="Z1297" s="6">
        <v>0</v>
      </c>
      <c r="AD1297" s="14">
        <v>49</v>
      </c>
    </row>
    <row r="1298" spans="1:30">
      <c r="A1298" s="9">
        <v>10</v>
      </c>
      <c r="B1298" s="9" t="str">
        <f t="shared" si="61"/>
        <v>MTX T6108</v>
      </c>
      <c r="C1298" s="14" t="s">
        <v>1576</v>
      </c>
      <c r="D1298" s="14" t="s">
        <v>2061</v>
      </c>
      <c r="E1298" s="14"/>
      <c r="F1298" s="14"/>
      <c r="G1298" s="14"/>
      <c r="H1298" s="14">
        <v>250</v>
      </c>
      <c r="I1298" s="14">
        <v>85.1</v>
      </c>
      <c r="J1298" s="9">
        <v>9.4</v>
      </c>
      <c r="K1298" s="14">
        <v>33.299999999999997</v>
      </c>
      <c r="L1298" s="14">
        <v>34.5</v>
      </c>
      <c r="M1298" s="14">
        <v>0.68</v>
      </c>
      <c r="N1298" s="14">
        <f t="shared" si="60"/>
        <v>0.75681818181818172</v>
      </c>
      <c r="O1298" s="14">
        <f t="shared" si="62"/>
        <v>6.6994082840236828</v>
      </c>
      <c r="P1298" s="14"/>
      <c r="Q1298" s="14"/>
      <c r="R1298" s="14"/>
      <c r="W1298" t="s">
        <v>3530</v>
      </c>
      <c r="X1298" s="6">
        <v>2004</v>
      </c>
      <c r="Z1298" s="6">
        <v>0</v>
      </c>
      <c r="AD1298" s="14">
        <v>44</v>
      </c>
    </row>
    <row r="1299" spans="1:30">
      <c r="A1299" s="9">
        <v>10</v>
      </c>
      <c r="B1299" s="9" t="str">
        <f t="shared" si="61"/>
        <v>MTX T9510-04</v>
      </c>
      <c r="C1299" s="14" t="s">
        <v>1576</v>
      </c>
      <c r="D1299" s="14" t="s">
        <v>2062</v>
      </c>
      <c r="E1299" s="14"/>
      <c r="F1299" s="14"/>
      <c r="G1299" s="14"/>
      <c r="H1299" s="14">
        <v>750</v>
      </c>
      <c r="I1299" s="14">
        <v>82.2</v>
      </c>
      <c r="J1299" s="9">
        <v>25.5</v>
      </c>
      <c r="K1299" s="14">
        <v>39.4</v>
      </c>
      <c r="L1299" s="14">
        <v>13.1</v>
      </c>
      <c r="M1299" s="14">
        <v>0.67</v>
      </c>
      <c r="N1299" s="14">
        <f t="shared" si="60"/>
        <v>0.85652173913043472</v>
      </c>
      <c r="O1299" s="14">
        <f t="shared" si="62"/>
        <v>3.0766899766899796</v>
      </c>
      <c r="P1299" s="14"/>
      <c r="Q1299" s="14"/>
      <c r="R1299" s="14"/>
      <c r="W1299" t="s">
        <v>3530</v>
      </c>
      <c r="X1299" s="6">
        <v>2004</v>
      </c>
      <c r="Z1299" s="6">
        <v>0</v>
      </c>
      <c r="AD1299" s="14">
        <v>46</v>
      </c>
    </row>
    <row r="1300" spans="1:30">
      <c r="A1300" s="9">
        <v>10</v>
      </c>
      <c r="B1300" s="9" t="str">
        <f t="shared" si="61"/>
        <v>MTX T9510-44</v>
      </c>
      <c r="C1300" s="14" t="s">
        <v>1576</v>
      </c>
      <c r="D1300" s="14" t="s">
        <v>2063</v>
      </c>
      <c r="E1300" s="14"/>
      <c r="F1300" s="14"/>
      <c r="G1300" s="14"/>
      <c r="H1300" s="14">
        <v>750</v>
      </c>
      <c r="I1300" s="14">
        <v>81.3</v>
      </c>
      <c r="J1300" s="9">
        <v>25.5</v>
      </c>
      <c r="K1300" s="14">
        <v>41.1</v>
      </c>
      <c r="L1300" s="14">
        <v>13.1</v>
      </c>
      <c r="M1300" s="14">
        <v>0.83</v>
      </c>
      <c r="N1300" s="14">
        <f t="shared" si="60"/>
        <v>1.1416666666666666</v>
      </c>
      <c r="O1300" s="14">
        <f t="shared" si="62"/>
        <v>3.0403743315508014</v>
      </c>
      <c r="P1300" s="14"/>
      <c r="Q1300" s="14"/>
      <c r="R1300" s="14"/>
      <c r="W1300" t="s">
        <v>3530</v>
      </c>
      <c r="X1300" s="6">
        <v>2004</v>
      </c>
      <c r="Z1300" s="6">
        <v>0</v>
      </c>
      <c r="AD1300" s="14">
        <v>36</v>
      </c>
    </row>
    <row r="1301" spans="1:30">
      <c r="A1301" s="9">
        <v>10</v>
      </c>
      <c r="B1301" s="9" t="str">
        <f t="shared" si="61"/>
        <v>MTX Thunder 3104</v>
      </c>
      <c r="C1301" s="14" t="s">
        <v>1576</v>
      </c>
      <c r="D1301" s="14" t="s">
        <v>2064</v>
      </c>
      <c r="E1301" s="14"/>
      <c r="F1301" s="14"/>
      <c r="G1301" s="14"/>
      <c r="H1301" s="14">
        <v>200</v>
      </c>
      <c r="I1301" s="14">
        <v>88.3</v>
      </c>
      <c r="J1301" s="9">
        <v>9.4</v>
      </c>
      <c r="K1301" s="14">
        <v>37.200000000000003</v>
      </c>
      <c r="L1301" s="14">
        <v>41.2</v>
      </c>
      <c r="M1301" s="14">
        <v>0.54</v>
      </c>
      <c r="N1301" s="14">
        <f t="shared" si="60"/>
        <v>0.57230769230769241</v>
      </c>
      <c r="O1301" s="14">
        <f t="shared" si="62"/>
        <v>9.5657142857142858</v>
      </c>
      <c r="P1301" s="14"/>
      <c r="Q1301" s="14"/>
      <c r="R1301" s="14"/>
      <c r="W1301" t="s">
        <v>3530</v>
      </c>
      <c r="X1301" s="6">
        <v>2004</v>
      </c>
      <c r="Z1301" s="6">
        <v>0</v>
      </c>
      <c r="AD1301" s="14">
        <v>65</v>
      </c>
    </row>
    <row r="1302" spans="1:30">
      <c r="A1302" s="9">
        <v>10</v>
      </c>
      <c r="B1302" s="9" t="str">
        <f t="shared" si="61"/>
        <v>MTX Thunder 3108</v>
      </c>
      <c r="C1302" s="14" t="s">
        <v>1576</v>
      </c>
      <c r="D1302" s="14" t="s">
        <v>2065</v>
      </c>
      <c r="E1302" s="14"/>
      <c r="F1302" s="14"/>
      <c r="G1302" s="14"/>
      <c r="H1302" s="14">
        <v>200</v>
      </c>
      <c r="I1302" s="14">
        <v>89</v>
      </c>
      <c r="J1302" s="9">
        <v>8.1</v>
      </c>
      <c r="K1302" s="14">
        <v>39</v>
      </c>
      <c r="L1302" s="14">
        <v>41.7</v>
      </c>
      <c r="M1302" s="14">
        <v>0.56000000000000005</v>
      </c>
      <c r="N1302" s="14">
        <f t="shared" si="60"/>
        <v>0.59090909090909094</v>
      </c>
      <c r="O1302" s="14">
        <f t="shared" si="62"/>
        <v>10.705882352941188</v>
      </c>
      <c r="P1302" s="14"/>
      <c r="Q1302" s="14"/>
      <c r="R1302" s="14"/>
      <c r="W1302" t="s">
        <v>3530</v>
      </c>
      <c r="X1302" s="6">
        <v>2004</v>
      </c>
      <c r="Z1302" s="6">
        <v>0</v>
      </c>
      <c r="AD1302" s="14">
        <v>66</v>
      </c>
    </row>
    <row r="1303" spans="1:30">
      <c r="A1303" s="9">
        <v>10</v>
      </c>
      <c r="B1303" s="9" t="str">
        <f t="shared" si="61"/>
        <v>MTX Thunder 51012</v>
      </c>
      <c r="C1303" s="14" t="s">
        <v>1576</v>
      </c>
      <c r="D1303" s="14" t="s">
        <v>2066</v>
      </c>
      <c r="E1303" s="14"/>
      <c r="F1303" s="14"/>
      <c r="G1303" s="14"/>
      <c r="H1303" s="14">
        <v>250</v>
      </c>
      <c r="I1303" s="14">
        <v>87.7</v>
      </c>
      <c r="J1303" s="9">
        <v>9.4</v>
      </c>
      <c r="K1303" s="14">
        <v>36</v>
      </c>
      <c r="L1303" s="14">
        <v>40.5</v>
      </c>
      <c r="M1303" s="14">
        <v>0.62</v>
      </c>
      <c r="N1303" s="14">
        <f t="shared" si="60"/>
        <v>0.65454545454545454</v>
      </c>
      <c r="O1303" s="14">
        <f t="shared" si="62"/>
        <v>11.747368421052601</v>
      </c>
      <c r="P1303" s="14"/>
      <c r="Q1303" s="14"/>
      <c r="R1303" s="14"/>
      <c r="W1303" t="s">
        <v>3530</v>
      </c>
      <c r="X1303" s="6">
        <v>2004</v>
      </c>
      <c r="Z1303" s="6">
        <v>0</v>
      </c>
      <c r="AD1303" s="14">
        <v>55</v>
      </c>
    </row>
    <row r="1304" spans="1:30">
      <c r="A1304" s="9">
        <v>10</v>
      </c>
      <c r="B1304" s="9" t="str">
        <f t="shared" si="61"/>
        <v>MTX Thunder 5104</v>
      </c>
      <c r="C1304" s="14" t="s">
        <v>1576</v>
      </c>
      <c r="D1304" s="14" t="s">
        <v>2067</v>
      </c>
      <c r="E1304" s="14"/>
      <c r="F1304" s="14"/>
      <c r="G1304" s="14"/>
      <c r="H1304" s="14">
        <v>250</v>
      </c>
      <c r="I1304" s="14">
        <v>87</v>
      </c>
      <c r="J1304" s="9">
        <v>9.4</v>
      </c>
      <c r="K1304" s="14">
        <v>33.4</v>
      </c>
      <c r="L1304" s="14">
        <v>40.200000000000003</v>
      </c>
      <c r="M1304" s="14">
        <v>0.54</v>
      </c>
      <c r="N1304" s="14">
        <f t="shared" si="60"/>
        <v>0.55666666666666664</v>
      </c>
      <c r="O1304" s="14">
        <f t="shared" si="62"/>
        <v>18.036000000000126</v>
      </c>
      <c r="P1304" s="14"/>
      <c r="Q1304" s="14"/>
      <c r="R1304" s="14"/>
      <c r="W1304" t="s">
        <v>3530</v>
      </c>
      <c r="X1304" s="6">
        <v>2004</v>
      </c>
      <c r="Z1304" s="6">
        <v>0</v>
      </c>
      <c r="AD1304" s="14">
        <v>60</v>
      </c>
    </row>
    <row r="1305" spans="1:30">
      <c r="A1305" s="9">
        <v>10</v>
      </c>
      <c r="B1305" s="9" t="str">
        <f t="shared" si="61"/>
        <v>MTX Thunder 71012</v>
      </c>
      <c r="C1305" s="14" t="s">
        <v>1576</v>
      </c>
      <c r="D1305" s="14" t="s">
        <v>2068</v>
      </c>
      <c r="E1305" s="14"/>
      <c r="F1305" s="14"/>
      <c r="G1305" s="14"/>
      <c r="H1305" s="14">
        <v>400</v>
      </c>
      <c r="I1305" s="14">
        <v>84.7</v>
      </c>
      <c r="J1305" s="9">
        <v>12.7</v>
      </c>
      <c r="K1305" s="14">
        <v>31.7</v>
      </c>
      <c r="L1305" s="14">
        <v>36.799999999999997</v>
      </c>
      <c r="M1305" s="14">
        <v>0.66</v>
      </c>
      <c r="N1305" s="14">
        <f t="shared" si="60"/>
        <v>0.70444444444444443</v>
      </c>
      <c r="O1305" s="14">
        <f t="shared" si="62"/>
        <v>10.461000000000007</v>
      </c>
      <c r="P1305" s="14"/>
      <c r="Q1305" s="14"/>
      <c r="R1305" s="14"/>
      <c r="W1305" t="s">
        <v>3530</v>
      </c>
      <c r="X1305" s="6">
        <v>2004</v>
      </c>
      <c r="Z1305" s="6">
        <v>0</v>
      </c>
      <c r="AD1305" s="14">
        <v>45</v>
      </c>
    </row>
    <row r="1306" spans="1:30">
      <c r="A1306" s="9">
        <v>10</v>
      </c>
      <c r="B1306" s="9" t="str">
        <f t="shared" si="61"/>
        <v>MTX Thunder 7104</v>
      </c>
      <c r="C1306" s="14" t="s">
        <v>1576</v>
      </c>
      <c r="D1306" s="14" t="s">
        <v>2069</v>
      </c>
      <c r="E1306" s="14"/>
      <c r="F1306" s="14"/>
      <c r="G1306" s="14"/>
      <c r="H1306" s="14">
        <v>400</v>
      </c>
      <c r="I1306" s="14">
        <v>84.6</v>
      </c>
      <c r="J1306" s="9">
        <v>12.7</v>
      </c>
      <c r="K1306" s="14">
        <v>29.2</v>
      </c>
      <c r="L1306" s="14">
        <v>40.200000000000003</v>
      </c>
      <c r="M1306" s="14">
        <v>0.55000000000000004</v>
      </c>
      <c r="N1306" s="14">
        <f t="shared" si="60"/>
        <v>0.58399999999999996</v>
      </c>
      <c r="O1306" s="14">
        <f t="shared" si="62"/>
        <v>9.4470588235294333</v>
      </c>
      <c r="P1306" s="14"/>
      <c r="Q1306" s="14"/>
      <c r="R1306" s="14"/>
      <c r="W1306" t="s">
        <v>3530</v>
      </c>
      <c r="X1306" s="6">
        <v>2004</v>
      </c>
      <c r="Z1306" s="6">
        <v>0</v>
      </c>
      <c r="AD1306" s="14">
        <v>50</v>
      </c>
    </row>
    <row r="1307" spans="1:30">
      <c r="A1307" s="9">
        <v>10</v>
      </c>
      <c r="B1307" s="9" t="str">
        <f t="shared" si="61"/>
        <v>MTX Thunder 7108</v>
      </c>
      <c r="C1307" s="14" t="s">
        <v>1576</v>
      </c>
      <c r="D1307" s="14" t="s">
        <v>2070</v>
      </c>
      <c r="E1307" s="14"/>
      <c r="F1307" s="14"/>
      <c r="G1307" s="14"/>
      <c r="H1307" s="14">
        <v>400</v>
      </c>
      <c r="I1307" s="14">
        <v>84.5</v>
      </c>
      <c r="J1307" s="9">
        <v>12.7</v>
      </c>
      <c r="K1307" s="14">
        <v>31.4</v>
      </c>
      <c r="L1307" s="14">
        <v>36.6</v>
      </c>
      <c r="M1307" s="14">
        <v>0.62</v>
      </c>
      <c r="N1307" s="14">
        <f t="shared" si="60"/>
        <v>0.65416666666666667</v>
      </c>
      <c r="O1307" s="14">
        <f t="shared" si="62"/>
        <v>11.87073170731704</v>
      </c>
      <c r="P1307" s="14"/>
      <c r="Q1307" s="14"/>
      <c r="R1307" s="14"/>
      <c r="W1307" t="s">
        <v>3530</v>
      </c>
      <c r="X1307" s="6">
        <v>2004</v>
      </c>
      <c r="Z1307" s="6">
        <v>0</v>
      </c>
      <c r="AD1307" s="14">
        <v>48</v>
      </c>
    </row>
    <row r="1308" spans="1:30">
      <c r="A1308" s="9">
        <v>10</v>
      </c>
      <c r="B1308" s="9" t="str">
        <f t="shared" si="61"/>
        <v>Orion C10D2</v>
      </c>
      <c r="C1308" s="14" t="s">
        <v>2071</v>
      </c>
      <c r="D1308" s="14" t="s">
        <v>2072</v>
      </c>
      <c r="E1308" s="14"/>
      <c r="F1308" s="14"/>
      <c r="G1308" s="14"/>
      <c r="H1308" s="14">
        <v>200</v>
      </c>
      <c r="I1308" s="14"/>
      <c r="J1308" s="9">
        <v>10</v>
      </c>
      <c r="K1308" s="14">
        <v>44.15</v>
      </c>
      <c r="L1308" s="14">
        <v>13.68</v>
      </c>
      <c r="M1308" s="14">
        <v>0.6</v>
      </c>
      <c r="N1308" s="14">
        <f t="shared" si="60"/>
        <v>0.66893939393939394</v>
      </c>
      <c r="O1308" s="14">
        <f t="shared" si="62"/>
        <v>5.8219780219780217</v>
      </c>
      <c r="P1308" s="14"/>
      <c r="Q1308" s="14"/>
      <c r="R1308" s="14"/>
      <c r="W1308" t="s">
        <v>3530</v>
      </c>
      <c r="X1308" s="6">
        <v>2004</v>
      </c>
      <c r="Z1308" s="6">
        <v>0</v>
      </c>
      <c r="AD1308" s="14">
        <v>66</v>
      </c>
    </row>
    <row r="1309" spans="1:30">
      <c r="A1309" s="9">
        <v>10</v>
      </c>
      <c r="B1309" s="9" t="str">
        <f t="shared" si="61"/>
        <v>Orion C10D4</v>
      </c>
      <c r="C1309" s="14" t="s">
        <v>2071</v>
      </c>
      <c r="D1309" s="14" t="s">
        <v>2073</v>
      </c>
      <c r="E1309" s="14"/>
      <c r="F1309" s="14"/>
      <c r="G1309" s="14"/>
      <c r="H1309" s="14">
        <v>200</v>
      </c>
      <c r="I1309" s="14"/>
      <c r="J1309" s="9">
        <v>10.3</v>
      </c>
      <c r="K1309" s="14">
        <v>41.47</v>
      </c>
      <c r="L1309" s="14">
        <v>19.420000000000002</v>
      </c>
      <c r="M1309" s="14">
        <v>0.63</v>
      </c>
      <c r="N1309" s="14">
        <f t="shared" si="60"/>
        <v>0.6911666666666666</v>
      </c>
      <c r="O1309" s="14">
        <f t="shared" si="62"/>
        <v>7.1188283378746693</v>
      </c>
      <c r="P1309" s="14"/>
      <c r="Q1309" s="14"/>
      <c r="R1309" s="14"/>
      <c r="W1309" t="s">
        <v>3530</v>
      </c>
      <c r="X1309" s="6">
        <v>2004</v>
      </c>
      <c r="Z1309" s="6">
        <v>0</v>
      </c>
      <c r="AD1309" s="14">
        <v>60</v>
      </c>
    </row>
    <row r="1310" spans="1:30">
      <c r="A1310" s="9">
        <v>10</v>
      </c>
      <c r="B1310" s="9" t="str">
        <f t="shared" si="61"/>
        <v>Orion H2 10.2</v>
      </c>
      <c r="C1310" s="14" t="s">
        <v>2071</v>
      </c>
      <c r="D1310" s="14" t="s">
        <v>2074</v>
      </c>
      <c r="E1310" s="14"/>
      <c r="F1310" s="14"/>
      <c r="G1310" s="14"/>
      <c r="H1310" s="14">
        <v>2000</v>
      </c>
      <c r="I1310" s="14"/>
      <c r="J1310" s="9">
        <v>29</v>
      </c>
      <c r="K1310" s="14">
        <v>37.96</v>
      </c>
      <c r="L1310" s="14">
        <v>9.68</v>
      </c>
      <c r="M1310" s="14">
        <v>0.57999999999999996</v>
      </c>
      <c r="N1310" s="14">
        <f t="shared" si="60"/>
        <v>0.63266666666666671</v>
      </c>
      <c r="O1310" s="14">
        <f t="shared" si="62"/>
        <v>6.9673417721518831</v>
      </c>
      <c r="P1310" s="14"/>
      <c r="Q1310" s="14"/>
      <c r="R1310" s="14"/>
      <c r="W1310" t="s">
        <v>3530</v>
      </c>
      <c r="X1310" s="6">
        <v>2004</v>
      </c>
      <c r="Z1310" s="6">
        <v>0</v>
      </c>
      <c r="AD1310" s="14">
        <v>60</v>
      </c>
    </row>
    <row r="1311" spans="1:30">
      <c r="A1311" s="9">
        <v>10</v>
      </c>
      <c r="B1311" s="9" t="str">
        <f t="shared" si="61"/>
        <v>Orion H2 10.4</v>
      </c>
      <c r="C1311" s="14" t="s">
        <v>2071</v>
      </c>
      <c r="D1311" s="14" t="s">
        <v>2075</v>
      </c>
      <c r="E1311" s="14"/>
      <c r="F1311" s="14"/>
      <c r="G1311" s="14"/>
      <c r="H1311" s="14">
        <v>2000</v>
      </c>
      <c r="I1311" s="14"/>
      <c r="J1311" s="9">
        <v>29</v>
      </c>
      <c r="K1311" s="14">
        <v>39.06</v>
      </c>
      <c r="L1311" s="14">
        <v>10.7</v>
      </c>
      <c r="M1311" s="14">
        <v>0.62</v>
      </c>
      <c r="N1311" s="14">
        <f t="shared" si="60"/>
        <v>0.68526315789473691</v>
      </c>
      <c r="O1311" s="14">
        <f t="shared" si="62"/>
        <v>6.5099999999999847</v>
      </c>
      <c r="P1311" s="14"/>
      <c r="Q1311" s="14"/>
      <c r="R1311" s="14"/>
      <c r="W1311" t="s">
        <v>3530</v>
      </c>
      <c r="X1311" s="6">
        <v>2004</v>
      </c>
      <c r="Z1311" s="6">
        <v>0</v>
      </c>
      <c r="AD1311" s="14">
        <v>57</v>
      </c>
    </row>
    <row r="1312" spans="1:30">
      <c r="A1312" s="9">
        <v>10</v>
      </c>
      <c r="B1312" s="9" t="str">
        <f t="shared" si="61"/>
        <v>Orion P10D2</v>
      </c>
      <c r="C1312" s="14" t="s">
        <v>2071</v>
      </c>
      <c r="D1312" s="14" t="s">
        <v>2076</v>
      </c>
      <c r="E1312" s="14"/>
      <c r="F1312" s="14"/>
      <c r="G1312" s="14"/>
      <c r="H1312" s="14">
        <v>500</v>
      </c>
      <c r="I1312" s="14"/>
      <c r="J1312" s="9">
        <v>17.190000000000001</v>
      </c>
      <c r="K1312" s="14">
        <v>34.96</v>
      </c>
      <c r="L1312" s="14">
        <v>17.16</v>
      </c>
      <c r="M1312" s="14">
        <v>0.48</v>
      </c>
      <c r="N1312" s="14">
        <f t="shared" si="60"/>
        <v>0.53784615384615386</v>
      </c>
      <c r="O1312" s="14">
        <f t="shared" si="62"/>
        <v>4.4629787234042491</v>
      </c>
      <c r="P1312" s="14"/>
      <c r="Q1312" s="14"/>
      <c r="R1312" s="14"/>
      <c r="W1312" t="s">
        <v>3530</v>
      </c>
      <c r="X1312" s="6">
        <v>2004</v>
      </c>
      <c r="Z1312" s="6">
        <v>0</v>
      </c>
      <c r="AD1312" s="14">
        <v>65</v>
      </c>
    </row>
    <row r="1313" spans="1:30">
      <c r="A1313" s="9">
        <v>10</v>
      </c>
      <c r="B1313" s="9" t="str">
        <f t="shared" si="61"/>
        <v>Orion P10D4</v>
      </c>
      <c r="C1313" s="14" t="s">
        <v>2071</v>
      </c>
      <c r="D1313" s="14" t="s">
        <v>2077</v>
      </c>
      <c r="E1313" s="14"/>
      <c r="F1313" s="14"/>
      <c r="G1313" s="14"/>
      <c r="H1313" s="14">
        <v>500</v>
      </c>
      <c r="I1313" s="14"/>
      <c r="J1313" s="9">
        <v>17.190000000000001</v>
      </c>
      <c r="K1313" s="14">
        <v>38.520000000000003</v>
      </c>
      <c r="L1313" s="14">
        <v>15.75</v>
      </c>
      <c r="M1313" s="14">
        <v>0.54</v>
      </c>
      <c r="N1313" s="14">
        <f t="shared" si="60"/>
        <v>0.6212903225806452</v>
      </c>
      <c r="O1313" s="14">
        <f t="shared" si="62"/>
        <v>4.127142857142859</v>
      </c>
      <c r="P1313" s="14"/>
      <c r="Q1313" s="14"/>
      <c r="R1313" s="14"/>
      <c r="W1313" t="s">
        <v>3530</v>
      </c>
      <c r="X1313" s="6">
        <v>2004</v>
      </c>
      <c r="Z1313" s="6">
        <v>0</v>
      </c>
      <c r="AD1313" s="14">
        <v>62</v>
      </c>
    </row>
    <row r="1314" spans="1:30">
      <c r="A1314" s="9">
        <v>10</v>
      </c>
      <c r="B1314" s="9" t="str">
        <f t="shared" si="61"/>
        <v>ORIS Electonics AMW-10</v>
      </c>
      <c r="C1314" s="14" t="s">
        <v>2078</v>
      </c>
      <c r="D1314" s="14" t="s">
        <v>2079</v>
      </c>
      <c r="E1314" s="14"/>
      <c r="F1314" s="14"/>
      <c r="G1314" s="14"/>
      <c r="H1314" s="14">
        <v>400</v>
      </c>
      <c r="I1314" s="14">
        <v>86</v>
      </c>
      <c r="J1314" s="9">
        <v>14</v>
      </c>
      <c r="K1314" s="14">
        <v>40.44</v>
      </c>
      <c r="L1314" s="14">
        <v>21.9</v>
      </c>
      <c r="M1314" s="14">
        <v>0.55000000000000004</v>
      </c>
      <c r="N1314" s="14">
        <f t="shared" si="60"/>
        <v>0.62215384615384617</v>
      </c>
      <c r="O1314" s="14">
        <f t="shared" si="62"/>
        <v>4.7424307036247351</v>
      </c>
      <c r="P1314" s="14"/>
      <c r="Q1314" s="14"/>
      <c r="R1314" s="14"/>
      <c r="W1314" t="s">
        <v>3530</v>
      </c>
      <c r="X1314" s="6">
        <v>2004</v>
      </c>
      <c r="Z1314" s="6">
        <v>0</v>
      </c>
      <c r="AD1314" s="14">
        <v>65</v>
      </c>
    </row>
    <row r="1315" spans="1:30">
      <c r="A1315" s="9">
        <v>10</v>
      </c>
      <c r="B1315" s="9" t="str">
        <f t="shared" si="61"/>
        <v>Peavey 1008-8he BWX</v>
      </c>
      <c r="C1315" s="14" t="s">
        <v>1586</v>
      </c>
      <c r="D1315" s="14" t="s">
        <v>2080</v>
      </c>
      <c r="E1315" s="14"/>
      <c r="F1315" s="14"/>
      <c r="G1315" s="14"/>
      <c r="H1315" s="14">
        <v>1000</v>
      </c>
      <c r="I1315" s="14">
        <v>94.83</v>
      </c>
      <c r="J1315" s="9">
        <v>3</v>
      </c>
      <c r="K1315" s="14">
        <v>59.539000000000001</v>
      </c>
      <c r="L1315" s="14">
        <v>26.034800000000001</v>
      </c>
      <c r="M1315" s="14">
        <v>0.30299999999999999</v>
      </c>
      <c r="N1315" s="14">
        <f t="shared" si="60"/>
        <v>0.31669680851063831</v>
      </c>
      <c r="O1315" s="14">
        <f t="shared" si="62"/>
        <v>7.0059483495145543</v>
      </c>
      <c r="P1315" s="14"/>
      <c r="Q1315" s="14"/>
      <c r="R1315" s="14"/>
      <c r="W1315" t="s">
        <v>3530</v>
      </c>
      <c r="X1315" s="6">
        <v>2004</v>
      </c>
      <c r="Z1315" s="6">
        <v>0</v>
      </c>
      <c r="AD1315" s="14">
        <v>188</v>
      </c>
    </row>
    <row r="1316" spans="1:30">
      <c r="A1316" s="9">
        <v>10</v>
      </c>
      <c r="B1316" s="9" t="str">
        <f t="shared" si="61"/>
        <v>Peavey 1008-8sps BWX</v>
      </c>
      <c r="C1316" s="14" t="s">
        <v>1586</v>
      </c>
      <c r="D1316" s="14" t="s">
        <v>2081</v>
      </c>
      <c r="E1316" s="14"/>
      <c r="F1316" s="14"/>
      <c r="G1316" s="14"/>
      <c r="H1316" s="14">
        <v>1000</v>
      </c>
      <c r="I1316" s="14">
        <v>93.57</v>
      </c>
      <c r="J1316" s="9">
        <v>4.75</v>
      </c>
      <c r="K1316" s="14">
        <v>57.07</v>
      </c>
      <c r="L1316" s="14">
        <v>26.089099999999998</v>
      </c>
      <c r="M1316" s="14">
        <v>0.35299999999999998</v>
      </c>
      <c r="N1316" s="14">
        <f t="shared" si="60"/>
        <v>0.36819354838709678</v>
      </c>
      <c r="O1316" s="14">
        <f t="shared" si="62"/>
        <v>8.5544416135880841</v>
      </c>
      <c r="P1316" s="14"/>
      <c r="Q1316" s="14"/>
      <c r="R1316" s="14"/>
      <c r="W1316" t="s">
        <v>3530</v>
      </c>
      <c r="X1316" s="6">
        <v>2004</v>
      </c>
      <c r="Z1316" s="6">
        <v>0</v>
      </c>
      <c r="AD1316" s="14">
        <v>155</v>
      </c>
    </row>
    <row r="1317" spans="1:30">
      <c r="A1317" s="9">
        <v>10</v>
      </c>
      <c r="B1317" s="9" t="str">
        <f t="shared" si="61"/>
        <v>Peavey 410B</v>
      </c>
      <c r="C1317" s="14" t="s">
        <v>1586</v>
      </c>
      <c r="D1317" s="14" t="s">
        <v>2082</v>
      </c>
      <c r="E1317" s="14"/>
      <c r="F1317" s="14"/>
      <c r="G1317" s="14"/>
      <c r="H1317" s="14"/>
      <c r="I1317" s="14">
        <v>91.4</v>
      </c>
      <c r="J1317" s="9"/>
      <c r="K1317" s="14">
        <v>43.2</v>
      </c>
      <c r="L1317" s="14">
        <v>83</v>
      </c>
      <c r="M1317" s="14">
        <v>0.622</v>
      </c>
      <c r="N1317" s="14">
        <f t="shared" si="60"/>
        <v>0</v>
      </c>
      <c r="O1317" s="14">
        <f t="shared" si="62"/>
        <v>0</v>
      </c>
      <c r="P1317" s="14"/>
      <c r="Q1317" s="14"/>
      <c r="R1317" s="14"/>
      <c r="W1317" t="s">
        <v>3530</v>
      </c>
      <c r="X1317" s="6">
        <v>2004</v>
      </c>
      <c r="Z1317" s="6">
        <v>0</v>
      </c>
      <c r="AD1317" s="14"/>
    </row>
    <row r="1318" spans="1:30">
      <c r="A1318" s="9">
        <v>10</v>
      </c>
      <c r="B1318" s="9" t="str">
        <f t="shared" si="61"/>
        <v>Peavey PA (TSL-1)</v>
      </c>
      <c r="C1318" s="14" t="s">
        <v>1586</v>
      </c>
      <c r="D1318" s="14" t="s">
        <v>2083</v>
      </c>
      <c r="E1318" s="14"/>
      <c r="F1318" s="14"/>
      <c r="G1318" s="14"/>
      <c r="H1318" s="14"/>
      <c r="I1318" s="14">
        <v>92.3</v>
      </c>
      <c r="J1318" s="9"/>
      <c r="K1318" s="14">
        <v>45.8</v>
      </c>
      <c r="L1318" s="14">
        <v>84</v>
      </c>
      <c r="M1318" s="14">
        <v>0.628</v>
      </c>
      <c r="N1318" s="14">
        <f t="shared" si="60"/>
        <v>0</v>
      </c>
      <c r="O1318" s="14">
        <f t="shared" si="62"/>
        <v>0</v>
      </c>
      <c r="P1318" s="14"/>
      <c r="Q1318" s="14"/>
      <c r="R1318" s="14"/>
      <c r="W1318" t="s">
        <v>3530</v>
      </c>
      <c r="X1318" s="6">
        <v>2004</v>
      </c>
      <c r="Z1318" s="6">
        <v>0</v>
      </c>
      <c r="AD1318" s="14"/>
    </row>
    <row r="1319" spans="1:30">
      <c r="A1319" s="9">
        <v>10</v>
      </c>
      <c r="B1319" s="9" t="str">
        <f t="shared" si="61"/>
        <v>Peerless 260 SWR</v>
      </c>
      <c r="C1319" s="14" t="s">
        <v>236</v>
      </c>
      <c r="D1319" s="14" t="s">
        <v>2084</v>
      </c>
      <c r="E1319" s="14"/>
      <c r="F1319" s="14"/>
      <c r="G1319" s="14"/>
      <c r="H1319" s="14">
        <v>220</v>
      </c>
      <c r="I1319" s="14">
        <v>87.8</v>
      </c>
      <c r="J1319" s="9">
        <v>9</v>
      </c>
      <c r="K1319" s="14">
        <v>22.3</v>
      </c>
      <c r="L1319" s="14">
        <v>136.19999999999999</v>
      </c>
      <c r="M1319" s="14">
        <v>0.34</v>
      </c>
      <c r="N1319" s="14">
        <f t="shared" si="60"/>
        <v>0.37796610169491529</v>
      </c>
      <c r="O1319" s="14">
        <f t="shared" si="62"/>
        <v>3.3848214285714273</v>
      </c>
      <c r="P1319" s="14"/>
      <c r="Q1319" s="14"/>
      <c r="R1319" s="14"/>
      <c r="W1319" t="s">
        <v>3530</v>
      </c>
      <c r="X1319" s="6">
        <v>2004</v>
      </c>
      <c r="Z1319" s="6">
        <v>0</v>
      </c>
      <c r="AD1319" s="14">
        <v>59</v>
      </c>
    </row>
    <row r="1320" spans="1:30">
      <c r="A1320" s="9">
        <v>10</v>
      </c>
      <c r="B1320" s="9" t="str">
        <f t="shared" si="61"/>
        <v>Peerless CSX 257 H</v>
      </c>
      <c r="C1320" s="14" t="s">
        <v>236</v>
      </c>
      <c r="D1320" s="14" t="s">
        <v>2085</v>
      </c>
      <c r="E1320" s="14"/>
      <c r="F1320" s="14"/>
      <c r="G1320" s="14"/>
      <c r="H1320" s="14">
        <v>200</v>
      </c>
      <c r="I1320" s="14">
        <v>88.2</v>
      </c>
      <c r="J1320" s="9">
        <v>9</v>
      </c>
      <c r="K1320" s="14">
        <v>22.6</v>
      </c>
      <c r="L1320" s="14">
        <v>144.4</v>
      </c>
      <c r="M1320" s="14">
        <v>0.35</v>
      </c>
      <c r="N1320" s="14">
        <f t="shared" si="60"/>
        <v>0.39649122807017545</v>
      </c>
      <c r="O1320" s="14">
        <f t="shared" si="62"/>
        <v>2.9849056603773594</v>
      </c>
      <c r="P1320" s="14"/>
      <c r="Q1320" s="14"/>
      <c r="R1320" s="14"/>
      <c r="W1320" t="s">
        <v>3530</v>
      </c>
      <c r="X1320" s="6">
        <v>2004</v>
      </c>
      <c r="Z1320" s="6">
        <v>0</v>
      </c>
      <c r="AD1320" s="14">
        <v>57</v>
      </c>
    </row>
    <row r="1321" spans="1:30">
      <c r="A1321" s="9">
        <v>10</v>
      </c>
      <c r="B1321" s="9" t="str">
        <f t="shared" si="61"/>
        <v>Peerless SWR 263</v>
      </c>
      <c r="C1321" s="14" t="s">
        <v>236</v>
      </c>
      <c r="D1321" s="14" t="s">
        <v>2086</v>
      </c>
      <c r="E1321" s="14"/>
      <c r="F1321" s="14"/>
      <c r="G1321" s="14"/>
      <c r="H1321" s="14"/>
      <c r="I1321" s="14"/>
      <c r="J1321" s="9">
        <v>8</v>
      </c>
      <c r="K1321" s="14">
        <v>27.8</v>
      </c>
      <c r="L1321" s="14">
        <v>87.7</v>
      </c>
      <c r="M1321" s="14">
        <v>0.52</v>
      </c>
      <c r="N1321" s="14">
        <f t="shared" si="60"/>
        <v>0.57916666666666672</v>
      </c>
      <c r="O1321" s="14">
        <f t="shared" si="62"/>
        <v>5.0901408450704251</v>
      </c>
      <c r="P1321" s="14"/>
      <c r="Q1321" s="14"/>
      <c r="R1321" s="14"/>
      <c r="W1321" t="s">
        <v>3530</v>
      </c>
      <c r="X1321" s="6">
        <v>2004</v>
      </c>
      <c r="Z1321" s="6">
        <v>0</v>
      </c>
      <c r="AD1321" s="14">
        <v>48</v>
      </c>
    </row>
    <row r="1322" spans="1:30">
      <c r="A1322" s="9">
        <v>10</v>
      </c>
      <c r="B1322" s="9" t="str">
        <f t="shared" si="61"/>
        <v>Peerless SWR 269</v>
      </c>
      <c r="C1322" s="14" t="s">
        <v>236</v>
      </c>
      <c r="D1322" s="14" t="s">
        <v>1896</v>
      </c>
      <c r="E1322" s="14"/>
      <c r="F1322" s="14"/>
      <c r="G1322" s="14"/>
      <c r="H1322" s="14"/>
      <c r="I1322" s="14">
        <v>92.2</v>
      </c>
      <c r="J1322" s="9">
        <v>12.5</v>
      </c>
      <c r="K1322" s="14">
        <v>18.899999999999999</v>
      </c>
      <c r="L1322" s="14">
        <v>89.7</v>
      </c>
      <c r="M1322" s="14">
        <v>0.17</v>
      </c>
      <c r="N1322" s="14">
        <f t="shared" si="60"/>
        <v>0.18</v>
      </c>
      <c r="O1322" s="14">
        <f t="shared" si="62"/>
        <v>3.0600000000000027</v>
      </c>
      <c r="P1322" s="14"/>
      <c r="Q1322" s="14"/>
      <c r="R1322" s="14"/>
      <c r="W1322" t="s">
        <v>3530</v>
      </c>
      <c r="X1322" s="6">
        <v>2004</v>
      </c>
      <c r="Z1322" s="6">
        <v>0</v>
      </c>
      <c r="AD1322" s="14">
        <v>105</v>
      </c>
    </row>
    <row r="1323" spans="1:30">
      <c r="A1323" s="9">
        <v>10</v>
      </c>
      <c r="B1323" s="9" t="str">
        <f t="shared" si="61"/>
        <v>Philips AD10240 W8</v>
      </c>
      <c r="C1323" s="14" t="s">
        <v>1348</v>
      </c>
      <c r="D1323" s="14" t="s">
        <v>2087</v>
      </c>
      <c r="E1323" s="14"/>
      <c r="F1323" s="14"/>
      <c r="G1323" s="14"/>
      <c r="H1323" s="14">
        <v>70</v>
      </c>
      <c r="I1323" s="14">
        <v>90</v>
      </c>
      <c r="J1323" s="9">
        <v>4.3</v>
      </c>
      <c r="K1323" s="14">
        <v>25</v>
      </c>
      <c r="L1323" s="14">
        <v>127</v>
      </c>
      <c r="M1323" s="14">
        <v>0.3155</v>
      </c>
      <c r="N1323" s="14">
        <f t="shared" si="60"/>
        <v>0.352112676056338</v>
      </c>
      <c r="O1323" s="14">
        <f t="shared" si="62"/>
        <v>3.0342373533371823</v>
      </c>
      <c r="P1323" s="14"/>
      <c r="Q1323" s="14"/>
      <c r="R1323" s="14"/>
      <c r="W1323" t="s">
        <v>3530</v>
      </c>
      <c r="X1323" s="6">
        <v>2004</v>
      </c>
      <c r="Z1323" s="6">
        <v>0</v>
      </c>
      <c r="AD1323" s="14">
        <v>71</v>
      </c>
    </row>
    <row r="1324" spans="1:30">
      <c r="A1324" s="9">
        <v>10</v>
      </c>
      <c r="B1324" s="9" t="str">
        <f t="shared" si="61"/>
        <v>Philips AD10250 W8</v>
      </c>
      <c r="C1324" s="14" t="s">
        <v>1348</v>
      </c>
      <c r="D1324" s="14" t="s">
        <v>2088</v>
      </c>
      <c r="E1324" s="14"/>
      <c r="F1324" s="14"/>
      <c r="G1324" s="14"/>
      <c r="H1324" s="14">
        <v>100</v>
      </c>
      <c r="I1324" s="14">
        <v>92</v>
      </c>
      <c r="J1324" s="9">
        <v>8</v>
      </c>
      <c r="K1324" s="14">
        <v>28</v>
      </c>
      <c r="L1324" s="14">
        <v>105</v>
      </c>
      <c r="M1324" s="14">
        <v>0.2273</v>
      </c>
      <c r="N1324" s="14">
        <f t="shared" si="60"/>
        <v>0.25</v>
      </c>
      <c r="O1324" s="14">
        <f t="shared" si="62"/>
        <v>2.5033039647577113</v>
      </c>
      <c r="P1324" s="14"/>
      <c r="Q1324" s="14"/>
      <c r="R1324" s="14"/>
      <c r="W1324" t="s">
        <v>3530</v>
      </c>
      <c r="X1324" s="6">
        <v>2004</v>
      </c>
      <c r="Z1324" s="6">
        <v>0</v>
      </c>
      <c r="AD1324" s="14">
        <v>112</v>
      </c>
    </row>
    <row r="1325" spans="1:30">
      <c r="A1325" s="9">
        <v>10</v>
      </c>
      <c r="B1325" s="9" t="str">
        <f t="shared" si="61"/>
        <v>Phoenix Gold Octane ZR 10d2</v>
      </c>
      <c r="C1325" s="14" t="s">
        <v>768</v>
      </c>
      <c r="D1325" s="14" t="s">
        <v>2089</v>
      </c>
      <c r="E1325" s="14"/>
      <c r="F1325" s="14"/>
      <c r="G1325" s="14"/>
      <c r="H1325" s="14">
        <v>300</v>
      </c>
      <c r="I1325" s="14"/>
      <c r="J1325" s="9">
        <v>16</v>
      </c>
      <c r="K1325" s="14">
        <v>25.13</v>
      </c>
      <c r="L1325" s="14">
        <v>47.32</v>
      </c>
      <c r="M1325" s="14">
        <v>0.38</v>
      </c>
      <c r="N1325" s="14">
        <f t="shared" si="60"/>
        <v>0.41196721311475409</v>
      </c>
      <c r="O1325" s="14">
        <f t="shared" si="62"/>
        <v>4.897128205128201</v>
      </c>
      <c r="P1325" s="14"/>
      <c r="Q1325" s="14"/>
      <c r="R1325" s="14"/>
      <c r="W1325" t="s">
        <v>3530</v>
      </c>
      <c r="X1325" s="6">
        <v>2004</v>
      </c>
      <c r="Z1325" s="6">
        <v>0</v>
      </c>
      <c r="AD1325" s="14">
        <v>61</v>
      </c>
    </row>
    <row r="1326" spans="1:30">
      <c r="A1326" s="9">
        <v>10</v>
      </c>
      <c r="B1326" s="9" t="str">
        <f t="shared" si="61"/>
        <v>Phoenix Gold Octane ZR 10d4</v>
      </c>
      <c r="C1326" s="14" t="s">
        <v>768</v>
      </c>
      <c r="D1326" s="14" t="s">
        <v>2090</v>
      </c>
      <c r="E1326" s="14"/>
      <c r="F1326" s="14"/>
      <c r="G1326" s="14"/>
      <c r="H1326" s="14">
        <v>300</v>
      </c>
      <c r="I1326" s="14"/>
      <c r="J1326" s="9">
        <v>16</v>
      </c>
      <c r="K1326" s="14">
        <v>24.7</v>
      </c>
      <c r="L1326" s="14">
        <v>54.18</v>
      </c>
      <c r="M1326" s="14">
        <v>0.38</v>
      </c>
      <c r="N1326" s="14">
        <f t="shared" si="60"/>
        <v>0.41166666666666668</v>
      </c>
      <c r="O1326" s="14">
        <f t="shared" si="62"/>
        <v>4.9399999999999915</v>
      </c>
      <c r="P1326" s="14"/>
      <c r="Q1326" s="14"/>
      <c r="R1326" s="14"/>
      <c r="W1326" t="s">
        <v>3530</v>
      </c>
      <c r="X1326" s="6">
        <v>2004</v>
      </c>
      <c r="Z1326" s="6">
        <v>0</v>
      </c>
      <c r="AD1326" s="14">
        <v>60</v>
      </c>
    </row>
    <row r="1327" spans="1:30">
      <c r="A1327" s="9">
        <v>10</v>
      </c>
      <c r="B1327" s="9" t="str">
        <f t="shared" si="61"/>
        <v>Phoenix Gold Octane-R10</v>
      </c>
      <c r="C1327" s="14" t="s">
        <v>768</v>
      </c>
      <c r="D1327" s="14" t="s">
        <v>2091</v>
      </c>
      <c r="E1327" s="14"/>
      <c r="F1327" s="14"/>
      <c r="G1327" s="14"/>
      <c r="H1327" s="14">
        <v>200</v>
      </c>
      <c r="I1327" s="14"/>
      <c r="J1327" s="9">
        <v>12.5</v>
      </c>
      <c r="K1327" s="14">
        <v>29.837</v>
      </c>
      <c r="L1327" s="14">
        <v>39.692599999999999</v>
      </c>
      <c r="M1327" s="14">
        <v>0.43</v>
      </c>
      <c r="N1327" s="14">
        <f t="shared" si="60"/>
        <v>0.45903076923076924</v>
      </c>
      <c r="O1327" s="14">
        <f t="shared" si="62"/>
        <v>6.7991043985161452</v>
      </c>
      <c r="P1327" s="14"/>
      <c r="Q1327" s="14"/>
      <c r="R1327" s="14"/>
      <c r="W1327" t="s">
        <v>3530</v>
      </c>
      <c r="X1327" s="6">
        <v>2004</v>
      </c>
      <c r="Z1327" s="6">
        <v>0</v>
      </c>
      <c r="AD1327" s="14">
        <v>65</v>
      </c>
    </row>
    <row r="1328" spans="1:30">
      <c r="A1328" s="9">
        <v>10</v>
      </c>
      <c r="B1328" s="9" t="str">
        <f t="shared" si="61"/>
        <v>Phoenix Gold Octane-R10d</v>
      </c>
      <c r="C1328" s="14" t="s">
        <v>768</v>
      </c>
      <c r="D1328" s="14" t="s">
        <v>2092</v>
      </c>
      <c r="E1328" s="14"/>
      <c r="F1328" s="14"/>
      <c r="G1328" s="14"/>
      <c r="H1328" s="14">
        <v>200</v>
      </c>
      <c r="I1328" s="14"/>
      <c r="J1328" s="9">
        <v>12.5</v>
      </c>
      <c r="K1328" s="14">
        <v>31.388000000000002</v>
      </c>
      <c r="L1328" s="14">
        <v>34.752299999999998</v>
      </c>
      <c r="M1328" s="14">
        <v>0.52</v>
      </c>
      <c r="N1328" s="14">
        <f t="shared" si="60"/>
        <v>0.57069090909090914</v>
      </c>
      <c r="O1328" s="14">
        <f t="shared" si="62"/>
        <v>5.8542898134863739</v>
      </c>
      <c r="P1328" s="14"/>
      <c r="Q1328" s="14"/>
      <c r="R1328" s="14"/>
      <c r="W1328" t="s">
        <v>3530</v>
      </c>
      <c r="X1328" s="6">
        <v>2004</v>
      </c>
      <c r="Z1328" s="6">
        <v>0</v>
      </c>
      <c r="AD1328" s="14">
        <v>55</v>
      </c>
    </row>
    <row r="1329" spans="1:30">
      <c r="A1329" s="9">
        <v>10</v>
      </c>
      <c r="B1329" s="9" t="str">
        <f t="shared" si="61"/>
        <v>Phoenix Gold QX104</v>
      </c>
      <c r="C1329" s="14" t="s">
        <v>768</v>
      </c>
      <c r="D1329" s="14" t="s">
        <v>2093</v>
      </c>
      <c r="E1329" s="14"/>
      <c r="F1329" s="14"/>
      <c r="G1329" s="14"/>
      <c r="H1329" s="14">
        <v>150</v>
      </c>
      <c r="I1329" s="14"/>
      <c r="J1329" s="9">
        <v>6.05</v>
      </c>
      <c r="K1329" s="14">
        <v>29.95</v>
      </c>
      <c r="L1329" s="14">
        <v>70.158000000000001</v>
      </c>
      <c r="M1329" s="14">
        <v>0.46</v>
      </c>
      <c r="N1329" s="14">
        <f t="shared" si="60"/>
        <v>0.49916666666666665</v>
      </c>
      <c r="O1329" s="14">
        <f t="shared" si="62"/>
        <v>5.8625531914893649</v>
      </c>
      <c r="P1329" s="14"/>
      <c r="Q1329" s="14"/>
      <c r="R1329" s="14"/>
      <c r="W1329" t="s">
        <v>3530</v>
      </c>
      <c r="X1329" s="6">
        <v>2004</v>
      </c>
      <c r="Z1329" s="6">
        <v>0</v>
      </c>
      <c r="AD1329" s="14">
        <v>60</v>
      </c>
    </row>
    <row r="1330" spans="1:30">
      <c r="A1330" s="9">
        <v>10</v>
      </c>
      <c r="B1330" s="9" t="str">
        <f t="shared" si="61"/>
        <v>Phoenix Gold QX108</v>
      </c>
      <c r="C1330" s="14" t="s">
        <v>768</v>
      </c>
      <c r="D1330" s="14" t="s">
        <v>2094</v>
      </c>
      <c r="E1330" s="14"/>
      <c r="F1330" s="14"/>
      <c r="G1330" s="14"/>
      <c r="H1330" s="14">
        <v>200</v>
      </c>
      <c r="I1330" s="14"/>
      <c r="J1330" s="9">
        <v>5.8</v>
      </c>
      <c r="K1330" s="14">
        <v>32.880000000000003</v>
      </c>
      <c r="L1330" s="14">
        <v>58.618000000000002</v>
      </c>
      <c r="M1330" s="14">
        <v>0.54</v>
      </c>
      <c r="N1330" s="14">
        <f t="shared" si="60"/>
        <v>0.59781818181818192</v>
      </c>
      <c r="O1330" s="14">
        <f t="shared" si="62"/>
        <v>5.5833962264150907</v>
      </c>
      <c r="P1330" s="14"/>
      <c r="Q1330" s="14"/>
      <c r="R1330" s="14"/>
      <c r="W1330" t="s">
        <v>3530</v>
      </c>
      <c r="X1330" s="6">
        <v>2004</v>
      </c>
      <c r="Z1330" s="6">
        <v>0</v>
      </c>
      <c r="AD1330" s="14">
        <v>55</v>
      </c>
    </row>
    <row r="1331" spans="1:30">
      <c r="A1331" s="9">
        <v>10</v>
      </c>
      <c r="B1331" s="9" t="str">
        <f t="shared" si="61"/>
        <v>Phoenix Gold Tantrum 10</v>
      </c>
      <c r="C1331" s="14" t="s">
        <v>768</v>
      </c>
      <c r="D1331" s="14" t="s">
        <v>2095</v>
      </c>
      <c r="E1331" s="14"/>
      <c r="F1331" s="14"/>
      <c r="G1331" s="14"/>
      <c r="H1331" s="14">
        <v>200</v>
      </c>
      <c r="I1331" s="14"/>
      <c r="J1331" s="9">
        <v>4</v>
      </c>
      <c r="K1331" s="14">
        <v>25.94</v>
      </c>
      <c r="L1331" s="14">
        <v>68.177999999999997</v>
      </c>
      <c r="M1331" s="14">
        <v>0.38</v>
      </c>
      <c r="N1331" s="14">
        <f t="shared" si="60"/>
        <v>0.39907692307692311</v>
      </c>
      <c r="O1331" s="14">
        <f t="shared" si="62"/>
        <v>7.9493548387096649</v>
      </c>
      <c r="P1331" s="14"/>
      <c r="Q1331" s="14"/>
      <c r="R1331" s="14"/>
      <c r="W1331" t="s">
        <v>3530</v>
      </c>
      <c r="X1331" s="6">
        <v>2004</v>
      </c>
      <c r="Z1331" s="6">
        <v>0</v>
      </c>
      <c r="AD1331" s="14">
        <v>65</v>
      </c>
    </row>
    <row r="1332" spans="1:30">
      <c r="A1332" s="9">
        <v>10</v>
      </c>
      <c r="B1332" s="9" t="str">
        <f t="shared" si="61"/>
        <v>Phoenix Gold Tantrum 10d</v>
      </c>
      <c r="C1332" s="14" t="s">
        <v>768</v>
      </c>
      <c r="D1332" s="14" t="s">
        <v>2096</v>
      </c>
      <c r="E1332" s="14"/>
      <c r="F1332" s="14"/>
      <c r="G1332" s="14"/>
      <c r="H1332" s="14">
        <v>200</v>
      </c>
      <c r="I1332" s="14"/>
      <c r="J1332" s="9">
        <v>4</v>
      </c>
      <c r="K1332" s="14">
        <v>28</v>
      </c>
      <c r="L1332" s="14">
        <v>56.478000000000002</v>
      </c>
      <c r="M1332" s="14">
        <v>0.39</v>
      </c>
      <c r="N1332" s="14">
        <f t="shared" si="60"/>
        <v>0.41791044776119401</v>
      </c>
      <c r="O1332" s="14">
        <f t="shared" si="62"/>
        <v>5.8395721925133746</v>
      </c>
      <c r="P1332" s="14"/>
      <c r="Q1332" s="14"/>
      <c r="R1332" s="14"/>
      <c r="W1332" t="s">
        <v>3530</v>
      </c>
      <c r="X1332" s="6">
        <v>2004</v>
      </c>
      <c r="Z1332" s="6">
        <v>0</v>
      </c>
      <c r="AD1332" s="14">
        <v>67</v>
      </c>
    </row>
    <row r="1333" spans="1:30">
      <c r="A1333" s="9">
        <v>10</v>
      </c>
      <c r="B1333" s="9" t="str">
        <f t="shared" si="61"/>
        <v>Phoenix Gold TantrumX 10</v>
      </c>
      <c r="C1333" s="14" t="s">
        <v>768</v>
      </c>
      <c r="D1333" s="14" t="s">
        <v>2097</v>
      </c>
      <c r="E1333" s="14"/>
      <c r="F1333" s="14"/>
      <c r="G1333" s="14"/>
      <c r="H1333" s="14">
        <v>300</v>
      </c>
      <c r="I1333" s="14"/>
      <c r="J1333" s="9">
        <v>16</v>
      </c>
      <c r="K1333" s="14">
        <v>29.9</v>
      </c>
      <c r="L1333" s="14">
        <v>32.97</v>
      </c>
      <c r="M1333" s="14">
        <v>0.35</v>
      </c>
      <c r="N1333" s="14">
        <f t="shared" si="60"/>
        <v>0.37374999999999997</v>
      </c>
      <c r="O1333" s="14">
        <f t="shared" si="62"/>
        <v>5.5078947368421032</v>
      </c>
      <c r="P1333" s="14"/>
      <c r="Q1333" s="14"/>
      <c r="R1333" s="14"/>
      <c r="W1333" t="s">
        <v>3530</v>
      </c>
      <c r="X1333" s="6">
        <v>2004</v>
      </c>
      <c r="Z1333" s="6">
        <v>0</v>
      </c>
      <c r="AD1333" s="14">
        <v>80</v>
      </c>
    </row>
    <row r="1334" spans="1:30">
      <c r="A1334" s="9">
        <v>10</v>
      </c>
      <c r="B1334" s="9" t="str">
        <f t="shared" si="61"/>
        <v>Phoenix Gold TantrumX 10d</v>
      </c>
      <c r="C1334" s="14" t="s">
        <v>768</v>
      </c>
      <c r="D1334" s="14" t="s">
        <v>2098</v>
      </c>
      <c r="E1334" s="14"/>
      <c r="F1334" s="14"/>
      <c r="G1334" s="14"/>
      <c r="H1334" s="14">
        <v>300</v>
      </c>
      <c r="I1334" s="14"/>
      <c r="J1334" s="9">
        <v>16</v>
      </c>
      <c r="K1334" s="14">
        <v>31.9</v>
      </c>
      <c r="L1334" s="14">
        <v>27.66</v>
      </c>
      <c r="M1334" s="14">
        <v>0.43099999999999999</v>
      </c>
      <c r="N1334" s="14">
        <f t="shared" si="60"/>
        <v>0.48333333333333334</v>
      </c>
      <c r="O1334" s="14">
        <f t="shared" si="62"/>
        <v>3.9805732484076453</v>
      </c>
      <c r="P1334" s="14"/>
      <c r="Q1334" s="14"/>
      <c r="R1334" s="14"/>
      <c r="W1334" t="s">
        <v>3530</v>
      </c>
      <c r="X1334" s="6">
        <v>2004</v>
      </c>
      <c r="Z1334" s="6">
        <v>0</v>
      </c>
      <c r="AD1334" s="14">
        <v>66</v>
      </c>
    </row>
    <row r="1335" spans="1:30">
      <c r="A1335" s="9">
        <v>10</v>
      </c>
      <c r="B1335" s="9" t="str">
        <f t="shared" si="61"/>
        <v>Phoenix Gold Titanium 10</v>
      </c>
      <c r="C1335" s="14" t="s">
        <v>768</v>
      </c>
      <c r="D1335" s="14" t="s">
        <v>2099</v>
      </c>
      <c r="E1335" s="14"/>
      <c r="F1335" s="14"/>
      <c r="G1335" s="14"/>
      <c r="H1335" s="14">
        <v>450</v>
      </c>
      <c r="I1335" s="14"/>
      <c r="J1335" s="9">
        <v>17.5</v>
      </c>
      <c r="K1335" s="14">
        <v>29.9</v>
      </c>
      <c r="L1335" s="14">
        <v>28.46</v>
      </c>
      <c r="M1335" s="14">
        <v>0.40400000000000003</v>
      </c>
      <c r="N1335" s="14">
        <f t="shared" si="60"/>
        <v>0.42112676056338028</v>
      </c>
      <c r="O1335" s="14">
        <f t="shared" si="62"/>
        <v>9.9338815789473891</v>
      </c>
      <c r="P1335" s="14"/>
      <c r="Q1335" s="14"/>
      <c r="R1335" s="14"/>
      <c r="W1335" t="s">
        <v>3530</v>
      </c>
      <c r="X1335" s="6">
        <v>2004</v>
      </c>
      <c r="Z1335" s="6">
        <v>0</v>
      </c>
      <c r="AD1335" s="14">
        <v>71</v>
      </c>
    </row>
    <row r="1336" spans="1:30">
      <c r="A1336" s="9">
        <v>10</v>
      </c>
      <c r="B1336" s="9" t="str">
        <f t="shared" si="61"/>
        <v>Phoenix Gold Titanium 10d</v>
      </c>
      <c r="C1336" s="14" t="s">
        <v>768</v>
      </c>
      <c r="D1336" s="14" t="s">
        <v>2100</v>
      </c>
      <c r="E1336" s="14"/>
      <c r="F1336" s="14"/>
      <c r="G1336" s="14"/>
      <c r="H1336" s="14">
        <v>450</v>
      </c>
      <c r="I1336" s="14"/>
      <c r="J1336" s="9">
        <v>18.100000000000001</v>
      </c>
      <c r="K1336" s="14">
        <v>27.9</v>
      </c>
      <c r="L1336" s="14">
        <v>31.64</v>
      </c>
      <c r="M1336" s="14">
        <v>0.42099999999999999</v>
      </c>
      <c r="N1336" s="14">
        <f t="shared" si="60"/>
        <v>0.45737704918032784</v>
      </c>
      <c r="O1336" s="14">
        <f t="shared" si="62"/>
        <v>5.2933303289770182</v>
      </c>
      <c r="P1336" s="14"/>
      <c r="Q1336" s="14"/>
      <c r="R1336" s="14"/>
      <c r="W1336" t="s">
        <v>3530</v>
      </c>
      <c r="X1336" s="6">
        <v>2004</v>
      </c>
      <c r="Z1336" s="6">
        <v>0</v>
      </c>
      <c r="AD1336" s="14">
        <v>61</v>
      </c>
    </row>
    <row r="1337" spans="1:30">
      <c r="A1337" s="9">
        <v>10</v>
      </c>
      <c r="B1337" s="9" t="str">
        <f t="shared" si="61"/>
        <v>Phoenix Gold Xenon X10d2</v>
      </c>
      <c r="C1337" s="14" t="s">
        <v>768</v>
      </c>
      <c r="D1337" s="14" t="s">
        <v>2101</v>
      </c>
      <c r="E1337" s="14"/>
      <c r="F1337" s="14"/>
      <c r="G1337" s="14"/>
      <c r="H1337" s="14">
        <v>450</v>
      </c>
      <c r="I1337" s="14"/>
      <c r="J1337" s="9">
        <v>20</v>
      </c>
      <c r="K1337" s="14">
        <v>18.7</v>
      </c>
      <c r="L1337" s="14">
        <v>43.97</v>
      </c>
      <c r="M1337" s="14">
        <v>0.42</v>
      </c>
      <c r="N1337" s="14">
        <f t="shared" si="60"/>
        <v>0.43488372093023253</v>
      </c>
      <c r="O1337" s="14">
        <f t="shared" si="62"/>
        <v>12.271875000000049</v>
      </c>
      <c r="P1337" s="14"/>
      <c r="Q1337" s="14"/>
      <c r="R1337" s="14"/>
      <c r="W1337" t="s">
        <v>3530</v>
      </c>
      <c r="X1337" s="6">
        <v>2004</v>
      </c>
      <c r="Z1337" s="6">
        <v>0</v>
      </c>
      <c r="AD1337" s="14">
        <v>43</v>
      </c>
    </row>
    <row r="1338" spans="1:30">
      <c r="A1338" s="9">
        <v>10</v>
      </c>
      <c r="B1338" s="9" t="str">
        <f t="shared" si="61"/>
        <v>Phoenix Gold Xenon X10d4</v>
      </c>
      <c r="C1338" s="14" t="s">
        <v>768</v>
      </c>
      <c r="D1338" s="14" t="s">
        <v>2102</v>
      </c>
      <c r="E1338" s="14"/>
      <c r="F1338" s="14"/>
      <c r="G1338" s="14"/>
      <c r="H1338" s="14">
        <v>450</v>
      </c>
      <c r="I1338" s="14"/>
      <c r="J1338" s="9">
        <v>20</v>
      </c>
      <c r="K1338" s="14">
        <v>21.5</v>
      </c>
      <c r="L1338" s="14">
        <v>38.090000000000003</v>
      </c>
      <c r="M1338" s="14">
        <v>0.54</v>
      </c>
      <c r="N1338" s="14">
        <f t="shared" si="60"/>
        <v>0.56578947368421051</v>
      </c>
      <c r="O1338" s="14">
        <f t="shared" si="62"/>
        <v>11.846938775510239</v>
      </c>
      <c r="P1338" s="14"/>
      <c r="Q1338" s="14"/>
      <c r="R1338" s="14"/>
      <c r="W1338" t="s">
        <v>3530</v>
      </c>
      <c r="X1338" s="6">
        <v>2004</v>
      </c>
      <c r="Z1338" s="6">
        <v>0</v>
      </c>
      <c r="AD1338" s="14">
        <v>38</v>
      </c>
    </row>
    <row r="1339" spans="1:30">
      <c r="A1339" s="9">
        <v>10</v>
      </c>
      <c r="B1339" s="9" t="str">
        <f t="shared" si="61"/>
        <v>Pioneer A25FU14-57F-Q</v>
      </c>
      <c r="C1339" s="14" t="s">
        <v>21</v>
      </c>
      <c r="D1339" s="14" t="s">
        <v>2103</v>
      </c>
      <c r="E1339" s="14"/>
      <c r="F1339" s="14"/>
      <c r="G1339" s="14"/>
      <c r="H1339" s="14">
        <v>60</v>
      </c>
      <c r="I1339" s="14">
        <v>89</v>
      </c>
      <c r="J1339" s="9">
        <v>3.4</v>
      </c>
      <c r="K1339" s="14">
        <v>28</v>
      </c>
      <c r="L1339" s="14">
        <v>122.1</v>
      </c>
      <c r="M1339" s="14">
        <v>0.4874</v>
      </c>
      <c r="N1339" s="14">
        <f t="shared" si="60"/>
        <v>0.5490196078431373</v>
      </c>
      <c r="O1339" s="14">
        <f t="shared" si="62"/>
        <v>4.3426462165086148</v>
      </c>
      <c r="P1339" s="14"/>
      <c r="Q1339" s="14"/>
      <c r="R1339" s="14"/>
      <c r="W1339" t="s">
        <v>3530</v>
      </c>
      <c r="X1339" s="6">
        <v>2004</v>
      </c>
      <c r="Z1339" s="6">
        <v>0</v>
      </c>
      <c r="AD1339" s="14">
        <v>51</v>
      </c>
    </row>
    <row r="1340" spans="1:30">
      <c r="A1340" s="9">
        <v>10</v>
      </c>
      <c r="B1340" s="9" t="str">
        <f t="shared" si="61"/>
        <v>Pioneer A25FU30-51D</v>
      </c>
      <c r="C1340" s="14" t="s">
        <v>21</v>
      </c>
      <c r="D1340" s="14" t="s">
        <v>2104</v>
      </c>
      <c r="E1340" s="14"/>
      <c r="F1340" s="14"/>
      <c r="G1340" s="14"/>
      <c r="H1340" s="14">
        <v>70</v>
      </c>
      <c r="I1340" s="14">
        <v>94</v>
      </c>
      <c r="J1340" s="9">
        <v>3.7</v>
      </c>
      <c r="K1340" s="14">
        <v>26</v>
      </c>
      <c r="L1340" s="14">
        <v>171.9</v>
      </c>
      <c r="M1340" s="14">
        <v>0.1976</v>
      </c>
      <c r="N1340" s="14">
        <f t="shared" si="60"/>
        <v>0.20967741935483872</v>
      </c>
      <c r="O1340" s="14">
        <f t="shared" si="62"/>
        <v>3.4305555555555545</v>
      </c>
      <c r="P1340" s="14"/>
      <c r="Q1340" s="14"/>
      <c r="R1340" s="14"/>
      <c r="W1340" t="s">
        <v>3530</v>
      </c>
      <c r="X1340" s="6">
        <v>2004</v>
      </c>
      <c r="Z1340" s="6">
        <v>0</v>
      </c>
      <c r="AD1340" s="14">
        <v>124</v>
      </c>
    </row>
    <row r="1341" spans="1:30">
      <c r="A1341" s="9">
        <v>10</v>
      </c>
      <c r="B1341" s="9" t="str">
        <f t="shared" si="61"/>
        <v>Pioneer A25GU25-51D</v>
      </c>
      <c r="C1341" s="14" t="s">
        <v>21</v>
      </c>
      <c r="D1341" s="14" t="s">
        <v>2105</v>
      </c>
      <c r="E1341" s="14"/>
      <c r="F1341" s="14"/>
      <c r="G1341" s="14"/>
      <c r="H1341" s="14">
        <v>80</v>
      </c>
      <c r="I1341" s="14">
        <v>91</v>
      </c>
      <c r="J1341" s="9">
        <v>3.1</v>
      </c>
      <c r="K1341" s="14">
        <v>27</v>
      </c>
      <c r="L1341" s="14">
        <v>90.1</v>
      </c>
      <c r="M1341" s="14">
        <v>0.2082</v>
      </c>
      <c r="N1341" s="14">
        <f t="shared" si="60"/>
        <v>0.21951219512195122</v>
      </c>
      <c r="O1341" s="14">
        <f t="shared" si="62"/>
        <v>4.0401034928848585</v>
      </c>
      <c r="P1341" s="14"/>
      <c r="Q1341" s="14"/>
      <c r="R1341" s="14"/>
      <c r="W1341" t="s">
        <v>3530</v>
      </c>
      <c r="X1341" s="6">
        <v>2004</v>
      </c>
      <c r="Z1341" s="6">
        <v>0</v>
      </c>
      <c r="AD1341" s="14">
        <v>123</v>
      </c>
    </row>
    <row r="1342" spans="1:30">
      <c r="A1342" s="9">
        <v>10</v>
      </c>
      <c r="B1342" s="9" t="str">
        <f t="shared" si="61"/>
        <v>Pioneer A25GU30-51F</v>
      </c>
      <c r="C1342" s="14" t="s">
        <v>21</v>
      </c>
      <c r="D1342" s="14" t="s">
        <v>2106</v>
      </c>
      <c r="E1342" s="14"/>
      <c r="F1342" s="14"/>
      <c r="G1342" s="14"/>
      <c r="H1342" s="14">
        <v>80</v>
      </c>
      <c r="I1342" s="14">
        <v>95</v>
      </c>
      <c r="J1342" s="9">
        <v>0.5</v>
      </c>
      <c r="K1342" s="14">
        <v>28</v>
      </c>
      <c r="L1342" s="14">
        <v>195.1</v>
      </c>
      <c r="M1342" s="14">
        <v>0.1794</v>
      </c>
      <c r="N1342" s="14">
        <f t="shared" si="60"/>
        <v>0.2</v>
      </c>
      <c r="O1342" s="14">
        <f t="shared" si="62"/>
        <v>1.7417475728155354</v>
      </c>
      <c r="P1342" s="14"/>
      <c r="Q1342" s="14"/>
      <c r="R1342" s="14"/>
      <c r="W1342" t="s">
        <v>3530</v>
      </c>
      <c r="X1342" s="6">
        <v>2004</v>
      </c>
      <c r="Z1342" s="6">
        <v>0</v>
      </c>
      <c r="AD1342" s="14">
        <v>140</v>
      </c>
    </row>
    <row r="1343" spans="1:30">
      <c r="A1343" s="9">
        <v>10</v>
      </c>
      <c r="B1343" s="9" t="str">
        <f t="shared" si="61"/>
        <v>Pioneer TS-W100C</v>
      </c>
      <c r="C1343" s="14" t="s">
        <v>21</v>
      </c>
      <c r="D1343" s="14" t="s">
        <v>2107</v>
      </c>
      <c r="E1343" s="14"/>
      <c r="F1343" s="14"/>
      <c r="G1343" s="14"/>
      <c r="H1343" s="14">
        <v>120</v>
      </c>
      <c r="I1343" s="14">
        <v>91</v>
      </c>
      <c r="J1343" s="9">
        <v>6.6</v>
      </c>
      <c r="K1343" s="14">
        <v>29</v>
      </c>
      <c r="L1343" s="14">
        <v>89.7</v>
      </c>
      <c r="M1343" s="14">
        <v>0.3009</v>
      </c>
      <c r="N1343" s="14">
        <f t="shared" si="60"/>
        <v>0.31182795698924731</v>
      </c>
      <c r="O1343" s="14">
        <f t="shared" si="62"/>
        <v>8.5861458230837311</v>
      </c>
      <c r="P1343" s="14"/>
      <c r="Q1343" s="14"/>
      <c r="R1343" s="14"/>
      <c r="W1343" t="s">
        <v>3530</v>
      </c>
      <c r="X1343" s="6">
        <v>2004</v>
      </c>
      <c r="Z1343" s="6">
        <v>0</v>
      </c>
      <c r="AD1343" s="14">
        <v>93</v>
      </c>
    </row>
    <row r="1344" spans="1:30">
      <c r="A1344" s="9">
        <v>10</v>
      </c>
      <c r="B1344" s="9" t="str">
        <f t="shared" si="61"/>
        <v>Pioneer TS-W101SPL</v>
      </c>
      <c r="C1344" s="14" t="s">
        <v>21</v>
      </c>
      <c r="D1344" s="14" t="s">
        <v>2108</v>
      </c>
      <c r="E1344" s="14"/>
      <c r="F1344" s="14"/>
      <c r="G1344" s="14"/>
      <c r="H1344" s="14">
        <v>600</v>
      </c>
      <c r="I1344" s="14">
        <v>87</v>
      </c>
      <c r="J1344" s="9"/>
      <c r="K1344" s="14">
        <v>37</v>
      </c>
      <c r="L1344" s="14">
        <v>17.54</v>
      </c>
      <c r="M1344" s="14">
        <v>0.376</v>
      </c>
      <c r="N1344" s="14">
        <f t="shared" si="60"/>
        <v>0</v>
      </c>
      <c r="O1344" s="14">
        <f t="shared" si="62"/>
        <v>0</v>
      </c>
      <c r="P1344" s="14"/>
      <c r="Q1344" s="14"/>
      <c r="R1344" s="14"/>
      <c r="W1344" t="s">
        <v>3530</v>
      </c>
      <c r="X1344" s="6">
        <v>2004</v>
      </c>
      <c r="Z1344" s="6">
        <v>0</v>
      </c>
      <c r="AD1344" s="14"/>
    </row>
    <row r="1345" spans="1:30">
      <c r="A1345" s="9">
        <v>10</v>
      </c>
      <c r="B1345" s="9" t="str">
        <f t="shared" si="61"/>
        <v>Pioneer TS-W105C</v>
      </c>
      <c r="C1345" s="14" t="s">
        <v>21</v>
      </c>
      <c r="D1345" s="14" t="s">
        <v>2109</v>
      </c>
      <c r="E1345" s="14"/>
      <c r="F1345" s="14"/>
      <c r="G1345" s="14"/>
      <c r="H1345" s="14">
        <v>350</v>
      </c>
      <c r="I1345" s="14">
        <v>87</v>
      </c>
      <c r="J1345" s="9">
        <v>11.2</v>
      </c>
      <c r="K1345" s="14">
        <v>35</v>
      </c>
      <c r="L1345" s="14">
        <v>24.881</v>
      </c>
      <c r="M1345" s="14">
        <v>0.35099999999999998</v>
      </c>
      <c r="N1345" s="14">
        <f t="shared" si="60"/>
        <v>0.36082474226804123</v>
      </c>
      <c r="O1345" s="14">
        <f t="shared" si="62"/>
        <v>12.890870933892892</v>
      </c>
      <c r="P1345" s="14"/>
      <c r="Q1345" s="14"/>
      <c r="R1345" s="14"/>
      <c r="W1345" t="s">
        <v>3530</v>
      </c>
      <c r="X1345" s="6">
        <v>2004</v>
      </c>
      <c r="Z1345" s="6">
        <v>0</v>
      </c>
      <c r="AD1345" s="14">
        <v>97</v>
      </c>
    </row>
    <row r="1346" spans="1:30">
      <c r="A1346" s="9">
        <v>10</v>
      </c>
      <c r="B1346" s="9" t="str">
        <f t="shared" si="61"/>
        <v>Pioneer TS-W105DVC</v>
      </c>
      <c r="C1346" s="14" t="s">
        <v>21</v>
      </c>
      <c r="D1346" s="14" t="s">
        <v>2110</v>
      </c>
      <c r="E1346" s="14"/>
      <c r="F1346" s="14"/>
      <c r="G1346" s="14"/>
      <c r="H1346" s="14">
        <v>350</v>
      </c>
      <c r="I1346" s="14">
        <v>87</v>
      </c>
      <c r="J1346" s="9">
        <v>11.2</v>
      </c>
      <c r="K1346" s="14">
        <v>35</v>
      </c>
      <c r="L1346" s="14">
        <v>24.881</v>
      </c>
      <c r="M1346" s="14">
        <v>0.35099999999999998</v>
      </c>
      <c r="N1346" s="14">
        <f t="shared" ref="N1346:N1409" si="63">IF(AD1346&gt;0,K1346/AD1346,0)</f>
        <v>0.36082474226804123</v>
      </c>
      <c r="O1346" s="14">
        <f t="shared" si="62"/>
        <v>12.890870933892892</v>
      </c>
      <c r="P1346" s="14"/>
      <c r="Q1346" s="14"/>
      <c r="R1346" s="14"/>
      <c r="W1346" t="s">
        <v>3530</v>
      </c>
      <c r="X1346" s="6">
        <v>2004</v>
      </c>
      <c r="Z1346" s="6">
        <v>0</v>
      </c>
      <c r="AD1346" s="14">
        <v>97</v>
      </c>
    </row>
    <row r="1347" spans="1:30">
      <c r="A1347" s="9">
        <v>10</v>
      </c>
      <c r="B1347" s="9" t="str">
        <f t="shared" ref="B1347:B1410" si="64">CONCATENATE(C1347,CHAR(32),D1347)</f>
        <v>Pioneer TS-W125DVC</v>
      </c>
      <c r="C1347" s="14" t="s">
        <v>21</v>
      </c>
      <c r="D1347" s="14" t="s">
        <v>2111</v>
      </c>
      <c r="E1347" s="14"/>
      <c r="F1347" s="14"/>
      <c r="G1347" s="14"/>
      <c r="H1347" s="14">
        <v>350</v>
      </c>
      <c r="I1347" s="14">
        <v>87</v>
      </c>
      <c r="J1347" s="9">
        <v>11.2</v>
      </c>
      <c r="K1347" s="14">
        <v>35</v>
      </c>
      <c r="L1347" s="14">
        <v>24.881</v>
      </c>
      <c r="M1347" s="14">
        <v>0.35099999999999998</v>
      </c>
      <c r="N1347" s="14">
        <f t="shared" si="63"/>
        <v>0.36082474226804123</v>
      </c>
      <c r="O1347" s="14">
        <f t="shared" si="62"/>
        <v>12.890870933892892</v>
      </c>
      <c r="P1347" s="14"/>
      <c r="Q1347" s="14"/>
      <c r="R1347" s="14"/>
      <c r="W1347" t="s">
        <v>3530</v>
      </c>
      <c r="X1347" s="6">
        <v>2004</v>
      </c>
      <c r="Z1347" s="6">
        <v>0</v>
      </c>
      <c r="AD1347" s="14">
        <v>97</v>
      </c>
    </row>
    <row r="1348" spans="1:30">
      <c r="A1348" s="9">
        <v>10</v>
      </c>
      <c r="B1348" s="9" t="str">
        <f t="shared" si="64"/>
        <v>Pioneer TS-W203F</v>
      </c>
      <c r="C1348" s="14" t="s">
        <v>21</v>
      </c>
      <c r="D1348" s="14" t="s">
        <v>2112</v>
      </c>
      <c r="E1348" s="14"/>
      <c r="F1348" s="14"/>
      <c r="G1348" s="14"/>
      <c r="H1348" s="14">
        <v>120</v>
      </c>
      <c r="I1348" s="14">
        <v>91</v>
      </c>
      <c r="J1348" s="9"/>
      <c r="K1348" s="14">
        <v>64.7</v>
      </c>
      <c r="L1348" s="14">
        <v>9.74</v>
      </c>
      <c r="M1348" s="14">
        <v>0.875</v>
      </c>
      <c r="N1348" s="14">
        <f t="shared" si="63"/>
        <v>0</v>
      </c>
      <c r="O1348" s="14">
        <f t="shared" ref="O1348:O1411" si="65">IF(AD1348&gt;0,1/(1/M1348-1/N1348),0)</f>
        <v>0</v>
      </c>
      <c r="P1348" s="14"/>
      <c r="Q1348" s="14"/>
      <c r="R1348" s="14"/>
      <c r="W1348" t="s">
        <v>3530</v>
      </c>
      <c r="X1348" s="6">
        <v>2004</v>
      </c>
      <c r="Z1348" s="6">
        <v>0</v>
      </c>
      <c r="AD1348" s="14"/>
    </row>
    <row r="1349" spans="1:30">
      <c r="A1349" s="9">
        <v>10</v>
      </c>
      <c r="B1349" s="9" t="str">
        <f t="shared" si="64"/>
        <v>Pioneer TS-W2518C</v>
      </c>
      <c r="C1349" s="14" t="s">
        <v>21</v>
      </c>
      <c r="D1349" s="14" t="s">
        <v>2113</v>
      </c>
      <c r="E1349" s="14"/>
      <c r="F1349" s="14"/>
      <c r="G1349" s="14"/>
      <c r="H1349" s="14">
        <v>300</v>
      </c>
      <c r="I1349" s="14">
        <v>89</v>
      </c>
      <c r="J1349" s="9">
        <v>7</v>
      </c>
      <c r="K1349" s="14">
        <v>29.2</v>
      </c>
      <c r="L1349" s="14">
        <v>105.55</v>
      </c>
      <c r="M1349" s="14">
        <v>0.441</v>
      </c>
      <c r="N1349" s="14">
        <f t="shared" si="63"/>
        <v>0.50344827586206897</v>
      </c>
      <c r="O1349" s="14">
        <f t="shared" si="65"/>
        <v>3.5552733296521253</v>
      </c>
      <c r="P1349" s="14"/>
      <c r="Q1349" s="14"/>
      <c r="R1349" s="14"/>
      <c r="W1349" t="s">
        <v>3530</v>
      </c>
      <c r="X1349" s="6">
        <v>2004</v>
      </c>
      <c r="Z1349" s="6">
        <v>0</v>
      </c>
      <c r="AD1349" s="14">
        <v>58</v>
      </c>
    </row>
    <row r="1350" spans="1:30">
      <c r="A1350" s="9">
        <v>10</v>
      </c>
      <c r="B1350" s="9" t="str">
        <f t="shared" si="64"/>
        <v>Pioneer TS-W251C</v>
      </c>
      <c r="C1350" s="14" t="s">
        <v>21</v>
      </c>
      <c r="D1350" s="14" t="s">
        <v>2114</v>
      </c>
      <c r="E1350" s="14"/>
      <c r="F1350" s="14"/>
      <c r="G1350" s="14"/>
      <c r="H1350" s="14">
        <v>300</v>
      </c>
      <c r="I1350" s="14">
        <v>89</v>
      </c>
      <c r="J1350" s="9">
        <v>8</v>
      </c>
      <c r="K1350" s="14">
        <v>29.3</v>
      </c>
      <c r="L1350" s="14">
        <v>84.36</v>
      </c>
      <c r="M1350" s="14">
        <v>0.4007</v>
      </c>
      <c r="N1350" s="14">
        <f t="shared" si="63"/>
        <v>0.43088235294117649</v>
      </c>
      <c r="O1350" s="14">
        <f t="shared" si="65"/>
        <v>5.7203810173455407</v>
      </c>
      <c r="P1350" s="14"/>
      <c r="Q1350" s="14"/>
      <c r="R1350" s="14"/>
      <c r="W1350" t="s">
        <v>3530</v>
      </c>
      <c r="X1350" s="6">
        <v>2004</v>
      </c>
      <c r="Z1350" s="6">
        <v>0</v>
      </c>
      <c r="AD1350" s="14">
        <v>68</v>
      </c>
    </row>
    <row r="1351" spans="1:30">
      <c r="A1351" s="9">
        <v>10</v>
      </c>
      <c r="B1351" s="9" t="str">
        <f t="shared" si="64"/>
        <v>Pioneer TS-W251F</v>
      </c>
      <c r="C1351" s="14" t="s">
        <v>21</v>
      </c>
      <c r="D1351" s="14" t="s">
        <v>2115</v>
      </c>
      <c r="E1351" s="14"/>
      <c r="F1351" s="14"/>
      <c r="G1351" s="14"/>
      <c r="H1351" s="14">
        <v>300</v>
      </c>
      <c r="I1351" s="14">
        <v>90</v>
      </c>
      <c r="J1351" s="9">
        <v>6</v>
      </c>
      <c r="K1351" s="14">
        <v>43.4</v>
      </c>
      <c r="L1351" s="14">
        <v>43.61</v>
      </c>
      <c r="M1351" s="14">
        <v>0.54239999999999999</v>
      </c>
      <c r="N1351" s="14">
        <f t="shared" si="63"/>
        <v>0.57866666666666666</v>
      </c>
      <c r="O1351" s="14">
        <f t="shared" si="65"/>
        <v>8.6544705882352808</v>
      </c>
      <c r="P1351" s="14"/>
      <c r="Q1351" s="14"/>
      <c r="R1351" s="14"/>
      <c r="W1351" t="s">
        <v>3530</v>
      </c>
      <c r="X1351" s="6">
        <v>2004</v>
      </c>
      <c r="Z1351" s="6">
        <v>0</v>
      </c>
      <c r="AD1351" s="14">
        <v>75</v>
      </c>
    </row>
    <row r="1352" spans="1:30">
      <c r="A1352" s="9">
        <v>10</v>
      </c>
      <c r="B1352" s="9" t="str">
        <f t="shared" si="64"/>
        <v>Pioneer TS-W254F</v>
      </c>
      <c r="C1352" s="14" t="s">
        <v>21</v>
      </c>
      <c r="D1352" s="14" t="s">
        <v>2116</v>
      </c>
      <c r="E1352" s="14"/>
      <c r="F1352" s="14"/>
      <c r="G1352" s="14"/>
      <c r="H1352" s="14">
        <v>250</v>
      </c>
      <c r="I1352" s="14">
        <v>92</v>
      </c>
      <c r="J1352" s="9"/>
      <c r="K1352" s="14">
        <v>39.200000000000003</v>
      </c>
      <c r="L1352" s="14">
        <v>36.159999999999997</v>
      </c>
      <c r="M1352" s="14">
        <v>0.76500000000000001</v>
      </c>
      <c r="N1352" s="14">
        <f t="shared" si="63"/>
        <v>0</v>
      </c>
      <c r="O1352" s="14">
        <f t="shared" si="65"/>
        <v>0</v>
      </c>
      <c r="P1352" s="14"/>
      <c r="Q1352" s="14"/>
      <c r="R1352" s="14"/>
      <c r="W1352" t="s">
        <v>3530</v>
      </c>
      <c r="X1352" s="6">
        <v>2004</v>
      </c>
      <c r="Z1352" s="6">
        <v>0</v>
      </c>
      <c r="AD1352" s="14"/>
    </row>
    <row r="1353" spans="1:30">
      <c r="A1353" s="9">
        <v>10</v>
      </c>
      <c r="B1353" s="9" t="str">
        <f t="shared" si="64"/>
        <v>Pioneer TS-W255C</v>
      </c>
      <c r="C1353" s="14" t="s">
        <v>21</v>
      </c>
      <c r="D1353" s="14" t="s">
        <v>2117</v>
      </c>
      <c r="E1353" s="14"/>
      <c r="F1353" s="14"/>
      <c r="G1353" s="14"/>
      <c r="H1353" s="14">
        <v>350</v>
      </c>
      <c r="I1353" s="14">
        <v>87</v>
      </c>
      <c r="J1353" s="9">
        <v>9.1999999999999993</v>
      </c>
      <c r="K1353" s="14">
        <v>37</v>
      </c>
      <c r="L1353" s="14">
        <v>24.88</v>
      </c>
      <c r="M1353" s="14">
        <v>0.35099999999999998</v>
      </c>
      <c r="N1353" s="14">
        <f t="shared" si="63"/>
        <v>0</v>
      </c>
      <c r="O1353" s="14">
        <f t="shared" si="65"/>
        <v>0</v>
      </c>
      <c r="P1353" s="14"/>
      <c r="Q1353" s="14"/>
      <c r="R1353" s="14"/>
      <c r="W1353" t="s">
        <v>3530</v>
      </c>
      <c r="X1353" s="6">
        <v>2004</v>
      </c>
      <c r="Z1353" s="6">
        <v>0</v>
      </c>
      <c r="AD1353" s="14"/>
    </row>
    <row r="1354" spans="1:30">
      <c r="A1354" s="9">
        <v>10</v>
      </c>
      <c r="B1354" s="9" t="str">
        <f t="shared" si="64"/>
        <v>Pioneer TS-W255DVC</v>
      </c>
      <c r="C1354" s="14" t="s">
        <v>21</v>
      </c>
      <c r="D1354" s="14" t="s">
        <v>2118</v>
      </c>
      <c r="E1354" s="14"/>
      <c r="F1354" s="14"/>
      <c r="G1354" s="14"/>
      <c r="H1354" s="14">
        <v>350</v>
      </c>
      <c r="I1354" s="14">
        <v>87</v>
      </c>
      <c r="J1354" s="9">
        <v>11.2</v>
      </c>
      <c r="K1354" s="14">
        <v>35</v>
      </c>
      <c r="L1354" s="14">
        <v>24.881</v>
      </c>
      <c r="M1354" s="14">
        <v>0.35099999999999998</v>
      </c>
      <c r="N1354" s="14">
        <f t="shared" si="63"/>
        <v>0.36082474226804123</v>
      </c>
      <c r="O1354" s="14">
        <f t="shared" si="65"/>
        <v>12.890870933892892</v>
      </c>
      <c r="P1354" s="14"/>
      <c r="Q1354" s="14"/>
      <c r="R1354" s="14"/>
      <c r="W1354" t="s">
        <v>3530</v>
      </c>
      <c r="X1354" s="6">
        <v>2004</v>
      </c>
      <c r="Z1354" s="6">
        <v>0</v>
      </c>
      <c r="AD1354" s="14">
        <v>97</v>
      </c>
    </row>
    <row r="1355" spans="1:30">
      <c r="A1355" s="9">
        <v>10</v>
      </c>
      <c r="B1355" s="9" t="str">
        <f t="shared" si="64"/>
        <v>Pioneer W25GR31-51F</v>
      </c>
      <c r="C1355" s="14" t="s">
        <v>21</v>
      </c>
      <c r="D1355" s="14" t="s">
        <v>2119</v>
      </c>
      <c r="E1355" s="14"/>
      <c r="F1355" s="14"/>
      <c r="G1355" s="14"/>
      <c r="H1355" s="14">
        <v>90</v>
      </c>
      <c r="I1355" s="14">
        <v>90</v>
      </c>
      <c r="J1355" s="9">
        <v>3</v>
      </c>
      <c r="K1355" s="14">
        <v>26</v>
      </c>
      <c r="L1355" s="14">
        <v>135.1</v>
      </c>
      <c r="M1355" s="14">
        <v>0.33139999999999997</v>
      </c>
      <c r="N1355" s="14">
        <f t="shared" si="63"/>
        <v>0.3611111111111111</v>
      </c>
      <c r="O1355" s="14">
        <f t="shared" si="65"/>
        <v>4.0278608825729192</v>
      </c>
      <c r="P1355" s="14"/>
      <c r="Q1355" s="14"/>
      <c r="R1355" s="14"/>
      <c r="W1355" t="s">
        <v>3530</v>
      </c>
      <c r="X1355" s="6">
        <v>2004</v>
      </c>
      <c r="Z1355" s="6">
        <v>0</v>
      </c>
      <c r="AD1355" s="14">
        <v>72</v>
      </c>
    </row>
    <row r="1356" spans="1:30">
      <c r="A1356" s="9">
        <v>10</v>
      </c>
      <c r="B1356" s="9" t="str">
        <f t="shared" si="64"/>
        <v>Planet Audio COMP-10</v>
      </c>
      <c r="C1356" s="14" t="s">
        <v>1614</v>
      </c>
      <c r="D1356" s="14" t="s">
        <v>2120</v>
      </c>
      <c r="E1356" s="14"/>
      <c r="F1356" s="14"/>
      <c r="G1356" s="14"/>
      <c r="H1356" s="14">
        <v>150</v>
      </c>
      <c r="I1356" s="14">
        <v>88.9</v>
      </c>
      <c r="J1356" s="9">
        <v>17.75</v>
      </c>
      <c r="K1356" s="14">
        <v>25.9</v>
      </c>
      <c r="L1356" s="14">
        <v>91.26</v>
      </c>
      <c r="M1356" s="14">
        <v>0.30399999999999999</v>
      </c>
      <c r="N1356" s="14">
        <f t="shared" si="63"/>
        <v>0.33205128205128204</v>
      </c>
      <c r="O1356" s="14">
        <f t="shared" si="65"/>
        <v>3.59853747714808</v>
      </c>
      <c r="P1356" s="14"/>
      <c r="Q1356" s="14"/>
      <c r="R1356" s="14"/>
      <c r="W1356" t="s">
        <v>3530</v>
      </c>
      <c r="X1356" s="6">
        <v>2004</v>
      </c>
      <c r="Z1356" s="6">
        <v>0</v>
      </c>
      <c r="AD1356" s="14">
        <v>78</v>
      </c>
    </row>
    <row r="1357" spans="1:30">
      <c r="A1357" s="9">
        <v>10</v>
      </c>
      <c r="B1357" s="9" t="str">
        <f t="shared" si="64"/>
        <v>Planet Audio COMP-10DVC</v>
      </c>
      <c r="C1357" s="14" t="s">
        <v>1614</v>
      </c>
      <c r="D1357" s="14" t="s">
        <v>2121</v>
      </c>
      <c r="E1357" s="14"/>
      <c r="F1357" s="14"/>
      <c r="G1357" s="14"/>
      <c r="H1357" s="14">
        <v>150</v>
      </c>
      <c r="I1357" s="14">
        <v>88.9</v>
      </c>
      <c r="J1357" s="9">
        <v>17.75</v>
      </c>
      <c r="K1357" s="14">
        <v>25.9</v>
      </c>
      <c r="L1357" s="14">
        <v>91.26</v>
      </c>
      <c r="M1357" s="14">
        <v>0.34899999999999998</v>
      </c>
      <c r="N1357" s="14">
        <f t="shared" si="63"/>
        <v>0.3924242424242424</v>
      </c>
      <c r="O1357" s="14">
        <f t="shared" si="65"/>
        <v>3.1539078855547822</v>
      </c>
      <c r="P1357" s="14"/>
      <c r="Q1357" s="14"/>
      <c r="R1357" s="14"/>
      <c r="W1357" t="s">
        <v>3530</v>
      </c>
      <c r="X1357" s="6">
        <v>2004</v>
      </c>
      <c r="Z1357" s="6">
        <v>0</v>
      </c>
      <c r="AD1357" s="14">
        <v>66</v>
      </c>
    </row>
    <row r="1358" spans="1:30">
      <c r="A1358" s="9">
        <v>10</v>
      </c>
      <c r="B1358" s="9" t="str">
        <f t="shared" si="64"/>
        <v>Planet Audio P102X-4</v>
      </c>
      <c r="C1358" s="14" t="s">
        <v>1614</v>
      </c>
      <c r="D1358" s="14" t="s">
        <v>2122</v>
      </c>
      <c r="E1358" s="14"/>
      <c r="F1358" s="14"/>
      <c r="G1358" s="14"/>
      <c r="H1358" s="14">
        <v>200</v>
      </c>
      <c r="I1358" s="14">
        <v>90.2</v>
      </c>
      <c r="J1358" s="9">
        <v>4.46</v>
      </c>
      <c r="K1358" s="14">
        <v>39</v>
      </c>
      <c r="L1358" s="14">
        <v>73.602000000000004</v>
      </c>
      <c r="M1358" s="14">
        <v>0.314</v>
      </c>
      <c r="N1358" s="14">
        <f t="shared" si="63"/>
        <v>0.40206185567010311</v>
      </c>
      <c r="O1358" s="14">
        <f t="shared" si="65"/>
        <v>1.4336221025520952</v>
      </c>
      <c r="P1358" s="14"/>
      <c r="Q1358" s="14"/>
      <c r="R1358" s="14"/>
      <c r="W1358" t="s">
        <v>3530</v>
      </c>
      <c r="X1358" s="6">
        <v>2004</v>
      </c>
      <c r="Z1358" s="6">
        <v>0</v>
      </c>
      <c r="AD1358" s="14">
        <v>97</v>
      </c>
    </row>
    <row r="1359" spans="1:30">
      <c r="A1359" s="9">
        <v>10</v>
      </c>
      <c r="B1359" s="9" t="str">
        <f t="shared" si="64"/>
        <v>Planet Audio P102X-8</v>
      </c>
      <c r="C1359" s="14" t="s">
        <v>1614</v>
      </c>
      <c r="D1359" s="14" t="s">
        <v>2123</v>
      </c>
      <c r="E1359" s="14"/>
      <c r="F1359" s="14"/>
      <c r="G1359" s="14"/>
      <c r="H1359" s="14">
        <v>200</v>
      </c>
      <c r="I1359" s="14">
        <v>90.2</v>
      </c>
      <c r="J1359" s="9">
        <v>5.31</v>
      </c>
      <c r="K1359" s="14">
        <v>39</v>
      </c>
      <c r="L1359" s="14">
        <v>73.602000000000004</v>
      </c>
      <c r="M1359" s="14">
        <v>0.33200000000000002</v>
      </c>
      <c r="N1359" s="14">
        <f t="shared" si="63"/>
        <v>0.39795918367346939</v>
      </c>
      <c r="O1359" s="14">
        <f t="shared" si="65"/>
        <v>2.0030940594059414</v>
      </c>
      <c r="P1359" s="14"/>
      <c r="Q1359" s="14"/>
      <c r="R1359" s="14"/>
      <c r="W1359" t="s">
        <v>3530</v>
      </c>
      <c r="X1359" s="6">
        <v>2004</v>
      </c>
      <c r="Z1359" s="6">
        <v>0</v>
      </c>
      <c r="AD1359" s="14">
        <v>98</v>
      </c>
    </row>
    <row r="1360" spans="1:30">
      <c r="A1360" s="9">
        <v>10</v>
      </c>
      <c r="B1360" s="9" t="str">
        <f t="shared" si="64"/>
        <v>Planet Audio P10C-4</v>
      </c>
      <c r="C1360" s="14" t="s">
        <v>1614</v>
      </c>
      <c r="D1360" s="14" t="s">
        <v>2124</v>
      </c>
      <c r="E1360" s="14"/>
      <c r="F1360" s="14"/>
      <c r="G1360" s="14"/>
      <c r="H1360" s="14">
        <v>250</v>
      </c>
      <c r="I1360" s="14">
        <v>89.6</v>
      </c>
      <c r="J1360" s="9">
        <v>13.97</v>
      </c>
      <c r="K1360" s="14">
        <v>30.6</v>
      </c>
      <c r="L1360" s="14">
        <v>68.876999999999995</v>
      </c>
      <c r="M1360" s="14">
        <v>0.316</v>
      </c>
      <c r="N1360" s="14">
        <f t="shared" si="63"/>
        <v>0.35172413793103452</v>
      </c>
      <c r="O1360" s="14">
        <f t="shared" si="65"/>
        <v>3.1111969111969082</v>
      </c>
      <c r="P1360" s="14"/>
      <c r="Q1360" s="14"/>
      <c r="R1360" s="14"/>
      <c r="W1360" t="s">
        <v>3530</v>
      </c>
      <c r="X1360" s="6">
        <v>2004</v>
      </c>
      <c r="Z1360" s="6">
        <v>0</v>
      </c>
      <c r="AD1360" s="14">
        <v>87</v>
      </c>
    </row>
    <row r="1361" spans="1:30">
      <c r="A1361" s="9">
        <v>10</v>
      </c>
      <c r="B1361" s="9" t="str">
        <f t="shared" si="64"/>
        <v>Planet Audio P10C-8</v>
      </c>
      <c r="C1361" s="14" t="s">
        <v>1614</v>
      </c>
      <c r="D1361" s="14" t="s">
        <v>2125</v>
      </c>
      <c r="E1361" s="14"/>
      <c r="F1361" s="14"/>
      <c r="G1361" s="14"/>
      <c r="H1361" s="14">
        <v>250</v>
      </c>
      <c r="I1361" s="14">
        <v>89.6</v>
      </c>
      <c r="J1361" s="9">
        <v>13.97</v>
      </c>
      <c r="K1361" s="14">
        <v>30.6</v>
      </c>
      <c r="L1361" s="14">
        <v>65.61</v>
      </c>
      <c r="M1361" s="14">
        <v>0.13800000000000001</v>
      </c>
      <c r="N1361" s="14">
        <f t="shared" si="63"/>
        <v>0.15</v>
      </c>
      <c r="O1361" s="14">
        <f t="shared" si="65"/>
        <v>1.725000000000003</v>
      </c>
      <c r="P1361" s="14"/>
      <c r="Q1361" s="14"/>
      <c r="R1361" s="14"/>
      <c r="W1361" t="s">
        <v>3530</v>
      </c>
      <c r="X1361" s="6">
        <v>2004</v>
      </c>
      <c r="Z1361" s="6">
        <v>0</v>
      </c>
      <c r="AD1361" s="14">
        <v>204</v>
      </c>
    </row>
    <row r="1362" spans="1:30">
      <c r="A1362" s="9">
        <v>10</v>
      </c>
      <c r="B1362" s="9" t="str">
        <f t="shared" si="64"/>
        <v>Planet Audio P10NEO</v>
      </c>
      <c r="C1362" s="14" t="s">
        <v>1614</v>
      </c>
      <c r="D1362" s="14" t="s">
        <v>2126</v>
      </c>
      <c r="E1362" s="14"/>
      <c r="F1362" s="14"/>
      <c r="G1362" s="14"/>
      <c r="H1362" s="14">
        <v>250</v>
      </c>
      <c r="I1362" s="14">
        <v>89.3</v>
      </c>
      <c r="J1362" s="9">
        <v>5.55</v>
      </c>
      <c r="K1362" s="14">
        <v>29.62</v>
      </c>
      <c r="L1362" s="14">
        <v>73.44</v>
      </c>
      <c r="M1362" s="14">
        <v>0.311</v>
      </c>
      <c r="N1362" s="14">
        <f t="shared" si="63"/>
        <v>0.35261904761904761</v>
      </c>
      <c r="O1362" s="14">
        <f t="shared" si="65"/>
        <v>2.6349599542334121</v>
      </c>
      <c r="P1362" s="14"/>
      <c r="Q1362" s="14"/>
      <c r="R1362" s="14"/>
      <c r="W1362" t="s">
        <v>3530</v>
      </c>
      <c r="X1362" s="6">
        <v>2004</v>
      </c>
      <c r="Z1362" s="6">
        <v>0</v>
      </c>
      <c r="AD1362" s="14">
        <v>84</v>
      </c>
    </row>
    <row r="1363" spans="1:30">
      <c r="A1363" s="9">
        <v>10</v>
      </c>
      <c r="B1363" s="9" t="str">
        <f t="shared" si="64"/>
        <v>Planet Audio P110</v>
      </c>
      <c r="C1363" s="14" t="s">
        <v>1614</v>
      </c>
      <c r="D1363" s="14" t="s">
        <v>2127</v>
      </c>
      <c r="E1363" s="14"/>
      <c r="F1363" s="14"/>
      <c r="G1363" s="14"/>
      <c r="H1363" s="14">
        <v>150</v>
      </c>
      <c r="I1363" s="14">
        <v>88.9</v>
      </c>
      <c r="J1363" s="9">
        <v>12.5</v>
      </c>
      <c r="K1363" s="14">
        <v>33</v>
      </c>
      <c r="L1363" s="14">
        <v>44.523000000000003</v>
      </c>
      <c r="M1363" s="14">
        <v>0.41699999999999998</v>
      </c>
      <c r="N1363" s="14">
        <f t="shared" si="63"/>
        <v>0.4925373134328358</v>
      </c>
      <c r="O1363" s="14">
        <f t="shared" si="65"/>
        <v>2.7190278601066966</v>
      </c>
      <c r="P1363" s="14"/>
      <c r="Q1363" s="14"/>
      <c r="R1363" s="14"/>
      <c r="W1363" t="s">
        <v>3530</v>
      </c>
      <c r="X1363" s="6">
        <v>2004</v>
      </c>
      <c r="Z1363" s="6">
        <v>0</v>
      </c>
      <c r="AD1363" s="14">
        <v>67</v>
      </c>
    </row>
    <row r="1364" spans="1:30">
      <c r="A1364" s="9">
        <v>10</v>
      </c>
      <c r="B1364" s="9" t="str">
        <f t="shared" si="64"/>
        <v>Planet Audio P110DVC</v>
      </c>
      <c r="C1364" s="14" t="s">
        <v>1614</v>
      </c>
      <c r="D1364" s="14" t="s">
        <v>2128</v>
      </c>
      <c r="E1364" s="14"/>
      <c r="F1364" s="14"/>
      <c r="G1364" s="14"/>
      <c r="H1364" s="14">
        <v>150</v>
      </c>
      <c r="I1364" s="14">
        <v>88.9</v>
      </c>
      <c r="J1364" s="9">
        <v>12.5</v>
      </c>
      <c r="K1364" s="14">
        <v>33</v>
      </c>
      <c r="L1364" s="14">
        <v>44.523000000000003</v>
      </c>
      <c r="M1364" s="14">
        <v>0.42799999999999999</v>
      </c>
      <c r="N1364" s="14">
        <f t="shared" si="63"/>
        <v>0.532258064516129</v>
      </c>
      <c r="O1364" s="14">
        <f t="shared" si="65"/>
        <v>2.1850247524752477</v>
      </c>
      <c r="P1364" s="14"/>
      <c r="Q1364" s="14"/>
      <c r="R1364" s="14"/>
      <c r="W1364" t="s">
        <v>3530</v>
      </c>
      <c r="X1364" s="6">
        <v>2004</v>
      </c>
      <c r="Z1364" s="6">
        <v>0</v>
      </c>
      <c r="AD1364" s="14">
        <v>62</v>
      </c>
    </row>
    <row r="1365" spans="1:30">
      <c r="A1365" s="9">
        <v>10</v>
      </c>
      <c r="B1365" s="9" t="str">
        <f t="shared" si="64"/>
        <v>Planet Audio V-10D</v>
      </c>
      <c r="C1365" s="14" t="s">
        <v>1614</v>
      </c>
      <c r="D1365" s="14" t="s">
        <v>2129</v>
      </c>
      <c r="E1365" s="14"/>
      <c r="F1365" s="14"/>
      <c r="G1365" s="14"/>
      <c r="H1365" s="14">
        <v>200</v>
      </c>
      <c r="I1365" s="14">
        <v>88.3</v>
      </c>
      <c r="J1365" s="9">
        <v>10</v>
      </c>
      <c r="K1365" s="14">
        <v>38.25</v>
      </c>
      <c r="L1365" s="14">
        <v>41.390999999999998</v>
      </c>
      <c r="M1365" s="14">
        <v>0.47799999999999998</v>
      </c>
      <c r="N1365" s="14">
        <f t="shared" si="63"/>
        <v>0.63749999999999996</v>
      </c>
      <c r="O1365" s="14">
        <f t="shared" si="65"/>
        <v>1.9105015673981203</v>
      </c>
      <c r="P1365" s="14"/>
      <c r="Q1365" s="14"/>
      <c r="R1365" s="14"/>
      <c r="W1365" t="s">
        <v>3530</v>
      </c>
      <c r="X1365" s="6">
        <v>2004</v>
      </c>
      <c r="Z1365" s="6">
        <v>0</v>
      </c>
      <c r="AD1365" s="14">
        <v>60</v>
      </c>
    </row>
    <row r="1366" spans="1:30">
      <c r="A1366" s="9">
        <v>10</v>
      </c>
      <c r="B1366" s="9" t="str">
        <f t="shared" si="64"/>
        <v>Planet Audio V-10S</v>
      </c>
      <c r="C1366" s="14" t="s">
        <v>1614</v>
      </c>
      <c r="D1366" s="14" t="s">
        <v>2130</v>
      </c>
      <c r="E1366" s="14"/>
      <c r="F1366" s="14"/>
      <c r="G1366" s="14"/>
      <c r="H1366" s="14">
        <v>200</v>
      </c>
      <c r="I1366" s="14">
        <v>88.3</v>
      </c>
      <c r="J1366" s="9">
        <v>10</v>
      </c>
      <c r="K1366" s="14">
        <v>38.25</v>
      </c>
      <c r="L1366" s="14">
        <v>41.390999999999998</v>
      </c>
      <c r="M1366" s="14">
        <v>0.441</v>
      </c>
      <c r="N1366" s="14">
        <f t="shared" si="63"/>
        <v>0.55434782608695654</v>
      </c>
      <c r="O1366" s="14">
        <f t="shared" si="65"/>
        <v>2.1567894131185272</v>
      </c>
      <c r="P1366" s="14"/>
      <c r="Q1366" s="14"/>
      <c r="R1366" s="14"/>
      <c r="W1366" t="s">
        <v>3530</v>
      </c>
      <c r="X1366" s="6">
        <v>2004</v>
      </c>
      <c r="Z1366" s="6">
        <v>0</v>
      </c>
      <c r="AD1366" s="14">
        <v>69</v>
      </c>
    </row>
    <row r="1367" spans="1:30">
      <c r="A1367" s="9">
        <v>10</v>
      </c>
      <c r="B1367" s="9" t="str">
        <f t="shared" si="64"/>
        <v>Planet Audio VC-10D</v>
      </c>
      <c r="C1367" s="14" t="s">
        <v>1614</v>
      </c>
      <c r="D1367" s="14" t="s">
        <v>2131</v>
      </c>
      <c r="E1367" s="14"/>
      <c r="F1367" s="14"/>
      <c r="G1367" s="14"/>
      <c r="H1367" s="14">
        <v>300</v>
      </c>
      <c r="I1367" s="14">
        <v>88.6</v>
      </c>
      <c r="J1367" s="9">
        <v>17</v>
      </c>
      <c r="K1367" s="14">
        <v>40.31</v>
      </c>
      <c r="L1367" s="14">
        <v>37.395000000000003</v>
      </c>
      <c r="M1367" s="14">
        <v>0.49199999999999999</v>
      </c>
      <c r="N1367" s="14">
        <f t="shared" si="63"/>
        <v>0.77519230769230774</v>
      </c>
      <c r="O1367" s="14">
        <f t="shared" si="65"/>
        <v>1.3467689800353111</v>
      </c>
      <c r="P1367" s="14"/>
      <c r="Q1367" s="14"/>
      <c r="R1367" s="14"/>
      <c r="W1367" t="s">
        <v>3530</v>
      </c>
      <c r="X1367" s="6">
        <v>2004</v>
      </c>
      <c r="Z1367" s="6">
        <v>0</v>
      </c>
      <c r="AD1367" s="14">
        <v>52</v>
      </c>
    </row>
    <row r="1368" spans="1:30">
      <c r="A1368" s="9">
        <v>10</v>
      </c>
      <c r="B1368" s="9" t="str">
        <f t="shared" si="64"/>
        <v>Planet Audio VC-10D</v>
      </c>
      <c r="C1368" s="14" t="s">
        <v>1614</v>
      </c>
      <c r="D1368" s="14" t="s">
        <v>2131</v>
      </c>
      <c r="E1368" s="14"/>
      <c r="F1368" s="14"/>
      <c r="G1368" s="14"/>
      <c r="H1368" s="14">
        <v>300</v>
      </c>
      <c r="I1368" s="14">
        <v>88.6</v>
      </c>
      <c r="J1368" s="9">
        <v>17</v>
      </c>
      <c r="K1368" s="14">
        <v>40.31</v>
      </c>
      <c r="L1368" s="14">
        <v>37.395000000000003</v>
      </c>
      <c r="M1368" s="14">
        <v>0.49199999999999999</v>
      </c>
      <c r="N1368" s="14">
        <f t="shared" si="63"/>
        <v>0.77519230769230774</v>
      </c>
      <c r="O1368" s="14">
        <f t="shared" si="65"/>
        <v>1.3467689800353111</v>
      </c>
      <c r="P1368" s="14"/>
      <c r="Q1368" s="14"/>
      <c r="R1368" s="14"/>
      <c r="W1368" t="s">
        <v>3530</v>
      </c>
      <c r="X1368" s="6">
        <v>2004</v>
      </c>
      <c r="Z1368" s="6">
        <v>0</v>
      </c>
      <c r="AD1368" s="14">
        <v>52</v>
      </c>
    </row>
    <row r="1369" spans="1:30">
      <c r="A1369" s="9">
        <v>10</v>
      </c>
      <c r="B1369" s="9" t="str">
        <f t="shared" si="64"/>
        <v>Planet Audio VC-10S</v>
      </c>
      <c r="C1369" s="14" t="s">
        <v>1614</v>
      </c>
      <c r="D1369" s="14" t="s">
        <v>2132</v>
      </c>
      <c r="E1369" s="14"/>
      <c r="F1369" s="14"/>
      <c r="G1369" s="14"/>
      <c r="H1369" s="14">
        <v>300</v>
      </c>
      <c r="I1369" s="14">
        <v>88.6</v>
      </c>
      <c r="J1369" s="9">
        <v>17.399999999999999</v>
      </c>
      <c r="K1369" s="14">
        <v>40.31</v>
      </c>
      <c r="L1369" s="14">
        <v>37.395000000000003</v>
      </c>
      <c r="M1369" s="14">
        <v>0.45700000000000002</v>
      </c>
      <c r="N1369" s="14">
        <f t="shared" si="63"/>
        <v>0.54472972972972977</v>
      </c>
      <c r="O1369" s="14">
        <f t="shared" si="65"/>
        <v>2.8375955021565011</v>
      </c>
      <c r="P1369" s="14"/>
      <c r="Q1369" s="14"/>
      <c r="R1369" s="14"/>
      <c r="W1369" t="s">
        <v>3530</v>
      </c>
      <c r="X1369" s="6">
        <v>2004</v>
      </c>
      <c r="Z1369" s="6">
        <v>0</v>
      </c>
      <c r="AD1369" s="14">
        <v>74</v>
      </c>
    </row>
    <row r="1370" spans="1:30">
      <c r="A1370" s="9">
        <v>10</v>
      </c>
      <c r="B1370" s="9" t="str">
        <f t="shared" si="64"/>
        <v>Planet Audio VC-10S</v>
      </c>
      <c r="C1370" s="14" t="s">
        <v>1614</v>
      </c>
      <c r="D1370" s="14" t="s">
        <v>2132</v>
      </c>
      <c r="E1370" s="14"/>
      <c r="F1370" s="14"/>
      <c r="G1370" s="14"/>
      <c r="H1370" s="14">
        <v>300</v>
      </c>
      <c r="I1370" s="14">
        <v>88.6</v>
      </c>
      <c r="J1370" s="9">
        <v>17.399999999999999</v>
      </c>
      <c r="K1370" s="14">
        <v>40.31</v>
      </c>
      <c r="L1370" s="14">
        <v>37.395000000000003</v>
      </c>
      <c r="M1370" s="14">
        <v>0.45700000000000002</v>
      </c>
      <c r="N1370" s="14">
        <f t="shared" si="63"/>
        <v>0.54472972972972977</v>
      </c>
      <c r="O1370" s="14">
        <f t="shared" si="65"/>
        <v>2.8375955021565011</v>
      </c>
      <c r="P1370" s="14"/>
      <c r="Q1370" s="14"/>
      <c r="R1370" s="14"/>
      <c r="W1370" t="s">
        <v>3530</v>
      </c>
      <c r="X1370" s="6">
        <v>2004</v>
      </c>
      <c r="Z1370" s="6">
        <v>0</v>
      </c>
      <c r="AD1370" s="14">
        <v>74</v>
      </c>
    </row>
    <row r="1371" spans="1:30">
      <c r="A1371" s="9">
        <v>10</v>
      </c>
      <c r="B1371" s="9" t="str">
        <f t="shared" si="64"/>
        <v>Planet Audio Z-10</v>
      </c>
      <c r="C1371" s="14" t="s">
        <v>1614</v>
      </c>
      <c r="D1371" s="14" t="s">
        <v>2133</v>
      </c>
      <c r="E1371" s="14"/>
      <c r="F1371" s="14"/>
      <c r="G1371" s="14"/>
      <c r="H1371" s="14">
        <v>350</v>
      </c>
      <c r="I1371" s="14">
        <v>92</v>
      </c>
      <c r="J1371" s="9">
        <v>13.97</v>
      </c>
      <c r="K1371" s="14">
        <v>34</v>
      </c>
      <c r="L1371" s="14">
        <v>27</v>
      </c>
      <c r="M1371" s="14">
        <v>0.439</v>
      </c>
      <c r="N1371" s="14">
        <f t="shared" si="63"/>
        <v>0.52307692307692311</v>
      </c>
      <c r="O1371" s="14">
        <f t="shared" si="65"/>
        <v>2.731198536139066</v>
      </c>
      <c r="P1371" s="14"/>
      <c r="Q1371" s="14"/>
      <c r="R1371" s="14"/>
      <c r="W1371" t="s">
        <v>3530</v>
      </c>
      <c r="X1371" s="6">
        <v>2004</v>
      </c>
      <c r="Z1371" s="6">
        <v>0</v>
      </c>
      <c r="AD1371" s="14">
        <v>65</v>
      </c>
    </row>
    <row r="1372" spans="1:30">
      <c r="A1372" s="9">
        <v>10</v>
      </c>
      <c r="B1372" s="9" t="str">
        <f t="shared" si="64"/>
        <v>Precision TD 255F</v>
      </c>
      <c r="C1372" s="14" t="s">
        <v>1027</v>
      </c>
      <c r="D1372" s="14" t="s">
        <v>2134</v>
      </c>
      <c r="E1372" s="14"/>
      <c r="F1372" s="14"/>
      <c r="G1372" s="14"/>
      <c r="H1372" s="14">
        <v>150</v>
      </c>
      <c r="I1372" s="14">
        <v>90</v>
      </c>
      <c r="J1372" s="9">
        <v>3.5</v>
      </c>
      <c r="K1372" s="14">
        <v>23</v>
      </c>
      <c r="L1372" s="14">
        <v>155</v>
      </c>
      <c r="M1372" s="14">
        <v>0.252</v>
      </c>
      <c r="N1372" s="14">
        <f t="shared" si="63"/>
        <v>0.26744186046511625</v>
      </c>
      <c r="O1372" s="14">
        <f t="shared" si="65"/>
        <v>4.3644578313253026</v>
      </c>
      <c r="P1372" s="14"/>
      <c r="Q1372" s="14"/>
      <c r="R1372" s="14"/>
      <c r="W1372" t="s">
        <v>3530</v>
      </c>
      <c r="X1372" s="6">
        <v>2004</v>
      </c>
      <c r="Z1372" s="6">
        <v>0</v>
      </c>
      <c r="AD1372" s="14">
        <v>86</v>
      </c>
    </row>
    <row r="1373" spans="1:30">
      <c r="A1373" s="9">
        <v>10</v>
      </c>
      <c r="B1373" s="9" t="str">
        <f t="shared" si="64"/>
        <v>Precision TX 255F</v>
      </c>
      <c r="C1373" s="14" t="s">
        <v>1027</v>
      </c>
      <c r="D1373" s="14" t="s">
        <v>2135</v>
      </c>
      <c r="E1373" s="14"/>
      <c r="F1373" s="14"/>
      <c r="G1373" s="14"/>
      <c r="H1373" s="14">
        <v>100</v>
      </c>
      <c r="I1373" s="14">
        <v>88</v>
      </c>
      <c r="J1373" s="9">
        <v>5.8</v>
      </c>
      <c r="K1373" s="14">
        <v>28</v>
      </c>
      <c r="L1373" s="14">
        <v>122</v>
      </c>
      <c r="M1373" s="14">
        <v>0.52700000000000002</v>
      </c>
      <c r="N1373" s="14">
        <f t="shared" si="63"/>
        <v>0.65116279069767447</v>
      </c>
      <c r="O1373" s="14">
        <f t="shared" si="65"/>
        <v>2.7638134482112751</v>
      </c>
      <c r="P1373" s="14"/>
      <c r="Q1373" s="14"/>
      <c r="R1373" s="14"/>
      <c r="W1373" t="s">
        <v>3530</v>
      </c>
      <c r="X1373" s="6">
        <v>2004</v>
      </c>
      <c r="Z1373" s="6">
        <v>0</v>
      </c>
      <c r="AD1373" s="14">
        <v>43</v>
      </c>
    </row>
    <row r="1374" spans="1:30">
      <c r="A1374" s="9">
        <v>10</v>
      </c>
      <c r="B1374" s="9" t="str">
        <f t="shared" si="64"/>
        <v>Precision Devices PD 102 ER</v>
      </c>
      <c r="C1374" s="14" t="s">
        <v>2136</v>
      </c>
      <c r="D1374" s="14" t="s">
        <v>2137</v>
      </c>
      <c r="E1374" s="14"/>
      <c r="F1374" s="14"/>
      <c r="G1374" s="14"/>
      <c r="H1374" s="14">
        <v>100</v>
      </c>
      <c r="I1374" s="14">
        <v>98</v>
      </c>
      <c r="J1374" s="9">
        <v>1.3</v>
      </c>
      <c r="K1374" s="14">
        <v>81</v>
      </c>
      <c r="L1374" s="14">
        <v>26</v>
      </c>
      <c r="M1374" s="14">
        <v>0.52300000000000002</v>
      </c>
      <c r="N1374" s="14">
        <f t="shared" si="63"/>
        <v>0.57042253521126762</v>
      </c>
      <c r="O1374" s="14">
        <f t="shared" si="65"/>
        <v>6.290911790911796</v>
      </c>
      <c r="P1374" s="14"/>
      <c r="Q1374" s="14"/>
      <c r="R1374" s="14"/>
      <c r="W1374" t="s">
        <v>3530</v>
      </c>
      <c r="X1374" s="6">
        <v>2004</v>
      </c>
      <c r="Z1374" s="6">
        <v>0</v>
      </c>
      <c r="AD1374" s="14">
        <v>142</v>
      </c>
    </row>
    <row r="1375" spans="1:30">
      <c r="A1375" s="9">
        <v>10</v>
      </c>
      <c r="B1375" s="9" t="str">
        <f t="shared" si="64"/>
        <v>Precision Devices PD 107</v>
      </c>
      <c r="C1375" s="14" t="s">
        <v>2136</v>
      </c>
      <c r="D1375" s="14" t="s">
        <v>2138</v>
      </c>
      <c r="E1375" s="14"/>
      <c r="F1375" s="14"/>
      <c r="G1375" s="14"/>
      <c r="H1375" s="14">
        <v>200</v>
      </c>
      <c r="I1375" s="14">
        <v>98</v>
      </c>
      <c r="J1375" s="9">
        <v>1.5</v>
      </c>
      <c r="K1375" s="14">
        <v>74.400000000000006</v>
      </c>
      <c r="L1375" s="14">
        <v>20.78</v>
      </c>
      <c r="M1375" s="14">
        <v>0.158</v>
      </c>
      <c r="N1375" s="14">
        <f t="shared" si="63"/>
        <v>0.16387665198237886</v>
      </c>
      <c r="O1375" s="14">
        <f t="shared" si="65"/>
        <v>4.4059970014992578</v>
      </c>
      <c r="P1375" s="14"/>
      <c r="Q1375" s="14"/>
      <c r="R1375" s="14"/>
      <c r="W1375" t="s">
        <v>3530</v>
      </c>
      <c r="X1375" s="6">
        <v>2004</v>
      </c>
      <c r="Z1375" s="6">
        <v>0</v>
      </c>
      <c r="AD1375" s="14">
        <v>454</v>
      </c>
    </row>
    <row r="1376" spans="1:30">
      <c r="A1376" s="9">
        <v>10</v>
      </c>
      <c r="B1376" s="9" t="str">
        <f t="shared" si="64"/>
        <v>Raveland LHX 1000</v>
      </c>
      <c r="C1376" s="14" t="s">
        <v>2139</v>
      </c>
      <c r="D1376" s="14" t="s">
        <v>2140</v>
      </c>
      <c r="E1376" s="14"/>
      <c r="F1376" s="14"/>
      <c r="G1376" s="14"/>
      <c r="H1376" s="14">
        <v>200</v>
      </c>
      <c r="I1376" s="14"/>
      <c r="J1376" s="9">
        <v>9</v>
      </c>
      <c r="K1376" s="14">
        <v>32</v>
      </c>
      <c r="L1376" s="14">
        <v>35.200000000000003</v>
      </c>
      <c r="M1376" s="14">
        <v>0.3</v>
      </c>
      <c r="N1376" s="14">
        <f t="shared" si="63"/>
        <v>0.31067961165048541</v>
      </c>
      <c r="O1376" s="14">
        <f t="shared" si="65"/>
        <v>8.7272727272727497</v>
      </c>
      <c r="P1376" s="14"/>
      <c r="Q1376" s="14"/>
      <c r="R1376" s="14"/>
      <c r="W1376" t="s">
        <v>3530</v>
      </c>
      <c r="X1376" s="6">
        <v>2004</v>
      </c>
      <c r="Z1376" s="6">
        <v>0</v>
      </c>
      <c r="AD1376" s="14">
        <v>103</v>
      </c>
    </row>
    <row r="1377" spans="1:30">
      <c r="A1377" s="9">
        <v>10</v>
      </c>
      <c r="B1377" s="9" t="str">
        <f t="shared" si="64"/>
        <v>Ravemaster BSW 104 ii</v>
      </c>
      <c r="C1377" s="14" t="s">
        <v>2141</v>
      </c>
      <c r="D1377" s="14" t="s">
        <v>2142</v>
      </c>
      <c r="E1377" s="14"/>
      <c r="F1377" s="14"/>
      <c r="G1377" s="14"/>
      <c r="H1377" s="14">
        <v>200</v>
      </c>
      <c r="I1377" s="14"/>
      <c r="J1377" s="9">
        <v>5.4</v>
      </c>
      <c r="K1377" s="14">
        <v>28.2</v>
      </c>
      <c r="L1377" s="14">
        <v>60.5</v>
      </c>
      <c r="M1377" s="14">
        <v>0.25</v>
      </c>
      <c r="N1377" s="14">
        <f t="shared" si="63"/>
        <v>0.27115384615384613</v>
      </c>
      <c r="O1377" s="14">
        <f t="shared" si="65"/>
        <v>3.204545454545459</v>
      </c>
      <c r="P1377" s="14"/>
      <c r="Q1377" s="14"/>
      <c r="R1377" s="14"/>
      <c r="W1377" t="s">
        <v>3530</v>
      </c>
      <c r="X1377" s="6">
        <v>2004</v>
      </c>
      <c r="Z1377" s="6">
        <v>0</v>
      </c>
      <c r="AD1377" s="14">
        <v>104</v>
      </c>
    </row>
    <row r="1378" spans="1:30">
      <c r="A1378" s="9">
        <v>10</v>
      </c>
      <c r="B1378" s="9" t="str">
        <f t="shared" si="64"/>
        <v>Rockford-Fosgate RFD2110</v>
      </c>
      <c r="C1378" s="14" t="s">
        <v>1262</v>
      </c>
      <c r="D1378" s="14" t="s">
        <v>2143</v>
      </c>
      <c r="E1378" s="14"/>
      <c r="F1378" s="14"/>
      <c r="G1378" s="14"/>
      <c r="H1378" s="14">
        <v>500</v>
      </c>
      <c r="I1378" s="14">
        <v>83.4</v>
      </c>
      <c r="J1378" s="9"/>
      <c r="K1378" s="14">
        <v>21</v>
      </c>
      <c r="L1378" s="14">
        <v>25.65</v>
      </c>
      <c r="M1378" s="14">
        <v>0.34100000000000003</v>
      </c>
      <c r="N1378" s="14">
        <f t="shared" si="63"/>
        <v>0</v>
      </c>
      <c r="O1378" s="14">
        <f t="shared" si="65"/>
        <v>0</v>
      </c>
      <c r="P1378" s="14"/>
      <c r="Q1378" s="14"/>
      <c r="R1378" s="14"/>
      <c r="W1378" t="s">
        <v>3530</v>
      </c>
      <c r="X1378" s="6">
        <v>2004</v>
      </c>
      <c r="Z1378" s="6">
        <v>0</v>
      </c>
      <c r="AD1378" s="14"/>
    </row>
    <row r="1379" spans="1:30">
      <c r="A1379" s="9">
        <v>10</v>
      </c>
      <c r="B1379" s="9" t="str">
        <f t="shared" si="64"/>
        <v>Rockford-Fosgate RFD2210</v>
      </c>
      <c r="C1379" s="14" t="s">
        <v>1262</v>
      </c>
      <c r="D1379" s="14" t="s">
        <v>2144</v>
      </c>
      <c r="E1379" s="14"/>
      <c r="F1379" s="14"/>
      <c r="G1379" s="14"/>
      <c r="H1379" s="14">
        <v>500</v>
      </c>
      <c r="I1379" s="14">
        <v>85</v>
      </c>
      <c r="J1379" s="9"/>
      <c r="K1379" s="14">
        <v>30</v>
      </c>
      <c r="L1379" s="14">
        <v>26.73</v>
      </c>
      <c r="M1379" s="14">
        <v>0.41</v>
      </c>
      <c r="N1379" s="14">
        <f t="shared" si="63"/>
        <v>0</v>
      </c>
      <c r="O1379" s="14">
        <f t="shared" si="65"/>
        <v>0</v>
      </c>
      <c r="P1379" s="14"/>
      <c r="Q1379" s="14"/>
      <c r="R1379" s="14"/>
      <c r="W1379" t="s">
        <v>3530</v>
      </c>
      <c r="X1379" s="6">
        <v>2004</v>
      </c>
      <c r="Z1379" s="6">
        <v>0</v>
      </c>
      <c r="AD1379" s="14"/>
    </row>
    <row r="1380" spans="1:30">
      <c r="A1380" s="9">
        <v>10</v>
      </c>
      <c r="B1380" s="9" t="str">
        <f t="shared" si="64"/>
        <v>Rockford-Fosgate RFP4110</v>
      </c>
      <c r="C1380" s="14" t="s">
        <v>1262</v>
      </c>
      <c r="D1380" s="14" t="s">
        <v>2145</v>
      </c>
      <c r="E1380" s="14"/>
      <c r="F1380" s="14"/>
      <c r="G1380" s="14"/>
      <c r="H1380" s="14">
        <v>400</v>
      </c>
      <c r="I1380" s="14">
        <v>84</v>
      </c>
      <c r="J1380" s="9"/>
      <c r="K1380" s="14">
        <v>21</v>
      </c>
      <c r="L1380" s="14">
        <v>29.7</v>
      </c>
      <c r="M1380" s="14">
        <v>0.5</v>
      </c>
      <c r="N1380" s="14">
        <f t="shared" si="63"/>
        <v>0</v>
      </c>
      <c r="O1380" s="14">
        <f t="shared" si="65"/>
        <v>0</v>
      </c>
      <c r="P1380" s="14"/>
      <c r="Q1380" s="14"/>
      <c r="R1380" s="14"/>
      <c r="W1380" t="s">
        <v>3530</v>
      </c>
      <c r="X1380" s="6">
        <v>2004</v>
      </c>
      <c r="Z1380" s="6">
        <v>0</v>
      </c>
      <c r="AD1380" s="14"/>
    </row>
    <row r="1381" spans="1:30">
      <c r="A1381" s="9">
        <v>10</v>
      </c>
      <c r="B1381" s="9" t="str">
        <f t="shared" si="64"/>
        <v>Rockford-Fosgate RFP4210</v>
      </c>
      <c r="C1381" s="14" t="s">
        <v>1262</v>
      </c>
      <c r="D1381" s="14" t="s">
        <v>2146</v>
      </c>
      <c r="E1381" s="14"/>
      <c r="F1381" s="14"/>
      <c r="G1381" s="14"/>
      <c r="H1381" s="14">
        <v>400</v>
      </c>
      <c r="I1381" s="14">
        <v>84</v>
      </c>
      <c r="J1381" s="9"/>
      <c r="K1381" s="14">
        <v>29</v>
      </c>
      <c r="L1381" s="14">
        <v>29.7</v>
      </c>
      <c r="M1381" s="14">
        <v>0.53</v>
      </c>
      <c r="N1381" s="14">
        <f t="shared" si="63"/>
        <v>0</v>
      </c>
      <c r="O1381" s="14">
        <f t="shared" si="65"/>
        <v>0</v>
      </c>
      <c r="P1381" s="14"/>
      <c r="Q1381" s="14"/>
      <c r="R1381" s="14"/>
      <c r="W1381" t="s">
        <v>3530</v>
      </c>
      <c r="X1381" s="6">
        <v>2004</v>
      </c>
      <c r="Z1381" s="6">
        <v>0</v>
      </c>
      <c r="AD1381" s="14"/>
    </row>
    <row r="1382" spans="1:30">
      <c r="A1382" s="9">
        <v>10</v>
      </c>
      <c r="B1382" s="9" t="str">
        <f t="shared" si="64"/>
        <v>Rockford-Fosgate RFP4410</v>
      </c>
      <c r="C1382" s="14" t="s">
        <v>1262</v>
      </c>
      <c r="D1382" s="14" t="s">
        <v>2147</v>
      </c>
      <c r="E1382" s="14"/>
      <c r="F1382" s="14"/>
      <c r="G1382" s="14"/>
      <c r="H1382" s="14">
        <v>200</v>
      </c>
      <c r="I1382" s="14">
        <v>85.5</v>
      </c>
      <c r="J1382" s="9"/>
      <c r="K1382" s="14">
        <v>21</v>
      </c>
      <c r="L1382" s="14">
        <v>41.04</v>
      </c>
      <c r="M1382" s="14">
        <v>0.38</v>
      </c>
      <c r="N1382" s="14">
        <f t="shared" si="63"/>
        <v>0</v>
      </c>
      <c r="O1382" s="14">
        <f t="shared" si="65"/>
        <v>0</v>
      </c>
      <c r="P1382" s="14"/>
      <c r="Q1382" s="14"/>
      <c r="R1382" s="14"/>
      <c r="W1382" t="s">
        <v>3530</v>
      </c>
      <c r="X1382" s="6">
        <v>2004</v>
      </c>
      <c r="Z1382" s="6">
        <v>0</v>
      </c>
      <c r="AD1382" s="14"/>
    </row>
    <row r="1383" spans="1:30">
      <c r="A1383" s="9">
        <v>10</v>
      </c>
      <c r="B1383" s="9" t="str">
        <f t="shared" si="64"/>
        <v>Rockford-Fosgate RFP4810</v>
      </c>
      <c r="C1383" s="14" t="s">
        <v>1262</v>
      </c>
      <c r="D1383" s="14" t="s">
        <v>2148</v>
      </c>
      <c r="E1383" s="14"/>
      <c r="F1383" s="14"/>
      <c r="G1383" s="14"/>
      <c r="H1383" s="14">
        <v>200</v>
      </c>
      <c r="I1383" s="14">
        <v>85.5</v>
      </c>
      <c r="J1383" s="9"/>
      <c r="K1383" s="14">
        <v>29</v>
      </c>
      <c r="L1383" s="14">
        <v>41.04</v>
      </c>
      <c r="M1383" s="14">
        <v>0.41</v>
      </c>
      <c r="N1383" s="14">
        <f t="shared" si="63"/>
        <v>0</v>
      </c>
      <c r="O1383" s="14">
        <f t="shared" si="65"/>
        <v>0</v>
      </c>
      <c r="P1383" s="14"/>
      <c r="Q1383" s="14"/>
      <c r="R1383" s="14"/>
      <c r="W1383" t="s">
        <v>3530</v>
      </c>
      <c r="X1383" s="6">
        <v>2004</v>
      </c>
      <c r="Z1383" s="6">
        <v>0</v>
      </c>
      <c r="AD1383" s="14"/>
    </row>
    <row r="1384" spans="1:30">
      <c r="A1384" s="9">
        <v>10</v>
      </c>
      <c r="B1384" s="9" t="str">
        <f t="shared" si="64"/>
        <v>Rockford-Fosgate RFR3110</v>
      </c>
      <c r="C1384" s="14" t="s">
        <v>1262</v>
      </c>
      <c r="D1384" s="14" t="s">
        <v>2149</v>
      </c>
      <c r="E1384" s="14"/>
      <c r="F1384" s="14"/>
      <c r="G1384" s="14"/>
      <c r="H1384" s="14">
        <v>1000</v>
      </c>
      <c r="I1384" s="14">
        <v>83</v>
      </c>
      <c r="J1384" s="9"/>
      <c r="K1384" s="14">
        <v>28</v>
      </c>
      <c r="L1384" s="14">
        <v>16.2</v>
      </c>
      <c r="M1384" s="14">
        <v>0.313</v>
      </c>
      <c r="N1384" s="14">
        <f t="shared" si="63"/>
        <v>0</v>
      </c>
      <c r="O1384" s="14">
        <f t="shared" si="65"/>
        <v>0</v>
      </c>
      <c r="P1384" s="14"/>
      <c r="Q1384" s="14"/>
      <c r="R1384" s="14"/>
      <c r="W1384" t="s">
        <v>3530</v>
      </c>
      <c r="X1384" s="6">
        <v>2004</v>
      </c>
      <c r="Z1384" s="6">
        <v>0</v>
      </c>
      <c r="AD1384" s="14"/>
    </row>
    <row r="1385" spans="1:30">
      <c r="A1385" s="9">
        <v>10</v>
      </c>
      <c r="B1385" s="9" t="str">
        <f t="shared" si="64"/>
        <v>Rockford-Fosgate RFZ3410</v>
      </c>
      <c r="C1385" s="14" t="s">
        <v>1262</v>
      </c>
      <c r="D1385" s="14" t="s">
        <v>2150</v>
      </c>
      <c r="E1385" s="14"/>
      <c r="F1385" s="14"/>
      <c r="G1385" s="14"/>
      <c r="H1385" s="14">
        <v>150</v>
      </c>
      <c r="I1385" s="14">
        <v>81</v>
      </c>
      <c r="J1385" s="9"/>
      <c r="K1385" s="14">
        <v>26</v>
      </c>
      <c r="L1385" s="14">
        <v>71.28</v>
      </c>
      <c r="M1385" s="14">
        <v>0.39100000000000001</v>
      </c>
      <c r="N1385" s="14">
        <f t="shared" si="63"/>
        <v>0</v>
      </c>
      <c r="O1385" s="14">
        <f t="shared" si="65"/>
        <v>0</v>
      </c>
      <c r="P1385" s="14"/>
      <c r="Q1385" s="14"/>
      <c r="R1385" s="14"/>
      <c r="W1385" t="s">
        <v>3530</v>
      </c>
      <c r="X1385" s="6">
        <v>2004</v>
      </c>
      <c r="Z1385" s="6">
        <v>0</v>
      </c>
      <c r="AD1385" s="14"/>
    </row>
    <row r="1386" spans="1:30">
      <c r="A1386" s="9">
        <v>10</v>
      </c>
      <c r="B1386" s="9" t="str">
        <f t="shared" si="64"/>
        <v>Rockford-Fosgate RFZ3810</v>
      </c>
      <c r="C1386" s="14" t="s">
        <v>1262</v>
      </c>
      <c r="D1386" s="14" t="s">
        <v>2151</v>
      </c>
      <c r="E1386" s="14"/>
      <c r="F1386" s="14"/>
      <c r="G1386" s="14"/>
      <c r="H1386" s="14">
        <v>150</v>
      </c>
      <c r="I1386" s="14">
        <v>81</v>
      </c>
      <c r="J1386" s="9"/>
      <c r="K1386" s="14">
        <v>21</v>
      </c>
      <c r="L1386" s="14">
        <v>71.819999999999993</v>
      </c>
      <c r="M1386" s="14">
        <v>0.49</v>
      </c>
      <c r="N1386" s="14">
        <f t="shared" si="63"/>
        <v>0</v>
      </c>
      <c r="O1386" s="14">
        <f t="shared" si="65"/>
        <v>0</v>
      </c>
      <c r="P1386" s="14"/>
      <c r="Q1386" s="14"/>
      <c r="R1386" s="14"/>
      <c r="W1386" t="s">
        <v>3530</v>
      </c>
      <c r="X1386" s="6">
        <v>2004</v>
      </c>
      <c r="Z1386" s="6">
        <v>0</v>
      </c>
      <c r="AD1386" s="14"/>
    </row>
    <row r="1387" spans="1:30">
      <c r="A1387" s="9">
        <v>10</v>
      </c>
      <c r="B1387" s="9" t="str">
        <f t="shared" si="64"/>
        <v>Scan-Speak 25W/8565-00</v>
      </c>
      <c r="C1387" s="14" t="s">
        <v>1029</v>
      </c>
      <c r="D1387" s="14" t="s">
        <v>2152</v>
      </c>
      <c r="E1387" s="14"/>
      <c r="F1387" s="14"/>
      <c r="G1387" s="14"/>
      <c r="H1387" s="14">
        <v>100</v>
      </c>
      <c r="I1387" s="14">
        <v>88</v>
      </c>
      <c r="J1387" s="9">
        <v>6.5</v>
      </c>
      <c r="K1387" s="14">
        <v>20</v>
      </c>
      <c r="L1387" s="14">
        <v>229</v>
      </c>
      <c r="M1387" s="14">
        <v>0.41</v>
      </c>
      <c r="N1387" s="14">
        <f t="shared" si="63"/>
        <v>0.44444444444444442</v>
      </c>
      <c r="O1387" s="14">
        <f t="shared" si="65"/>
        <v>5.2903225806451628</v>
      </c>
      <c r="P1387" s="14"/>
      <c r="Q1387" s="14"/>
      <c r="R1387" s="14"/>
      <c r="W1387" t="s">
        <v>3530</v>
      </c>
      <c r="X1387" s="6">
        <v>2004</v>
      </c>
      <c r="Z1387" s="6">
        <v>0</v>
      </c>
      <c r="AD1387" s="14">
        <v>45</v>
      </c>
    </row>
    <row r="1388" spans="1:30">
      <c r="A1388" s="9">
        <v>10</v>
      </c>
      <c r="B1388" s="9" t="str">
        <f t="shared" si="64"/>
        <v>Scan-Speak 25W/8565-01</v>
      </c>
      <c r="C1388" s="14" t="s">
        <v>1029</v>
      </c>
      <c r="D1388" s="14" t="s">
        <v>2153</v>
      </c>
      <c r="E1388" s="14"/>
      <c r="F1388" s="14"/>
      <c r="G1388" s="14"/>
      <c r="H1388" s="14">
        <v>100</v>
      </c>
      <c r="I1388" s="14">
        <v>88</v>
      </c>
      <c r="J1388" s="9">
        <v>6.5</v>
      </c>
      <c r="K1388" s="14">
        <v>19</v>
      </c>
      <c r="L1388" s="14">
        <v>229</v>
      </c>
      <c r="M1388" s="14">
        <v>0.34</v>
      </c>
      <c r="N1388" s="14">
        <f t="shared" si="63"/>
        <v>0.35849056603773582</v>
      </c>
      <c r="O1388" s="14">
        <f t="shared" si="65"/>
        <v>6.5918367346938975</v>
      </c>
      <c r="P1388" s="14"/>
      <c r="Q1388" s="14"/>
      <c r="R1388" s="14"/>
      <c r="W1388" t="s">
        <v>3530</v>
      </c>
      <c r="X1388" s="6">
        <v>2004</v>
      </c>
      <c r="Z1388" s="6">
        <v>0</v>
      </c>
      <c r="AD1388" s="14">
        <v>53</v>
      </c>
    </row>
    <row r="1389" spans="1:30">
      <c r="A1389" s="9">
        <v>10</v>
      </c>
      <c r="B1389" s="9" t="str">
        <f t="shared" si="64"/>
        <v>Scan-Speak 26W/8861T00</v>
      </c>
      <c r="C1389" s="14" t="s">
        <v>1029</v>
      </c>
      <c r="D1389" s="14" t="s">
        <v>2154</v>
      </c>
      <c r="E1389" s="14"/>
      <c r="F1389" s="14"/>
      <c r="G1389" s="14"/>
      <c r="H1389" s="14">
        <v>170</v>
      </c>
      <c r="I1389" s="14">
        <v>88.5</v>
      </c>
      <c r="J1389" s="9">
        <v>9</v>
      </c>
      <c r="K1389" s="14">
        <v>19</v>
      </c>
      <c r="L1389" s="14">
        <v>234</v>
      </c>
      <c r="M1389" s="14">
        <v>0.31</v>
      </c>
      <c r="N1389" s="14">
        <f t="shared" si="63"/>
        <v>0.32758620689655171</v>
      </c>
      <c r="O1389" s="14">
        <f t="shared" si="65"/>
        <v>5.7745098039215659</v>
      </c>
      <c r="P1389" s="14"/>
      <c r="Q1389" s="14"/>
      <c r="R1389" s="14"/>
      <c r="W1389" t="s">
        <v>3530</v>
      </c>
      <c r="X1389" s="6">
        <v>2004</v>
      </c>
      <c r="Z1389" s="6">
        <v>0</v>
      </c>
      <c r="AD1389" s="14">
        <v>58</v>
      </c>
    </row>
    <row r="1390" spans="1:30">
      <c r="A1390" s="9">
        <v>10</v>
      </c>
      <c r="B1390" s="9" t="str">
        <f t="shared" si="64"/>
        <v>Seas CA25FEY</v>
      </c>
      <c r="C1390" s="14" t="s">
        <v>874</v>
      </c>
      <c r="D1390" s="14" t="s">
        <v>2155</v>
      </c>
      <c r="E1390" s="14"/>
      <c r="F1390" s="14"/>
      <c r="G1390" s="14"/>
      <c r="H1390" s="14">
        <v>80</v>
      </c>
      <c r="I1390" s="14"/>
      <c r="J1390" s="9">
        <v>6</v>
      </c>
      <c r="K1390" s="14">
        <v>31</v>
      </c>
      <c r="L1390" s="14">
        <v>150.69999999999999</v>
      </c>
      <c r="M1390" s="14">
        <v>0.28000000000000003</v>
      </c>
      <c r="N1390" s="14">
        <f t="shared" si="63"/>
        <v>0.32978723404255317</v>
      </c>
      <c r="O1390" s="14">
        <f t="shared" si="65"/>
        <v>1.854700854700857</v>
      </c>
      <c r="P1390" s="14"/>
      <c r="Q1390" s="14"/>
      <c r="R1390" s="14"/>
      <c r="W1390" t="s">
        <v>3530</v>
      </c>
      <c r="X1390" s="6">
        <v>2004</v>
      </c>
      <c r="Z1390" s="6">
        <v>0</v>
      </c>
      <c r="AD1390" s="14">
        <v>94</v>
      </c>
    </row>
    <row r="1391" spans="1:30">
      <c r="A1391" s="9">
        <v>10</v>
      </c>
      <c r="B1391" s="9" t="str">
        <f t="shared" si="64"/>
        <v>Seas CA25RE4X</v>
      </c>
      <c r="C1391" s="14" t="s">
        <v>874</v>
      </c>
      <c r="D1391" s="14" t="s">
        <v>2156</v>
      </c>
      <c r="E1391" s="14"/>
      <c r="F1391" s="14"/>
      <c r="G1391" s="14"/>
      <c r="H1391" s="14"/>
      <c r="I1391" s="14"/>
      <c r="J1391" s="9"/>
      <c r="K1391" s="14">
        <v>24</v>
      </c>
      <c r="L1391" s="14">
        <v>188.6</v>
      </c>
      <c r="M1391" s="14">
        <v>0.23</v>
      </c>
      <c r="N1391" s="14">
        <f t="shared" si="63"/>
        <v>0</v>
      </c>
      <c r="O1391" s="14">
        <f t="shared" si="65"/>
        <v>0</v>
      </c>
      <c r="P1391" s="14"/>
      <c r="Q1391" s="14"/>
      <c r="R1391" s="14"/>
      <c r="W1391" t="s">
        <v>3530</v>
      </c>
      <c r="X1391" s="6">
        <v>2004</v>
      </c>
      <c r="Z1391" s="6">
        <v>0</v>
      </c>
      <c r="AD1391" s="14"/>
    </row>
    <row r="1392" spans="1:30">
      <c r="A1392" s="9">
        <v>10</v>
      </c>
      <c r="B1392" s="9" t="str">
        <f t="shared" si="64"/>
        <v>Seas CA25RE4X/DC</v>
      </c>
      <c r="C1392" s="14" t="s">
        <v>874</v>
      </c>
      <c r="D1392" s="14" t="s">
        <v>2157</v>
      </c>
      <c r="E1392" s="14"/>
      <c r="F1392" s="14"/>
      <c r="G1392" s="14"/>
      <c r="H1392" s="14">
        <v>100</v>
      </c>
      <c r="I1392" s="14"/>
      <c r="J1392" s="9">
        <v>8</v>
      </c>
      <c r="K1392" s="14">
        <v>35</v>
      </c>
      <c r="L1392" s="14">
        <v>187.9</v>
      </c>
      <c r="M1392" s="14">
        <v>0.31</v>
      </c>
      <c r="N1392" s="14">
        <f t="shared" si="63"/>
        <v>0.68627450980392157</v>
      </c>
      <c r="O1392" s="14">
        <f t="shared" si="65"/>
        <v>0.56539864512767057</v>
      </c>
      <c r="P1392" s="14"/>
      <c r="Q1392" s="14"/>
      <c r="R1392" s="14"/>
      <c r="W1392" t="s">
        <v>3530</v>
      </c>
      <c r="X1392" s="6">
        <v>2004</v>
      </c>
      <c r="Z1392" s="6">
        <v>0</v>
      </c>
      <c r="AD1392" s="14">
        <v>51</v>
      </c>
    </row>
    <row r="1393" spans="1:30">
      <c r="A1393" s="9">
        <v>10</v>
      </c>
      <c r="B1393" s="9" t="str">
        <f t="shared" si="64"/>
        <v xml:space="preserve">Seas L26RFX/PÂ </v>
      </c>
      <c r="C1393" s="14" t="s">
        <v>874</v>
      </c>
      <c r="D1393" s="14" t="s">
        <v>2158</v>
      </c>
      <c r="E1393" s="14"/>
      <c r="F1393" s="14"/>
      <c r="G1393" s="14"/>
      <c r="H1393" s="14"/>
      <c r="I1393" s="14"/>
      <c r="J1393" s="9"/>
      <c r="K1393" s="14">
        <v>20</v>
      </c>
      <c r="L1393" s="14">
        <v>166</v>
      </c>
      <c r="M1393" s="14">
        <v>0.34</v>
      </c>
      <c r="N1393" s="14">
        <f t="shared" si="63"/>
        <v>0</v>
      </c>
      <c r="O1393" s="14">
        <f t="shared" si="65"/>
        <v>0</v>
      </c>
      <c r="P1393" s="14"/>
      <c r="Q1393" s="14"/>
      <c r="R1393" s="14"/>
      <c r="W1393" t="s">
        <v>3530</v>
      </c>
      <c r="X1393" s="6">
        <v>2004</v>
      </c>
      <c r="Z1393" s="6">
        <v>0</v>
      </c>
      <c r="AD1393" s="14"/>
    </row>
    <row r="1394" spans="1:30">
      <c r="A1394" s="9">
        <v>10</v>
      </c>
      <c r="B1394" s="9" t="str">
        <f t="shared" si="64"/>
        <v>Seas P25REX</v>
      </c>
      <c r="C1394" s="14" t="s">
        <v>874</v>
      </c>
      <c r="D1394" s="14" t="s">
        <v>2159</v>
      </c>
      <c r="E1394" s="14"/>
      <c r="F1394" s="14"/>
      <c r="G1394" s="14"/>
      <c r="H1394" s="14">
        <v>60</v>
      </c>
      <c r="I1394" s="14"/>
      <c r="J1394" s="9">
        <v>4</v>
      </c>
      <c r="K1394" s="14">
        <v>27</v>
      </c>
      <c r="L1394" s="14">
        <v>156.80000000000001</v>
      </c>
      <c r="M1394" s="14">
        <v>0.44</v>
      </c>
      <c r="N1394" s="14">
        <f t="shared" si="63"/>
        <v>0.54</v>
      </c>
      <c r="O1394" s="14">
        <f t="shared" si="65"/>
        <v>2.3759999999999977</v>
      </c>
      <c r="P1394" s="14"/>
      <c r="Q1394" s="14"/>
      <c r="R1394" s="14"/>
      <c r="W1394" t="s">
        <v>3530</v>
      </c>
      <c r="X1394" s="6">
        <v>2004</v>
      </c>
      <c r="Z1394" s="6">
        <v>0</v>
      </c>
      <c r="AD1394" s="14">
        <v>50</v>
      </c>
    </row>
    <row r="1395" spans="1:30">
      <c r="A1395" s="9">
        <v>10</v>
      </c>
      <c r="B1395" s="9" t="str">
        <f t="shared" si="64"/>
        <v>Seas W26FX001</v>
      </c>
      <c r="C1395" s="14" t="s">
        <v>874</v>
      </c>
      <c r="D1395" s="14" t="s">
        <v>2160</v>
      </c>
      <c r="E1395" s="14"/>
      <c r="F1395" s="14"/>
      <c r="G1395" s="14"/>
      <c r="H1395" s="14"/>
      <c r="I1395" s="14"/>
      <c r="J1395" s="9"/>
      <c r="K1395" s="14">
        <v>20</v>
      </c>
      <c r="L1395" s="14">
        <v>161</v>
      </c>
      <c r="M1395" s="14">
        <v>0.35</v>
      </c>
      <c r="N1395" s="14">
        <f t="shared" si="63"/>
        <v>0</v>
      </c>
      <c r="O1395" s="14">
        <f t="shared" si="65"/>
        <v>0</v>
      </c>
      <c r="P1395" s="14"/>
      <c r="Q1395" s="14"/>
      <c r="R1395" s="14"/>
      <c r="W1395" t="s">
        <v>3530</v>
      </c>
      <c r="X1395" s="6">
        <v>2004</v>
      </c>
      <c r="Z1395" s="6">
        <v>0</v>
      </c>
      <c r="AD1395" s="14"/>
    </row>
    <row r="1396" spans="1:30">
      <c r="A1396" s="9">
        <v>10</v>
      </c>
      <c r="B1396" s="9" t="str">
        <f t="shared" si="64"/>
        <v>Selenium 10MB1P</v>
      </c>
      <c r="C1396" s="14" t="s">
        <v>1639</v>
      </c>
      <c r="D1396" s="14" t="s">
        <v>2161</v>
      </c>
      <c r="E1396" s="14"/>
      <c r="F1396" s="14"/>
      <c r="G1396" s="14"/>
      <c r="H1396" s="14">
        <v>300</v>
      </c>
      <c r="I1396" s="14">
        <v>101</v>
      </c>
      <c r="J1396" s="9">
        <v>2</v>
      </c>
      <c r="K1396" s="14">
        <v>75</v>
      </c>
      <c r="L1396" s="14">
        <v>27</v>
      </c>
      <c r="M1396" s="14">
        <v>0.34</v>
      </c>
      <c r="N1396" s="14">
        <f t="shared" si="63"/>
        <v>0.35046728971962615</v>
      </c>
      <c r="O1396" s="14">
        <f t="shared" si="65"/>
        <v>11.383928571428623</v>
      </c>
      <c r="P1396" s="14"/>
      <c r="Q1396" s="14"/>
      <c r="R1396" s="14"/>
      <c r="W1396" t="s">
        <v>3530</v>
      </c>
      <c r="X1396" s="6">
        <v>2004</v>
      </c>
      <c r="Z1396" s="6">
        <v>0</v>
      </c>
      <c r="AD1396" s="14">
        <v>214</v>
      </c>
    </row>
    <row r="1397" spans="1:30">
      <c r="A1397" s="9">
        <v>10</v>
      </c>
      <c r="B1397" s="9" t="str">
        <f t="shared" si="64"/>
        <v>Selenium 10PW3</v>
      </c>
      <c r="C1397" s="14" t="s">
        <v>1639</v>
      </c>
      <c r="D1397" s="14" t="s">
        <v>2162</v>
      </c>
      <c r="E1397" s="14"/>
      <c r="F1397" s="14"/>
      <c r="G1397" s="14"/>
      <c r="H1397" s="14">
        <v>150</v>
      </c>
      <c r="I1397" s="14">
        <v>98</v>
      </c>
      <c r="J1397" s="9">
        <v>1.25</v>
      </c>
      <c r="K1397" s="14">
        <v>73</v>
      </c>
      <c r="L1397" s="14">
        <v>29</v>
      </c>
      <c r="M1397" s="14">
        <v>0.66</v>
      </c>
      <c r="N1397" s="14">
        <f t="shared" si="63"/>
        <v>0.73</v>
      </c>
      <c r="O1397" s="14">
        <f t="shared" si="65"/>
        <v>6.8828571428571399</v>
      </c>
      <c r="P1397" s="14"/>
      <c r="Q1397" s="14"/>
      <c r="R1397" s="14"/>
      <c r="W1397" t="s">
        <v>3530</v>
      </c>
      <c r="X1397" s="6">
        <v>2004</v>
      </c>
      <c r="Z1397" s="6">
        <v>0</v>
      </c>
      <c r="AD1397" s="14">
        <v>100</v>
      </c>
    </row>
    <row r="1398" spans="1:30">
      <c r="A1398" s="9">
        <v>10</v>
      </c>
      <c r="B1398" s="9" t="str">
        <f t="shared" si="64"/>
        <v>Sica LP 20825380 W 8 ohm</v>
      </c>
      <c r="C1398" s="14" t="s">
        <v>879</v>
      </c>
      <c r="D1398" s="14" t="s">
        <v>1642</v>
      </c>
      <c r="E1398" s="14"/>
      <c r="F1398" s="14"/>
      <c r="G1398" s="14"/>
      <c r="H1398" s="14">
        <v>40</v>
      </c>
      <c r="I1398" s="14">
        <v>90.7</v>
      </c>
      <c r="J1398" s="9">
        <v>5</v>
      </c>
      <c r="K1398" s="14">
        <v>49.8</v>
      </c>
      <c r="L1398" s="14">
        <v>29.8</v>
      </c>
      <c r="M1398" s="14">
        <v>0.47</v>
      </c>
      <c r="N1398" s="14">
        <f t="shared" si="63"/>
        <v>0.50816326530612244</v>
      </c>
      <c r="O1398" s="14">
        <f t="shared" si="65"/>
        <v>6.2582887700534791</v>
      </c>
      <c r="P1398" s="14"/>
      <c r="Q1398" s="14"/>
      <c r="R1398" s="14"/>
      <c r="W1398" t="s">
        <v>3530</v>
      </c>
      <c r="X1398" s="6">
        <v>2004</v>
      </c>
      <c r="Z1398" s="6">
        <v>0</v>
      </c>
      <c r="AD1398" s="14">
        <v>98</v>
      </c>
    </row>
    <row r="1399" spans="1:30">
      <c r="A1399" s="9">
        <v>10</v>
      </c>
      <c r="B1399" s="9" t="str">
        <f t="shared" si="64"/>
        <v>Sica LP 259651450 WT 4 ohm</v>
      </c>
      <c r="C1399" s="14" t="s">
        <v>879</v>
      </c>
      <c r="D1399" s="14" t="s">
        <v>2163</v>
      </c>
      <c r="E1399" s="14"/>
      <c r="F1399" s="14"/>
      <c r="G1399" s="14"/>
      <c r="H1399" s="14">
        <v>150</v>
      </c>
      <c r="I1399" s="14">
        <v>96.4</v>
      </c>
      <c r="J1399" s="9">
        <v>2</v>
      </c>
      <c r="K1399" s="14">
        <v>46</v>
      </c>
      <c r="L1399" s="14">
        <v>47.2</v>
      </c>
      <c r="M1399" s="14">
        <v>0.21</v>
      </c>
      <c r="N1399" s="14">
        <f t="shared" si="63"/>
        <v>0.22009569377990432</v>
      </c>
      <c r="O1399" s="14">
        <f t="shared" si="65"/>
        <v>4.5781990521327067</v>
      </c>
      <c r="P1399" s="14"/>
      <c r="Q1399" s="14"/>
      <c r="R1399" s="14"/>
      <c r="W1399" t="s">
        <v>3530</v>
      </c>
      <c r="X1399" s="6">
        <v>2004</v>
      </c>
      <c r="Z1399" s="6">
        <v>0</v>
      </c>
      <c r="AD1399" s="14">
        <v>209</v>
      </c>
    </row>
    <row r="1400" spans="1:30">
      <c r="A1400" s="9">
        <v>10</v>
      </c>
      <c r="B1400" s="9" t="str">
        <f t="shared" si="64"/>
        <v>Sica LP 259651450 WT 4 ohm</v>
      </c>
      <c r="C1400" s="14" t="s">
        <v>879</v>
      </c>
      <c r="D1400" s="14" t="s">
        <v>2163</v>
      </c>
      <c r="E1400" s="14"/>
      <c r="F1400" s="14"/>
      <c r="G1400" s="14"/>
      <c r="H1400" s="14">
        <v>150</v>
      </c>
      <c r="I1400" s="14">
        <v>95.1</v>
      </c>
      <c r="J1400" s="9">
        <v>2</v>
      </c>
      <c r="K1400" s="14">
        <v>52</v>
      </c>
      <c r="L1400" s="14">
        <v>35.9</v>
      </c>
      <c r="M1400" s="14">
        <v>0.26</v>
      </c>
      <c r="N1400" s="14">
        <f t="shared" si="63"/>
        <v>0.26</v>
      </c>
      <c r="O1400" s="14" t="e">
        <f t="shared" si="65"/>
        <v>#DIV/0!</v>
      </c>
      <c r="P1400" s="14"/>
      <c r="Q1400" s="14"/>
      <c r="R1400" s="14"/>
      <c r="W1400" t="s">
        <v>3530</v>
      </c>
      <c r="X1400" s="6">
        <v>2004</v>
      </c>
      <c r="Z1400" s="6">
        <v>0</v>
      </c>
      <c r="AD1400" s="14">
        <v>200</v>
      </c>
    </row>
    <row r="1401" spans="1:30">
      <c r="A1401" s="9">
        <v>10</v>
      </c>
      <c r="B1401" s="9" t="str">
        <f t="shared" si="64"/>
        <v>Sica LP 26625280 ER 8 ohm</v>
      </c>
      <c r="C1401" s="14" t="s">
        <v>879</v>
      </c>
      <c r="D1401" s="14" t="s">
        <v>2164</v>
      </c>
      <c r="E1401" s="14"/>
      <c r="F1401" s="14"/>
      <c r="G1401" s="14"/>
      <c r="H1401" s="14">
        <v>35</v>
      </c>
      <c r="I1401" s="14">
        <v>94.1</v>
      </c>
      <c r="J1401" s="9">
        <v>1.5</v>
      </c>
      <c r="K1401" s="14">
        <v>78</v>
      </c>
      <c r="L1401" s="14">
        <v>45.8</v>
      </c>
      <c r="M1401" s="14">
        <v>1.37</v>
      </c>
      <c r="N1401" s="14">
        <f t="shared" si="63"/>
        <v>1.5294117647058822</v>
      </c>
      <c r="O1401" s="14">
        <f t="shared" si="65"/>
        <v>13.143911439114394</v>
      </c>
      <c r="P1401" s="14"/>
      <c r="Q1401" s="14"/>
      <c r="R1401" s="14"/>
      <c r="W1401" t="s">
        <v>3530</v>
      </c>
      <c r="X1401" s="6">
        <v>2004</v>
      </c>
      <c r="Z1401" s="6">
        <v>0</v>
      </c>
      <c r="AD1401" s="14">
        <v>51</v>
      </c>
    </row>
    <row r="1402" spans="1:30">
      <c r="A1402" s="9">
        <v>10</v>
      </c>
      <c r="B1402" s="9" t="str">
        <f t="shared" si="64"/>
        <v>Sica LP 26638426 ER 8 ohm</v>
      </c>
      <c r="C1402" s="14" t="s">
        <v>879</v>
      </c>
      <c r="D1402" s="14" t="s">
        <v>2165</v>
      </c>
      <c r="E1402" s="14"/>
      <c r="F1402" s="14"/>
      <c r="G1402" s="14"/>
      <c r="H1402" s="14">
        <v>70</v>
      </c>
      <c r="I1402" s="14">
        <v>96.3</v>
      </c>
      <c r="J1402" s="9">
        <v>1.5</v>
      </c>
      <c r="K1402" s="14">
        <v>76</v>
      </c>
      <c r="L1402" s="14">
        <v>42.2</v>
      </c>
      <c r="M1402" s="14">
        <v>0.94</v>
      </c>
      <c r="N1402" s="14">
        <f t="shared" si="63"/>
        <v>1.0133333333333334</v>
      </c>
      <c r="O1402" s="14">
        <f t="shared" si="65"/>
        <v>12.989090909090905</v>
      </c>
      <c r="P1402" s="14"/>
      <c r="Q1402" s="14"/>
      <c r="R1402" s="14"/>
      <c r="W1402" t="s">
        <v>3530</v>
      </c>
      <c r="X1402" s="6">
        <v>2004</v>
      </c>
      <c r="Z1402" s="6">
        <v>0</v>
      </c>
      <c r="AD1402" s="14">
        <v>75</v>
      </c>
    </row>
    <row r="1403" spans="1:30">
      <c r="A1403" s="9">
        <v>10</v>
      </c>
      <c r="B1403" s="9" t="str">
        <f t="shared" si="64"/>
        <v>Sica LP 26638426 ER 8 ohm</v>
      </c>
      <c r="C1403" s="14" t="s">
        <v>879</v>
      </c>
      <c r="D1403" s="14" t="s">
        <v>2165</v>
      </c>
      <c r="E1403" s="14"/>
      <c r="F1403" s="14"/>
      <c r="G1403" s="14"/>
      <c r="H1403" s="14">
        <v>70</v>
      </c>
      <c r="I1403" s="14">
        <v>96.3</v>
      </c>
      <c r="J1403" s="9">
        <v>1.5</v>
      </c>
      <c r="K1403" s="14">
        <v>76</v>
      </c>
      <c r="L1403" s="14">
        <v>42.2</v>
      </c>
      <c r="M1403" s="14">
        <v>0.94</v>
      </c>
      <c r="N1403" s="14">
        <f t="shared" si="63"/>
        <v>1.0133333333333334</v>
      </c>
      <c r="O1403" s="14">
        <f t="shared" si="65"/>
        <v>12.989090909090905</v>
      </c>
      <c r="P1403" s="14"/>
      <c r="Q1403" s="14"/>
      <c r="R1403" s="14"/>
      <c r="W1403" t="s">
        <v>3530</v>
      </c>
      <c r="X1403" s="6">
        <v>2004</v>
      </c>
      <c r="Z1403" s="6">
        <v>0</v>
      </c>
      <c r="AD1403" s="14">
        <v>75</v>
      </c>
    </row>
    <row r="1404" spans="1:30">
      <c r="A1404" s="9">
        <v>10</v>
      </c>
      <c r="B1404" s="9" t="str">
        <f t="shared" si="64"/>
        <v>Sica LP 26638426 WF 8 ohm</v>
      </c>
      <c r="C1404" s="14" t="s">
        <v>879</v>
      </c>
      <c r="D1404" s="14" t="s">
        <v>2166</v>
      </c>
      <c r="E1404" s="14"/>
      <c r="F1404" s="14"/>
      <c r="G1404" s="14"/>
      <c r="H1404" s="14">
        <v>70</v>
      </c>
      <c r="I1404" s="14">
        <v>92.8</v>
      </c>
      <c r="J1404" s="9">
        <v>3</v>
      </c>
      <c r="K1404" s="14">
        <v>32</v>
      </c>
      <c r="L1404" s="14">
        <v>177.2</v>
      </c>
      <c r="M1404" s="14">
        <v>0.55000000000000004</v>
      </c>
      <c r="N1404" s="14">
        <f t="shared" si="63"/>
        <v>0.58181818181818179</v>
      </c>
      <c r="O1404" s="14">
        <f t="shared" si="65"/>
        <v>10.057142857142864</v>
      </c>
      <c r="P1404" s="14"/>
      <c r="Q1404" s="14"/>
      <c r="R1404" s="14"/>
      <c r="W1404" t="s">
        <v>3530</v>
      </c>
      <c r="X1404" s="6">
        <v>2004</v>
      </c>
      <c r="Z1404" s="6">
        <v>0</v>
      </c>
      <c r="AD1404" s="14">
        <v>55</v>
      </c>
    </row>
    <row r="1405" spans="1:30">
      <c r="A1405" s="9">
        <v>10</v>
      </c>
      <c r="B1405" s="9" t="str">
        <f t="shared" si="64"/>
        <v>Sica LP 26638426 WT 8 ohm</v>
      </c>
      <c r="C1405" s="14" t="s">
        <v>879</v>
      </c>
      <c r="D1405" s="14" t="s">
        <v>2167</v>
      </c>
      <c r="E1405" s="14"/>
      <c r="F1405" s="14"/>
      <c r="G1405" s="14"/>
      <c r="H1405" s="14">
        <v>70</v>
      </c>
      <c r="I1405" s="14">
        <v>95.6</v>
      </c>
      <c r="J1405" s="9">
        <v>1.5</v>
      </c>
      <c r="K1405" s="14">
        <v>49</v>
      </c>
      <c r="L1405" s="14">
        <v>78.2</v>
      </c>
      <c r="M1405" s="14">
        <v>0.54</v>
      </c>
      <c r="N1405" s="14">
        <f t="shared" si="63"/>
        <v>0.59756097560975607</v>
      </c>
      <c r="O1405" s="14">
        <f t="shared" si="65"/>
        <v>5.6059322033898402</v>
      </c>
      <c r="P1405" s="14"/>
      <c r="Q1405" s="14"/>
      <c r="R1405" s="14"/>
      <c r="W1405" t="s">
        <v>3530</v>
      </c>
      <c r="X1405" s="6">
        <v>2004</v>
      </c>
      <c r="Z1405" s="6">
        <v>0</v>
      </c>
      <c r="AD1405" s="14">
        <v>82</v>
      </c>
    </row>
    <row r="1406" spans="1:30">
      <c r="A1406" s="9">
        <v>10</v>
      </c>
      <c r="B1406" s="9" t="str">
        <f t="shared" si="64"/>
        <v>Sica LP 26638426 WT 8 ohm</v>
      </c>
      <c r="C1406" s="14" t="s">
        <v>879</v>
      </c>
      <c r="D1406" s="14" t="s">
        <v>2167</v>
      </c>
      <c r="E1406" s="14"/>
      <c r="F1406" s="14"/>
      <c r="G1406" s="14"/>
      <c r="H1406" s="14">
        <v>70</v>
      </c>
      <c r="I1406" s="14">
        <v>92.8</v>
      </c>
      <c r="J1406" s="9">
        <v>1.5</v>
      </c>
      <c r="K1406" s="14">
        <v>55</v>
      </c>
      <c r="L1406" s="14">
        <v>58</v>
      </c>
      <c r="M1406" s="14">
        <v>0.76</v>
      </c>
      <c r="N1406" s="14">
        <f t="shared" si="63"/>
        <v>0.93220338983050843</v>
      </c>
      <c r="O1406" s="14">
        <f t="shared" si="65"/>
        <v>4.1141732283464556</v>
      </c>
      <c r="P1406" s="14"/>
      <c r="Q1406" s="14"/>
      <c r="R1406" s="14"/>
      <c r="W1406" t="s">
        <v>3530</v>
      </c>
      <c r="X1406" s="6">
        <v>2004</v>
      </c>
      <c r="Z1406" s="6">
        <v>0</v>
      </c>
      <c r="AD1406" s="14">
        <v>59</v>
      </c>
    </row>
    <row r="1407" spans="1:30">
      <c r="A1407" s="9">
        <v>10</v>
      </c>
      <c r="B1407" s="9" t="str">
        <f t="shared" si="64"/>
        <v>Sica LP 266501100 RI 8 ohm</v>
      </c>
      <c r="C1407" s="14" t="s">
        <v>879</v>
      </c>
      <c r="D1407" s="14" t="s">
        <v>2168</v>
      </c>
      <c r="E1407" s="14"/>
      <c r="F1407" s="14"/>
      <c r="G1407" s="14"/>
      <c r="H1407" s="14">
        <v>120</v>
      </c>
      <c r="I1407" s="14">
        <v>97.4</v>
      </c>
      <c r="J1407" s="9">
        <v>1.5</v>
      </c>
      <c r="K1407" s="14">
        <v>53.2</v>
      </c>
      <c r="L1407" s="14">
        <v>60.5</v>
      </c>
      <c r="M1407" s="14">
        <v>0.31</v>
      </c>
      <c r="N1407" s="14">
        <f t="shared" si="63"/>
        <v>0.32048192771084338</v>
      </c>
      <c r="O1407" s="14">
        <f t="shared" si="65"/>
        <v>9.4781609195402066</v>
      </c>
      <c r="P1407" s="14"/>
      <c r="Q1407" s="14"/>
      <c r="R1407" s="14"/>
      <c r="W1407" t="s">
        <v>3530</v>
      </c>
      <c r="X1407" s="6">
        <v>2004</v>
      </c>
      <c r="Z1407" s="6">
        <v>0</v>
      </c>
      <c r="AD1407" s="14">
        <v>166</v>
      </c>
    </row>
    <row r="1408" spans="1:30">
      <c r="A1408" s="9">
        <v>10</v>
      </c>
      <c r="B1408" s="9" t="str">
        <f t="shared" si="64"/>
        <v>Sica LP 266501100 RI 8 ohm</v>
      </c>
      <c r="C1408" s="14" t="s">
        <v>879</v>
      </c>
      <c r="D1408" s="14" t="s">
        <v>2168</v>
      </c>
      <c r="E1408" s="14"/>
      <c r="F1408" s="14"/>
      <c r="G1408" s="14"/>
      <c r="H1408" s="14">
        <v>120</v>
      </c>
      <c r="I1408" s="14">
        <v>97.4</v>
      </c>
      <c r="J1408" s="9">
        <v>1.5</v>
      </c>
      <c r="K1408" s="14">
        <v>53.2</v>
      </c>
      <c r="L1408" s="14">
        <v>60.5</v>
      </c>
      <c r="M1408" s="14">
        <v>0.31</v>
      </c>
      <c r="N1408" s="14">
        <f t="shared" si="63"/>
        <v>0.32048192771084338</v>
      </c>
      <c r="O1408" s="14">
        <f t="shared" si="65"/>
        <v>9.4781609195402066</v>
      </c>
      <c r="P1408" s="14"/>
      <c r="Q1408" s="14"/>
      <c r="R1408" s="14"/>
      <c r="W1408" t="s">
        <v>3530</v>
      </c>
      <c r="X1408" s="6">
        <v>2004</v>
      </c>
      <c r="Z1408" s="6">
        <v>0</v>
      </c>
      <c r="AD1408" s="14">
        <v>166</v>
      </c>
    </row>
    <row r="1409" spans="1:30">
      <c r="A1409" s="9">
        <v>10</v>
      </c>
      <c r="B1409" s="9" t="str">
        <f t="shared" si="64"/>
        <v>Sica LP 266501100 WG 8 ohm</v>
      </c>
      <c r="C1409" s="14" t="s">
        <v>879</v>
      </c>
      <c r="D1409" s="14" t="s">
        <v>2169</v>
      </c>
      <c r="E1409" s="14"/>
      <c r="F1409" s="14"/>
      <c r="G1409" s="14"/>
      <c r="H1409" s="14">
        <v>110</v>
      </c>
      <c r="I1409" s="14">
        <v>91.6</v>
      </c>
      <c r="J1409" s="9">
        <v>6</v>
      </c>
      <c r="K1409" s="14">
        <v>36</v>
      </c>
      <c r="L1409" s="14">
        <v>65.400000000000006</v>
      </c>
      <c r="M1409" s="14">
        <v>0.38</v>
      </c>
      <c r="N1409" s="14">
        <f t="shared" si="63"/>
        <v>0.40909090909090912</v>
      </c>
      <c r="O1409" s="14">
        <f t="shared" si="65"/>
        <v>5.3437499999999876</v>
      </c>
      <c r="P1409" s="14"/>
      <c r="Q1409" s="14"/>
      <c r="R1409" s="14"/>
      <c r="W1409" t="s">
        <v>3530</v>
      </c>
      <c r="X1409" s="6">
        <v>2004</v>
      </c>
      <c r="Z1409" s="6">
        <v>0</v>
      </c>
      <c r="AD1409" s="14">
        <v>88</v>
      </c>
    </row>
    <row r="1410" spans="1:30">
      <c r="A1410" s="9">
        <v>10</v>
      </c>
      <c r="B1410" s="9" t="str">
        <f t="shared" si="64"/>
        <v>Sica LP 266501100 WT 4 ohm</v>
      </c>
      <c r="C1410" s="14" t="s">
        <v>879</v>
      </c>
      <c r="D1410" s="14" t="s">
        <v>2170</v>
      </c>
      <c r="E1410" s="14"/>
      <c r="F1410" s="14"/>
      <c r="G1410" s="14"/>
      <c r="H1410" s="14">
        <v>110</v>
      </c>
      <c r="I1410" s="14">
        <v>97.7</v>
      </c>
      <c r="J1410" s="9">
        <v>1.5</v>
      </c>
      <c r="K1410" s="14">
        <v>60</v>
      </c>
      <c r="L1410" s="14">
        <v>39.299999999999997</v>
      </c>
      <c r="M1410" s="14">
        <v>0.28999999999999998</v>
      </c>
      <c r="N1410" s="14">
        <f t="shared" ref="N1410:N1473" si="66">IF(AD1410&gt;0,K1410/AD1410,0)</f>
        <v>0.3</v>
      </c>
      <c r="O1410" s="14">
        <f t="shared" si="65"/>
        <v>8.699999999999994</v>
      </c>
      <c r="P1410" s="14"/>
      <c r="Q1410" s="14"/>
      <c r="R1410" s="14"/>
      <c r="W1410" t="s">
        <v>3530</v>
      </c>
      <c r="X1410" s="6">
        <v>2004</v>
      </c>
      <c r="Z1410" s="6">
        <v>0</v>
      </c>
      <c r="AD1410" s="14">
        <v>200</v>
      </c>
    </row>
    <row r="1411" spans="1:30">
      <c r="A1411" s="9">
        <v>10</v>
      </c>
      <c r="B1411" s="9" t="str">
        <f t="shared" ref="B1411:B1474" si="67">CONCATENATE(C1411,CHAR(32),D1411)</f>
        <v>Sica LP 266501100 WT 4 ohm</v>
      </c>
      <c r="C1411" s="14" t="s">
        <v>879</v>
      </c>
      <c r="D1411" s="14" t="s">
        <v>2170</v>
      </c>
      <c r="E1411" s="14"/>
      <c r="F1411" s="14"/>
      <c r="G1411" s="14"/>
      <c r="H1411" s="14">
        <v>110</v>
      </c>
      <c r="I1411" s="14">
        <v>97.7</v>
      </c>
      <c r="J1411" s="9">
        <v>1.5</v>
      </c>
      <c r="K1411" s="14">
        <v>60</v>
      </c>
      <c r="L1411" s="14">
        <v>39.299999999999997</v>
      </c>
      <c r="M1411" s="14">
        <v>0.28999999999999998</v>
      </c>
      <c r="N1411" s="14">
        <f t="shared" si="66"/>
        <v>0.3</v>
      </c>
      <c r="O1411" s="14">
        <f t="shared" si="65"/>
        <v>8.699999999999994</v>
      </c>
      <c r="P1411" s="14"/>
      <c r="Q1411" s="14"/>
      <c r="R1411" s="14"/>
      <c r="W1411" t="s">
        <v>3530</v>
      </c>
      <c r="X1411" s="6">
        <v>2004</v>
      </c>
      <c r="Z1411" s="6">
        <v>0</v>
      </c>
      <c r="AD1411" s="14">
        <v>200</v>
      </c>
    </row>
    <row r="1412" spans="1:30">
      <c r="A1412" s="9">
        <v>10</v>
      </c>
      <c r="B1412" s="9" t="str">
        <f t="shared" si="67"/>
        <v>Sica LP 266501100 WT 4 ohm</v>
      </c>
      <c r="C1412" s="14" t="s">
        <v>879</v>
      </c>
      <c r="D1412" s="14" t="s">
        <v>2170</v>
      </c>
      <c r="E1412" s="14"/>
      <c r="F1412" s="14"/>
      <c r="G1412" s="14"/>
      <c r="H1412" s="14">
        <v>110</v>
      </c>
      <c r="I1412" s="14">
        <v>97.7</v>
      </c>
      <c r="J1412" s="9">
        <v>1.5</v>
      </c>
      <c r="K1412" s="14">
        <v>60</v>
      </c>
      <c r="L1412" s="14">
        <v>39.299999999999997</v>
      </c>
      <c r="M1412" s="14">
        <v>0.28999999999999998</v>
      </c>
      <c r="N1412" s="14">
        <f t="shared" si="66"/>
        <v>0.3</v>
      </c>
      <c r="O1412" s="14">
        <f t="shared" ref="O1412:O1475" si="68">IF(AD1412&gt;0,1/(1/M1412-1/N1412),0)</f>
        <v>8.699999999999994</v>
      </c>
      <c r="P1412" s="14"/>
      <c r="Q1412" s="14"/>
      <c r="R1412" s="14"/>
      <c r="W1412" t="s">
        <v>3530</v>
      </c>
      <c r="X1412" s="6">
        <v>2004</v>
      </c>
      <c r="Z1412" s="6">
        <v>0</v>
      </c>
      <c r="AD1412" s="14">
        <v>200</v>
      </c>
    </row>
    <row r="1413" spans="1:30">
      <c r="A1413" s="9">
        <v>10</v>
      </c>
      <c r="B1413" s="9" t="str">
        <f t="shared" si="67"/>
        <v>Sica LP 266501100 WT 8 ohm</v>
      </c>
      <c r="C1413" s="14" t="s">
        <v>879</v>
      </c>
      <c r="D1413" s="14" t="s">
        <v>2171</v>
      </c>
      <c r="E1413" s="14"/>
      <c r="F1413" s="14"/>
      <c r="G1413" s="14"/>
      <c r="H1413" s="14">
        <v>110</v>
      </c>
      <c r="I1413" s="14">
        <v>96.3</v>
      </c>
      <c r="J1413" s="9">
        <v>5</v>
      </c>
      <c r="K1413" s="14">
        <v>56</v>
      </c>
      <c r="L1413" s="14">
        <v>45.4</v>
      </c>
      <c r="M1413" s="14">
        <v>0.35</v>
      </c>
      <c r="N1413" s="14">
        <f t="shared" si="66"/>
        <v>0.35897435897435898</v>
      </c>
      <c r="O1413" s="14">
        <f t="shared" si="68"/>
        <v>13.999999999999963</v>
      </c>
      <c r="P1413" s="14"/>
      <c r="Q1413" s="14"/>
      <c r="R1413" s="14"/>
      <c r="W1413" t="s">
        <v>3530</v>
      </c>
      <c r="X1413" s="6">
        <v>2004</v>
      </c>
      <c r="Z1413" s="6">
        <v>0</v>
      </c>
      <c r="AD1413" s="14">
        <v>156</v>
      </c>
    </row>
    <row r="1414" spans="1:30">
      <c r="A1414" s="9">
        <v>10</v>
      </c>
      <c r="B1414" s="9" t="str">
        <f t="shared" si="67"/>
        <v>Sica LP 26650640 SW GR 4 ohm</v>
      </c>
      <c r="C1414" s="14" t="s">
        <v>879</v>
      </c>
      <c r="D1414" s="14" t="s">
        <v>2172</v>
      </c>
      <c r="E1414" s="14"/>
      <c r="F1414" s="14"/>
      <c r="G1414" s="14"/>
      <c r="H1414" s="14">
        <v>150</v>
      </c>
      <c r="I1414" s="14">
        <v>90</v>
      </c>
      <c r="J1414" s="9">
        <v>8</v>
      </c>
      <c r="K1414" s="14">
        <v>30.1</v>
      </c>
      <c r="L1414" s="14">
        <v>72.599999999999994</v>
      </c>
      <c r="M1414" s="14">
        <v>0.34</v>
      </c>
      <c r="N1414" s="14">
        <f t="shared" si="66"/>
        <v>0.35833333333333334</v>
      </c>
      <c r="O1414" s="14">
        <f t="shared" si="68"/>
        <v>6.6454545454545588</v>
      </c>
      <c r="P1414" s="14"/>
      <c r="Q1414" s="14"/>
      <c r="R1414" s="14"/>
      <c r="W1414" t="s">
        <v>3530</v>
      </c>
      <c r="X1414" s="6">
        <v>2004</v>
      </c>
      <c r="Z1414" s="6">
        <v>0</v>
      </c>
      <c r="AD1414" s="14">
        <v>84</v>
      </c>
    </row>
    <row r="1415" spans="1:30">
      <c r="A1415" s="9">
        <v>10</v>
      </c>
      <c r="B1415" s="9" t="str">
        <f t="shared" si="67"/>
        <v>Sica LP 26650640 WF 8 ohm</v>
      </c>
      <c r="C1415" s="14" t="s">
        <v>879</v>
      </c>
      <c r="D1415" s="14" t="s">
        <v>2173</v>
      </c>
      <c r="E1415" s="14"/>
      <c r="F1415" s="14"/>
      <c r="G1415" s="14"/>
      <c r="H1415" s="14">
        <v>90</v>
      </c>
      <c r="I1415" s="14">
        <v>95.1</v>
      </c>
      <c r="J1415" s="9">
        <v>4.5</v>
      </c>
      <c r="K1415" s="14">
        <v>34</v>
      </c>
      <c r="L1415" s="14">
        <v>126</v>
      </c>
      <c r="M1415" s="14">
        <v>0.27</v>
      </c>
      <c r="N1415" s="14">
        <f t="shared" si="66"/>
        <v>0.32075471698113206</v>
      </c>
      <c r="O1415" s="14">
        <f t="shared" si="68"/>
        <v>1.7063197026022319</v>
      </c>
      <c r="P1415" s="14"/>
      <c r="Q1415" s="14"/>
      <c r="R1415" s="14"/>
      <c r="W1415" t="s">
        <v>3530</v>
      </c>
      <c r="X1415" s="6">
        <v>2004</v>
      </c>
      <c r="Z1415" s="6">
        <v>0</v>
      </c>
      <c r="AD1415" s="14">
        <v>106</v>
      </c>
    </row>
    <row r="1416" spans="1:30">
      <c r="A1416" s="9">
        <v>10</v>
      </c>
      <c r="B1416" s="9" t="str">
        <f t="shared" si="67"/>
        <v>Sica LP 26650640 WT 8 ohm</v>
      </c>
      <c r="C1416" s="14" t="s">
        <v>879</v>
      </c>
      <c r="D1416" s="14" t="s">
        <v>2174</v>
      </c>
      <c r="E1416" s="14"/>
      <c r="F1416" s="14"/>
      <c r="G1416" s="14"/>
      <c r="H1416" s="14">
        <v>100</v>
      </c>
      <c r="I1416" s="14">
        <v>93.5</v>
      </c>
      <c r="J1416" s="9">
        <v>3</v>
      </c>
      <c r="K1416" s="14">
        <v>53</v>
      </c>
      <c r="L1416" s="14">
        <v>51.4</v>
      </c>
      <c r="M1416" s="14">
        <v>0.56000000000000005</v>
      </c>
      <c r="N1416" s="14">
        <f t="shared" si="66"/>
        <v>0.63855421686746983</v>
      </c>
      <c r="O1416" s="14">
        <f t="shared" si="68"/>
        <v>4.5521472392638085</v>
      </c>
      <c r="P1416" s="14"/>
      <c r="Q1416" s="14"/>
      <c r="R1416" s="14"/>
      <c r="W1416" t="s">
        <v>3530</v>
      </c>
      <c r="X1416" s="6">
        <v>2004</v>
      </c>
      <c r="Z1416" s="6">
        <v>0</v>
      </c>
      <c r="AD1416" s="14">
        <v>83</v>
      </c>
    </row>
    <row r="1417" spans="1:30">
      <c r="A1417" s="9">
        <v>10</v>
      </c>
      <c r="B1417" s="9" t="str">
        <f t="shared" si="67"/>
        <v>Sica LP 26650810 W Car 4 ohm</v>
      </c>
      <c r="C1417" s="14" t="s">
        <v>879</v>
      </c>
      <c r="D1417" s="14" t="s">
        <v>2175</v>
      </c>
      <c r="E1417" s="14"/>
      <c r="F1417" s="14"/>
      <c r="G1417" s="14"/>
      <c r="H1417" s="14">
        <v>100</v>
      </c>
      <c r="I1417" s="14">
        <v>98.2</v>
      </c>
      <c r="J1417" s="9">
        <v>1.5</v>
      </c>
      <c r="K1417" s="14">
        <v>61</v>
      </c>
      <c r="L1417" s="14">
        <v>42.7</v>
      </c>
      <c r="M1417" s="14">
        <v>0.28999999999999998</v>
      </c>
      <c r="N1417" s="14">
        <f t="shared" si="66"/>
        <v>0.30049261083743845</v>
      </c>
      <c r="O1417" s="14">
        <f t="shared" si="68"/>
        <v>8.3051643192488047</v>
      </c>
      <c r="P1417" s="14"/>
      <c r="Q1417" s="14"/>
      <c r="R1417" s="14"/>
      <c r="W1417" t="s">
        <v>3530</v>
      </c>
      <c r="X1417" s="6">
        <v>2004</v>
      </c>
      <c r="Z1417" s="6">
        <v>0</v>
      </c>
      <c r="AD1417" s="14">
        <v>203</v>
      </c>
    </row>
    <row r="1418" spans="1:30">
      <c r="A1418" s="9">
        <v>10</v>
      </c>
      <c r="B1418" s="9" t="str">
        <f t="shared" si="67"/>
        <v>Sica LP 26665N220 T 4 ohm</v>
      </c>
      <c r="C1418" s="14" t="s">
        <v>879</v>
      </c>
      <c r="D1418" s="14" t="s">
        <v>2176</v>
      </c>
      <c r="E1418" s="14"/>
      <c r="F1418" s="14"/>
      <c r="G1418" s="14"/>
      <c r="H1418" s="14">
        <v>150</v>
      </c>
      <c r="I1418" s="14">
        <v>96.1</v>
      </c>
      <c r="J1418" s="9">
        <v>3</v>
      </c>
      <c r="K1418" s="14">
        <v>66.099999999999994</v>
      </c>
      <c r="L1418" s="14">
        <v>34.9</v>
      </c>
      <c r="M1418" s="14">
        <v>0.36</v>
      </c>
      <c r="N1418" s="14">
        <f t="shared" si="66"/>
        <v>0.41055900621118008</v>
      </c>
      <c r="O1418" s="14">
        <f t="shared" si="68"/>
        <v>2.9233415233415263</v>
      </c>
      <c r="P1418" s="14"/>
      <c r="Q1418" s="14"/>
      <c r="R1418" s="14"/>
      <c r="W1418" t="s">
        <v>3530</v>
      </c>
      <c r="X1418" s="6">
        <v>2004</v>
      </c>
      <c r="Z1418" s="6">
        <v>0</v>
      </c>
      <c r="AD1418" s="14">
        <v>161</v>
      </c>
    </row>
    <row r="1419" spans="1:30">
      <c r="A1419" s="9">
        <v>10</v>
      </c>
      <c r="B1419" s="9" t="str">
        <f t="shared" si="67"/>
        <v>Sica LP 26665N220 T 8 ohm</v>
      </c>
      <c r="C1419" s="14" t="s">
        <v>879</v>
      </c>
      <c r="D1419" s="14" t="s">
        <v>2177</v>
      </c>
      <c r="E1419" s="14"/>
      <c r="F1419" s="14"/>
      <c r="G1419" s="14"/>
      <c r="H1419" s="14">
        <v>150</v>
      </c>
      <c r="I1419" s="14">
        <v>95.5</v>
      </c>
      <c r="J1419" s="9">
        <v>4</v>
      </c>
      <c r="K1419" s="14">
        <v>57</v>
      </c>
      <c r="L1419" s="14">
        <v>41.9</v>
      </c>
      <c r="M1419" s="14">
        <v>0.35</v>
      </c>
      <c r="N1419" s="14">
        <f t="shared" si="66"/>
        <v>0.41911764705882354</v>
      </c>
      <c r="O1419" s="14">
        <f t="shared" si="68"/>
        <v>2.122340425531914</v>
      </c>
      <c r="P1419" s="14"/>
      <c r="Q1419" s="14"/>
      <c r="R1419" s="14"/>
      <c r="W1419" t="s">
        <v>3530</v>
      </c>
      <c r="X1419" s="6">
        <v>2004</v>
      </c>
      <c r="Z1419" s="6">
        <v>0</v>
      </c>
      <c r="AD1419" s="14">
        <v>136</v>
      </c>
    </row>
    <row r="1420" spans="1:30">
      <c r="A1420" s="9">
        <v>10</v>
      </c>
      <c r="B1420" s="9" t="str">
        <f t="shared" si="67"/>
        <v>Sica LP266501100SWG4+4 ohm</v>
      </c>
      <c r="C1420" s="14" t="s">
        <v>879</v>
      </c>
      <c r="D1420" s="14" t="s">
        <v>2178</v>
      </c>
      <c r="E1420" s="14"/>
      <c r="F1420" s="14"/>
      <c r="G1420" s="14"/>
      <c r="H1420" s="14">
        <v>220</v>
      </c>
      <c r="I1420" s="14">
        <v>96.7</v>
      </c>
      <c r="J1420" s="9">
        <v>4</v>
      </c>
      <c r="K1420" s="14">
        <v>39</v>
      </c>
      <c r="L1420" s="14">
        <v>54.9</v>
      </c>
      <c r="M1420" s="14">
        <v>0.28999999999999998</v>
      </c>
      <c r="N1420" s="14">
        <f t="shared" si="66"/>
        <v>0.29104477611940299</v>
      </c>
      <c r="O1420" s="14">
        <f t="shared" si="68"/>
        <v>80.785714285711379</v>
      </c>
      <c r="P1420" s="14"/>
      <c r="Q1420" s="14"/>
      <c r="R1420" s="14"/>
      <c r="W1420" t="s">
        <v>3530</v>
      </c>
      <c r="X1420" s="6">
        <v>2004</v>
      </c>
      <c r="Z1420" s="6">
        <v>0</v>
      </c>
      <c r="AD1420" s="14">
        <v>134</v>
      </c>
    </row>
    <row r="1421" spans="1:30">
      <c r="A1421" s="9">
        <v>10</v>
      </c>
      <c r="B1421" s="9" t="str">
        <f t="shared" si="67"/>
        <v>Sinus 25WBA12,4BP8</v>
      </c>
      <c r="C1421" s="14" t="s">
        <v>887</v>
      </c>
      <c r="D1421" s="14" t="s">
        <v>2179</v>
      </c>
      <c r="E1421" s="14"/>
      <c r="F1421" s="14"/>
      <c r="G1421" s="14"/>
      <c r="H1421" s="14">
        <v>300</v>
      </c>
      <c r="I1421" s="14"/>
      <c r="J1421" s="9">
        <v>7</v>
      </c>
      <c r="K1421" s="14">
        <v>33</v>
      </c>
      <c r="L1421" s="14">
        <v>115</v>
      </c>
      <c r="M1421" s="14">
        <v>0.44</v>
      </c>
      <c r="N1421" s="14">
        <f t="shared" si="66"/>
        <v>0.532258064516129</v>
      </c>
      <c r="O1421" s="14">
        <f t="shared" si="68"/>
        <v>2.5384615384615379</v>
      </c>
      <c r="P1421" s="14"/>
      <c r="Q1421" s="14"/>
      <c r="R1421" s="14"/>
      <c r="W1421" t="s">
        <v>3530</v>
      </c>
      <c r="X1421" s="6">
        <v>2004</v>
      </c>
      <c r="Z1421" s="6">
        <v>0</v>
      </c>
      <c r="AD1421" s="14">
        <v>62</v>
      </c>
    </row>
    <row r="1422" spans="1:30">
      <c r="A1422" s="9">
        <v>10</v>
      </c>
      <c r="B1422" s="9" t="str">
        <f t="shared" si="67"/>
        <v>Sinus 30WBA12,5BP8</v>
      </c>
      <c r="C1422" s="14" t="s">
        <v>887</v>
      </c>
      <c r="D1422" s="14" t="s">
        <v>2180</v>
      </c>
      <c r="E1422" s="14"/>
      <c r="F1422" s="14"/>
      <c r="G1422" s="14"/>
      <c r="H1422" s="14">
        <v>400</v>
      </c>
      <c r="I1422" s="14"/>
      <c r="J1422" s="9">
        <v>7</v>
      </c>
      <c r="K1422" s="14">
        <v>32.200000000000003</v>
      </c>
      <c r="L1422" s="14">
        <v>254</v>
      </c>
      <c r="M1422" s="14">
        <v>0.72</v>
      </c>
      <c r="N1422" s="14">
        <f t="shared" si="66"/>
        <v>0.80500000000000005</v>
      </c>
      <c r="O1422" s="14">
        <f t="shared" si="68"/>
        <v>6.8188235294117625</v>
      </c>
      <c r="P1422" s="14"/>
      <c r="Q1422" s="14"/>
      <c r="R1422" s="14"/>
      <c r="W1422" t="s">
        <v>3530</v>
      </c>
      <c r="X1422" s="6">
        <v>2004</v>
      </c>
      <c r="Z1422" s="6">
        <v>0</v>
      </c>
      <c r="AD1422" s="14">
        <v>40</v>
      </c>
    </row>
    <row r="1423" spans="1:30">
      <c r="A1423" s="9">
        <v>10</v>
      </c>
      <c r="B1423" s="9" t="str">
        <f t="shared" si="67"/>
        <v>Soundstream EGW-10</v>
      </c>
      <c r="C1423" s="14" t="s">
        <v>1656</v>
      </c>
      <c r="D1423" s="14" t="s">
        <v>2181</v>
      </c>
      <c r="E1423" s="14"/>
      <c r="F1423" s="14"/>
      <c r="G1423" s="14"/>
      <c r="H1423" s="14">
        <v>200</v>
      </c>
      <c r="I1423" s="14">
        <v>87</v>
      </c>
      <c r="J1423" s="9">
        <v>5</v>
      </c>
      <c r="K1423" s="14">
        <v>31</v>
      </c>
      <c r="L1423" s="14">
        <v>40.554000000000002</v>
      </c>
      <c r="M1423" s="14">
        <v>0.65380000000000005</v>
      </c>
      <c r="N1423" s="14">
        <f t="shared" si="66"/>
        <v>0.72093023255813948</v>
      </c>
      <c r="O1423" s="14">
        <f t="shared" si="68"/>
        <v>7.0213399847571685</v>
      </c>
      <c r="P1423" s="14"/>
      <c r="Q1423" s="14"/>
      <c r="R1423" s="14"/>
      <c r="W1423" t="s">
        <v>3530</v>
      </c>
      <c r="X1423" s="6">
        <v>2004</v>
      </c>
      <c r="Z1423" s="6">
        <v>0</v>
      </c>
      <c r="AD1423" s="14">
        <v>43</v>
      </c>
    </row>
    <row r="1424" spans="1:30">
      <c r="A1424" s="9">
        <v>10</v>
      </c>
      <c r="B1424" s="9" t="str">
        <f t="shared" si="67"/>
        <v>Soundstream EXW-10</v>
      </c>
      <c r="C1424" s="14" t="s">
        <v>1656</v>
      </c>
      <c r="D1424" s="14" t="s">
        <v>2182</v>
      </c>
      <c r="E1424" s="14"/>
      <c r="F1424" s="14"/>
      <c r="G1424" s="14"/>
      <c r="H1424" s="14">
        <v>300</v>
      </c>
      <c r="I1424" s="14">
        <v>89.6</v>
      </c>
      <c r="J1424" s="9">
        <v>12.75</v>
      </c>
      <c r="K1424" s="14">
        <v>30</v>
      </c>
      <c r="L1424" s="14">
        <v>30.158999999999999</v>
      </c>
      <c r="M1424" s="14">
        <v>0.33200000000000002</v>
      </c>
      <c r="N1424" s="14">
        <f t="shared" si="66"/>
        <v>0.34090909090909088</v>
      </c>
      <c r="O1424" s="14">
        <f t="shared" si="68"/>
        <v>12.704081632653146</v>
      </c>
      <c r="P1424" s="14"/>
      <c r="Q1424" s="14"/>
      <c r="R1424" s="14"/>
      <c r="W1424" t="s">
        <v>3530</v>
      </c>
      <c r="X1424" s="6">
        <v>2004</v>
      </c>
      <c r="Z1424" s="6">
        <v>0</v>
      </c>
      <c r="AD1424" s="14">
        <v>88</v>
      </c>
    </row>
    <row r="1425" spans="1:30">
      <c r="A1425" s="9">
        <v>10</v>
      </c>
      <c r="B1425" s="9" t="str">
        <f t="shared" si="67"/>
        <v>Soundstream T2-10</v>
      </c>
      <c r="C1425" s="14" t="s">
        <v>1656</v>
      </c>
      <c r="D1425" s="14" t="s">
        <v>2183</v>
      </c>
      <c r="E1425" s="14"/>
      <c r="F1425" s="14"/>
      <c r="G1425" s="14"/>
      <c r="H1425" s="14">
        <v>600</v>
      </c>
      <c r="I1425" s="14">
        <v>87</v>
      </c>
      <c r="J1425" s="9">
        <v>10.25</v>
      </c>
      <c r="K1425" s="14">
        <v>33</v>
      </c>
      <c r="L1425" s="14">
        <v>19.170000000000002</v>
      </c>
      <c r="M1425" s="14">
        <v>0.37790000000000001</v>
      </c>
      <c r="N1425" s="14">
        <f t="shared" si="66"/>
        <v>0.40243902439024393</v>
      </c>
      <c r="O1425" s="14">
        <f t="shared" si="68"/>
        <v>6.1975449756485448</v>
      </c>
      <c r="P1425" s="14"/>
      <c r="Q1425" s="14"/>
      <c r="R1425" s="14"/>
      <c r="W1425" t="s">
        <v>3530</v>
      </c>
      <c r="X1425" s="6">
        <v>2004</v>
      </c>
      <c r="Z1425" s="6">
        <v>0</v>
      </c>
      <c r="AD1425" s="14">
        <v>82</v>
      </c>
    </row>
    <row r="1426" spans="1:30">
      <c r="A1426" s="9">
        <v>10</v>
      </c>
      <c r="B1426" s="9" t="str">
        <f t="shared" si="67"/>
        <v>Speakerlab W1038B</v>
      </c>
      <c r="C1426" s="14" t="s">
        <v>1658</v>
      </c>
      <c r="D1426" s="14" t="s">
        <v>2184</v>
      </c>
      <c r="E1426" s="14"/>
      <c r="F1426" s="14"/>
      <c r="G1426" s="14"/>
      <c r="H1426" s="14">
        <v>150</v>
      </c>
      <c r="I1426" s="14">
        <v>92</v>
      </c>
      <c r="J1426" s="9">
        <v>3</v>
      </c>
      <c r="K1426" s="14">
        <v>32.700000000000003</v>
      </c>
      <c r="L1426" s="14">
        <v>99.22</v>
      </c>
      <c r="M1426" s="14">
        <v>0.33129999999999998</v>
      </c>
      <c r="N1426" s="14">
        <f t="shared" si="66"/>
        <v>0.36741573033707869</v>
      </c>
      <c r="O1426" s="14">
        <f t="shared" si="68"/>
        <v>3.3704103537317556</v>
      </c>
      <c r="P1426" s="14"/>
      <c r="Q1426" s="14"/>
      <c r="R1426" s="14"/>
      <c r="W1426" t="s">
        <v>3530</v>
      </c>
      <c r="X1426" s="6">
        <v>2004</v>
      </c>
      <c r="Z1426" s="6">
        <v>0</v>
      </c>
      <c r="AD1426" s="14">
        <v>89</v>
      </c>
    </row>
    <row r="1427" spans="1:30">
      <c r="A1427" s="9">
        <v>10</v>
      </c>
      <c r="B1427" s="9" t="str">
        <f t="shared" si="67"/>
        <v>Speakerlab W1088P</v>
      </c>
      <c r="C1427" s="14" t="s">
        <v>1658</v>
      </c>
      <c r="D1427" s="14" t="s">
        <v>2185</v>
      </c>
      <c r="E1427" s="14"/>
      <c r="F1427" s="14"/>
      <c r="G1427" s="14"/>
      <c r="H1427" s="14">
        <v>100</v>
      </c>
      <c r="I1427" s="14">
        <v>90</v>
      </c>
      <c r="J1427" s="9">
        <v>3</v>
      </c>
      <c r="K1427" s="14">
        <v>20.399999999999999</v>
      </c>
      <c r="L1427" s="14">
        <v>197.09</v>
      </c>
      <c r="M1427" s="14">
        <v>0.26019999999999999</v>
      </c>
      <c r="N1427" s="14">
        <f t="shared" si="66"/>
        <v>0.27945205479452051</v>
      </c>
      <c r="O1427" s="14">
        <f t="shared" si="68"/>
        <v>3.7769176035292511</v>
      </c>
      <c r="P1427" s="14"/>
      <c r="Q1427" s="14"/>
      <c r="R1427" s="14"/>
      <c r="W1427" t="s">
        <v>3530</v>
      </c>
      <c r="X1427" s="6">
        <v>2004</v>
      </c>
      <c r="Z1427" s="6">
        <v>0</v>
      </c>
      <c r="AD1427" s="14">
        <v>73</v>
      </c>
    </row>
    <row r="1428" spans="1:30">
      <c r="A1428" s="9">
        <v>10</v>
      </c>
      <c r="B1428" s="9" t="str">
        <f t="shared" si="67"/>
        <v>Stillwater C-10</v>
      </c>
      <c r="C1428" s="14" t="s">
        <v>1292</v>
      </c>
      <c r="D1428" s="14" t="s">
        <v>2186</v>
      </c>
      <c r="E1428" s="14"/>
      <c r="F1428" s="14"/>
      <c r="G1428" s="14"/>
      <c r="H1428" s="14">
        <v>300</v>
      </c>
      <c r="I1428" s="14">
        <v>96</v>
      </c>
      <c r="J1428" s="9"/>
      <c r="K1428" s="14">
        <v>22</v>
      </c>
      <c r="L1428" s="14">
        <v>165.16</v>
      </c>
      <c r="M1428" s="14">
        <v>0.26200000000000001</v>
      </c>
      <c r="N1428" s="14">
        <f t="shared" si="66"/>
        <v>0</v>
      </c>
      <c r="O1428" s="14">
        <f t="shared" si="68"/>
        <v>0</v>
      </c>
      <c r="P1428" s="14"/>
      <c r="Q1428" s="14"/>
      <c r="R1428" s="14"/>
      <c r="W1428" t="s">
        <v>3530</v>
      </c>
      <c r="X1428" s="6">
        <v>2004</v>
      </c>
      <c r="Z1428" s="6">
        <v>0</v>
      </c>
      <c r="AD1428" s="14"/>
    </row>
    <row r="1429" spans="1:30">
      <c r="A1429" s="9">
        <v>10</v>
      </c>
      <c r="B1429" s="9" t="str">
        <f t="shared" si="67"/>
        <v>Stillwater F-10</v>
      </c>
      <c r="C1429" s="14" t="s">
        <v>1292</v>
      </c>
      <c r="D1429" s="14" t="s">
        <v>2187</v>
      </c>
      <c r="E1429" s="14"/>
      <c r="F1429" s="14"/>
      <c r="G1429" s="14"/>
      <c r="H1429" s="14">
        <v>300</v>
      </c>
      <c r="I1429" s="14">
        <v>96</v>
      </c>
      <c r="J1429" s="9"/>
      <c r="K1429" s="14">
        <v>34</v>
      </c>
      <c r="L1429" s="14">
        <v>73.94</v>
      </c>
      <c r="M1429" s="14">
        <v>0.38800000000000001</v>
      </c>
      <c r="N1429" s="14">
        <f t="shared" si="66"/>
        <v>0</v>
      </c>
      <c r="O1429" s="14">
        <f t="shared" si="68"/>
        <v>0</v>
      </c>
      <c r="P1429" s="14"/>
      <c r="Q1429" s="14"/>
      <c r="R1429" s="14"/>
      <c r="W1429" t="s">
        <v>3530</v>
      </c>
      <c r="X1429" s="6">
        <v>2004</v>
      </c>
      <c r="Z1429" s="6">
        <v>0</v>
      </c>
      <c r="AD1429" s="14"/>
    </row>
    <row r="1430" spans="1:30">
      <c r="A1430" s="9">
        <v>10</v>
      </c>
      <c r="B1430" s="9" t="str">
        <f t="shared" si="67"/>
        <v>Tang Band WT-934</v>
      </c>
      <c r="C1430" s="14" t="s">
        <v>14</v>
      </c>
      <c r="D1430" s="14" t="s">
        <v>2188</v>
      </c>
      <c r="E1430" s="14"/>
      <c r="F1430" s="14"/>
      <c r="G1430" s="14"/>
      <c r="H1430" s="14">
        <v>150</v>
      </c>
      <c r="I1430" s="14">
        <v>85</v>
      </c>
      <c r="J1430" s="9">
        <v>12</v>
      </c>
      <c r="K1430" s="14">
        <v>23</v>
      </c>
      <c r="L1430" s="14">
        <v>76</v>
      </c>
      <c r="M1430" s="14">
        <v>0.36</v>
      </c>
      <c r="N1430" s="14">
        <f t="shared" si="66"/>
        <v>0.37704918032786883</v>
      </c>
      <c r="O1430" s="14">
        <f t="shared" si="68"/>
        <v>7.9615384615384821</v>
      </c>
      <c r="P1430" s="14"/>
      <c r="Q1430" s="14"/>
      <c r="R1430" s="14"/>
      <c r="W1430" t="s">
        <v>3530</v>
      </c>
      <c r="X1430" s="6">
        <v>2004</v>
      </c>
      <c r="Z1430" s="6">
        <v>0</v>
      </c>
      <c r="AD1430" s="14">
        <v>61</v>
      </c>
    </row>
    <row r="1431" spans="1:30">
      <c r="A1431" s="9">
        <v>10</v>
      </c>
      <c r="B1431" s="9" t="str">
        <f t="shared" si="67"/>
        <v>Tang Band WT-998</v>
      </c>
      <c r="C1431" s="14" t="s">
        <v>14</v>
      </c>
      <c r="D1431" s="14" t="s">
        <v>2189</v>
      </c>
      <c r="E1431" s="14"/>
      <c r="F1431" s="14"/>
      <c r="G1431" s="14"/>
      <c r="H1431" s="14">
        <v>200</v>
      </c>
      <c r="I1431" s="14">
        <v>97</v>
      </c>
      <c r="J1431" s="9">
        <v>2</v>
      </c>
      <c r="K1431" s="14">
        <v>59</v>
      </c>
      <c r="L1431" s="14">
        <v>43.32</v>
      </c>
      <c r="M1431" s="14">
        <v>0.27</v>
      </c>
      <c r="N1431" s="14">
        <f t="shared" si="66"/>
        <v>0.27962085308056872</v>
      </c>
      <c r="O1431" s="14">
        <f t="shared" si="68"/>
        <v>7.8472906403941023</v>
      </c>
      <c r="P1431" s="14"/>
      <c r="Q1431" s="14"/>
      <c r="R1431" s="14"/>
      <c r="W1431" t="s">
        <v>3530</v>
      </c>
      <c r="X1431" s="6">
        <v>2004</v>
      </c>
      <c r="Z1431" s="6">
        <v>0</v>
      </c>
      <c r="AD1431" s="14">
        <v>211</v>
      </c>
    </row>
    <row r="1432" spans="1:30">
      <c r="A1432" s="9">
        <v>10</v>
      </c>
      <c r="B1432" s="9" t="str">
        <f t="shared" si="67"/>
        <v>TC Sounds TC10SCU</v>
      </c>
      <c r="C1432" s="14" t="s">
        <v>377</v>
      </c>
      <c r="D1432" s="14" t="s">
        <v>2190</v>
      </c>
      <c r="E1432" s="14"/>
      <c r="F1432" s="14"/>
      <c r="G1432" s="14"/>
      <c r="H1432" s="14">
        <v>200</v>
      </c>
      <c r="I1432" s="14">
        <v>89</v>
      </c>
      <c r="J1432" s="9">
        <v>11</v>
      </c>
      <c r="K1432" s="14">
        <v>19.5</v>
      </c>
      <c r="L1432" s="14">
        <v>174</v>
      </c>
      <c r="M1432" s="14">
        <v>0.23530000000000001</v>
      </c>
      <c r="N1432" s="14">
        <f t="shared" si="66"/>
        <v>0.24074074074074073</v>
      </c>
      <c r="O1432" s="14">
        <f t="shared" si="68"/>
        <v>10.411504424778782</v>
      </c>
      <c r="P1432" s="14"/>
      <c r="Q1432" s="14"/>
      <c r="R1432" s="14"/>
      <c r="W1432" t="s">
        <v>3530</v>
      </c>
      <c r="X1432" s="6">
        <v>2004</v>
      </c>
      <c r="Z1432" s="6">
        <v>0</v>
      </c>
      <c r="AD1432" s="14">
        <v>81</v>
      </c>
    </row>
    <row r="1433" spans="1:30">
      <c r="A1433" s="9">
        <v>10</v>
      </c>
      <c r="B1433" s="9" t="str">
        <f t="shared" si="67"/>
        <v>TC Sounds TC10SCUAL</v>
      </c>
      <c r="C1433" s="14" t="s">
        <v>377</v>
      </c>
      <c r="D1433" s="14" t="s">
        <v>2191</v>
      </c>
      <c r="E1433" s="14"/>
      <c r="F1433" s="14"/>
      <c r="G1433" s="14"/>
      <c r="H1433" s="14">
        <v>200</v>
      </c>
      <c r="I1433" s="14">
        <v>91</v>
      </c>
      <c r="J1433" s="9">
        <v>8.4</v>
      </c>
      <c r="K1433" s="14">
        <v>21.9</v>
      </c>
      <c r="L1433" s="14">
        <v>176</v>
      </c>
      <c r="M1433" s="14">
        <v>0.24529999999999999</v>
      </c>
      <c r="N1433" s="14">
        <f t="shared" si="66"/>
        <v>0.24886363636363634</v>
      </c>
      <c r="O1433" s="14">
        <f t="shared" si="68"/>
        <v>17.130325255102314</v>
      </c>
      <c r="P1433" s="14"/>
      <c r="Q1433" s="14"/>
      <c r="R1433" s="14"/>
      <c r="W1433" t="s">
        <v>3530</v>
      </c>
      <c r="X1433" s="6">
        <v>2004</v>
      </c>
      <c r="Z1433" s="6">
        <v>0</v>
      </c>
      <c r="AD1433" s="14">
        <v>88</v>
      </c>
    </row>
    <row r="1434" spans="1:30">
      <c r="A1434" s="9">
        <v>10</v>
      </c>
      <c r="B1434" s="9" t="str">
        <f t="shared" si="67"/>
        <v>Thump T1000</v>
      </c>
      <c r="C1434" s="14" t="s">
        <v>1668</v>
      </c>
      <c r="D1434" s="14" t="s">
        <v>2192</v>
      </c>
      <c r="E1434" s="14"/>
      <c r="F1434" s="14"/>
      <c r="G1434" s="14"/>
      <c r="H1434" s="14">
        <v>500</v>
      </c>
      <c r="I1434" s="14">
        <v>92</v>
      </c>
      <c r="J1434" s="9"/>
      <c r="K1434" s="14">
        <v>50</v>
      </c>
      <c r="L1434" s="14">
        <v>41</v>
      </c>
      <c r="M1434" s="14">
        <v>0.6</v>
      </c>
      <c r="N1434" s="14">
        <f t="shared" si="66"/>
        <v>0.8771929824561403</v>
      </c>
      <c r="O1434" s="14">
        <f t="shared" si="68"/>
        <v>1.89873417721519</v>
      </c>
      <c r="P1434" s="14"/>
      <c r="Q1434" s="14"/>
      <c r="R1434" s="14"/>
      <c r="W1434" t="s">
        <v>3530</v>
      </c>
      <c r="X1434" s="6">
        <v>2004</v>
      </c>
      <c r="Z1434" s="6">
        <v>0</v>
      </c>
      <c r="AD1434" s="14">
        <v>57</v>
      </c>
    </row>
    <row r="1435" spans="1:30">
      <c r="A1435" s="9">
        <v>10</v>
      </c>
      <c r="B1435" s="9" t="str">
        <f t="shared" si="67"/>
        <v>Thump T1046</v>
      </c>
      <c r="C1435" s="14" t="s">
        <v>1668</v>
      </c>
      <c r="D1435" s="14" t="s">
        <v>2193</v>
      </c>
      <c r="E1435" s="14"/>
      <c r="F1435" s="14"/>
      <c r="G1435" s="14"/>
      <c r="H1435" s="14">
        <v>250</v>
      </c>
      <c r="I1435" s="14">
        <v>92</v>
      </c>
      <c r="J1435" s="9"/>
      <c r="K1435" s="14">
        <v>45</v>
      </c>
      <c r="L1435" s="14">
        <v>40</v>
      </c>
      <c r="M1435" s="14">
        <v>0.63</v>
      </c>
      <c r="N1435" s="14">
        <f t="shared" si="66"/>
        <v>0.88235294117647056</v>
      </c>
      <c r="O1435" s="14">
        <f t="shared" si="68"/>
        <v>2.2027972027972029</v>
      </c>
      <c r="P1435" s="14"/>
      <c r="Q1435" s="14"/>
      <c r="R1435" s="14"/>
      <c r="W1435" t="s">
        <v>3530</v>
      </c>
      <c r="X1435" s="6">
        <v>2004</v>
      </c>
      <c r="Z1435" s="6">
        <v>0</v>
      </c>
      <c r="AD1435" s="14">
        <v>51</v>
      </c>
    </row>
    <row r="1436" spans="1:30">
      <c r="A1436" s="9">
        <v>10</v>
      </c>
      <c r="B1436" s="9" t="str">
        <f t="shared" si="67"/>
        <v>Thump T1058</v>
      </c>
      <c r="C1436" s="14" t="s">
        <v>1668</v>
      </c>
      <c r="D1436" s="14" t="s">
        <v>2194</v>
      </c>
      <c r="E1436" s="14"/>
      <c r="F1436" s="14"/>
      <c r="G1436" s="14"/>
      <c r="H1436" s="14">
        <v>150</v>
      </c>
      <c r="I1436" s="14">
        <v>92</v>
      </c>
      <c r="J1436" s="9"/>
      <c r="K1436" s="14">
        <v>40</v>
      </c>
      <c r="L1436" s="14">
        <v>39</v>
      </c>
      <c r="M1436" s="14">
        <v>0.78</v>
      </c>
      <c r="N1436" s="14">
        <f t="shared" si="66"/>
        <v>0.95238095238095233</v>
      </c>
      <c r="O1436" s="14">
        <f t="shared" si="68"/>
        <v>4.3093922651933729</v>
      </c>
      <c r="P1436" s="14"/>
      <c r="Q1436" s="14"/>
      <c r="R1436" s="14"/>
      <c r="W1436" t="s">
        <v>3530</v>
      </c>
      <c r="X1436" s="6">
        <v>2004</v>
      </c>
      <c r="Z1436" s="6">
        <v>0</v>
      </c>
      <c r="AD1436" s="14">
        <v>42</v>
      </c>
    </row>
    <row r="1437" spans="1:30">
      <c r="A1437" s="9">
        <v>10</v>
      </c>
      <c r="B1437" s="9" t="str">
        <f t="shared" si="67"/>
        <v>Thump T1067</v>
      </c>
      <c r="C1437" s="14" t="s">
        <v>1668</v>
      </c>
      <c r="D1437" s="14" t="s">
        <v>2195</v>
      </c>
      <c r="E1437" s="14"/>
      <c r="F1437" s="14"/>
      <c r="G1437" s="14"/>
      <c r="H1437" s="14"/>
      <c r="I1437" s="14">
        <v>91</v>
      </c>
      <c r="J1437" s="9"/>
      <c r="K1437" s="14">
        <v>33</v>
      </c>
      <c r="L1437" s="14">
        <v>40</v>
      </c>
      <c r="M1437" s="14">
        <v>0.66</v>
      </c>
      <c r="N1437" s="14">
        <f t="shared" si="66"/>
        <v>0.84615384615384615</v>
      </c>
      <c r="O1437" s="14">
        <f t="shared" si="68"/>
        <v>3.0000000000000009</v>
      </c>
      <c r="P1437" s="14"/>
      <c r="Q1437" s="14"/>
      <c r="R1437" s="14"/>
      <c r="W1437" t="s">
        <v>3530</v>
      </c>
      <c r="X1437" s="6">
        <v>2004</v>
      </c>
      <c r="Z1437" s="6">
        <v>0</v>
      </c>
      <c r="AD1437" s="14">
        <v>39</v>
      </c>
    </row>
    <row r="1438" spans="1:30">
      <c r="A1438" s="9">
        <v>10</v>
      </c>
      <c r="B1438" s="9" t="str">
        <f t="shared" si="67"/>
        <v>Thump T9010</v>
      </c>
      <c r="C1438" s="14" t="s">
        <v>1668</v>
      </c>
      <c r="D1438" s="14" t="s">
        <v>2196</v>
      </c>
      <c r="E1438" s="14"/>
      <c r="F1438" s="14"/>
      <c r="G1438" s="14"/>
      <c r="H1438" s="14">
        <v>400</v>
      </c>
      <c r="I1438" s="14">
        <v>92</v>
      </c>
      <c r="J1438" s="9"/>
      <c r="K1438" s="14">
        <v>45</v>
      </c>
      <c r="L1438" s="14">
        <v>41</v>
      </c>
      <c r="M1438" s="14">
        <v>0.63</v>
      </c>
      <c r="N1438" s="14">
        <f t="shared" si="66"/>
        <v>0.88235294117647056</v>
      </c>
      <c r="O1438" s="14">
        <f t="shared" si="68"/>
        <v>2.2027972027972029</v>
      </c>
      <c r="P1438" s="14"/>
      <c r="Q1438" s="14"/>
      <c r="R1438" s="14"/>
      <c r="W1438" t="s">
        <v>3530</v>
      </c>
      <c r="X1438" s="6">
        <v>2004</v>
      </c>
      <c r="Z1438" s="6">
        <v>0</v>
      </c>
      <c r="AD1438" s="14">
        <v>51</v>
      </c>
    </row>
    <row r="1439" spans="1:30">
      <c r="A1439" s="9">
        <v>10</v>
      </c>
      <c r="B1439" s="9" t="str">
        <f t="shared" si="67"/>
        <v>Ultimate CA1025</v>
      </c>
      <c r="C1439" s="14" t="s">
        <v>936</v>
      </c>
      <c r="D1439" s="14" t="s">
        <v>2197</v>
      </c>
      <c r="E1439" s="14"/>
      <c r="F1439" s="14"/>
      <c r="G1439" s="14"/>
      <c r="H1439" s="14">
        <v>60</v>
      </c>
      <c r="I1439" s="14">
        <v>90</v>
      </c>
      <c r="J1439" s="9">
        <v>6.35</v>
      </c>
      <c r="K1439" s="14">
        <v>38</v>
      </c>
      <c r="L1439" s="14">
        <v>93.49</v>
      </c>
      <c r="M1439" s="14">
        <v>0.71</v>
      </c>
      <c r="N1439" s="14">
        <f t="shared" si="66"/>
        <v>0</v>
      </c>
      <c r="O1439" s="14">
        <f t="shared" si="68"/>
        <v>0</v>
      </c>
      <c r="P1439" s="14"/>
      <c r="Q1439" s="14"/>
      <c r="R1439" s="14"/>
      <c r="W1439" t="s">
        <v>3530</v>
      </c>
      <c r="X1439" s="6">
        <v>2004</v>
      </c>
      <c r="Z1439" s="6">
        <v>0</v>
      </c>
      <c r="AD1439" s="14"/>
    </row>
    <row r="1440" spans="1:30">
      <c r="A1440" s="9">
        <v>10</v>
      </c>
      <c r="B1440" s="9" t="str">
        <f t="shared" si="67"/>
        <v>Ultimate IMC1030</v>
      </c>
      <c r="C1440" s="14" t="s">
        <v>936</v>
      </c>
      <c r="D1440" s="14" t="s">
        <v>2198</v>
      </c>
      <c r="E1440" s="14"/>
      <c r="F1440" s="14"/>
      <c r="G1440" s="14"/>
      <c r="H1440" s="14">
        <v>100</v>
      </c>
      <c r="I1440" s="14">
        <v>92</v>
      </c>
      <c r="J1440" s="9">
        <v>5.08</v>
      </c>
      <c r="K1440" s="14">
        <v>38</v>
      </c>
      <c r="L1440" s="14">
        <v>82.16</v>
      </c>
      <c r="M1440" s="14">
        <v>0.38</v>
      </c>
      <c r="N1440" s="14">
        <f t="shared" si="66"/>
        <v>0</v>
      </c>
      <c r="O1440" s="14">
        <f t="shared" si="68"/>
        <v>0</v>
      </c>
      <c r="P1440" s="14"/>
      <c r="Q1440" s="14"/>
      <c r="R1440" s="14"/>
      <c r="W1440" t="s">
        <v>3530</v>
      </c>
      <c r="X1440" s="6">
        <v>2004</v>
      </c>
      <c r="Z1440" s="6">
        <v>0</v>
      </c>
      <c r="AD1440" s="14"/>
    </row>
    <row r="1441" spans="1:30">
      <c r="A1441" s="9">
        <v>10</v>
      </c>
      <c r="B1441" s="9" t="str">
        <f t="shared" si="67"/>
        <v>Ultimate MW1025A</v>
      </c>
      <c r="C1441" s="14" t="s">
        <v>936</v>
      </c>
      <c r="D1441" s="14" t="s">
        <v>2199</v>
      </c>
      <c r="E1441" s="14"/>
      <c r="F1441" s="14"/>
      <c r="G1441" s="14"/>
      <c r="H1441" s="14">
        <v>85</v>
      </c>
      <c r="I1441" s="14">
        <v>92</v>
      </c>
      <c r="J1441" s="9">
        <v>3.8</v>
      </c>
      <c r="K1441" s="14">
        <v>35</v>
      </c>
      <c r="L1441" s="14">
        <v>118.9</v>
      </c>
      <c r="M1441" s="14">
        <v>0.46650000000000003</v>
      </c>
      <c r="N1441" s="14">
        <f t="shared" si="66"/>
        <v>0.53846153846153844</v>
      </c>
      <c r="O1441" s="14">
        <f t="shared" si="68"/>
        <v>3.4906467129877075</v>
      </c>
      <c r="P1441" s="14"/>
      <c r="Q1441" s="14"/>
      <c r="R1441" s="14"/>
      <c r="W1441" t="s">
        <v>3530</v>
      </c>
      <c r="X1441" s="6">
        <v>2004</v>
      </c>
      <c r="Z1441" s="6">
        <v>0</v>
      </c>
      <c r="AD1441" s="14">
        <v>65</v>
      </c>
    </row>
    <row r="1442" spans="1:30">
      <c r="A1442" s="9">
        <v>10</v>
      </c>
      <c r="B1442" s="9" t="str">
        <f t="shared" si="67"/>
        <v>Ultimate MW1025A</v>
      </c>
      <c r="C1442" s="14" t="s">
        <v>936</v>
      </c>
      <c r="D1442" s="14" t="s">
        <v>2199</v>
      </c>
      <c r="E1442" s="14"/>
      <c r="F1442" s="14"/>
      <c r="G1442" s="14"/>
      <c r="H1442" s="14">
        <v>85</v>
      </c>
      <c r="I1442" s="14">
        <v>93</v>
      </c>
      <c r="J1442" s="9">
        <v>3.81</v>
      </c>
      <c r="K1442" s="14">
        <v>35</v>
      </c>
      <c r="L1442" s="14">
        <v>118.99</v>
      </c>
      <c r="M1442" s="14">
        <v>0.34</v>
      </c>
      <c r="N1442" s="14">
        <f t="shared" si="66"/>
        <v>0</v>
      </c>
      <c r="O1442" s="14">
        <f t="shared" si="68"/>
        <v>0</v>
      </c>
      <c r="P1442" s="14"/>
      <c r="Q1442" s="14"/>
      <c r="R1442" s="14"/>
      <c r="W1442" t="s">
        <v>3530</v>
      </c>
      <c r="X1442" s="6">
        <v>2004</v>
      </c>
      <c r="Z1442" s="6">
        <v>0</v>
      </c>
      <c r="AD1442" s="14"/>
    </row>
    <row r="1443" spans="1:30">
      <c r="A1443" s="9">
        <v>10</v>
      </c>
      <c r="B1443" s="9" t="str">
        <f t="shared" si="67"/>
        <v>Ultimate PW1035</v>
      </c>
      <c r="C1443" s="14" t="s">
        <v>936</v>
      </c>
      <c r="D1443" s="14" t="s">
        <v>2200</v>
      </c>
      <c r="E1443" s="14"/>
      <c r="F1443" s="14"/>
      <c r="G1443" s="14"/>
      <c r="H1443" s="14">
        <v>160</v>
      </c>
      <c r="I1443" s="14">
        <v>88</v>
      </c>
      <c r="J1443" s="9">
        <v>8.9</v>
      </c>
      <c r="K1443" s="14">
        <v>29</v>
      </c>
      <c r="L1443" s="14">
        <v>84.4</v>
      </c>
      <c r="M1443" s="14">
        <v>0.43409999999999999</v>
      </c>
      <c r="N1443" s="14">
        <f t="shared" si="66"/>
        <v>0.48333333333333334</v>
      </c>
      <c r="O1443" s="14">
        <f t="shared" si="68"/>
        <v>4.2616452268111065</v>
      </c>
      <c r="P1443" s="14"/>
      <c r="Q1443" s="14"/>
      <c r="R1443" s="14"/>
      <c r="W1443" t="s">
        <v>3530</v>
      </c>
      <c r="X1443" s="6">
        <v>2004</v>
      </c>
      <c r="Z1443" s="6">
        <v>0</v>
      </c>
      <c r="AD1443" s="14">
        <v>60</v>
      </c>
    </row>
    <row r="1444" spans="1:30">
      <c r="A1444" s="9">
        <v>10</v>
      </c>
      <c r="B1444" s="9" t="str">
        <f t="shared" si="67"/>
        <v>Ultimate PW1035DV</v>
      </c>
      <c r="C1444" s="14" t="s">
        <v>936</v>
      </c>
      <c r="D1444" s="14" t="s">
        <v>2201</v>
      </c>
      <c r="E1444" s="14"/>
      <c r="F1444" s="14"/>
      <c r="G1444" s="14"/>
      <c r="H1444" s="14">
        <v>210</v>
      </c>
      <c r="I1444" s="14">
        <v>86</v>
      </c>
      <c r="J1444" s="9">
        <v>7.6</v>
      </c>
      <c r="K1444" s="14">
        <v>28</v>
      </c>
      <c r="L1444" s="14">
        <v>76.5</v>
      </c>
      <c r="M1444" s="14">
        <v>0.57769999999999999</v>
      </c>
      <c r="N1444" s="14">
        <f t="shared" si="66"/>
        <v>0.66666666666666663</v>
      </c>
      <c r="O1444" s="14">
        <f t="shared" si="68"/>
        <v>4.3289621581116515</v>
      </c>
      <c r="P1444" s="14"/>
      <c r="Q1444" s="14"/>
      <c r="R1444" s="14"/>
      <c r="W1444" t="s">
        <v>3530</v>
      </c>
      <c r="X1444" s="6">
        <v>2004</v>
      </c>
      <c r="Z1444" s="6">
        <v>0</v>
      </c>
      <c r="AD1444" s="14">
        <v>42</v>
      </c>
    </row>
    <row r="1445" spans="1:30">
      <c r="A1445" s="9">
        <v>10</v>
      </c>
      <c r="B1445" s="9" t="str">
        <f t="shared" si="67"/>
        <v>Ultimate REFLEX 10</v>
      </c>
      <c r="C1445" s="14" t="s">
        <v>936</v>
      </c>
      <c r="D1445" s="14" t="s">
        <v>2202</v>
      </c>
      <c r="E1445" s="14"/>
      <c r="F1445" s="14"/>
      <c r="G1445" s="14"/>
      <c r="H1445" s="14">
        <v>375</v>
      </c>
      <c r="I1445" s="14">
        <v>91</v>
      </c>
      <c r="J1445" s="9">
        <v>7.6</v>
      </c>
      <c r="K1445" s="14">
        <v>30</v>
      </c>
      <c r="L1445" s="14">
        <v>111.3</v>
      </c>
      <c r="M1445" s="14">
        <v>0.36009999999999998</v>
      </c>
      <c r="N1445" s="14">
        <f t="shared" si="66"/>
        <v>0.37037037037037035</v>
      </c>
      <c r="O1445" s="14">
        <f t="shared" si="68"/>
        <v>12.985935809592487</v>
      </c>
      <c r="P1445" s="14"/>
      <c r="Q1445" s="14"/>
      <c r="R1445" s="14"/>
      <c r="W1445" t="s">
        <v>3530</v>
      </c>
      <c r="X1445" s="6">
        <v>2004</v>
      </c>
      <c r="Z1445" s="6">
        <v>0</v>
      </c>
      <c r="AD1445" s="14">
        <v>81</v>
      </c>
    </row>
    <row r="1446" spans="1:30">
      <c r="A1446" s="9">
        <v>10</v>
      </c>
      <c r="B1446" s="9" t="str">
        <f t="shared" si="67"/>
        <v>Vifa M25WO-49-08</v>
      </c>
      <c r="C1446" s="14" t="s">
        <v>260</v>
      </c>
      <c r="D1446" s="14" t="s">
        <v>2203</v>
      </c>
      <c r="E1446" s="14"/>
      <c r="F1446" s="14"/>
      <c r="G1446" s="14"/>
      <c r="H1446" s="14">
        <v>80</v>
      </c>
      <c r="I1446" s="14">
        <v>90</v>
      </c>
      <c r="J1446" s="9"/>
      <c r="K1446" s="14">
        <v>25</v>
      </c>
      <c r="L1446" s="14">
        <v>164</v>
      </c>
      <c r="M1446" s="14">
        <v>0.28999999999999998</v>
      </c>
      <c r="N1446" s="14">
        <f t="shared" si="66"/>
        <v>0.30864197530864196</v>
      </c>
      <c r="O1446" s="14">
        <f t="shared" si="68"/>
        <v>4.8013245033112577</v>
      </c>
      <c r="P1446" s="14"/>
      <c r="Q1446" s="14"/>
      <c r="R1446" s="14"/>
      <c r="W1446" t="s">
        <v>3530</v>
      </c>
      <c r="X1446" s="6">
        <v>2004</v>
      </c>
      <c r="Z1446" s="6">
        <v>0</v>
      </c>
      <c r="AD1446" s="14">
        <v>81</v>
      </c>
    </row>
    <row r="1447" spans="1:30">
      <c r="A1447" s="9">
        <v>10</v>
      </c>
      <c r="B1447" s="9" t="str">
        <f t="shared" si="67"/>
        <v>Vifa PL26WR09-04</v>
      </c>
      <c r="C1447" s="14" t="s">
        <v>260</v>
      </c>
      <c r="D1447" s="14" t="s">
        <v>2204</v>
      </c>
      <c r="E1447" s="14"/>
      <c r="F1447" s="14"/>
      <c r="G1447" s="14"/>
      <c r="H1447" s="14">
        <v>125</v>
      </c>
      <c r="I1447" s="14">
        <v>89</v>
      </c>
      <c r="J1447" s="9"/>
      <c r="K1447" s="14">
        <v>26</v>
      </c>
      <c r="L1447" s="14">
        <v>110</v>
      </c>
      <c r="M1447" s="14">
        <v>0.35</v>
      </c>
      <c r="N1447" s="14">
        <f t="shared" si="66"/>
        <v>0.38235294117647056</v>
      </c>
      <c r="O1447" s="14">
        <f t="shared" si="68"/>
        <v>4.1363636363636358</v>
      </c>
      <c r="P1447" s="14"/>
      <c r="Q1447" s="14"/>
      <c r="R1447" s="14"/>
      <c r="W1447" t="s">
        <v>3530</v>
      </c>
      <c r="X1447" s="6">
        <v>2004</v>
      </c>
      <c r="Z1447" s="6">
        <v>0</v>
      </c>
      <c r="AD1447" s="14">
        <v>68</v>
      </c>
    </row>
    <row r="1448" spans="1:30">
      <c r="A1448" s="9">
        <v>10</v>
      </c>
      <c r="B1448" s="9" t="str">
        <f t="shared" si="67"/>
        <v>Vifa PL26WR09-08</v>
      </c>
      <c r="C1448" s="14" t="s">
        <v>260</v>
      </c>
      <c r="D1448" s="14" t="s">
        <v>2205</v>
      </c>
      <c r="E1448" s="14"/>
      <c r="F1448" s="14"/>
      <c r="G1448" s="14"/>
      <c r="H1448" s="14">
        <v>125</v>
      </c>
      <c r="I1448" s="14">
        <v>87</v>
      </c>
      <c r="J1448" s="9"/>
      <c r="K1448" s="14">
        <v>27</v>
      </c>
      <c r="L1448" s="14">
        <v>110</v>
      </c>
      <c r="M1448" s="14">
        <v>0.39</v>
      </c>
      <c r="N1448" s="14">
        <f t="shared" si="66"/>
        <v>0.42857142857142855</v>
      </c>
      <c r="O1448" s="14">
        <f t="shared" si="68"/>
        <v>4.3333333333333401</v>
      </c>
      <c r="P1448" s="14"/>
      <c r="Q1448" s="14"/>
      <c r="R1448" s="14"/>
      <c r="W1448" t="s">
        <v>3530</v>
      </c>
      <c r="X1448" s="6">
        <v>2004</v>
      </c>
      <c r="Z1448" s="6">
        <v>0</v>
      </c>
      <c r="AD1448" s="14">
        <v>63</v>
      </c>
    </row>
    <row r="1449" spans="1:30">
      <c r="A1449" s="9">
        <v>10</v>
      </c>
      <c r="B1449" s="9" t="str">
        <f t="shared" si="67"/>
        <v>Visaton GF 250 2 Ohm</v>
      </c>
      <c r="C1449" s="14" t="s">
        <v>752</v>
      </c>
      <c r="D1449" s="14" t="s">
        <v>2206</v>
      </c>
      <c r="E1449" s="14"/>
      <c r="F1449" s="14"/>
      <c r="G1449" s="14"/>
      <c r="H1449" s="14">
        <v>150</v>
      </c>
      <c r="I1449" s="14">
        <v>90</v>
      </c>
      <c r="J1449" s="9">
        <v>16</v>
      </c>
      <c r="K1449" s="14">
        <v>26</v>
      </c>
      <c r="L1449" s="14">
        <v>110</v>
      </c>
      <c r="M1449" s="14">
        <v>0.28999999999999998</v>
      </c>
      <c r="N1449" s="14">
        <f t="shared" si="66"/>
        <v>0.30952380952380953</v>
      </c>
      <c r="O1449" s="14">
        <f t="shared" si="68"/>
        <v>4.5975609756097526</v>
      </c>
      <c r="P1449" s="14"/>
      <c r="Q1449" s="14"/>
      <c r="R1449" s="14"/>
      <c r="W1449" t="s">
        <v>3530</v>
      </c>
      <c r="X1449" s="6">
        <v>2004</v>
      </c>
      <c r="Z1449" s="6">
        <v>0</v>
      </c>
      <c r="AD1449" s="14">
        <v>84</v>
      </c>
    </row>
    <row r="1450" spans="1:30">
      <c r="A1450" s="9">
        <v>10</v>
      </c>
      <c r="B1450" s="9" t="str">
        <f t="shared" si="67"/>
        <v>Visaton GF 250 4 Ohm</v>
      </c>
      <c r="C1450" s="14" t="s">
        <v>752</v>
      </c>
      <c r="D1450" s="14" t="s">
        <v>2207</v>
      </c>
      <c r="E1450" s="14"/>
      <c r="F1450" s="14"/>
      <c r="G1450" s="14"/>
      <c r="H1450" s="14">
        <v>150</v>
      </c>
      <c r="I1450" s="14">
        <v>87</v>
      </c>
      <c r="J1450" s="9">
        <v>16</v>
      </c>
      <c r="K1450" s="14">
        <v>26</v>
      </c>
      <c r="L1450" s="14">
        <v>110</v>
      </c>
      <c r="M1450" s="14">
        <v>0.55000000000000004</v>
      </c>
      <c r="N1450" s="14">
        <f t="shared" si="66"/>
        <v>0.63414634146341464</v>
      </c>
      <c r="O1450" s="14">
        <f t="shared" si="68"/>
        <v>4.1449275362318838</v>
      </c>
      <c r="P1450" s="14"/>
      <c r="Q1450" s="14"/>
      <c r="R1450" s="14"/>
      <c r="W1450" t="s">
        <v>3530</v>
      </c>
      <c r="X1450" s="6">
        <v>2004</v>
      </c>
      <c r="Z1450" s="6">
        <v>0</v>
      </c>
      <c r="AD1450" s="14">
        <v>41</v>
      </c>
    </row>
    <row r="1451" spans="1:30">
      <c r="A1451" s="9">
        <v>10</v>
      </c>
      <c r="B1451" s="9" t="str">
        <f t="shared" si="67"/>
        <v>Visaton GF 250 8 Ohm</v>
      </c>
      <c r="C1451" s="14" t="s">
        <v>752</v>
      </c>
      <c r="D1451" s="14" t="s">
        <v>2208</v>
      </c>
      <c r="E1451" s="14"/>
      <c r="F1451" s="14"/>
      <c r="G1451" s="14"/>
      <c r="H1451" s="14">
        <v>150</v>
      </c>
      <c r="I1451" s="14">
        <v>90</v>
      </c>
      <c r="J1451" s="9">
        <v>16</v>
      </c>
      <c r="K1451" s="14">
        <v>24</v>
      </c>
      <c r="L1451" s="14">
        <v>134</v>
      </c>
      <c r="M1451" s="14">
        <v>0.28000000000000003</v>
      </c>
      <c r="N1451" s="14">
        <f t="shared" si="66"/>
        <v>0.28915662650602408</v>
      </c>
      <c r="O1451" s="14">
        <f t="shared" si="68"/>
        <v>8.8421052631579258</v>
      </c>
      <c r="P1451" s="14"/>
      <c r="Q1451" s="14"/>
      <c r="R1451" s="14"/>
      <c r="W1451" t="s">
        <v>3530</v>
      </c>
      <c r="X1451" s="6">
        <v>2004</v>
      </c>
      <c r="Z1451" s="6">
        <v>0</v>
      </c>
      <c r="AD1451" s="14">
        <v>83</v>
      </c>
    </row>
    <row r="1452" spans="1:30">
      <c r="A1452" s="9">
        <v>10</v>
      </c>
      <c r="B1452" s="9" t="str">
        <f t="shared" si="67"/>
        <v>Visaton W 250 8 Ohm</v>
      </c>
      <c r="C1452" s="14" t="s">
        <v>752</v>
      </c>
      <c r="D1452" s="14" t="s">
        <v>2209</v>
      </c>
      <c r="E1452" s="14"/>
      <c r="F1452" s="14"/>
      <c r="G1452" s="14"/>
      <c r="H1452" s="14">
        <v>90</v>
      </c>
      <c r="I1452" s="14">
        <v>90</v>
      </c>
      <c r="J1452" s="9">
        <v>9</v>
      </c>
      <c r="K1452" s="14">
        <v>37</v>
      </c>
      <c r="L1452" s="14">
        <v>135</v>
      </c>
      <c r="M1452" s="14">
        <v>0.75</v>
      </c>
      <c r="N1452" s="14">
        <f t="shared" si="66"/>
        <v>1</v>
      </c>
      <c r="O1452" s="14">
        <f t="shared" si="68"/>
        <v>3.0000000000000009</v>
      </c>
      <c r="P1452" s="14"/>
      <c r="Q1452" s="14"/>
      <c r="R1452" s="14"/>
      <c r="W1452" t="s">
        <v>3530</v>
      </c>
      <c r="X1452" s="6">
        <v>2004</v>
      </c>
      <c r="Z1452" s="6">
        <v>0</v>
      </c>
      <c r="AD1452" s="14">
        <v>37</v>
      </c>
    </row>
    <row r="1453" spans="1:30">
      <c r="A1453" s="9">
        <v>10</v>
      </c>
      <c r="B1453" s="9" t="str">
        <f t="shared" si="67"/>
        <v>Visaton W 250 NG 4 Ohm</v>
      </c>
      <c r="C1453" s="14" t="s">
        <v>752</v>
      </c>
      <c r="D1453" s="14" t="s">
        <v>2210</v>
      </c>
      <c r="E1453" s="14"/>
      <c r="F1453" s="14"/>
      <c r="G1453" s="14"/>
      <c r="H1453" s="14">
        <v>80</v>
      </c>
      <c r="I1453" s="14">
        <v>90</v>
      </c>
      <c r="J1453" s="9">
        <v>9</v>
      </c>
      <c r="K1453" s="14">
        <v>37</v>
      </c>
      <c r="L1453" s="14">
        <v>120</v>
      </c>
      <c r="M1453" s="14">
        <v>0.87</v>
      </c>
      <c r="N1453" s="14">
        <f t="shared" si="66"/>
        <v>1.088235294117647</v>
      </c>
      <c r="O1453" s="14">
        <f t="shared" si="68"/>
        <v>4.3382749326145573</v>
      </c>
      <c r="P1453" s="14"/>
      <c r="Q1453" s="14"/>
      <c r="R1453" s="14"/>
      <c r="W1453" t="s">
        <v>3530</v>
      </c>
      <c r="X1453" s="6">
        <v>2004</v>
      </c>
      <c r="Z1453" s="6">
        <v>0</v>
      </c>
      <c r="AD1453" s="14">
        <v>34</v>
      </c>
    </row>
    <row r="1454" spans="1:30">
      <c r="A1454" s="9">
        <v>10</v>
      </c>
      <c r="B1454" s="9" t="str">
        <f t="shared" si="67"/>
        <v>Visaton W 250 S 4 Ohm</v>
      </c>
      <c r="C1454" s="14" t="s">
        <v>752</v>
      </c>
      <c r="D1454" s="14" t="s">
        <v>2211</v>
      </c>
      <c r="E1454" s="14"/>
      <c r="F1454" s="14"/>
      <c r="G1454" s="14"/>
      <c r="H1454" s="14">
        <v>100</v>
      </c>
      <c r="I1454" s="14">
        <v>90</v>
      </c>
      <c r="J1454" s="9">
        <v>7</v>
      </c>
      <c r="K1454" s="14">
        <v>31</v>
      </c>
      <c r="L1454" s="14">
        <v>140</v>
      </c>
      <c r="M1454" s="14">
        <v>0.3</v>
      </c>
      <c r="N1454" s="14">
        <f t="shared" si="66"/>
        <v>0.34831460674157305</v>
      </c>
      <c r="O1454" s="14">
        <f t="shared" si="68"/>
        <v>2.1627906976744162</v>
      </c>
      <c r="P1454" s="14"/>
      <c r="Q1454" s="14"/>
      <c r="R1454" s="14"/>
      <c r="W1454" t="s">
        <v>3530</v>
      </c>
      <c r="X1454" s="6">
        <v>2004</v>
      </c>
      <c r="Z1454" s="6">
        <v>0</v>
      </c>
      <c r="AD1454" s="14">
        <v>89</v>
      </c>
    </row>
    <row r="1455" spans="1:30">
      <c r="A1455" s="9">
        <v>10</v>
      </c>
      <c r="B1455" s="9" t="str">
        <f t="shared" si="67"/>
        <v>Visaton W 250 S 8 Ohm</v>
      </c>
      <c r="C1455" s="14" t="s">
        <v>752</v>
      </c>
      <c r="D1455" s="14" t="s">
        <v>2212</v>
      </c>
      <c r="E1455" s="14"/>
      <c r="F1455" s="14"/>
      <c r="G1455" s="14"/>
      <c r="H1455" s="14">
        <v>100</v>
      </c>
      <c r="I1455" s="14">
        <v>90</v>
      </c>
      <c r="J1455" s="9">
        <v>7</v>
      </c>
      <c r="K1455" s="14">
        <v>31</v>
      </c>
      <c r="L1455" s="14">
        <v>140</v>
      </c>
      <c r="M1455" s="14">
        <v>0.4</v>
      </c>
      <c r="N1455" s="14">
        <f t="shared" si="66"/>
        <v>0.49206349206349204</v>
      </c>
      <c r="O1455" s="14">
        <f t="shared" si="68"/>
        <v>2.1379310344827585</v>
      </c>
      <c r="P1455" s="14"/>
      <c r="Q1455" s="14"/>
      <c r="R1455" s="14"/>
      <c r="W1455" t="s">
        <v>3530</v>
      </c>
      <c r="X1455" s="6">
        <v>2004</v>
      </c>
      <c r="Z1455" s="6">
        <v>0</v>
      </c>
      <c r="AD1455" s="14">
        <v>63</v>
      </c>
    </row>
    <row r="1456" spans="1:30">
      <c r="A1456" s="9">
        <v>10</v>
      </c>
      <c r="B1456" s="9" t="str">
        <f t="shared" si="67"/>
        <v>Visaton WS 25 E 4 Ohm</v>
      </c>
      <c r="C1456" s="14" t="s">
        <v>752</v>
      </c>
      <c r="D1456" s="14" t="s">
        <v>2213</v>
      </c>
      <c r="E1456" s="14"/>
      <c r="F1456" s="14"/>
      <c r="G1456" s="14"/>
      <c r="H1456" s="14">
        <v>80</v>
      </c>
      <c r="I1456" s="14">
        <v>88</v>
      </c>
      <c r="J1456" s="9">
        <v>6</v>
      </c>
      <c r="K1456" s="14">
        <v>41</v>
      </c>
      <c r="L1456" s="14">
        <v>85</v>
      </c>
      <c r="M1456" s="14">
        <v>1.05</v>
      </c>
      <c r="N1456" s="14">
        <f t="shared" si="66"/>
        <v>1.5769230769230769</v>
      </c>
      <c r="O1456" s="14">
        <f t="shared" si="68"/>
        <v>3.1423357664233582</v>
      </c>
      <c r="P1456" s="14"/>
      <c r="Q1456" s="14"/>
      <c r="R1456" s="14"/>
      <c r="W1456" t="s">
        <v>3530</v>
      </c>
      <c r="X1456" s="6">
        <v>2004</v>
      </c>
      <c r="Z1456" s="6">
        <v>0</v>
      </c>
      <c r="AD1456" s="14">
        <v>26</v>
      </c>
    </row>
    <row r="1457" spans="1:30">
      <c r="A1457" s="9">
        <v>10</v>
      </c>
      <c r="B1457" s="9" t="str">
        <f t="shared" si="67"/>
        <v>Visaton WS 25 E 8 Ohm</v>
      </c>
      <c r="C1457" s="14" t="s">
        <v>752</v>
      </c>
      <c r="D1457" s="14" t="s">
        <v>2214</v>
      </c>
      <c r="E1457" s="14"/>
      <c r="F1457" s="14"/>
      <c r="G1457" s="14"/>
      <c r="H1457" s="14">
        <v>80</v>
      </c>
      <c r="I1457" s="14">
        <v>88</v>
      </c>
      <c r="J1457" s="9">
        <v>6</v>
      </c>
      <c r="K1457" s="14">
        <v>40</v>
      </c>
      <c r="L1457" s="14">
        <v>90</v>
      </c>
      <c r="M1457" s="14">
        <v>1</v>
      </c>
      <c r="N1457" s="14">
        <f t="shared" si="66"/>
        <v>1.5384615384615385</v>
      </c>
      <c r="O1457" s="14">
        <f t="shared" si="68"/>
        <v>2.8571428571428563</v>
      </c>
      <c r="P1457" s="14"/>
      <c r="Q1457" s="14"/>
      <c r="R1457" s="14"/>
      <c r="W1457" t="s">
        <v>3530</v>
      </c>
      <c r="X1457" s="6">
        <v>2004</v>
      </c>
      <c r="Z1457" s="6">
        <v>0</v>
      </c>
      <c r="AD1457" s="14">
        <v>26</v>
      </c>
    </row>
    <row r="1458" spans="1:30">
      <c r="A1458" s="9">
        <v>10</v>
      </c>
      <c r="B1458" s="9" t="str">
        <f t="shared" si="67"/>
        <v>Volt B250.2-16ohm</v>
      </c>
      <c r="C1458" s="14" t="s">
        <v>1700</v>
      </c>
      <c r="D1458" s="14" t="s">
        <v>2215</v>
      </c>
      <c r="E1458" s="14"/>
      <c r="F1458" s="14"/>
      <c r="G1458" s="14"/>
      <c r="H1458" s="14">
        <v>150</v>
      </c>
      <c r="I1458" s="14">
        <v>92</v>
      </c>
      <c r="J1458" s="9">
        <v>6</v>
      </c>
      <c r="K1458" s="14">
        <v>29</v>
      </c>
      <c r="L1458" s="14">
        <v>90</v>
      </c>
      <c r="M1458" s="14">
        <v>0.2</v>
      </c>
      <c r="N1458" s="14">
        <f t="shared" si="66"/>
        <v>0.2196969696969697</v>
      </c>
      <c r="O1458" s="14">
        <f t="shared" si="68"/>
        <v>2.2307692307692317</v>
      </c>
      <c r="P1458" s="14"/>
      <c r="Q1458" s="14"/>
      <c r="R1458" s="14"/>
      <c r="W1458" t="s">
        <v>3530</v>
      </c>
      <c r="X1458" s="6">
        <v>2004</v>
      </c>
      <c r="Z1458" s="6">
        <v>0</v>
      </c>
      <c r="AD1458" s="14">
        <v>132</v>
      </c>
    </row>
    <row r="1459" spans="1:30">
      <c r="A1459" s="9">
        <v>10</v>
      </c>
      <c r="B1459" s="9" t="str">
        <f t="shared" si="67"/>
        <v>Volt B250.2-8ohm</v>
      </c>
      <c r="C1459" s="14" t="s">
        <v>1700</v>
      </c>
      <c r="D1459" s="14" t="s">
        <v>2216</v>
      </c>
      <c r="E1459" s="14"/>
      <c r="F1459" s="14"/>
      <c r="G1459" s="14"/>
      <c r="H1459" s="14">
        <v>150</v>
      </c>
      <c r="I1459" s="14">
        <v>92</v>
      </c>
      <c r="J1459" s="9">
        <v>6</v>
      </c>
      <c r="K1459" s="14">
        <v>29</v>
      </c>
      <c r="L1459" s="14">
        <v>90</v>
      </c>
      <c r="M1459" s="14">
        <v>0.2</v>
      </c>
      <c r="N1459" s="14">
        <f t="shared" si="66"/>
        <v>0.2196969696969697</v>
      </c>
      <c r="O1459" s="14">
        <f t="shared" si="68"/>
        <v>2.2307692307692317</v>
      </c>
      <c r="P1459" s="14"/>
      <c r="Q1459" s="14"/>
      <c r="R1459" s="14"/>
      <c r="W1459" t="s">
        <v>3530</v>
      </c>
      <c r="X1459" s="6">
        <v>2004</v>
      </c>
      <c r="Z1459" s="6">
        <v>0</v>
      </c>
      <c r="AD1459" s="14">
        <v>132</v>
      </c>
    </row>
    <row r="1460" spans="1:30">
      <c r="A1460" s="9">
        <v>10</v>
      </c>
      <c r="B1460" s="9" t="str">
        <f t="shared" si="67"/>
        <v>Volt B250.8-16ohm</v>
      </c>
      <c r="C1460" s="14" t="s">
        <v>1700</v>
      </c>
      <c r="D1460" s="14" t="s">
        <v>2217</v>
      </c>
      <c r="E1460" s="14"/>
      <c r="F1460" s="14"/>
      <c r="G1460" s="14"/>
      <c r="H1460" s="14">
        <v>150</v>
      </c>
      <c r="I1460" s="14">
        <v>89</v>
      </c>
      <c r="J1460" s="9">
        <v>5.5</v>
      </c>
      <c r="K1460" s="14">
        <v>24</v>
      </c>
      <c r="L1460" s="14">
        <v>126</v>
      </c>
      <c r="M1460" s="14">
        <v>0.3</v>
      </c>
      <c r="N1460" s="14">
        <f t="shared" si="66"/>
        <v>0.34782608695652173</v>
      </c>
      <c r="O1460" s="14">
        <f t="shared" si="68"/>
        <v>2.1818181818181812</v>
      </c>
      <c r="P1460" s="14"/>
      <c r="Q1460" s="14"/>
      <c r="R1460" s="14"/>
      <c r="W1460" t="s">
        <v>3530</v>
      </c>
      <c r="X1460" s="6">
        <v>2004</v>
      </c>
      <c r="Z1460" s="6">
        <v>0</v>
      </c>
      <c r="AD1460" s="14">
        <v>69</v>
      </c>
    </row>
    <row r="1461" spans="1:30">
      <c r="A1461" s="9">
        <v>10</v>
      </c>
      <c r="B1461" s="9" t="str">
        <f t="shared" si="67"/>
        <v>Volt B250.8-8ohm</v>
      </c>
      <c r="C1461" s="14" t="s">
        <v>1700</v>
      </c>
      <c r="D1461" s="14" t="s">
        <v>2218</v>
      </c>
      <c r="E1461" s="14"/>
      <c r="F1461" s="14"/>
      <c r="G1461" s="14"/>
      <c r="H1461" s="14">
        <v>150</v>
      </c>
      <c r="I1461" s="14">
        <v>89</v>
      </c>
      <c r="J1461" s="9">
        <v>5.5</v>
      </c>
      <c r="K1461" s="14">
        <v>24</v>
      </c>
      <c r="L1461" s="14">
        <v>126</v>
      </c>
      <c r="M1461" s="14">
        <v>0.3</v>
      </c>
      <c r="N1461" s="14">
        <f t="shared" si="66"/>
        <v>0.34782608695652173</v>
      </c>
      <c r="O1461" s="14">
        <f t="shared" si="68"/>
        <v>2.1818181818181812</v>
      </c>
      <c r="P1461" s="14"/>
      <c r="Q1461" s="14"/>
      <c r="R1461" s="14"/>
      <c r="W1461" t="s">
        <v>3530</v>
      </c>
      <c r="X1461" s="6">
        <v>2004</v>
      </c>
      <c r="Z1461" s="6">
        <v>0</v>
      </c>
      <c r="AD1461" s="14">
        <v>69</v>
      </c>
    </row>
    <row r="1462" spans="1:30">
      <c r="A1462" s="9">
        <v>10</v>
      </c>
      <c r="B1462" s="9" t="str">
        <f t="shared" si="67"/>
        <v>Volt B2500.1-16ohm</v>
      </c>
      <c r="C1462" s="14" t="s">
        <v>1700</v>
      </c>
      <c r="D1462" s="14" t="s">
        <v>2219</v>
      </c>
      <c r="E1462" s="14"/>
      <c r="F1462" s="14"/>
      <c r="G1462" s="14"/>
      <c r="H1462" s="14">
        <v>250</v>
      </c>
      <c r="I1462" s="14">
        <v>90</v>
      </c>
      <c r="J1462" s="9">
        <v>5.5</v>
      </c>
      <c r="K1462" s="14">
        <v>25</v>
      </c>
      <c r="L1462" s="14">
        <v>51</v>
      </c>
      <c r="M1462" s="14">
        <v>0.21</v>
      </c>
      <c r="N1462" s="14">
        <f t="shared" si="66"/>
        <v>0.25</v>
      </c>
      <c r="O1462" s="14">
        <f t="shared" si="68"/>
        <v>1.3125</v>
      </c>
      <c r="P1462" s="14"/>
      <c r="Q1462" s="14"/>
      <c r="R1462" s="14"/>
      <c r="W1462" t="s">
        <v>3530</v>
      </c>
      <c r="X1462" s="6">
        <v>2004</v>
      </c>
      <c r="Z1462" s="6">
        <v>0</v>
      </c>
      <c r="AD1462" s="14">
        <v>100</v>
      </c>
    </row>
    <row r="1463" spans="1:30">
      <c r="A1463" s="9">
        <v>10</v>
      </c>
      <c r="B1463" s="9" t="str">
        <f t="shared" si="67"/>
        <v>Volt B2500.1-8ohm</v>
      </c>
      <c r="C1463" s="14" t="s">
        <v>1700</v>
      </c>
      <c r="D1463" s="14" t="s">
        <v>2220</v>
      </c>
      <c r="E1463" s="14"/>
      <c r="F1463" s="14"/>
      <c r="G1463" s="14"/>
      <c r="H1463" s="14">
        <v>250</v>
      </c>
      <c r="I1463" s="14">
        <v>90</v>
      </c>
      <c r="J1463" s="9">
        <v>5.5</v>
      </c>
      <c r="K1463" s="14">
        <v>25</v>
      </c>
      <c r="L1463" s="14">
        <v>51</v>
      </c>
      <c r="M1463" s="14">
        <v>0.21</v>
      </c>
      <c r="N1463" s="14">
        <f t="shared" si="66"/>
        <v>0.25</v>
      </c>
      <c r="O1463" s="14">
        <f t="shared" si="68"/>
        <v>1.3125</v>
      </c>
      <c r="P1463" s="14"/>
      <c r="Q1463" s="14"/>
      <c r="R1463" s="14"/>
      <c r="W1463" t="s">
        <v>3530</v>
      </c>
      <c r="X1463" s="6">
        <v>2004</v>
      </c>
      <c r="Z1463" s="6">
        <v>0</v>
      </c>
      <c r="AD1463" s="14">
        <v>100</v>
      </c>
    </row>
    <row r="1464" spans="1:30">
      <c r="A1464" s="9">
        <v>10</v>
      </c>
      <c r="B1464" s="9" t="str">
        <f t="shared" si="67"/>
        <v>Volt BM2500.4-16ohm</v>
      </c>
      <c r="C1464" s="14" t="s">
        <v>1700</v>
      </c>
      <c r="D1464" s="14" t="s">
        <v>2221</v>
      </c>
      <c r="E1464" s="14"/>
      <c r="F1464" s="14"/>
      <c r="G1464" s="14"/>
      <c r="H1464" s="14">
        <v>200</v>
      </c>
      <c r="I1464" s="14">
        <v>92</v>
      </c>
      <c r="J1464" s="9">
        <v>8</v>
      </c>
      <c r="K1464" s="14">
        <v>32</v>
      </c>
      <c r="L1464" s="14">
        <v>73</v>
      </c>
      <c r="M1464" s="14">
        <v>0.21</v>
      </c>
      <c r="N1464" s="14">
        <f t="shared" si="66"/>
        <v>0.24060150375939848</v>
      </c>
      <c r="O1464" s="14">
        <f t="shared" si="68"/>
        <v>1.6511056511056512</v>
      </c>
      <c r="P1464" s="14"/>
      <c r="Q1464" s="14"/>
      <c r="R1464" s="14"/>
      <c r="W1464" t="s">
        <v>3530</v>
      </c>
      <c r="X1464" s="6">
        <v>2004</v>
      </c>
      <c r="Z1464" s="6">
        <v>0</v>
      </c>
      <c r="AD1464" s="14">
        <v>133</v>
      </c>
    </row>
    <row r="1465" spans="1:30">
      <c r="A1465" s="9">
        <v>10</v>
      </c>
      <c r="B1465" s="9" t="str">
        <f t="shared" si="67"/>
        <v>Volt BM2500.4-8ohm</v>
      </c>
      <c r="C1465" s="14" t="s">
        <v>1700</v>
      </c>
      <c r="D1465" s="14" t="s">
        <v>2222</v>
      </c>
      <c r="E1465" s="14"/>
      <c r="F1465" s="14"/>
      <c r="G1465" s="14"/>
      <c r="H1465" s="14">
        <v>200</v>
      </c>
      <c r="I1465" s="14">
        <v>92</v>
      </c>
      <c r="J1465" s="9">
        <v>8</v>
      </c>
      <c r="K1465" s="14">
        <v>32</v>
      </c>
      <c r="L1465" s="14">
        <v>73</v>
      </c>
      <c r="M1465" s="14">
        <v>0.21</v>
      </c>
      <c r="N1465" s="14">
        <f t="shared" si="66"/>
        <v>0.24060150375939848</v>
      </c>
      <c r="O1465" s="14">
        <f t="shared" si="68"/>
        <v>1.6511056511056512</v>
      </c>
      <c r="P1465" s="14"/>
      <c r="Q1465" s="14"/>
      <c r="R1465" s="14"/>
      <c r="W1465" t="s">
        <v>3530</v>
      </c>
      <c r="X1465" s="6">
        <v>2004</v>
      </c>
      <c r="Z1465" s="6">
        <v>0</v>
      </c>
      <c r="AD1465" s="14">
        <v>133</v>
      </c>
    </row>
    <row r="1466" spans="1:30">
      <c r="A1466" s="9">
        <v>10</v>
      </c>
      <c r="B1466" s="9" t="str">
        <f t="shared" si="67"/>
        <v>Volt BM2500.5-16ohm</v>
      </c>
      <c r="C1466" s="14" t="s">
        <v>1700</v>
      </c>
      <c r="D1466" s="14" t="s">
        <v>2223</v>
      </c>
      <c r="E1466" s="14"/>
      <c r="F1466" s="14"/>
      <c r="G1466" s="14"/>
      <c r="H1466" s="14">
        <v>200</v>
      </c>
      <c r="I1466" s="14">
        <v>95</v>
      </c>
      <c r="J1466" s="9">
        <v>4</v>
      </c>
      <c r="K1466" s="14">
        <v>43</v>
      </c>
      <c r="L1466" s="14">
        <v>38</v>
      </c>
      <c r="M1466" s="14">
        <v>0.22</v>
      </c>
      <c r="N1466" s="14">
        <f t="shared" si="66"/>
        <v>0.22994652406417113</v>
      </c>
      <c r="O1466" s="14">
        <f t="shared" si="68"/>
        <v>5.0860215053763271</v>
      </c>
      <c r="P1466" s="14"/>
      <c r="Q1466" s="14"/>
      <c r="R1466" s="14"/>
      <c r="W1466" t="s">
        <v>3530</v>
      </c>
      <c r="X1466" s="6">
        <v>2004</v>
      </c>
      <c r="Z1466" s="6">
        <v>0</v>
      </c>
      <c r="AD1466" s="14">
        <v>187</v>
      </c>
    </row>
    <row r="1467" spans="1:30">
      <c r="A1467" s="9">
        <v>10</v>
      </c>
      <c r="B1467" s="9" t="str">
        <f t="shared" si="67"/>
        <v>Volt BM2500.5-8ohm</v>
      </c>
      <c r="C1467" s="14" t="s">
        <v>1700</v>
      </c>
      <c r="D1467" s="14" t="s">
        <v>2224</v>
      </c>
      <c r="E1467" s="14"/>
      <c r="F1467" s="14"/>
      <c r="G1467" s="14"/>
      <c r="H1467" s="14">
        <v>200</v>
      </c>
      <c r="I1467" s="14">
        <v>95</v>
      </c>
      <c r="J1467" s="9">
        <v>4</v>
      </c>
      <c r="K1467" s="14">
        <v>43</v>
      </c>
      <c r="L1467" s="14">
        <v>38</v>
      </c>
      <c r="M1467" s="14">
        <v>0.22</v>
      </c>
      <c r="N1467" s="14">
        <f t="shared" si="66"/>
        <v>0.22994652406417113</v>
      </c>
      <c r="O1467" s="14">
        <f t="shared" si="68"/>
        <v>5.0860215053763271</v>
      </c>
      <c r="P1467" s="14"/>
      <c r="Q1467" s="14"/>
      <c r="R1467" s="14"/>
      <c r="W1467" t="s">
        <v>3530</v>
      </c>
      <c r="X1467" s="6">
        <v>2004</v>
      </c>
      <c r="Z1467" s="6">
        <v>0</v>
      </c>
      <c r="AD1467" s="14">
        <v>187</v>
      </c>
    </row>
    <row r="1468" spans="1:30">
      <c r="A1468" s="9">
        <v>10</v>
      </c>
      <c r="B1468" s="9" t="str">
        <f t="shared" si="67"/>
        <v>Volt BM251.3-16ohm</v>
      </c>
      <c r="C1468" s="14" t="s">
        <v>1700</v>
      </c>
      <c r="D1468" s="14" t="s">
        <v>2225</v>
      </c>
      <c r="E1468" s="14"/>
      <c r="F1468" s="14"/>
      <c r="G1468" s="14"/>
      <c r="H1468" s="14">
        <v>200</v>
      </c>
      <c r="I1468" s="14">
        <v>93</v>
      </c>
      <c r="J1468" s="9">
        <v>5</v>
      </c>
      <c r="K1468" s="14">
        <v>40</v>
      </c>
      <c r="L1468" s="14">
        <v>59</v>
      </c>
      <c r="M1468" s="14">
        <v>0.32</v>
      </c>
      <c r="N1468" s="14">
        <f t="shared" si="66"/>
        <v>0.33898305084745761</v>
      </c>
      <c r="O1468" s="14">
        <f t="shared" si="68"/>
        <v>5.7142857142857197</v>
      </c>
      <c r="P1468" s="14"/>
      <c r="Q1468" s="14"/>
      <c r="R1468" s="14"/>
      <c r="W1468" t="s">
        <v>3530</v>
      </c>
      <c r="X1468" s="6">
        <v>2004</v>
      </c>
      <c r="Z1468" s="6">
        <v>0</v>
      </c>
      <c r="AD1468" s="14">
        <v>118</v>
      </c>
    </row>
    <row r="1469" spans="1:30">
      <c r="A1469" s="9">
        <v>10</v>
      </c>
      <c r="B1469" s="9" t="str">
        <f t="shared" si="67"/>
        <v>Volt BM251.3-8ohm</v>
      </c>
      <c r="C1469" s="14" t="s">
        <v>1700</v>
      </c>
      <c r="D1469" s="14" t="s">
        <v>2226</v>
      </c>
      <c r="E1469" s="14"/>
      <c r="F1469" s="14"/>
      <c r="G1469" s="14"/>
      <c r="H1469" s="14">
        <v>200</v>
      </c>
      <c r="I1469" s="14">
        <v>93</v>
      </c>
      <c r="J1469" s="9">
        <v>5</v>
      </c>
      <c r="K1469" s="14">
        <v>40</v>
      </c>
      <c r="L1469" s="14">
        <v>59</v>
      </c>
      <c r="M1469" s="14">
        <v>0.32</v>
      </c>
      <c r="N1469" s="14">
        <f t="shared" si="66"/>
        <v>0.33898305084745761</v>
      </c>
      <c r="O1469" s="14">
        <f t="shared" si="68"/>
        <v>5.7142857142857197</v>
      </c>
      <c r="P1469" s="14"/>
      <c r="Q1469" s="14"/>
      <c r="R1469" s="14"/>
      <c r="W1469" t="s">
        <v>3530</v>
      </c>
      <c r="X1469" s="6">
        <v>2004</v>
      </c>
      <c r="Z1469" s="6">
        <v>0</v>
      </c>
      <c r="AD1469" s="14">
        <v>118</v>
      </c>
    </row>
    <row r="1470" spans="1:30">
      <c r="A1470" s="9">
        <v>10</v>
      </c>
      <c r="B1470" s="9" t="str">
        <f t="shared" si="67"/>
        <v>Volt BM251.4-16ohm</v>
      </c>
      <c r="C1470" s="14" t="s">
        <v>1700</v>
      </c>
      <c r="D1470" s="14" t="s">
        <v>2227</v>
      </c>
      <c r="E1470" s="14"/>
      <c r="F1470" s="14"/>
      <c r="G1470" s="14"/>
      <c r="H1470" s="14">
        <v>200</v>
      </c>
      <c r="I1470" s="14">
        <v>97</v>
      </c>
      <c r="J1470" s="9">
        <v>2.5</v>
      </c>
      <c r="K1470" s="14">
        <v>57</v>
      </c>
      <c r="L1470" s="14">
        <v>38</v>
      </c>
      <c r="M1470" s="14">
        <v>0.33</v>
      </c>
      <c r="N1470" s="14">
        <f t="shared" si="66"/>
        <v>0.37012987012987014</v>
      </c>
      <c r="O1470" s="14">
        <f t="shared" si="68"/>
        <v>3.0436893203883493</v>
      </c>
      <c r="P1470" s="14"/>
      <c r="Q1470" s="14"/>
      <c r="R1470" s="14"/>
      <c r="W1470" t="s">
        <v>3530</v>
      </c>
      <c r="X1470" s="6">
        <v>2004</v>
      </c>
      <c r="Z1470" s="6">
        <v>0</v>
      </c>
      <c r="AD1470" s="14">
        <v>154</v>
      </c>
    </row>
    <row r="1471" spans="1:30">
      <c r="A1471" s="9">
        <v>10</v>
      </c>
      <c r="B1471" s="9" t="str">
        <f t="shared" si="67"/>
        <v>Volt BM251.4-8ohm</v>
      </c>
      <c r="C1471" s="14" t="s">
        <v>1700</v>
      </c>
      <c r="D1471" s="14" t="s">
        <v>2228</v>
      </c>
      <c r="E1471" s="14"/>
      <c r="F1471" s="14"/>
      <c r="G1471" s="14"/>
      <c r="H1471" s="14">
        <v>200</v>
      </c>
      <c r="I1471" s="14">
        <v>97</v>
      </c>
      <c r="J1471" s="9">
        <v>2.5</v>
      </c>
      <c r="K1471" s="14">
        <v>57</v>
      </c>
      <c r="L1471" s="14">
        <v>38</v>
      </c>
      <c r="M1471" s="14">
        <v>0.33</v>
      </c>
      <c r="N1471" s="14">
        <f t="shared" si="66"/>
        <v>0.37012987012987014</v>
      </c>
      <c r="O1471" s="14">
        <f t="shared" si="68"/>
        <v>3.0436893203883493</v>
      </c>
      <c r="P1471" s="14"/>
      <c r="Q1471" s="14"/>
      <c r="R1471" s="14"/>
      <c r="W1471" t="s">
        <v>3530</v>
      </c>
      <c r="X1471" s="6">
        <v>2004</v>
      </c>
      <c r="Z1471" s="6">
        <v>0</v>
      </c>
      <c r="AD1471" s="14">
        <v>154</v>
      </c>
    </row>
    <row r="1472" spans="1:30">
      <c r="A1472" s="9">
        <v>10</v>
      </c>
      <c r="B1472" s="9" t="str">
        <f t="shared" si="67"/>
        <v>Volt DVC250.1-16ohm</v>
      </c>
      <c r="C1472" s="14" t="s">
        <v>1700</v>
      </c>
      <c r="D1472" s="14" t="s">
        <v>2229</v>
      </c>
      <c r="E1472" s="14"/>
      <c r="F1472" s="14"/>
      <c r="G1472" s="14"/>
      <c r="H1472" s="14">
        <v>150</v>
      </c>
      <c r="I1472" s="14">
        <v>91</v>
      </c>
      <c r="J1472" s="9">
        <v>5.5</v>
      </c>
      <c r="K1472" s="14">
        <v>26</v>
      </c>
      <c r="L1472" s="14">
        <v>94</v>
      </c>
      <c r="M1472" s="14">
        <v>0.19</v>
      </c>
      <c r="N1472" s="14">
        <f t="shared" si="66"/>
        <v>0.20967741935483872</v>
      </c>
      <c r="O1472" s="14">
        <f t="shared" si="68"/>
        <v>2.0245901639344246</v>
      </c>
      <c r="P1472" s="14"/>
      <c r="Q1472" s="14"/>
      <c r="R1472" s="14"/>
      <c r="W1472" t="s">
        <v>3530</v>
      </c>
      <c r="X1472" s="6">
        <v>2004</v>
      </c>
      <c r="Z1472" s="6">
        <v>0</v>
      </c>
      <c r="AD1472" s="14">
        <v>124</v>
      </c>
    </row>
    <row r="1473" spans="1:30">
      <c r="A1473" s="9">
        <v>10</v>
      </c>
      <c r="B1473" s="9" t="str">
        <f t="shared" si="67"/>
        <v>Volt DVC250.1-8ohm</v>
      </c>
      <c r="C1473" s="14" t="s">
        <v>1700</v>
      </c>
      <c r="D1473" s="14" t="s">
        <v>2230</v>
      </c>
      <c r="E1473" s="14"/>
      <c r="F1473" s="14"/>
      <c r="G1473" s="14"/>
      <c r="H1473" s="14">
        <v>150</v>
      </c>
      <c r="I1473" s="14">
        <v>91</v>
      </c>
      <c r="J1473" s="9">
        <v>5.5</v>
      </c>
      <c r="K1473" s="14">
        <v>26</v>
      </c>
      <c r="L1473" s="14">
        <v>94</v>
      </c>
      <c r="M1473" s="14">
        <v>0.19</v>
      </c>
      <c r="N1473" s="14">
        <f t="shared" si="66"/>
        <v>0.20967741935483872</v>
      </c>
      <c r="O1473" s="14">
        <f t="shared" si="68"/>
        <v>2.0245901639344246</v>
      </c>
      <c r="P1473" s="14"/>
      <c r="Q1473" s="14"/>
      <c r="R1473" s="14"/>
      <c r="W1473" t="s">
        <v>3530</v>
      </c>
      <c r="X1473" s="6">
        <v>2004</v>
      </c>
      <c r="Z1473" s="6">
        <v>0</v>
      </c>
      <c r="AD1473" s="14">
        <v>124</v>
      </c>
    </row>
    <row r="1474" spans="1:30">
      <c r="A1474" s="9">
        <v>10</v>
      </c>
      <c r="B1474" s="9" t="str">
        <f t="shared" si="67"/>
        <v>Volt M2500.1-16ohm</v>
      </c>
      <c r="C1474" s="14" t="s">
        <v>1700</v>
      </c>
      <c r="D1474" s="14" t="s">
        <v>2231</v>
      </c>
      <c r="E1474" s="14"/>
      <c r="F1474" s="14"/>
      <c r="G1474" s="14"/>
      <c r="H1474" s="14">
        <v>200</v>
      </c>
      <c r="I1474" s="14">
        <v>99</v>
      </c>
      <c r="J1474" s="9">
        <v>0.44</v>
      </c>
      <c r="K1474" s="14">
        <v>47</v>
      </c>
      <c r="L1474" s="14">
        <v>60</v>
      </c>
      <c r="M1474" s="14">
        <v>0.11</v>
      </c>
      <c r="N1474" s="14">
        <f t="shared" ref="N1474:N1537" si="69">IF(AD1474&gt;0,K1474/AD1474,0)</f>
        <v>0.11989795918367346</v>
      </c>
      <c r="O1474" s="14">
        <f t="shared" si="68"/>
        <v>1.3324742268041232</v>
      </c>
      <c r="P1474" s="14"/>
      <c r="Q1474" s="14"/>
      <c r="R1474" s="14"/>
      <c r="W1474" t="s">
        <v>3530</v>
      </c>
      <c r="X1474" s="6">
        <v>2004</v>
      </c>
      <c r="Z1474" s="6">
        <v>0</v>
      </c>
      <c r="AD1474" s="14">
        <v>392</v>
      </c>
    </row>
    <row r="1475" spans="1:30">
      <c r="A1475" s="9">
        <v>10</v>
      </c>
      <c r="B1475" s="9" t="str">
        <f t="shared" ref="B1475:B1538" si="70">CONCATENATE(C1475,CHAR(32),D1475)</f>
        <v>Volt M2500.1-8ohm</v>
      </c>
      <c r="C1475" s="14" t="s">
        <v>1700</v>
      </c>
      <c r="D1475" s="14" t="s">
        <v>2232</v>
      </c>
      <c r="E1475" s="14"/>
      <c r="F1475" s="14"/>
      <c r="G1475" s="14"/>
      <c r="H1475" s="14">
        <v>200</v>
      </c>
      <c r="I1475" s="14">
        <v>99</v>
      </c>
      <c r="J1475" s="9">
        <v>0.44</v>
      </c>
      <c r="K1475" s="14">
        <v>47</v>
      </c>
      <c r="L1475" s="14">
        <v>60</v>
      </c>
      <c r="M1475" s="14">
        <v>0.11</v>
      </c>
      <c r="N1475" s="14">
        <f t="shared" si="69"/>
        <v>0.11989795918367346</v>
      </c>
      <c r="O1475" s="14">
        <f t="shared" si="68"/>
        <v>1.3324742268041232</v>
      </c>
      <c r="P1475" s="14"/>
      <c r="Q1475" s="14"/>
      <c r="R1475" s="14"/>
      <c r="W1475" t="s">
        <v>3530</v>
      </c>
      <c r="X1475" s="6">
        <v>2004</v>
      </c>
      <c r="Z1475" s="6">
        <v>0</v>
      </c>
      <c r="AD1475" s="14">
        <v>392</v>
      </c>
    </row>
    <row r="1476" spans="1:30">
      <c r="A1476" s="9">
        <v>10</v>
      </c>
      <c r="B1476" s="9" t="str">
        <f t="shared" si="70"/>
        <v>Volt M2500.2-16ohm</v>
      </c>
      <c r="C1476" s="14" t="s">
        <v>1700</v>
      </c>
      <c r="D1476" s="14" t="s">
        <v>2233</v>
      </c>
      <c r="E1476" s="14"/>
      <c r="F1476" s="14"/>
      <c r="G1476" s="14"/>
      <c r="H1476" s="14">
        <v>200</v>
      </c>
      <c r="I1476" s="14">
        <v>99</v>
      </c>
      <c r="J1476" s="9">
        <v>0.44</v>
      </c>
      <c r="K1476" s="14">
        <v>47</v>
      </c>
      <c r="L1476" s="14">
        <v>60</v>
      </c>
      <c r="M1476" s="14">
        <v>0.11</v>
      </c>
      <c r="N1476" s="14">
        <f t="shared" si="69"/>
        <v>0.11989795918367346</v>
      </c>
      <c r="O1476" s="14">
        <f t="shared" ref="O1476:O1539" si="71">IF(AD1476&gt;0,1/(1/M1476-1/N1476),0)</f>
        <v>1.3324742268041232</v>
      </c>
      <c r="P1476" s="14"/>
      <c r="Q1476" s="14"/>
      <c r="R1476" s="14"/>
      <c r="W1476" t="s">
        <v>3530</v>
      </c>
      <c r="X1476" s="6">
        <v>2004</v>
      </c>
      <c r="Z1476" s="6">
        <v>0</v>
      </c>
      <c r="AD1476" s="14">
        <v>392</v>
      </c>
    </row>
    <row r="1477" spans="1:30">
      <c r="A1477" s="9">
        <v>10</v>
      </c>
      <c r="B1477" s="9" t="str">
        <f t="shared" si="70"/>
        <v>Volt M2500.2-8ohm</v>
      </c>
      <c r="C1477" s="14" t="s">
        <v>1700</v>
      </c>
      <c r="D1477" s="14" t="s">
        <v>2234</v>
      </c>
      <c r="E1477" s="14"/>
      <c r="F1477" s="14"/>
      <c r="G1477" s="14"/>
      <c r="H1477" s="14">
        <v>200</v>
      </c>
      <c r="I1477" s="14">
        <v>99</v>
      </c>
      <c r="J1477" s="9">
        <v>0.44</v>
      </c>
      <c r="K1477" s="14">
        <v>47</v>
      </c>
      <c r="L1477" s="14">
        <v>60</v>
      </c>
      <c r="M1477" s="14">
        <v>0.11</v>
      </c>
      <c r="N1477" s="14">
        <f t="shared" si="69"/>
        <v>0.11989795918367346</v>
      </c>
      <c r="O1477" s="14">
        <f t="shared" si="71"/>
        <v>1.3324742268041232</v>
      </c>
      <c r="P1477" s="14"/>
      <c r="Q1477" s="14"/>
      <c r="R1477" s="14"/>
      <c r="W1477" t="s">
        <v>3530</v>
      </c>
      <c r="X1477" s="6">
        <v>2004</v>
      </c>
      <c r="Z1477" s="6">
        <v>0</v>
      </c>
      <c r="AD1477" s="14">
        <v>392</v>
      </c>
    </row>
    <row r="1478" spans="1:30">
      <c r="A1478" s="9">
        <v>10</v>
      </c>
      <c r="B1478" s="9" t="str">
        <f t="shared" si="70"/>
        <v>Volt Ps8/151-16ohm</v>
      </c>
      <c r="C1478" s="14" t="s">
        <v>1700</v>
      </c>
      <c r="D1478" s="14" t="s">
        <v>1711</v>
      </c>
      <c r="E1478" s="14"/>
      <c r="F1478" s="14"/>
      <c r="G1478" s="14"/>
      <c r="H1478" s="14">
        <v>175</v>
      </c>
      <c r="I1478" s="14">
        <v>96</v>
      </c>
      <c r="J1478" s="9">
        <v>2</v>
      </c>
      <c r="K1478" s="14">
        <v>48</v>
      </c>
      <c r="L1478" s="14">
        <v>47</v>
      </c>
      <c r="M1478" s="14">
        <v>0.31</v>
      </c>
      <c r="N1478" s="14">
        <f t="shared" si="69"/>
        <v>0.33103448275862069</v>
      </c>
      <c r="O1478" s="14">
        <f t="shared" si="71"/>
        <v>4.8786885245901619</v>
      </c>
      <c r="P1478" s="14"/>
      <c r="Q1478" s="14"/>
      <c r="R1478" s="14"/>
      <c r="W1478" t="s">
        <v>3530</v>
      </c>
      <c r="X1478" s="6">
        <v>2004</v>
      </c>
      <c r="Z1478" s="6">
        <v>0</v>
      </c>
      <c r="AD1478" s="14">
        <v>145</v>
      </c>
    </row>
    <row r="1479" spans="1:30">
      <c r="A1479" s="9">
        <v>10</v>
      </c>
      <c r="B1479" s="9" t="str">
        <f t="shared" si="70"/>
        <v>Volt Ps8/151-8ohm</v>
      </c>
      <c r="C1479" s="14" t="s">
        <v>1700</v>
      </c>
      <c r="D1479" s="14" t="s">
        <v>1712</v>
      </c>
      <c r="E1479" s="14"/>
      <c r="F1479" s="14"/>
      <c r="G1479" s="14"/>
      <c r="H1479" s="14">
        <v>175</v>
      </c>
      <c r="I1479" s="14">
        <v>96</v>
      </c>
      <c r="J1479" s="9">
        <v>2</v>
      </c>
      <c r="K1479" s="14">
        <v>48</v>
      </c>
      <c r="L1479" s="14">
        <v>47</v>
      </c>
      <c r="M1479" s="14">
        <v>0.31</v>
      </c>
      <c r="N1479" s="14">
        <f t="shared" si="69"/>
        <v>0.33103448275862069</v>
      </c>
      <c r="O1479" s="14">
        <f t="shared" si="71"/>
        <v>4.8786885245901619</v>
      </c>
      <c r="P1479" s="14"/>
      <c r="Q1479" s="14"/>
      <c r="R1479" s="14"/>
      <c r="W1479" t="s">
        <v>3530</v>
      </c>
      <c r="X1479" s="6">
        <v>2004</v>
      </c>
      <c r="Z1479" s="6">
        <v>0</v>
      </c>
      <c r="AD1479" s="14">
        <v>145</v>
      </c>
    </row>
    <row r="1480" spans="1:30">
      <c r="A1480" s="9">
        <v>10</v>
      </c>
      <c r="B1480" s="9" t="str">
        <f t="shared" si="70"/>
        <v>Zachry 25K40</v>
      </c>
      <c r="C1480" s="14" t="s">
        <v>918</v>
      </c>
      <c r="D1480" s="14" t="s">
        <v>2235</v>
      </c>
      <c r="E1480" s="14"/>
      <c r="F1480" s="14"/>
      <c r="G1480" s="14"/>
      <c r="H1480" s="14"/>
      <c r="I1480" s="14"/>
      <c r="J1480" s="9"/>
      <c r="K1480" s="14">
        <v>42</v>
      </c>
      <c r="L1480" s="14">
        <v>102.2</v>
      </c>
      <c r="M1480" s="14">
        <v>0.7</v>
      </c>
      <c r="N1480" s="14">
        <f t="shared" si="69"/>
        <v>0.95454545454545459</v>
      </c>
      <c r="O1480" s="14">
        <f t="shared" si="71"/>
        <v>2.625</v>
      </c>
      <c r="P1480" s="14"/>
      <c r="Q1480" s="14"/>
      <c r="R1480" s="14"/>
      <c r="W1480" t="s">
        <v>3530</v>
      </c>
      <c r="X1480" s="6">
        <v>2004</v>
      </c>
      <c r="Z1480" s="6">
        <v>0</v>
      </c>
      <c r="AD1480" s="14">
        <v>44</v>
      </c>
    </row>
    <row r="1481" spans="1:30">
      <c r="A1481" s="9">
        <v>10</v>
      </c>
      <c r="B1481" s="9" t="str">
        <f t="shared" si="70"/>
        <v>Zachry BOXER10</v>
      </c>
      <c r="C1481" s="14" t="s">
        <v>918</v>
      </c>
      <c r="D1481" s="14" t="s">
        <v>2236</v>
      </c>
      <c r="E1481" s="14"/>
      <c r="F1481" s="14"/>
      <c r="G1481" s="14"/>
      <c r="H1481" s="14">
        <v>250</v>
      </c>
      <c r="I1481" s="14">
        <v>93.8</v>
      </c>
      <c r="J1481" s="9">
        <v>1.5</v>
      </c>
      <c r="K1481" s="14">
        <v>24</v>
      </c>
      <c r="L1481" s="14">
        <v>203.3</v>
      </c>
      <c r="M1481" s="14">
        <v>0.17</v>
      </c>
      <c r="N1481" s="14">
        <f t="shared" si="69"/>
        <v>0.18045112781954886</v>
      </c>
      <c r="O1481" s="14">
        <f t="shared" si="71"/>
        <v>2.9352517985611577</v>
      </c>
      <c r="P1481" s="14"/>
      <c r="Q1481" s="14"/>
      <c r="R1481" s="14"/>
      <c r="W1481" t="s">
        <v>3530</v>
      </c>
      <c r="X1481" s="6">
        <v>2004</v>
      </c>
      <c r="Z1481" s="6">
        <v>0</v>
      </c>
      <c r="AD1481" s="14">
        <v>133</v>
      </c>
    </row>
    <row r="1482" spans="1:30">
      <c r="A1482" s="9">
        <v>10</v>
      </c>
      <c r="B1482" s="9" t="str">
        <f t="shared" si="70"/>
        <v>Zachry BX110</v>
      </c>
      <c r="C1482" s="14" t="s">
        <v>918</v>
      </c>
      <c r="D1482" s="14" t="s">
        <v>2237</v>
      </c>
      <c r="E1482" s="14"/>
      <c r="F1482" s="14"/>
      <c r="G1482" s="14"/>
      <c r="H1482" s="14"/>
      <c r="I1482" s="14"/>
      <c r="J1482" s="9"/>
      <c r="K1482" s="14">
        <v>34.6</v>
      </c>
      <c r="L1482" s="14">
        <v>89</v>
      </c>
      <c r="M1482" s="14">
        <v>0.38</v>
      </c>
      <c r="N1482" s="14">
        <f t="shared" si="69"/>
        <v>0.4379746835443038</v>
      </c>
      <c r="O1482" s="14">
        <f t="shared" si="71"/>
        <v>2.8707423580786022</v>
      </c>
      <c r="P1482" s="14"/>
      <c r="Q1482" s="14"/>
      <c r="R1482" s="14"/>
      <c r="W1482" t="s">
        <v>3530</v>
      </c>
      <c r="X1482" s="6">
        <v>2004</v>
      </c>
      <c r="Z1482" s="6">
        <v>0</v>
      </c>
      <c r="AD1482" s="14">
        <v>79</v>
      </c>
    </row>
    <row r="1483" spans="1:30">
      <c r="A1483" s="9">
        <v>10</v>
      </c>
      <c r="B1483" s="9" t="str">
        <f t="shared" si="70"/>
        <v>Zachry BX-110</v>
      </c>
      <c r="C1483" s="14" t="s">
        <v>918</v>
      </c>
      <c r="D1483" s="14" t="s">
        <v>2238</v>
      </c>
      <c r="E1483" s="14"/>
      <c r="F1483" s="14"/>
      <c r="G1483" s="14"/>
      <c r="H1483" s="14"/>
      <c r="I1483" s="14"/>
      <c r="J1483" s="9"/>
      <c r="K1483" s="14">
        <v>35</v>
      </c>
      <c r="L1483" s="14">
        <v>84.9</v>
      </c>
      <c r="M1483" s="14">
        <v>0.3</v>
      </c>
      <c r="N1483" s="14">
        <f t="shared" si="69"/>
        <v>0</v>
      </c>
      <c r="O1483" s="14">
        <f t="shared" si="71"/>
        <v>0</v>
      </c>
      <c r="P1483" s="14"/>
      <c r="Q1483" s="14"/>
      <c r="R1483" s="14"/>
      <c r="W1483" t="s">
        <v>3530</v>
      </c>
      <c r="X1483" s="6">
        <v>2004</v>
      </c>
      <c r="Z1483" s="6">
        <v>0</v>
      </c>
      <c r="AD1483" s="14"/>
    </row>
    <row r="1484" spans="1:30">
      <c r="A1484" s="9">
        <v>10</v>
      </c>
      <c r="B1484" s="9" t="str">
        <f t="shared" si="70"/>
        <v>Zachry MACH10</v>
      </c>
      <c r="C1484" s="14" t="s">
        <v>918</v>
      </c>
      <c r="D1484" s="14" t="s">
        <v>2239</v>
      </c>
      <c r="E1484" s="14"/>
      <c r="F1484" s="14"/>
      <c r="G1484" s="14"/>
      <c r="H1484" s="14"/>
      <c r="I1484" s="14"/>
      <c r="J1484" s="9"/>
      <c r="K1484" s="14">
        <v>26.1</v>
      </c>
      <c r="L1484" s="14">
        <v>181.5</v>
      </c>
      <c r="M1484" s="14">
        <v>0.3</v>
      </c>
      <c r="N1484" s="14">
        <f t="shared" si="69"/>
        <v>0.31829268292682927</v>
      </c>
      <c r="O1484" s="14">
        <f t="shared" si="71"/>
        <v>5.2199999999999926</v>
      </c>
      <c r="P1484" s="14"/>
      <c r="Q1484" s="14"/>
      <c r="R1484" s="14"/>
      <c r="W1484" t="s">
        <v>3530</v>
      </c>
      <c r="X1484" s="6">
        <v>2004</v>
      </c>
      <c r="Z1484" s="6">
        <v>0</v>
      </c>
      <c r="AD1484" s="14">
        <v>82</v>
      </c>
    </row>
    <row r="1485" spans="1:30">
      <c r="A1485" s="9">
        <v>10</v>
      </c>
      <c r="B1485" s="9" t="str">
        <f t="shared" si="70"/>
        <v>Zomax PA-1065170</v>
      </c>
      <c r="C1485" s="14" t="s">
        <v>920</v>
      </c>
      <c r="D1485" s="14" t="s">
        <v>2240</v>
      </c>
      <c r="E1485" s="14"/>
      <c r="F1485" s="14"/>
      <c r="G1485" s="14"/>
      <c r="H1485" s="14">
        <v>200</v>
      </c>
      <c r="I1485" s="14">
        <v>96</v>
      </c>
      <c r="J1485" s="9"/>
      <c r="K1485" s="14">
        <v>51</v>
      </c>
      <c r="L1485" s="14">
        <v>51</v>
      </c>
      <c r="M1485" s="14">
        <v>0.24</v>
      </c>
      <c r="N1485" s="14">
        <f t="shared" si="69"/>
        <v>0.26020408163265307</v>
      </c>
      <c r="O1485" s="14">
        <f t="shared" si="71"/>
        <v>3.0909090909090851</v>
      </c>
      <c r="P1485" s="14"/>
      <c r="Q1485" s="14"/>
      <c r="R1485" s="14"/>
      <c r="W1485" t="s">
        <v>3530</v>
      </c>
      <c r="X1485" s="6">
        <v>2004</v>
      </c>
      <c r="Z1485" s="6">
        <v>0</v>
      </c>
      <c r="AD1485" s="14">
        <v>196</v>
      </c>
    </row>
    <row r="1486" spans="1:30">
      <c r="A1486" s="9">
        <v>10</v>
      </c>
      <c r="B1486" s="9" t="str">
        <f t="shared" si="70"/>
        <v>Zomax PA-1075190</v>
      </c>
      <c r="C1486" s="14" t="s">
        <v>920</v>
      </c>
      <c r="D1486" s="14" t="s">
        <v>2241</v>
      </c>
      <c r="E1486" s="14"/>
      <c r="F1486" s="14"/>
      <c r="G1486" s="14"/>
      <c r="H1486" s="14">
        <v>300</v>
      </c>
      <c r="I1486" s="14">
        <v>97</v>
      </c>
      <c r="J1486" s="9"/>
      <c r="K1486" s="14">
        <v>70</v>
      </c>
      <c r="L1486" s="14">
        <v>26</v>
      </c>
      <c r="M1486" s="14">
        <v>0.28999999999999998</v>
      </c>
      <c r="N1486" s="14">
        <f t="shared" si="69"/>
        <v>0.29045643153526973</v>
      </c>
      <c r="O1486" s="14">
        <f t="shared" si="71"/>
        <v>184.5454545454385</v>
      </c>
      <c r="P1486" s="14"/>
      <c r="Q1486" s="14"/>
      <c r="R1486" s="14"/>
      <c r="W1486" t="s">
        <v>3530</v>
      </c>
      <c r="X1486" s="6">
        <v>2004</v>
      </c>
      <c r="Z1486" s="6">
        <v>0</v>
      </c>
      <c r="AD1486" s="14">
        <v>241</v>
      </c>
    </row>
    <row r="1487" spans="1:30">
      <c r="A1487" s="9">
        <v>10</v>
      </c>
      <c r="B1487" s="9" t="str">
        <f t="shared" si="70"/>
        <v>Zomax PF-1050120P</v>
      </c>
      <c r="C1487" s="14" t="s">
        <v>920</v>
      </c>
      <c r="D1487" s="14" t="s">
        <v>2242</v>
      </c>
      <c r="E1487" s="14"/>
      <c r="F1487" s="14"/>
      <c r="G1487" s="14"/>
      <c r="H1487" s="14">
        <v>120</v>
      </c>
      <c r="I1487" s="14">
        <v>92</v>
      </c>
      <c r="J1487" s="9"/>
      <c r="K1487" s="14">
        <v>42</v>
      </c>
      <c r="L1487" s="14">
        <v>89</v>
      </c>
      <c r="M1487" s="14">
        <v>0.51</v>
      </c>
      <c r="N1487" s="14">
        <f t="shared" si="69"/>
        <v>0.53164556962025311</v>
      </c>
      <c r="O1487" s="14">
        <f t="shared" si="71"/>
        <v>12.526315789473729</v>
      </c>
      <c r="P1487" s="14"/>
      <c r="Q1487" s="14"/>
      <c r="R1487" s="14"/>
      <c r="W1487" t="s">
        <v>3530</v>
      </c>
      <c r="X1487" s="6">
        <v>2004</v>
      </c>
      <c r="Z1487" s="6">
        <v>0</v>
      </c>
      <c r="AD1487" s="14">
        <v>79</v>
      </c>
    </row>
    <row r="1488" spans="1:30">
      <c r="A1488" s="9">
        <v>10</v>
      </c>
      <c r="B1488" s="9" t="str">
        <f t="shared" si="70"/>
        <v>Zomax PF-1050140CHW</v>
      </c>
      <c r="C1488" s="14" t="s">
        <v>920</v>
      </c>
      <c r="D1488" s="14" t="s">
        <v>2243</v>
      </c>
      <c r="E1488" s="14"/>
      <c r="F1488" s="14"/>
      <c r="G1488" s="14"/>
      <c r="H1488" s="14">
        <v>120</v>
      </c>
      <c r="I1488" s="14">
        <v>93</v>
      </c>
      <c r="J1488" s="9"/>
      <c r="K1488" s="14">
        <v>53</v>
      </c>
      <c r="L1488" s="14">
        <v>38</v>
      </c>
      <c r="M1488" s="14">
        <v>0.44</v>
      </c>
      <c r="N1488" s="14">
        <f t="shared" si="69"/>
        <v>0.46086956521739131</v>
      </c>
      <c r="O1488" s="14">
        <f t="shared" si="71"/>
        <v>9.716666666666665</v>
      </c>
      <c r="P1488" s="14"/>
      <c r="Q1488" s="14"/>
      <c r="R1488" s="14"/>
      <c r="W1488" t="s">
        <v>3530</v>
      </c>
      <c r="X1488" s="6">
        <v>2004</v>
      </c>
      <c r="Z1488" s="6">
        <v>0</v>
      </c>
      <c r="AD1488" s="14">
        <v>115</v>
      </c>
    </row>
    <row r="1489" spans="1:30">
      <c r="A1489" s="9">
        <v>11</v>
      </c>
      <c r="B1489" s="9" t="str">
        <f t="shared" si="70"/>
        <v>Car Power Silver 10</v>
      </c>
      <c r="C1489" s="9" t="s">
        <v>2244</v>
      </c>
      <c r="D1489" s="9" t="s">
        <v>2245</v>
      </c>
      <c r="E1489" s="9"/>
      <c r="F1489" s="9"/>
      <c r="G1489" s="9"/>
      <c r="H1489" s="9">
        <v>200</v>
      </c>
      <c r="I1489" s="9"/>
      <c r="J1489" s="9">
        <v>5</v>
      </c>
      <c r="K1489" s="9">
        <v>25.7</v>
      </c>
      <c r="L1489" s="9">
        <v>58.4</v>
      </c>
      <c r="M1489" s="9">
        <v>0.21</v>
      </c>
      <c r="N1489" s="14">
        <f t="shared" si="69"/>
        <v>0.2294642857142857</v>
      </c>
      <c r="O1489" s="14">
        <f t="shared" si="71"/>
        <v>2.4756880733944988</v>
      </c>
      <c r="P1489" s="9"/>
      <c r="Q1489" s="9"/>
      <c r="R1489" s="9"/>
      <c r="W1489" t="s">
        <v>3530</v>
      </c>
      <c r="X1489" s="6">
        <v>2004</v>
      </c>
      <c r="Z1489" s="6">
        <v>0</v>
      </c>
      <c r="AD1489" s="9">
        <v>112</v>
      </c>
    </row>
    <row r="1490" spans="1:30">
      <c r="A1490" s="9">
        <v>11</v>
      </c>
      <c r="B1490" s="9" t="str">
        <f t="shared" si="70"/>
        <v>Cerwin-Vega HED-12DVC</v>
      </c>
      <c r="C1490" s="9" t="s">
        <v>1384</v>
      </c>
      <c r="D1490" s="9" t="s">
        <v>2246</v>
      </c>
      <c r="E1490" s="9"/>
      <c r="F1490" s="9"/>
      <c r="G1490" s="9"/>
      <c r="H1490" s="9">
        <v>200</v>
      </c>
      <c r="I1490" s="9">
        <v>90</v>
      </c>
      <c r="J1490" s="9">
        <v>17</v>
      </c>
      <c r="K1490" s="9">
        <v>22</v>
      </c>
      <c r="L1490" s="9">
        <v>198.56</v>
      </c>
      <c r="M1490" s="9">
        <v>0.38400000000000001</v>
      </c>
      <c r="N1490" s="14">
        <f t="shared" si="69"/>
        <v>0.39285714285714285</v>
      </c>
      <c r="O1490" s="14">
        <f t="shared" si="71"/>
        <v>17.03225806451616</v>
      </c>
      <c r="P1490" s="9"/>
      <c r="Q1490" s="9"/>
      <c r="R1490" s="9"/>
      <c r="W1490" t="s">
        <v>3530</v>
      </c>
      <c r="X1490" s="6">
        <v>2004</v>
      </c>
      <c r="Z1490" s="6">
        <v>0</v>
      </c>
      <c r="AD1490" s="9">
        <v>56</v>
      </c>
    </row>
    <row r="1491" spans="1:30">
      <c r="A1491" s="9">
        <v>11</v>
      </c>
      <c r="B1491" s="9" t="str">
        <f t="shared" si="70"/>
        <v>Cerwin-Vega HED-12SVC</v>
      </c>
      <c r="C1491" s="9" t="s">
        <v>1384</v>
      </c>
      <c r="D1491" s="9" t="s">
        <v>2247</v>
      </c>
      <c r="E1491" s="9"/>
      <c r="F1491" s="9"/>
      <c r="G1491" s="9"/>
      <c r="H1491" s="9">
        <v>200</v>
      </c>
      <c r="I1491" s="9">
        <v>90</v>
      </c>
      <c r="J1491" s="9">
        <v>17</v>
      </c>
      <c r="K1491" s="9">
        <v>22</v>
      </c>
      <c r="L1491" s="9">
        <v>176.22</v>
      </c>
      <c r="M1491" s="9">
        <v>0.35499999999999998</v>
      </c>
      <c r="N1491" s="14">
        <f t="shared" si="69"/>
        <v>0.36666666666666664</v>
      </c>
      <c r="O1491" s="14">
        <f t="shared" si="71"/>
        <v>11.157142857142857</v>
      </c>
      <c r="P1491" s="9"/>
      <c r="Q1491" s="9"/>
      <c r="R1491" s="9"/>
      <c r="W1491" t="s">
        <v>3530</v>
      </c>
      <c r="X1491" s="6">
        <v>2004</v>
      </c>
      <c r="Z1491" s="6">
        <v>0</v>
      </c>
      <c r="AD1491" s="9">
        <v>60</v>
      </c>
    </row>
    <row r="1492" spans="1:30">
      <c r="A1492" s="9">
        <v>11</v>
      </c>
      <c r="B1492" s="9" t="str">
        <f t="shared" si="70"/>
        <v>Cerwin-Vega HED-D1202</v>
      </c>
      <c r="C1492" s="9" t="s">
        <v>1384</v>
      </c>
      <c r="D1492" s="9" t="s">
        <v>2248</v>
      </c>
      <c r="E1492" s="9"/>
      <c r="F1492" s="9"/>
      <c r="G1492" s="9"/>
      <c r="H1492" s="9">
        <v>250</v>
      </c>
      <c r="I1492" s="9">
        <v>90</v>
      </c>
      <c r="J1492" s="9">
        <v>17</v>
      </c>
      <c r="K1492" s="9">
        <v>21</v>
      </c>
      <c r="L1492" s="9">
        <v>283.5</v>
      </c>
      <c r="M1492" s="9">
        <v>0.42</v>
      </c>
      <c r="N1492" s="14">
        <f t="shared" si="69"/>
        <v>0.44680851063829785</v>
      </c>
      <c r="O1492" s="14">
        <f t="shared" si="71"/>
        <v>7.0000000000000036</v>
      </c>
      <c r="P1492" s="9"/>
      <c r="Q1492" s="9"/>
      <c r="R1492" s="9"/>
      <c r="W1492" t="s">
        <v>3530</v>
      </c>
      <c r="X1492" s="6">
        <v>2004</v>
      </c>
      <c r="Z1492" s="6">
        <v>0</v>
      </c>
      <c r="AD1492" s="9">
        <v>47</v>
      </c>
    </row>
    <row r="1493" spans="1:30">
      <c r="A1493" s="9">
        <v>11</v>
      </c>
      <c r="B1493" s="9" t="str">
        <f t="shared" si="70"/>
        <v>Cerwin-Vega HED-S1200</v>
      </c>
      <c r="C1493" s="9" t="s">
        <v>1384</v>
      </c>
      <c r="D1493" s="9" t="s">
        <v>2249</v>
      </c>
      <c r="E1493" s="9"/>
      <c r="F1493" s="9"/>
      <c r="G1493" s="9"/>
      <c r="H1493" s="9">
        <v>250</v>
      </c>
      <c r="I1493" s="9">
        <v>90</v>
      </c>
      <c r="J1493" s="9">
        <v>17</v>
      </c>
      <c r="K1493" s="9">
        <v>21</v>
      </c>
      <c r="L1493" s="9">
        <v>216.5</v>
      </c>
      <c r="M1493" s="9">
        <v>0.39</v>
      </c>
      <c r="N1493" s="14">
        <f t="shared" si="69"/>
        <v>0.41176470588235292</v>
      </c>
      <c r="O1493" s="14">
        <f t="shared" si="71"/>
        <v>7.3783783783784047</v>
      </c>
      <c r="P1493" s="9"/>
      <c r="Q1493" s="9"/>
      <c r="R1493" s="9"/>
      <c r="W1493" t="s">
        <v>3530</v>
      </c>
      <c r="X1493" s="6">
        <v>2004</v>
      </c>
      <c r="Z1493" s="6">
        <v>0</v>
      </c>
      <c r="AD1493" s="9">
        <v>51</v>
      </c>
    </row>
    <row r="1494" spans="1:30">
      <c r="A1494" s="9">
        <v>11</v>
      </c>
      <c r="B1494" s="9" t="str">
        <f t="shared" si="70"/>
        <v>Cerwin-Vega VMAX-12DVC</v>
      </c>
      <c r="C1494" s="9" t="s">
        <v>1384</v>
      </c>
      <c r="D1494" s="9" t="s">
        <v>2250</v>
      </c>
      <c r="E1494" s="9"/>
      <c r="F1494" s="9"/>
      <c r="G1494" s="9"/>
      <c r="H1494" s="9">
        <v>300</v>
      </c>
      <c r="I1494" s="9">
        <v>92</v>
      </c>
      <c r="J1494" s="9">
        <v>20.3</v>
      </c>
      <c r="K1494" s="9">
        <v>20</v>
      </c>
      <c r="L1494" s="9">
        <v>93</v>
      </c>
      <c r="M1494" s="9">
        <v>0.37</v>
      </c>
      <c r="N1494" s="14">
        <f t="shared" si="69"/>
        <v>0.37735849056603776</v>
      </c>
      <c r="O1494" s="14">
        <f t="shared" si="71"/>
        <v>18.974358974358967</v>
      </c>
      <c r="P1494" s="9"/>
      <c r="Q1494" s="9"/>
      <c r="R1494" s="9"/>
      <c r="W1494" t="s">
        <v>3530</v>
      </c>
      <c r="X1494" s="6">
        <v>2004</v>
      </c>
      <c r="Z1494" s="6">
        <v>0</v>
      </c>
      <c r="AD1494" s="9">
        <v>53</v>
      </c>
    </row>
    <row r="1495" spans="1:30">
      <c r="A1495" s="9">
        <v>11</v>
      </c>
      <c r="B1495" s="9" t="str">
        <f t="shared" si="70"/>
        <v>Cerwin-Vega VMAX-12SVC</v>
      </c>
      <c r="C1495" s="9" t="s">
        <v>1384</v>
      </c>
      <c r="D1495" s="9" t="s">
        <v>2251</v>
      </c>
      <c r="E1495" s="9"/>
      <c r="F1495" s="9"/>
      <c r="G1495" s="9"/>
      <c r="H1495" s="9">
        <v>300</v>
      </c>
      <c r="I1495" s="9">
        <v>92</v>
      </c>
      <c r="J1495" s="9">
        <v>20.3</v>
      </c>
      <c r="K1495" s="9">
        <v>20</v>
      </c>
      <c r="L1495" s="9">
        <v>93</v>
      </c>
      <c r="M1495" s="9">
        <v>0.31</v>
      </c>
      <c r="N1495" s="14">
        <f t="shared" si="69"/>
        <v>0.31746031746031744</v>
      </c>
      <c r="O1495" s="14">
        <f t="shared" si="71"/>
        <v>13.191489361702146</v>
      </c>
      <c r="P1495" s="9"/>
      <c r="Q1495" s="9"/>
      <c r="R1495" s="9"/>
      <c r="W1495" t="s">
        <v>3530</v>
      </c>
      <c r="X1495" s="6">
        <v>2004</v>
      </c>
      <c r="Z1495" s="6">
        <v>0</v>
      </c>
      <c r="AD1495" s="9">
        <v>63</v>
      </c>
    </row>
    <row r="1496" spans="1:30">
      <c r="A1496" s="9">
        <v>11</v>
      </c>
      <c r="B1496" s="9" t="str">
        <f t="shared" si="70"/>
        <v>ESX Al-10</v>
      </c>
      <c r="C1496" s="9" t="s">
        <v>2252</v>
      </c>
      <c r="D1496" s="9" t="s">
        <v>2253</v>
      </c>
      <c r="E1496" s="9"/>
      <c r="F1496" s="9"/>
      <c r="G1496" s="9"/>
      <c r="H1496" s="9">
        <v>400</v>
      </c>
      <c r="I1496" s="9"/>
      <c r="J1496" s="9">
        <v>7.5</v>
      </c>
      <c r="K1496" s="9">
        <v>26.7</v>
      </c>
      <c r="L1496" s="9">
        <v>43.2</v>
      </c>
      <c r="M1496" s="9">
        <v>0.23</v>
      </c>
      <c r="N1496" s="14">
        <f t="shared" si="69"/>
        <v>0.24054054054054053</v>
      </c>
      <c r="O1496" s="14">
        <f t="shared" si="71"/>
        <v>5.2487179487179532</v>
      </c>
      <c r="P1496" s="9"/>
      <c r="Q1496" s="9"/>
      <c r="R1496" s="9"/>
      <c r="W1496" t="s">
        <v>3530</v>
      </c>
      <c r="X1496" s="6">
        <v>2004</v>
      </c>
      <c r="Z1496" s="6">
        <v>0</v>
      </c>
      <c r="AD1496" s="9">
        <v>111</v>
      </c>
    </row>
    <row r="1497" spans="1:30">
      <c r="A1497" s="9">
        <v>11</v>
      </c>
      <c r="B1497" s="9" t="str">
        <f t="shared" si="70"/>
        <v>Eton 11-581/50</v>
      </c>
      <c r="C1497" s="9" t="s">
        <v>853</v>
      </c>
      <c r="D1497" s="9" t="s">
        <v>2254</v>
      </c>
      <c r="E1497" s="9"/>
      <c r="F1497" s="9"/>
      <c r="G1497" s="9"/>
      <c r="H1497" s="9">
        <v>150</v>
      </c>
      <c r="I1497" s="9">
        <v>91</v>
      </c>
      <c r="J1497" s="9">
        <v>5</v>
      </c>
      <c r="K1497" s="9">
        <v>28</v>
      </c>
      <c r="L1497" s="9">
        <v>110</v>
      </c>
      <c r="M1497" s="9">
        <v>0.28989999999999999</v>
      </c>
      <c r="N1497" s="14">
        <f t="shared" si="69"/>
        <v>0.30107526881720431</v>
      </c>
      <c r="O1497" s="14">
        <f t="shared" si="71"/>
        <v>7.8102569036851435</v>
      </c>
      <c r="P1497" s="9"/>
      <c r="Q1497" s="9"/>
      <c r="R1497" s="9"/>
      <c r="W1497" t="s">
        <v>3530</v>
      </c>
      <c r="X1497" s="6">
        <v>2004</v>
      </c>
      <c r="Z1497" s="6">
        <v>0</v>
      </c>
      <c r="AD1497" s="9">
        <v>93</v>
      </c>
    </row>
    <row r="1498" spans="1:30">
      <c r="A1498" s="9">
        <v>11</v>
      </c>
      <c r="B1498" s="9" t="str">
        <f t="shared" si="70"/>
        <v>Focal 11K7512</v>
      </c>
      <c r="C1498" s="14" t="s">
        <v>977</v>
      </c>
      <c r="D1498" s="14" t="s">
        <v>2255</v>
      </c>
      <c r="E1498" s="14"/>
      <c r="F1498" s="14"/>
      <c r="G1498" s="14"/>
      <c r="H1498" s="14">
        <v>175</v>
      </c>
      <c r="I1498" s="14">
        <v>89.31</v>
      </c>
      <c r="J1498" s="9">
        <v>9</v>
      </c>
      <c r="K1498" s="14">
        <v>38</v>
      </c>
      <c r="L1498" s="14">
        <v>51.9</v>
      </c>
      <c r="M1498" s="14">
        <v>0.35</v>
      </c>
      <c r="N1498" s="14">
        <f t="shared" si="69"/>
        <v>0.43181818181818182</v>
      </c>
      <c r="O1498" s="14">
        <f t="shared" si="71"/>
        <v>1.8472222222222223</v>
      </c>
      <c r="P1498" s="14"/>
      <c r="Q1498" s="14"/>
      <c r="R1498" s="14"/>
      <c r="W1498" t="s">
        <v>3530</v>
      </c>
      <c r="X1498" s="6">
        <v>2004</v>
      </c>
      <c r="Z1498" s="6">
        <v>0</v>
      </c>
      <c r="AD1498" s="14">
        <v>88</v>
      </c>
    </row>
    <row r="1499" spans="1:30">
      <c r="A1499" s="9">
        <v>11</v>
      </c>
      <c r="B1499" s="9" t="str">
        <f t="shared" si="70"/>
        <v>Focal 27AI</v>
      </c>
      <c r="C1499" s="14" t="s">
        <v>977</v>
      </c>
      <c r="D1499" s="14" t="s">
        <v>2256</v>
      </c>
      <c r="E1499" s="14"/>
      <c r="F1499" s="14"/>
      <c r="G1499" s="14"/>
      <c r="H1499" s="14">
        <v>250</v>
      </c>
      <c r="I1499" s="14">
        <v>90</v>
      </c>
      <c r="J1499" s="9">
        <v>6</v>
      </c>
      <c r="K1499" s="14">
        <v>41.29</v>
      </c>
      <c r="L1499" s="14">
        <v>21.22</v>
      </c>
      <c r="M1499" s="14">
        <v>0.48</v>
      </c>
      <c r="N1499" s="14">
        <f t="shared" si="69"/>
        <v>0.54328947368421054</v>
      </c>
      <c r="O1499" s="14">
        <f t="shared" si="71"/>
        <v>4.1204158004157971</v>
      </c>
      <c r="P1499" s="14"/>
      <c r="Q1499" s="14"/>
      <c r="R1499" s="14"/>
      <c r="W1499" t="s">
        <v>3530</v>
      </c>
      <c r="X1499" s="6">
        <v>2004</v>
      </c>
      <c r="Z1499" s="6">
        <v>0</v>
      </c>
      <c r="AD1499" s="14">
        <v>76</v>
      </c>
    </row>
    <row r="1500" spans="1:30">
      <c r="A1500" s="9">
        <v>11</v>
      </c>
      <c r="B1500" s="9" t="str">
        <f t="shared" si="70"/>
        <v>Focal 27KX</v>
      </c>
      <c r="C1500" s="14" t="s">
        <v>977</v>
      </c>
      <c r="D1500" s="14" t="s">
        <v>2257</v>
      </c>
      <c r="E1500" s="14"/>
      <c r="F1500" s="14"/>
      <c r="G1500" s="14"/>
      <c r="H1500" s="14">
        <v>300</v>
      </c>
      <c r="I1500" s="14">
        <v>88</v>
      </c>
      <c r="J1500" s="9">
        <v>8</v>
      </c>
      <c r="K1500" s="14">
        <v>48.3</v>
      </c>
      <c r="L1500" s="14">
        <v>15.25</v>
      </c>
      <c r="M1500" s="14">
        <v>0.9</v>
      </c>
      <c r="N1500" s="14">
        <f t="shared" si="69"/>
        <v>0.96599999999999997</v>
      </c>
      <c r="O1500" s="14">
        <f t="shared" si="71"/>
        <v>13.172727272727268</v>
      </c>
      <c r="P1500" s="14"/>
      <c r="Q1500" s="14"/>
      <c r="R1500" s="14"/>
      <c r="W1500" t="s">
        <v>3530</v>
      </c>
      <c r="X1500" s="6">
        <v>2004</v>
      </c>
      <c r="Z1500" s="6">
        <v>0</v>
      </c>
      <c r="AD1500" s="14">
        <v>50</v>
      </c>
    </row>
    <row r="1501" spans="1:30">
      <c r="A1501" s="9">
        <v>11</v>
      </c>
      <c r="B1501" s="9" t="str">
        <f t="shared" si="70"/>
        <v>Focal 27V2</v>
      </c>
      <c r="C1501" s="14" t="s">
        <v>977</v>
      </c>
      <c r="D1501" s="14" t="s">
        <v>2258</v>
      </c>
      <c r="E1501" s="14"/>
      <c r="F1501" s="14"/>
      <c r="G1501" s="14"/>
      <c r="H1501" s="14">
        <v>300</v>
      </c>
      <c r="I1501" s="14">
        <v>88</v>
      </c>
      <c r="J1501" s="9">
        <v>11</v>
      </c>
      <c r="K1501" s="14">
        <v>38.51</v>
      </c>
      <c r="L1501" s="14">
        <v>21.32</v>
      </c>
      <c r="M1501" s="14">
        <v>0.63</v>
      </c>
      <c r="N1501" s="14">
        <f t="shared" si="69"/>
        <v>0.71314814814814809</v>
      </c>
      <c r="O1501" s="14">
        <f t="shared" si="71"/>
        <v>5.4034075723830792</v>
      </c>
      <c r="P1501" s="14"/>
      <c r="Q1501" s="14"/>
      <c r="R1501" s="14"/>
      <c r="W1501" t="s">
        <v>3530</v>
      </c>
      <c r="X1501" s="6">
        <v>2004</v>
      </c>
      <c r="Z1501" s="6">
        <v>0</v>
      </c>
      <c r="AD1501" s="14">
        <v>54</v>
      </c>
    </row>
    <row r="1502" spans="1:30">
      <c r="A1502" s="9">
        <v>11</v>
      </c>
      <c r="B1502" s="9" t="str">
        <f t="shared" si="70"/>
        <v>Focal 27WX</v>
      </c>
      <c r="C1502" s="14" t="s">
        <v>977</v>
      </c>
      <c r="D1502" s="14" t="s">
        <v>2259</v>
      </c>
      <c r="E1502" s="14"/>
      <c r="F1502" s="14"/>
      <c r="G1502" s="14"/>
      <c r="H1502" s="14">
        <v>250</v>
      </c>
      <c r="I1502" s="14">
        <v>90</v>
      </c>
      <c r="J1502" s="9">
        <v>9</v>
      </c>
      <c r="K1502" s="14">
        <v>37.4</v>
      </c>
      <c r="L1502" s="14">
        <v>38.6</v>
      </c>
      <c r="M1502" s="14">
        <v>0.56000000000000005</v>
      </c>
      <c r="N1502" s="14">
        <f t="shared" si="69"/>
        <v>0.60322580645161283</v>
      </c>
      <c r="O1502" s="14">
        <f t="shared" si="71"/>
        <v>7.8149253731343471</v>
      </c>
      <c r="P1502" s="14"/>
      <c r="Q1502" s="14"/>
      <c r="R1502" s="14"/>
      <c r="W1502" t="s">
        <v>3530</v>
      </c>
      <c r="X1502" s="6">
        <v>2004</v>
      </c>
      <c r="Z1502" s="6">
        <v>0</v>
      </c>
      <c r="AD1502" s="14">
        <v>62</v>
      </c>
    </row>
    <row r="1503" spans="1:30">
      <c r="A1503" s="9">
        <v>11</v>
      </c>
      <c r="B1503" s="9" t="str">
        <f t="shared" si="70"/>
        <v xml:space="preserve">MacAudio MacMaximus 250 </v>
      </c>
      <c r="C1503" s="14" t="s">
        <v>2260</v>
      </c>
      <c r="D1503" s="14" t="s">
        <v>2261</v>
      </c>
      <c r="E1503" s="14"/>
      <c r="F1503" s="14"/>
      <c r="G1503" s="14"/>
      <c r="H1503" s="14">
        <v>400</v>
      </c>
      <c r="I1503" s="14"/>
      <c r="J1503" s="9">
        <v>8.5</v>
      </c>
      <c r="K1503" s="14">
        <v>24.6</v>
      </c>
      <c r="L1503" s="14">
        <v>26.3</v>
      </c>
      <c r="M1503" s="14">
        <v>0.26</v>
      </c>
      <c r="N1503" s="14">
        <f t="shared" si="69"/>
        <v>0.27032967032967037</v>
      </c>
      <c r="O1503" s="14">
        <f t="shared" si="71"/>
        <v>6.8042553191489326</v>
      </c>
      <c r="P1503" s="14"/>
      <c r="Q1503" s="14"/>
      <c r="R1503" s="14"/>
      <c r="W1503" t="s">
        <v>3530</v>
      </c>
      <c r="X1503" s="6">
        <v>2004</v>
      </c>
      <c r="Z1503" s="6">
        <v>0</v>
      </c>
      <c r="AD1503" s="14">
        <v>91</v>
      </c>
    </row>
    <row r="1504" spans="1:30">
      <c r="A1504" s="9">
        <v>11</v>
      </c>
      <c r="B1504" s="9" t="str">
        <f t="shared" si="70"/>
        <v>Seas W22EX-001</v>
      </c>
      <c r="C1504" s="14" t="s">
        <v>874</v>
      </c>
      <c r="D1504" s="14" t="s">
        <v>2262</v>
      </c>
      <c r="E1504" s="14"/>
      <c r="F1504" s="14"/>
      <c r="G1504" s="14"/>
      <c r="H1504" s="14"/>
      <c r="I1504" s="14"/>
      <c r="J1504" s="9"/>
      <c r="K1504" s="14">
        <v>27</v>
      </c>
      <c r="L1504" s="14">
        <v>75</v>
      </c>
      <c r="M1504" s="14">
        <v>0.34</v>
      </c>
      <c r="N1504" s="14">
        <f t="shared" si="69"/>
        <v>0</v>
      </c>
      <c r="O1504" s="14">
        <f t="shared" si="71"/>
        <v>0</v>
      </c>
      <c r="P1504" s="14"/>
      <c r="Q1504" s="14"/>
      <c r="R1504" s="14"/>
      <c r="W1504" t="s">
        <v>3530</v>
      </c>
      <c r="X1504" s="6">
        <v>2004</v>
      </c>
      <c r="Z1504" s="6">
        <v>0</v>
      </c>
      <c r="AD1504" s="14"/>
    </row>
    <row r="1505" spans="1:30">
      <c r="A1505" s="9">
        <v>11</v>
      </c>
      <c r="B1505" s="9" t="str">
        <f t="shared" si="70"/>
        <v>Soundstream DV-10</v>
      </c>
      <c r="C1505" s="14" t="s">
        <v>1656</v>
      </c>
      <c r="D1505" s="14" t="s">
        <v>2263</v>
      </c>
      <c r="E1505" s="14"/>
      <c r="F1505" s="14"/>
      <c r="G1505" s="14"/>
      <c r="H1505" s="14">
        <v>1000</v>
      </c>
      <c r="I1505" s="14">
        <v>86</v>
      </c>
      <c r="J1505" s="9">
        <v>12.75</v>
      </c>
      <c r="K1505" s="14">
        <v>35</v>
      </c>
      <c r="L1505" s="14">
        <v>10.53</v>
      </c>
      <c r="M1505" s="14">
        <v>0.37430000000000002</v>
      </c>
      <c r="N1505" s="14">
        <f t="shared" si="69"/>
        <v>0.45454545454545453</v>
      </c>
      <c r="O1505" s="14">
        <f t="shared" si="71"/>
        <v>2.1201993882406271</v>
      </c>
      <c r="P1505" s="14"/>
      <c r="Q1505" s="14"/>
      <c r="R1505" s="14"/>
      <c r="W1505" t="s">
        <v>3530</v>
      </c>
      <c r="X1505" s="6">
        <v>2004</v>
      </c>
      <c r="Z1505" s="6">
        <v>0</v>
      </c>
      <c r="AD1505" s="14">
        <v>77</v>
      </c>
    </row>
    <row r="1506" spans="1:30">
      <c r="A1506" s="9">
        <v>11</v>
      </c>
      <c r="B1506" s="9" t="str">
        <f t="shared" si="70"/>
        <v>TAD TL-1101h</v>
      </c>
      <c r="C1506" s="14" t="s">
        <v>2264</v>
      </c>
      <c r="D1506" s="14" t="s">
        <v>2265</v>
      </c>
      <c r="E1506" s="14"/>
      <c r="F1506" s="14"/>
      <c r="G1506" s="14"/>
      <c r="H1506" s="14">
        <v>125</v>
      </c>
      <c r="I1506" s="14">
        <v>97</v>
      </c>
      <c r="J1506" s="9">
        <v>2.5</v>
      </c>
      <c r="K1506" s="14">
        <v>38</v>
      </c>
      <c r="L1506" s="14">
        <v>92</v>
      </c>
      <c r="M1506" s="14">
        <v>0.25</v>
      </c>
      <c r="N1506" s="14">
        <f t="shared" si="69"/>
        <v>0.26950354609929078</v>
      </c>
      <c r="O1506" s="14">
        <f t="shared" si="71"/>
        <v>3.4545454545454573</v>
      </c>
      <c r="P1506" s="14"/>
      <c r="Q1506" s="14"/>
      <c r="R1506" s="14"/>
      <c r="W1506" t="s">
        <v>3530</v>
      </c>
      <c r="X1506" s="6">
        <v>2004</v>
      </c>
      <c r="Z1506" s="6">
        <v>0</v>
      </c>
      <c r="AD1506" s="14">
        <v>141</v>
      </c>
    </row>
    <row r="1507" spans="1:30">
      <c r="A1507" s="9">
        <v>11</v>
      </c>
      <c r="B1507" s="9" t="str">
        <f t="shared" si="70"/>
        <v>TAD TL-1102</v>
      </c>
      <c r="C1507" s="14" t="s">
        <v>2264</v>
      </c>
      <c r="D1507" s="14" t="s">
        <v>2266</v>
      </c>
      <c r="E1507" s="14"/>
      <c r="F1507" s="14"/>
      <c r="G1507" s="14"/>
      <c r="H1507" s="14">
        <v>125</v>
      </c>
      <c r="I1507" s="14">
        <v>94</v>
      </c>
      <c r="J1507" s="9">
        <v>6.2</v>
      </c>
      <c r="K1507" s="14">
        <v>31</v>
      </c>
      <c r="L1507" s="14">
        <v>121</v>
      </c>
      <c r="M1507" s="14">
        <v>0.3</v>
      </c>
      <c r="N1507" s="14">
        <f t="shared" si="69"/>
        <v>0.31958762886597936</v>
      </c>
      <c r="O1507" s="14">
        <f t="shared" si="71"/>
        <v>4.8947368421052673</v>
      </c>
      <c r="P1507" s="14"/>
      <c r="Q1507" s="14"/>
      <c r="R1507" s="14"/>
      <c r="W1507" t="s">
        <v>3530</v>
      </c>
      <c r="X1507" s="6">
        <v>2004</v>
      </c>
      <c r="Z1507" s="6">
        <v>0</v>
      </c>
      <c r="AD1507" s="14">
        <v>97</v>
      </c>
    </row>
    <row r="1508" spans="1:30">
      <c r="A1508" s="9">
        <v>12</v>
      </c>
      <c r="B1508" s="9" t="str">
        <f t="shared" si="70"/>
        <v>Acousto Pro F-1240</v>
      </c>
      <c r="C1508" s="14" t="s">
        <v>948</v>
      </c>
      <c r="D1508" s="14" t="s">
        <v>2267</v>
      </c>
      <c r="E1508" s="14"/>
      <c r="F1508" s="14"/>
      <c r="G1508" s="14"/>
      <c r="H1508" s="14">
        <v>75</v>
      </c>
      <c r="I1508" s="14">
        <v>90</v>
      </c>
      <c r="J1508" s="9"/>
      <c r="K1508" s="14">
        <v>27</v>
      </c>
      <c r="L1508" s="14">
        <v>260</v>
      </c>
      <c r="M1508" s="14">
        <v>0.35</v>
      </c>
      <c r="N1508" s="14">
        <f t="shared" si="69"/>
        <v>0.39705882352941174</v>
      </c>
      <c r="O1508" s="14">
        <f t="shared" si="71"/>
        <v>2.953125</v>
      </c>
      <c r="P1508" s="14"/>
      <c r="Q1508" s="14"/>
      <c r="R1508" s="14"/>
      <c r="W1508" t="s">
        <v>3530</v>
      </c>
      <c r="X1508" s="6">
        <v>2004</v>
      </c>
      <c r="Z1508" s="6">
        <v>0</v>
      </c>
      <c r="AD1508" s="14">
        <v>68</v>
      </c>
    </row>
    <row r="1509" spans="1:30">
      <c r="A1509" s="9">
        <v>12</v>
      </c>
      <c r="B1509" s="9" t="str">
        <f t="shared" si="70"/>
        <v>Acousto Pro P-1250</v>
      </c>
      <c r="C1509" s="14" t="s">
        <v>948</v>
      </c>
      <c r="D1509" s="14" t="s">
        <v>2268</v>
      </c>
      <c r="E1509" s="14"/>
      <c r="F1509" s="14"/>
      <c r="G1509" s="14"/>
      <c r="H1509" s="14">
        <v>100</v>
      </c>
      <c r="I1509" s="14">
        <v>99</v>
      </c>
      <c r="J1509" s="9"/>
      <c r="K1509" s="14">
        <v>48</v>
      </c>
      <c r="L1509" s="14">
        <v>106</v>
      </c>
      <c r="M1509" s="14">
        <v>0.67</v>
      </c>
      <c r="N1509" s="14">
        <f t="shared" si="69"/>
        <v>0.70588235294117652</v>
      </c>
      <c r="O1509" s="14">
        <f t="shared" si="71"/>
        <v>13.180327868852457</v>
      </c>
      <c r="P1509" s="14"/>
      <c r="Q1509" s="14"/>
      <c r="R1509" s="14"/>
      <c r="W1509" t="s">
        <v>3530</v>
      </c>
      <c r="X1509" s="6">
        <v>2004</v>
      </c>
      <c r="Z1509" s="6">
        <v>0</v>
      </c>
      <c r="AD1509" s="14">
        <v>68</v>
      </c>
    </row>
    <row r="1510" spans="1:30">
      <c r="A1510" s="9">
        <v>12</v>
      </c>
      <c r="B1510" s="9" t="str">
        <f t="shared" si="70"/>
        <v>Acousto Pro P-1250A</v>
      </c>
      <c r="C1510" s="14" t="s">
        <v>948</v>
      </c>
      <c r="D1510" s="14" t="s">
        <v>2269</v>
      </c>
      <c r="E1510" s="14"/>
      <c r="F1510" s="14"/>
      <c r="G1510" s="14"/>
      <c r="H1510" s="14">
        <v>100</v>
      </c>
      <c r="I1510" s="14">
        <v>101</v>
      </c>
      <c r="J1510" s="9"/>
      <c r="K1510" s="14">
        <v>56</v>
      </c>
      <c r="L1510" s="14">
        <v>80</v>
      </c>
      <c r="M1510" s="14">
        <v>0.75</v>
      </c>
      <c r="N1510" s="14">
        <f t="shared" si="69"/>
        <v>0.81159420289855078</v>
      </c>
      <c r="O1510" s="14">
        <f t="shared" si="71"/>
        <v>9.8823529411764621</v>
      </c>
      <c r="P1510" s="14"/>
      <c r="Q1510" s="14"/>
      <c r="R1510" s="14"/>
      <c r="W1510" t="s">
        <v>3530</v>
      </c>
      <c r="X1510" s="6">
        <v>2004</v>
      </c>
      <c r="Z1510" s="6">
        <v>0</v>
      </c>
      <c r="AD1510" s="14">
        <v>69</v>
      </c>
    </row>
    <row r="1511" spans="1:30">
      <c r="A1511" s="9">
        <v>12</v>
      </c>
      <c r="B1511" s="9" t="str">
        <f t="shared" si="70"/>
        <v>Acousto Pro P-1265A</v>
      </c>
      <c r="C1511" s="14" t="s">
        <v>948</v>
      </c>
      <c r="D1511" s="14" t="s">
        <v>2270</v>
      </c>
      <c r="E1511" s="14"/>
      <c r="F1511" s="14"/>
      <c r="G1511" s="14"/>
      <c r="H1511" s="14">
        <v>125</v>
      </c>
      <c r="I1511" s="14">
        <v>96</v>
      </c>
      <c r="J1511" s="9"/>
      <c r="K1511" s="14">
        <v>57</v>
      </c>
      <c r="L1511" s="14">
        <v>75</v>
      </c>
      <c r="M1511" s="14">
        <v>0.44</v>
      </c>
      <c r="N1511" s="14">
        <f t="shared" si="69"/>
        <v>0.47107438016528924</v>
      </c>
      <c r="O1511" s="14">
        <f t="shared" si="71"/>
        <v>6.6702127659574346</v>
      </c>
      <c r="P1511" s="14"/>
      <c r="Q1511" s="14"/>
      <c r="R1511" s="14"/>
      <c r="W1511" t="s">
        <v>3530</v>
      </c>
      <c r="X1511" s="6">
        <v>2004</v>
      </c>
      <c r="Z1511" s="6">
        <v>0</v>
      </c>
      <c r="AD1511" s="14">
        <v>121</v>
      </c>
    </row>
    <row r="1512" spans="1:30">
      <c r="A1512" s="9">
        <v>12</v>
      </c>
      <c r="B1512" s="9" t="str">
        <f t="shared" si="70"/>
        <v>Acousto Pro SH-1250</v>
      </c>
      <c r="C1512" s="14" t="s">
        <v>948</v>
      </c>
      <c r="D1512" s="14" t="s">
        <v>2271</v>
      </c>
      <c r="E1512" s="14"/>
      <c r="F1512" s="14"/>
      <c r="G1512" s="14"/>
      <c r="H1512" s="14">
        <v>75</v>
      </c>
      <c r="I1512" s="14">
        <v>90</v>
      </c>
      <c r="J1512" s="9"/>
      <c r="K1512" s="14">
        <v>25.5</v>
      </c>
      <c r="L1512" s="14">
        <v>200</v>
      </c>
      <c r="M1512" s="14">
        <v>0.45</v>
      </c>
      <c r="N1512" s="14">
        <f t="shared" si="69"/>
        <v>0.48113207547169812</v>
      </c>
      <c r="O1512" s="14">
        <f t="shared" si="71"/>
        <v>6.9545454545454577</v>
      </c>
      <c r="P1512" s="14"/>
      <c r="Q1512" s="14"/>
      <c r="R1512" s="14"/>
      <c r="W1512" t="s">
        <v>3530</v>
      </c>
      <c r="X1512" s="6">
        <v>2004</v>
      </c>
      <c r="Z1512" s="6">
        <v>0</v>
      </c>
      <c r="AD1512" s="14">
        <v>53</v>
      </c>
    </row>
    <row r="1513" spans="1:30">
      <c r="A1513" s="9">
        <v>12</v>
      </c>
      <c r="B1513" s="9" t="str">
        <f t="shared" si="70"/>
        <v>Adire Audio Sadhara 12</v>
      </c>
      <c r="C1513" s="14" t="s">
        <v>2272</v>
      </c>
      <c r="D1513" s="14" t="s">
        <v>2273</v>
      </c>
      <c r="E1513" s="14"/>
      <c r="F1513" s="14"/>
      <c r="G1513" s="14"/>
      <c r="H1513" s="14">
        <v>1000</v>
      </c>
      <c r="I1513" s="14">
        <v>84</v>
      </c>
      <c r="J1513" s="9">
        <v>27</v>
      </c>
      <c r="K1513" s="14">
        <v>26</v>
      </c>
      <c r="L1513" s="14">
        <v>45</v>
      </c>
      <c r="M1513" s="14">
        <v>0.5</v>
      </c>
      <c r="N1513" s="14">
        <f t="shared" si="69"/>
        <v>0.55319148936170215</v>
      </c>
      <c r="O1513" s="14">
        <f t="shared" si="71"/>
        <v>5.2</v>
      </c>
      <c r="P1513" s="14"/>
      <c r="Q1513" s="14"/>
      <c r="R1513" s="14"/>
      <c r="W1513" t="s">
        <v>3530</v>
      </c>
      <c r="X1513" s="6">
        <v>2004</v>
      </c>
      <c r="Z1513" s="6">
        <v>0</v>
      </c>
      <c r="AD1513" s="14">
        <v>47</v>
      </c>
    </row>
    <row r="1514" spans="1:30">
      <c r="A1514" s="9">
        <v>12</v>
      </c>
      <c r="B1514" s="9" t="str">
        <f t="shared" si="70"/>
        <v>Alpine DDW-F30A</v>
      </c>
      <c r="C1514" s="14" t="s">
        <v>1395</v>
      </c>
      <c r="D1514" s="14" t="s">
        <v>2274</v>
      </c>
      <c r="E1514" s="14"/>
      <c r="F1514" s="14"/>
      <c r="G1514" s="14"/>
      <c r="H1514" s="14">
        <v>200</v>
      </c>
      <c r="I1514" s="14"/>
      <c r="J1514" s="9">
        <v>7</v>
      </c>
      <c r="K1514" s="14">
        <v>27</v>
      </c>
      <c r="L1514" s="14">
        <v>109.9</v>
      </c>
      <c r="M1514" s="14">
        <v>0.33</v>
      </c>
      <c r="N1514" s="14">
        <f t="shared" si="69"/>
        <v>0.36986301369863012</v>
      </c>
      <c r="O1514" s="14">
        <f t="shared" si="71"/>
        <v>3.061855670103093</v>
      </c>
      <c r="P1514" s="14"/>
      <c r="Q1514" s="14"/>
      <c r="R1514" s="14"/>
      <c r="W1514" t="s">
        <v>3530</v>
      </c>
      <c r="X1514" s="6">
        <v>2004</v>
      </c>
      <c r="Z1514" s="6">
        <v>0</v>
      </c>
      <c r="AD1514" s="14">
        <v>73</v>
      </c>
    </row>
    <row r="1515" spans="1:30">
      <c r="A1515" s="9">
        <v>12</v>
      </c>
      <c r="B1515" s="9" t="str">
        <f t="shared" si="70"/>
        <v>Alpine SWL-3048</v>
      </c>
      <c r="C1515" s="14" t="s">
        <v>1395</v>
      </c>
      <c r="D1515" s="14" t="s">
        <v>2275</v>
      </c>
      <c r="E1515" s="14"/>
      <c r="F1515" s="14"/>
      <c r="G1515" s="14"/>
      <c r="H1515" s="14">
        <v>200</v>
      </c>
      <c r="I1515" s="14"/>
      <c r="J1515" s="9">
        <v>10</v>
      </c>
      <c r="K1515" s="14">
        <v>26</v>
      </c>
      <c r="L1515" s="14">
        <v>112.7</v>
      </c>
      <c r="M1515" s="14">
        <v>0.28999999999999998</v>
      </c>
      <c r="N1515" s="14">
        <f t="shared" si="69"/>
        <v>0.2988505747126437</v>
      </c>
      <c r="O1515" s="14">
        <f t="shared" si="71"/>
        <v>9.7922077922077371</v>
      </c>
      <c r="P1515" s="14"/>
      <c r="Q1515" s="14"/>
      <c r="R1515" s="14"/>
      <c r="W1515" t="s">
        <v>3530</v>
      </c>
      <c r="X1515" s="6">
        <v>2004</v>
      </c>
      <c r="Z1515" s="6">
        <v>0</v>
      </c>
      <c r="AD1515" s="14">
        <v>87</v>
      </c>
    </row>
    <row r="1516" spans="1:30">
      <c r="A1516" s="9">
        <v>12</v>
      </c>
      <c r="B1516" s="9" t="str">
        <f t="shared" si="70"/>
        <v>Alpine SWL-3088</v>
      </c>
      <c r="C1516" s="14" t="s">
        <v>1395</v>
      </c>
      <c r="D1516" s="14" t="s">
        <v>2276</v>
      </c>
      <c r="E1516" s="14"/>
      <c r="F1516" s="14"/>
      <c r="G1516" s="14"/>
      <c r="H1516" s="14">
        <v>200</v>
      </c>
      <c r="I1516" s="14"/>
      <c r="J1516" s="9">
        <v>10</v>
      </c>
      <c r="K1516" s="14">
        <v>26</v>
      </c>
      <c r="L1516" s="14">
        <v>113.9</v>
      </c>
      <c r="M1516" s="14">
        <v>0.33</v>
      </c>
      <c r="N1516" s="14">
        <f t="shared" si="69"/>
        <v>0.35135135135135137</v>
      </c>
      <c r="O1516" s="14">
        <f t="shared" si="71"/>
        <v>5.4303797468354338</v>
      </c>
      <c r="P1516" s="14"/>
      <c r="Q1516" s="14"/>
      <c r="R1516" s="14"/>
      <c r="W1516" t="s">
        <v>3530</v>
      </c>
      <c r="X1516" s="6">
        <v>2004</v>
      </c>
      <c r="Z1516" s="6">
        <v>0</v>
      </c>
      <c r="AD1516" s="14">
        <v>74</v>
      </c>
    </row>
    <row r="1517" spans="1:30">
      <c r="A1517" s="9">
        <v>12</v>
      </c>
      <c r="B1517" s="9" t="str">
        <f t="shared" si="70"/>
        <v>Alpine SWR-1221D</v>
      </c>
      <c r="C1517" s="14" t="s">
        <v>1395</v>
      </c>
      <c r="D1517" s="14" t="s">
        <v>2277</v>
      </c>
      <c r="E1517" s="14"/>
      <c r="F1517" s="14"/>
      <c r="G1517" s="14"/>
      <c r="H1517" s="14">
        <v>300</v>
      </c>
      <c r="I1517" s="14">
        <v>87</v>
      </c>
      <c r="J1517" s="9">
        <v>13.3</v>
      </c>
      <c r="K1517" s="14">
        <v>27</v>
      </c>
      <c r="L1517" s="14">
        <v>58</v>
      </c>
      <c r="M1517" s="14">
        <v>0.38</v>
      </c>
      <c r="N1517" s="14">
        <f t="shared" si="69"/>
        <v>0.39705882352941174</v>
      </c>
      <c r="O1517" s="14">
        <f t="shared" si="71"/>
        <v>8.8448275862068879</v>
      </c>
      <c r="P1517" s="14"/>
      <c r="Q1517" s="14"/>
      <c r="R1517" s="14"/>
      <c r="W1517" t="s">
        <v>3530</v>
      </c>
      <c r="X1517" s="6">
        <v>2004</v>
      </c>
      <c r="Z1517" s="6">
        <v>0</v>
      </c>
      <c r="AD1517" s="14">
        <v>68</v>
      </c>
    </row>
    <row r="1518" spans="1:30">
      <c r="A1518" s="9">
        <v>12</v>
      </c>
      <c r="B1518" s="9" t="str">
        <f t="shared" si="70"/>
        <v>Alpine SWR-1241D</v>
      </c>
      <c r="C1518" s="14" t="s">
        <v>1395</v>
      </c>
      <c r="D1518" s="14" t="s">
        <v>2278</v>
      </c>
      <c r="E1518" s="14"/>
      <c r="F1518" s="14"/>
      <c r="G1518" s="14"/>
      <c r="H1518" s="14">
        <v>300</v>
      </c>
      <c r="I1518" s="14">
        <v>87</v>
      </c>
      <c r="J1518" s="9">
        <v>13.8</v>
      </c>
      <c r="K1518" s="14">
        <v>28</v>
      </c>
      <c r="L1518" s="14">
        <v>58</v>
      </c>
      <c r="M1518" s="14">
        <v>0.43</v>
      </c>
      <c r="N1518" s="14">
        <f t="shared" si="69"/>
        <v>0.45161290322580644</v>
      </c>
      <c r="O1518" s="14">
        <f t="shared" si="71"/>
        <v>8.9850746268656714</v>
      </c>
      <c r="P1518" s="14"/>
      <c r="Q1518" s="14"/>
      <c r="R1518" s="14"/>
      <c r="W1518" t="s">
        <v>3530</v>
      </c>
      <c r="X1518" s="6">
        <v>2004</v>
      </c>
      <c r="Z1518" s="6">
        <v>0</v>
      </c>
      <c r="AD1518" s="14">
        <v>62</v>
      </c>
    </row>
    <row r="1519" spans="1:30">
      <c r="A1519" s="9">
        <v>12</v>
      </c>
      <c r="B1519" s="9" t="str">
        <f t="shared" si="70"/>
        <v>Alpine SWR-1521D</v>
      </c>
      <c r="C1519" s="14" t="s">
        <v>1395</v>
      </c>
      <c r="D1519" s="14" t="s">
        <v>2279</v>
      </c>
      <c r="E1519" s="14"/>
      <c r="F1519" s="14"/>
      <c r="G1519" s="14"/>
      <c r="H1519" s="14">
        <v>500</v>
      </c>
      <c r="I1519" s="14">
        <v>89</v>
      </c>
      <c r="J1519" s="9">
        <v>16.5</v>
      </c>
      <c r="K1519" s="14">
        <v>23</v>
      </c>
      <c r="L1519" s="14">
        <v>98</v>
      </c>
      <c r="M1519" s="14">
        <v>0.38</v>
      </c>
      <c r="N1519" s="14">
        <f t="shared" si="69"/>
        <v>0.39655172413793105</v>
      </c>
      <c r="O1519" s="14">
        <f t="shared" si="71"/>
        <v>9.104166666666659</v>
      </c>
      <c r="P1519" s="14"/>
      <c r="Q1519" s="14"/>
      <c r="R1519" s="14"/>
      <c r="W1519" t="s">
        <v>3530</v>
      </c>
      <c r="X1519" s="6">
        <v>2004</v>
      </c>
      <c r="Z1519" s="6">
        <v>0</v>
      </c>
      <c r="AD1519" s="14">
        <v>58</v>
      </c>
    </row>
    <row r="1520" spans="1:30">
      <c r="A1520" s="9">
        <v>12</v>
      </c>
      <c r="B1520" s="9" t="str">
        <f t="shared" si="70"/>
        <v>Alpine SWR-304A</v>
      </c>
      <c r="C1520" s="14" t="s">
        <v>1395</v>
      </c>
      <c r="D1520" s="14" t="s">
        <v>2280</v>
      </c>
      <c r="E1520" s="14"/>
      <c r="F1520" s="14"/>
      <c r="G1520" s="14"/>
      <c r="H1520" s="14">
        <v>200</v>
      </c>
      <c r="I1520" s="14">
        <v>89</v>
      </c>
      <c r="J1520" s="9">
        <v>4.0999999999999996</v>
      </c>
      <c r="K1520" s="14">
        <v>29</v>
      </c>
      <c r="L1520" s="14">
        <v>108.7</v>
      </c>
      <c r="M1520" s="14">
        <v>0.31</v>
      </c>
      <c r="N1520" s="14">
        <f t="shared" si="69"/>
        <v>0.3411764705882353</v>
      </c>
      <c r="O1520" s="14">
        <f t="shared" si="71"/>
        <v>3.3924528301886747</v>
      </c>
      <c r="P1520" s="14"/>
      <c r="Q1520" s="14"/>
      <c r="R1520" s="14"/>
      <c r="W1520" t="s">
        <v>3530</v>
      </c>
      <c r="X1520" s="6">
        <v>2004</v>
      </c>
      <c r="Z1520" s="6">
        <v>0</v>
      </c>
      <c r="AD1520" s="14">
        <v>85</v>
      </c>
    </row>
    <row r="1521" spans="1:30">
      <c r="A1521" s="9">
        <v>12</v>
      </c>
      <c r="B1521" s="9" t="str">
        <f t="shared" si="70"/>
        <v>Alpine SWR-304B</v>
      </c>
      <c r="C1521" s="14" t="s">
        <v>1395</v>
      </c>
      <c r="D1521" s="14" t="s">
        <v>2281</v>
      </c>
      <c r="E1521" s="14"/>
      <c r="F1521" s="14"/>
      <c r="G1521" s="14"/>
      <c r="H1521" s="14">
        <v>200</v>
      </c>
      <c r="I1521" s="14">
        <v>89</v>
      </c>
      <c r="J1521" s="9">
        <v>4.0999999999999996</v>
      </c>
      <c r="K1521" s="14">
        <v>29</v>
      </c>
      <c r="L1521" s="14">
        <v>108.7</v>
      </c>
      <c r="M1521" s="14">
        <v>0.31</v>
      </c>
      <c r="N1521" s="14">
        <f t="shared" si="69"/>
        <v>0.3411764705882353</v>
      </c>
      <c r="O1521" s="14">
        <f t="shared" si="71"/>
        <v>3.3924528301886747</v>
      </c>
      <c r="P1521" s="14"/>
      <c r="Q1521" s="14"/>
      <c r="R1521" s="14"/>
      <c r="W1521" t="s">
        <v>3530</v>
      </c>
      <c r="X1521" s="6">
        <v>2004</v>
      </c>
      <c r="Z1521" s="6">
        <v>0</v>
      </c>
      <c r="AD1521" s="14">
        <v>85</v>
      </c>
    </row>
    <row r="1522" spans="1:30">
      <c r="A1522" s="9">
        <v>12</v>
      </c>
      <c r="B1522" s="9" t="str">
        <f t="shared" si="70"/>
        <v>Alpine SWR-308A</v>
      </c>
      <c r="C1522" s="14" t="s">
        <v>1395</v>
      </c>
      <c r="D1522" s="14" t="s">
        <v>2282</v>
      </c>
      <c r="E1522" s="14"/>
      <c r="F1522" s="14"/>
      <c r="G1522" s="14"/>
      <c r="H1522" s="14">
        <v>200</v>
      </c>
      <c r="I1522" s="14">
        <v>89</v>
      </c>
      <c r="J1522" s="9">
        <v>6.25</v>
      </c>
      <c r="K1522" s="14">
        <v>28</v>
      </c>
      <c r="L1522" s="14">
        <v>113.6</v>
      </c>
      <c r="M1522" s="14">
        <v>0.33</v>
      </c>
      <c r="N1522" s="14">
        <f t="shared" si="69"/>
        <v>0.35897435897435898</v>
      </c>
      <c r="O1522" s="14">
        <f t="shared" si="71"/>
        <v>4.0884955752212369</v>
      </c>
      <c r="P1522" s="14"/>
      <c r="Q1522" s="14"/>
      <c r="R1522" s="14"/>
      <c r="W1522" t="s">
        <v>3530</v>
      </c>
      <c r="X1522" s="6">
        <v>2004</v>
      </c>
      <c r="Z1522" s="6">
        <v>0</v>
      </c>
      <c r="AD1522" s="14">
        <v>78</v>
      </c>
    </row>
    <row r="1523" spans="1:30">
      <c r="A1523" s="9">
        <v>12</v>
      </c>
      <c r="B1523" s="9" t="str">
        <f t="shared" si="70"/>
        <v>Alpine SWR-308B</v>
      </c>
      <c r="C1523" s="14" t="s">
        <v>1395</v>
      </c>
      <c r="D1523" s="14" t="s">
        <v>2283</v>
      </c>
      <c r="E1523" s="14"/>
      <c r="F1523" s="14"/>
      <c r="G1523" s="14"/>
      <c r="H1523" s="14">
        <v>200</v>
      </c>
      <c r="I1523" s="14">
        <v>89</v>
      </c>
      <c r="J1523" s="9">
        <v>6.25</v>
      </c>
      <c r="K1523" s="14">
        <v>28</v>
      </c>
      <c r="L1523" s="14">
        <v>113.55</v>
      </c>
      <c r="M1523" s="14">
        <v>0.33</v>
      </c>
      <c r="N1523" s="14">
        <f t="shared" si="69"/>
        <v>0.35897435897435898</v>
      </c>
      <c r="O1523" s="14">
        <f t="shared" si="71"/>
        <v>4.0884955752212369</v>
      </c>
      <c r="P1523" s="14"/>
      <c r="Q1523" s="14"/>
      <c r="R1523" s="14"/>
      <c r="W1523" t="s">
        <v>3530</v>
      </c>
      <c r="X1523" s="6">
        <v>2004</v>
      </c>
      <c r="Z1523" s="6">
        <v>0</v>
      </c>
      <c r="AD1523" s="14">
        <v>78</v>
      </c>
    </row>
    <row r="1524" spans="1:30">
      <c r="A1524" s="9">
        <v>12</v>
      </c>
      <c r="B1524" s="9" t="str">
        <f t="shared" si="70"/>
        <v>Alpine SWS-3045</v>
      </c>
      <c r="C1524" s="14" t="s">
        <v>1395</v>
      </c>
      <c r="D1524" s="14" t="s">
        <v>2284</v>
      </c>
      <c r="E1524" s="14"/>
      <c r="F1524" s="14"/>
      <c r="G1524" s="14"/>
      <c r="H1524" s="14">
        <v>100</v>
      </c>
      <c r="I1524" s="14">
        <v>91</v>
      </c>
      <c r="J1524" s="9">
        <v>3.85</v>
      </c>
      <c r="K1524" s="14">
        <v>35</v>
      </c>
      <c r="L1524" s="14">
        <v>94.5</v>
      </c>
      <c r="M1524" s="14">
        <v>0.48</v>
      </c>
      <c r="N1524" s="14">
        <f t="shared" si="69"/>
        <v>0.53846153846153844</v>
      </c>
      <c r="O1524" s="14">
        <f t="shared" si="71"/>
        <v>4.421052631578946</v>
      </c>
      <c r="P1524" s="14"/>
      <c r="Q1524" s="14"/>
      <c r="R1524" s="14"/>
      <c r="W1524" t="s">
        <v>3530</v>
      </c>
      <c r="X1524" s="6">
        <v>2004</v>
      </c>
      <c r="Z1524" s="6">
        <v>0</v>
      </c>
      <c r="AD1524" s="14">
        <v>65</v>
      </c>
    </row>
    <row r="1525" spans="1:30">
      <c r="A1525" s="9">
        <v>12</v>
      </c>
      <c r="B1525" s="9" t="str">
        <f t="shared" si="70"/>
        <v>Alpine SWS-3047</v>
      </c>
      <c r="C1525" s="14" t="s">
        <v>1395</v>
      </c>
      <c r="D1525" s="14" t="s">
        <v>2285</v>
      </c>
      <c r="E1525" s="14"/>
      <c r="F1525" s="14"/>
      <c r="G1525" s="14"/>
      <c r="H1525" s="14">
        <v>100</v>
      </c>
      <c r="I1525" s="14"/>
      <c r="J1525" s="9">
        <v>3.6</v>
      </c>
      <c r="K1525" s="14">
        <v>28</v>
      </c>
      <c r="L1525" s="14">
        <v>139.9</v>
      </c>
      <c r="M1525" s="14">
        <v>0.3</v>
      </c>
      <c r="N1525" s="14">
        <f t="shared" si="69"/>
        <v>0.31818181818181818</v>
      </c>
      <c r="O1525" s="14">
        <f t="shared" si="71"/>
        <v>5.2499999999999938</v>
      </c>
      <c r="P1525" s="14"/>
      <c r="Q1525" s="14"/>
      <c r="R1525" s="14"/>
      <c r="W1525" t="s">
        <v>3530</v>
      </c>
      <c r="X1525" s="6">
        <v>2004</v>
      </c>
      <c r="Z1525" s="6">
        <v>0</v>
      </c>
      <c r="AD1525" s="14">
        <v>88</v>
      </c>
    </row>
    <row r="1526" spans="1:30">
      <c r="A1526" s="9">
        <v>12</v>
      </c>
      <c r="B1526" s="9" t="str">
        <f t="shared" si="70"/>
        <v>Alpine SWS-3085</v>
      </c>
      <c r="C1526" s="14" t="s">
        <v>1395</v>
      </c>
      <c r="D1526" s="14" t="s">
        <v>2286</v>
      </c>
      <c r="E1526" s="14"/>
      <c r="F1526" s="14"/>
      <c r="G1526" s="14"/>
      <c r="H1526" s="14">
        <v>100</v>
      </c>
      <c r="I1526" s="14">
        <v>91</v>
      </c>
      <c r="J1526" s="9">
        <v>3.85</v>
      </c>
      <c r="K1526" s="14">
        <v>33</v>
      </c>
      <c r="L1526" s="14">
        <v>106.6</v>
      </c>
      <c r="M1526" s="14">
        <v>0.35</v>
      </c>
      <c r="N1526" s="14">
        <f t="shared" si="69"/>
        <v>0.38823529411764707</v>
      </c>
      <c r="O1526" s="14">
        <f t="shared" si="71"/>
        <v>3.5538461538461523</v>
      </c>
      <c r="P1526" s="14"/>
      <c r="Q1526" s="14"/>
      <c r="R1526" s="14"/>
      <c r="W1526" t="s">
        <v>3530</v>
      </c>
      <c r="X1526" s="6">
        <v>2004</v>
      </c>
      <c r="Z1526" s="6">
        <v>0</v>
      </c>
      <c r="AD1526" s="14">
        <v>85</v>
      </c>
    </row>
    <row r="1527" spans="1:30">
      <c r="A1527" s="9">
        <v>12</v>
      </c>
      <c r="B1527" s="9" t="str">
        <f t="shared" si="70"/>
        <v>Alpine SWS-3087</v>
      </c>
      <c r="C1527" s="14" t="s">
        <v>1395</v>
      </c>
      <c r="D1527" s="14" t="s">
        <v>2287</v>
      </c>
      <c r="E1527" s="14"/>
      <c r="F1527" s="14"/>
      <c r="G1527" s="14"/>
      <c r="H1527" s="14">
        <v>100</v>
      </c>
      <c r="I1527" s="14"/>
      <c r="J1527" s="9">
        <v>3.6</v>
      </c>
      <c r="K1527" s="14">
        <v>30</v>
      </c>
      <c r="L1527" s="14">
        <v>118.9</v>
      </c>
      <c r="M1527" s="14">
        <v>0.32</v>
      </c>
      <c r="N1527" s="14">
        <f t="shared" si="69"/>
        <v>0.34090909090909088</v>
      </c>
      <c r="O1527" s="14">
        <f t="shared" si="71"/>
        <v>5.2173913043478324</v>
      </c>
      <c r="P1527" s="14"/>
      <c r="Q1527" s="14"/>
      <c r="R1527" s="14"/>
      <c r="W1527" t="s">
        <v>3530</v>
      </c>
      <c r="X1527" s="6">
        <v>2004</v>
      </c>
      <c r="Z1527" s="6">
        <v>0</v>
      </c>
      <c r="AD1527" s="14">
        <v>88</v>
      </c>
    </row>
    <row r="1528" spans="1:30">
      <c r="A1528" s="9">
        <v>12</v>
      </c>
      <c r="B1528" s="9" t="str">
        <f t="shared" si="70"/>
        <v>ATC PA50-314 16 OHM BASS</v>
      </c>
      <c r="C1528" s="14" t="s">
        <v>1775</v>
      </c>
      <c r="D1528" s="14" t="s">
        <v>2288</v>
      </c>
      <c r="E1528" s="14"/>
      <c r="F1528" s="14"/>
      <c r="G1528" s="14"/>
      <c r="H1528" s="14">
        <v>200</v>
      </c>
      <c r="I1528" s="14">
        <v>95</v>
      </c>
      <c r="J1528" s="9">
        <v>10</v>
      </c>
      <c r="K1528" s="14">
        <v>71</v>
      </c>
      <c r="L1528" s="14">
        <v>45</v>
      </c>
      <c r="M1528" s="14">
        <v>0.45890999999999998</v>
      </c>
      <c r="N1528" s="14">
        <f t="shared" si="69"/>
        <v>0.60169491525423724</v>
      </c>
      <c r="O1528" s="14">
        <f t="shared" si="71"/>
        <v>1.9338444335500475</v>
      </c>
      <c r="P1528" s="14"/>
      <c r="Q1528" s="14"/>
      <c r="R1528" s="14"/>
      <c r="W1528" t="s">
        <v>3530</v>
      </c>
      <c r="X1528" s="6">
        <v>2004</v>
      </c>
      <c r="Z1528" s="6">
        <v>0</v>
      </c>
      <c r="AD1528" s="14">
        <v>118</v>
      </c>
    </row>
    <row r="1529" spans="1:30">
      <c r="A1529" s="9">
        <v>12</v>
      </c>
      <c r="B1529" s="9" t="str">
        <f t="shared" si="70"/>
        <v>ATC PA50-314 8 OHM BASS</v>
      </c>
      <c r="C1529" s="14" t="s">
        <v>1775</v>
      </c>
      <c r="D1529" s="14" t="s">
        <v>2289</v>
      </c>
      <c r="E1529" s="14"/>
      <c r="F1529" s="14"/>
      <c r="G1529" s="14"/>
      <c r="H1529" s="14">
        <v>200</v>
      </c>
      <c r="I1529" s="14">
        <v>100</v>
      </c>
      <c r="J1529" s="9">
        <v>10</v>
      </c>
      <c r="K1529" s="14">
        <v>69</v>
      </c>
      <c r="L1529" s="14">
        <v>47</v>
      </c>
      <c r="M1529" s="14">
        <v>0.30948999999999999</v>
      </c>
      <c r="N1529" s="14">
        <f t="shared" si="69"/>
        <v>0.39884393063583817</v>
      </c>
      <c r="O1529" s="14">
        <f t="shared" si="71"/>
        <v>1.3814524690084176</v>
      </c>
      <c r="P1529" s="14"/>
      <c r="Q1529" s="14"/>
      <c r="R1529" s="14"/>
      <c r="W1529" t="s">
        <v>3530</v>
      </c>
      <c r="X1529" s="6">
        <v>2004</v>
      </c>
      <c r="Z1529" s="6">
        <v>0</v>
      </c>
      <c r="AD1529" s="14">
        <v>173</v>
      </c>
    </row>
    <row r="1530" spans="1:30">
      <c r="A1530" s="9">
        <v>12</v>
      </c>
      <c r="B1530" s="9" t="str">
        <f t="shared" si="70"/>
        <v>ATC PA50-314 8 OHM BASS R</v>
      </c>
      <c r="C1530" s="14" t="s">
        <v>1775</v>
      </c>
      <c r="D1530" s="14" t="s">
        <v>2290</v>
      </c>
      <c r="E1530" s="14"/>
      <c r="F1530" s="14"/>
      <c r="G1530" s="14"/>
      <c r="H1530" s="14">
        <v>200</v>
      </c>
      <c r="I1530" s="14">
        <v>97</v>
      </c>
      <c r="J1530" s="9">
        <v>10</v>
      </c>
      <c r="K1530" s="14">
        <v>54</v>
      </c>
      <c r="L1530" s="14">
        <v>67</v>
      </c>
      <c r="M1530" s="14">
        <v>0.31992999999999999</v>
      </c>
      <c r="N1530" s="14">
        <f t="shared" si="69"/>
        <v>0.4</v>
      </c>
      <c r="O1530" s="14">
        <f t="shared" si="71"/>
        <v>1.5982515299113278</v>
      </c>
      <c r="P1530" s="14"/>
      <c r="Q1530" s="14"/>
      <c r="R1530" s="14"/>
      <c r="W1530" t="s">
        <v>3530</v>
      </c>
      <c r="X1530" s="6">
        <v>2004</v>
      </c>
      <c r="Z1530" s="6">
        <v>0</v>
      </c>
      <c r="AD1530" s="14">
        <v>135</v>
      </c>
    </row>
    <row r="1531" spans="1:30">
      <c r="A1531" s="9">
        <v>12</v>
      </c>
      <c r="B1531" s="9" t="str">
        <f t="shared" si="70"/>
        <v>ATC PA50-314 8 OHM STD-LS</v>
      </c>
      <c r="C1531" s="14" t="s">
        <v>1775</v>
      </c>
      <c r="D1531" s="14" t="s">
        <v>2291</v>
      </c>
      <c r="E1531" s="14"/>
      <c r="F1531" s="14"/>
      <c r="G1531" s="14"/>
      <c r="H1531" s="14">
        <v>200</v>
      </c>
      <c r="I1531" s="14">
        <v>99</v>
      </c>
      <c r="J1531" s="9">
        <v>10</v>
      </c>
      <c r="K1531" s="14">
        <v>70</v>
      </c>
      <c r="L1531" s="14">
        <v>43</v>
      </c>
      <c r="M1531" s="14">
        <v>0.34647</v>
      </c>
      <c r="N1531" s="14">
        <f t="shared" si="69"/>
        <v>0.4</v>
      </c>
      <c r="O1531" s="14">
        <f t="shared" si="71"/>
        <v>2.5889781430973278</v>
      </c>
      <c r="P1531" s="14"/>
      <c r="Q1531" s="14"/>
      <c r="R1531" s="14"/>
      <c r="W1531" t="s">
        <v>3530</v>
      </c>
      <c r="X1531" s="6">
        <v>2004</v>
      </c>
      <c r="Z1531" s="6">
        <v>0</v>
      </c>
      <c r="AD1531" s="14">
        <v>175</v>
      </c>
    </row>
    <row r="1532" spans="1:30">
      <c r="A1532" s="9">
        <v>12</v>
      </c>
      <c r="B1532" s="9" t="str">
        <f t="shared" si="70"/>
        <v>ATC PA75-314 BASS</v>
      </c>
      <c r="C1532" s="14" t="s">
        <v>1775</v>
      </c>
      <c r="D1532" s="14" t="s">
        <v>2292</v>
      </c>
      <c r="E1532" s="14"/>
      <c r="F1532" s="14"/>
      <c r="G1532" s="14"/>
      <c r="H1532" s="14">
        <v>300</v>
      </c>
      <c r="I1532" s="14">
        <v>98</v>
      </c>
      <c r="J1532" s="9">
        <v>10</v>
      </c>
      <c r="K1532" s="14">
        <v>59</v>
      </c>
      <c r="L1532" s="14">
        <v>50</v>
      </c>
      <c r="M1532" s="14">
        <v>0.29215000000000002</v>
      </c>
      <c r="N1532" s="14">
        <f t="shared" si="69"/>
        <v>0.39864864864864863</v>
      </c>
      <c r="O1532" s="14">
        <f t="shared" si="71"/>
        <v>1.093583854635892</v>
      </c>
      <c r="P1532" s="14"/>
      <c r="Q1532" s="14"/>
      <c r="R1532" s="14"/>
      <c r="W1532" t="s">
        <v>3530</v>
      </c>
      <c r="X1532" s="6">
        <v>2004</v>
      </c>
      <c r="Z1532" s="6">
        <v>0</v>
      </c>
      <c r="AD1532" s="14">
        <v>148</v>
      </c>
    </row>
    <row r="1533" spans="1:30">
      <c r="A1533" s="9">
        <v>12</v>
      </c>
      <c r="B1533" s="9" t="str">
        <f t="shared" si="70"/>
        <v>ATC PA75-314 BLC</v>
      </c>
      <c r="C1533" s="14" t="s">
        <v>1775</v>
      </c>
      <c r="D1533" s="14" t="s">
        <v>2293</v>
      </c>
      <c r="E1533" s="14"/>
      <c r="F1533" s="14"/>
      <c r="G1533" s="14"/>
      <c r="H1533" s="14">
        <v>300</v>
      </c>
      <c r="I1533" s="14">
        <v>95</v>
      </c>
      <c r="J1533" s="9">
        <v>10</v>
      </c>
      <c r="K1533" s="14">
        <v>59</v>
      </c>
      <c r="L1533" s="14">
        <v>49</v>
      </c>
      <c r="M1533" s="14">
        <v>0.23408000000000001</v>
      </c>
      <c r="N1533" s="14">
        <f t="shared" si="69"/>
        <v>0.29949238578680204</v>
      </c>
      <c r="O1533" s="14">
        <f t="shared" si="71"/>
        <v>1.0717416406958125</v>
      </c>
      <c r="P1533" s="14"/>
      <c r="Q1533" s="14"/>
      <c r="R1533" s="14"/>
      <c r="W1533" t="s">
        <v>3530</v>
      </c>
      <c r="X1533" s="6">
        <v>2004</v>
      </c>
      <c r="Z1533" s="6">
        <v>0</v>
      </c>
      <c r="AD1533" s="14">
        <v>197</v>
      </c>
    </row>
    <row r="1534" spans="1:30">
      <c r="A1534" s="9">
        <v>12</v>
      </c>
      <c r="B1534" s="9" t="str">
        <f t="shared" si="70"/>
        <v>ATC PA75-314 BLCR</v>
      </c>
      <c r="C1534" s="14" t="s">
        <v>1775</v>
      </c>
      <c r="D1534" s="14" t="s">
        <v>2294</v>
      </c>
      <c r="E1534" s="14"/>
      <c r="F1534" s="14"/>
      <c r="G1534" s="14"/>
      <c r="H1534" s="14">
        <v>300</v>
      </c>
      <c r="I1534" s="14">
        <v>93</v>
      </c>
      <c r="J1534" s="9">
        <v>10</v>
      </c>
      <c r="K1534" s="14">
        <v>45</v>
      </c>
      <c r="L1534" s="14">
        <v>77</v>
      </c>
      <c r="M1534" s="14">
        <v>0.21160000000000001</v>
      </c>
      <c r="N1534" s="14">
        <f t="shared" si="69"/>
        <v>0.3</v>
      </c>
      <c r="O1534" s="14">
        <f t="shared" si="71"/>
        <v>0.71809954751131233</v>
      </c>
      <c r="P1534" s="14"/>
      <c r="Q1534" s="14"/>
      <c r="R1534" s="14"/>
      <c r="W1534" t="s">
        <v>3530</v>
      </c>
      <c r="X1534" s="6">
        <v>2004</v>
      </c>
      <c r="Z1534" s="6">
        <v>0</v>
      </c>
      <c r="AD1534" s="14">
        <v>150</v>
      </c>
    </row>
    <row r="1535" spans="1:30">
      <c r="A1535" s="9">
        <v>12</v>
      </c>
      <c r="B1535" s="9" t="str">
        <f t="shared" si="70"/>
        <v>ATC PA75-314 STD</v>
      </c>
      <c r="C1535" s="14" t="s">
        <v>1775</v>
      </c>
      <c r="D1535" s="14" t="s">
        <v>2295</v>
      </c>
      <c r="E1535" s="14"/>
      <c r="F1535" s="14"/>
      <c r="G1535" s="14"/>
      <c r="H1535" s="14">
        <v>300</v>
      </c>
      <c r="I1535" s="14">
        <v>99</v>
      </c>
      <c r="J1535" s="9">
        <v>10</v>
      </c>
      <c r="K1535" s="14">
        <v>57</v>
      </c>
      <c r="L1535" s="14">
        <v>51</v>
      </c>
      <c r="M1535" s="14">
        <v>0.33792</v>
      </c>
      <c r="N1535" s="14">
        <f t="shared" si="69"/>
        <v>0.39860139860139859</v>
      </c>
      <c r="O1535" s="14">
        <f t="shared" si="71"/>
        <v>2.2197145701958183</v>
      </c>
      <c r="P1535" s="14"/>
      <c r="Q1535" s="14"/>
      <c r="R1535" s="14"/>
      <c r="W1535" t="s">
        <v>3530</v>
      </c>
      <c r="X1535" s="6">
        <v>2004</v>
      </c>
      <c r="Z1535" s="6">
        <v>0</v>
      </c>
      <c r="AD1535" s="14">
        <v>143</v>
      </c>
    </row>
    <row r="1536" spans="1:30">
      <c r="A1536" s="9">
        <v>12</v>
      </c>
      <c r="B1536" s="9" t="str">
        <f t="shared" si="70"/>
        <v>ATC PA75-314 STD LS</v>
      </c>
      <c r="C1536" s="14" t="s">
        <v>1775</v>
      </c>
      <c r="D1536" s="14" t="s">
        <v>2296</v>
      </c>
      <c r="E1536" s="14"/>
      <c r="F1536" s="14"/>
      <c r="G1536" s="14"/>
      <c r="H1536" s="14">
        <v>300</v>
      </c>
      <c r="I1536" s="14">
        <v>98</v>
      </c>
      <c r="J1536" s="9">
        <v>10</v>
      </c>
      <c r="K1536" s="14">
        <v>71</v>
      </c>
      <c r="L1536" s="14">
        <v>35</v>
      </c>
      <c r="M1536" s="14">
        <v>0.33772999999999997</v>
      </c>
      <c r="N1536" s="14">
        <f t="shared" si="69"/>
        <v>0.398876404494382</v>
      </c>
      <c r="O1536" s="14">
        <f t="shared" si="71"/>
        <v>2.2031144628015649</v>
      </c>
      <c r="P1536" s="14"/>
      <c r="Q1536" s="14"/>
      <c r="R1536" s="14"/>
      <c r="W1536" t="s">
        <v>3530</v>
      </c>
      <c r="X1536" s="6">
        <v>2004</v>
      </c>
      <c r="Z1536" s="6">
        <v>0</v>
      </c>
      <c r="AD1536" s="14">
        <v>178</v>
      </c>
    </row>
    <row r="1537" spans="1:30">
      <c r="A1537" s="9">
        <v>12</v>
      </c>
      <c r="B1537" s="9" t="str">
        <f t="shared" si="70"/>
        <v>ATC SB75-314 SC</v>
      </c>
      <c r="C1537" s="14" t="s">
        <v>1775</v>
      </c>
      <c r="D1537" s="14" t="s">
        <v>2297</v>
      </c>
      <c r="E1537" s="14"/>
      <c r="F1537" s="14"/>
      <c r="G1537" s="14"/>
      <c r="H1537" s="14">
        <v>300</v>
      </c>
      <c r="I1537" s="14">
        <v>89</v>
      </c>
      <c r="J1537" s="9">
        <v>12.5</v>
      </c>
      <c r="K1537" s="14">
        <v>23</v>
      </c>
      <c r="L1537" s="14">
        <v>245</v>
      </c>
      <c r="M1537" s="14">
        <v>0.26395000000000002</v>
      </c>
      <c r="N1537" s="14">
        <f t="shared" si="69"/>
        <v>0.29870129870129869</v>
      </c>
      <c r="O1537" s="14">
        <f t="shared" si="71"/>
        <v>2.2687557224807096</v>
      </c>
      <c r="P1537" s="14"/>
      <c r="Q1537" s="14"/>
      <c r="R1537" s="14"/>
      <c r="W1537" t="s">
        <v>3530</v>
      </c>
      <c r="X1537" s="6">
        <v>2004</v>
      </c>
      <c r="Z1537" s="6">
        <v>0</v>
      </c>
      <c r="AD1537" s="14">
        <v>77</v>
      </c>
    </row>
    <row r="1538" spans="1:30">
      <c r="A1538" s="9">
        <v>12</v>
      </c>
      <c r="B1538" s="9" t="str">
        <f t="shared" si="70"/>
        <v>Atomic AP12D2</v>
      </c>
      <c r="C1538" s="14" t="s">
        <v>1113</v>
      </c>
      <c r="D1538" s="14" t="s">
        <v>2298</v>
      </c>
      <c r="E1538" s="14"/>
      <c r="F1538" s="14"/>
      <c r="G1538" s="14"/>
      <c r="H1538" s="14"/>
      <c r="I1538" s="14">
        <v>91.76</v>
      </c>
      <c r="J1538" s="9">
        <v>10.75</v>
      </c>
      <c r="K1538" s="14">
        <v>30.32</v>
      </c>
      <c r="L1538" s="14">
        <v>54</v>
      </c>
      <c r="M1538" s="14">
        <v>0.27300000000000002</v>
      </c>
      <c r="N1538" s="14">
        <f t="shared" ref="N1538:N1601" si="72">IF(AD1538&gt;0,K1538/AD1538,0)</f>
        <v>0.28876190476190478</v>
      </c>
      <c r="O1538" s="14">
        <f t="shared" si="71"/>
        <v>5.0014259818731075</v>
      </c>
      <c r="P1538" s="14"/>
      <c r="Q1538" s="14"/>
      <c r="R1538" s="14"/>
      <c r="W1538" t="s">
        <v>3530</v>
      </c>
      <c r="X1538" s="6">
        <v>2004</v>
      </c>
      <c r="Z1538" s="6">
        <v>0</v>
      </c>
      <c r="AD1538" s="14">
        <v>105</v>
      </c>
    </row>
    <row r="1539" spans="1:30">
      <c r="A1539" s="9">
        <v>12</v>
      </c>
      <c r="B1539" s="9" t="str">
        <f t="shared" ref="B1539:B1602" si="73">CONCATENATE(C1539,CHAR(32),D1539)</f>
        <v>Atomic AP12S4</v>
      </c>
      <c r="C1539" s="14" t="s">
        <v>1113</v>
      </c>
      <c r="D1539" s="14" t="s">
        <v>2299</v>
      </c>
      <c r="E1539" s="14"/>
      <c r="F1539" s="14"/>
      <c r="G1539" s="14"/>
      <c r="H1539" s="14"/>
      <c r="I1539" s="14">
        <v>88.65</v>
      </c>
      <c r="J1539" s="9">
        <v>10.75</v>
      </c>
      <c r="K1539" s="14">
        <v>30.32</v>
      </c>
      <c r="L1539" s="14">
        <v>59</v>
      </c>
      <c r="M1539" s="14">
        <v>0.30199999999999999</v>
      </c>
      <c r="N1539" s="14">
        <f t="shared" si="72"/>
        <v>0.32255319148936168</v>
      </c>
      <c r="O1539" s="14">
        <f t="shared" si="71"/>
        <v>4.7394616977225734</v>
      </c>
      <c r="P1539" s="14"/>
      <c r="Q1539" s="14"/>
      <c r="R1539" s="14"/>
      <c r="W1539" t="s">
        <v>3530</v>
      </c>
      <c r="X1539" s="6">
        <v>2004</v>
      </c>
      <c r="Z1539" s="6">
        <v>0</v>
      </c>
      <c r="AD1539" s="14">
        <v>94</v>
      </c>
    </row>
    <row r="1540" spans="1:30">
      <c r="A1540" s="9">
        <v>12</v>
      </c>
      <c r="B1540" s="9" t="str">
        <f t="shared" si="73"/>
        <v>Atomic APX12</v>
      </c>
      <c r="C1540" s="14" t="s">
        <v>1113</v>
      </c>
      <c r="D1540" s="14" t="s">
        <v>2300</v>
      </c>
      <c r="E1540" s="14"/>
      <c r="F1540" s="14"/>
      <c r="G1540" s="14"/>
      <c r="H1540" s="14"/>
      <c r="I1540" s="14">
        <v>91.75</v>
      </c>
      <c r="J1540" s="9">
        <v>12.5</v>
      </c>
      <c r="K1540" s="14">
        <v>46.55</v>
      </c>
      <c r="L1540" s="14">
        <v>33</v>
      </c>
      <c r="M1540" s="14">
        <v>0.3</v>
      </c>
      <c r="N1540" s="14">
        <f t="shared" si="72"/>
        <v>0.3448148148148148</v>
      </c>
      <c r="O1540" s="14">
        <f t="shared" ref="O1540:O1603" si="74">IF(AD1540&gt;0,1/(1/M1540-1/N1540),0)</f>
        <v>2.3082644628099178</v>
      </c>
      <c r="P1540" s="14"/>
      <c r="Q1540" s="14"/>
      <c r="R1540" s="14"/>
      <c r="W1540" t="s">
        <v>3530</v>
      </c>
      <c r="X1540" s="6">
        <v>2004</v>
      </c>
      <c r="Z1540" s="6">
        <v>0</v>
      </c>
      <c r="AD1540" s="14">
        <v>135</v>
      </c>
    </row>
    <row r="1541" spans="1:30">
      <c r="A1541" s="9">
        <v>12</v>
      </c>
      <c r="B1541" s="9" t="str">
        <f t="shared" si="73"/>
        <v>Atomic ELE12D2</v>
      </c>
      <c r="C1541" s="14" t="s">
        <v>1113</v>
      </c>
      <c r="D1541" s="14" t="s">
        <v>2301</v>
      </c>
      <c r="E1541" s="14"/>
      <c r="F1541" s="14"/>
      <c r="G1541" s="14"/>
      <c r="H1541" s="14"/>
      <c r="I1541" s="14">
        <v>92.43</v>
      </c>
      <c r="J1541" s="9">
        <v>10</v>
      </c>
      <c r="K1541" s="14">
        <v>50.7</v>
      </c>
      <c r="L1541" s="14">
        <v>32.4</v>
      </c>
      <c r="M1541" s="14">
        <v>0.35</v>
      </c>
      <c r="N1541" s="14">
        <f t="shared" si="72"/>
        <v>0.37007299270072996</v>
      </c>
      <c r="O1541" s="14">
        <f t="shared" si="74"/>
        <v>6.4527272727272527</v>
      </c>
      <c r="P1541" s="14"/>
      <c r="Q1541" s="14"/>
      <c r="R1541" s="14"/>
      <c r="W1541" t="s">
        <v>3530</v>
      </c>
      <c r="X1541" s="6">
        <v>2004</v>
      </c>
      <c r="Z1541" s="6">
        <v>0</v>
      </c>
      <c r="AD1541" s="14">
        <v>137</v>
      </c>
    </row>
    <row r="1542" spans="1:30">
      <c r="A1542" s="9">
        <v>12</v>
      </c>
      <c r="B1542" s="9" t="str">
        <f t="shared" si="73"/>
        <v>Atomic EN12D4</v>
      </c>
      <c r="C1542" s="14" t="s">
        <v>1113</v>
      </c>
      <c r="D1542" s="14" t="s">
        <v>2302</v>
      </c>
      <c r="E1542" s="14"/>
      <c r="F1542" s="14"/>
      <c r="G1542" s="14"/>
      <c r="H1542" s="14"/>
      <c r="I1542" s="14">
        <v>88.6</v>
      </c>
      <c r="J1542" s="9">
        <v>11</v>
      </c>
      <c r="K1542" s="14">
        <v>35.39</v>
      </c>
      <c r="L1542" s="14">
        <v>48</v>
      </c>
      <c r="M1542" s="14">
        <v>0.51</v>
      </c>
      <c r="N1542" s="14">
        <f t="shared" si="72"/>
        <v>0.57080645161290322</v>
      </c>
      <c r="O1542" s="14">
        <f t="shared" si="74"/>
        <v>4.7875066312997347</v>
      </c>
      <c r="P1542" s="14"/>
      <c r="Q1542" s="14"/>
      <c r="R1542" s="14"/>
      <c r="W1542" t="s">
        <v>3530</v>
      </c>
      <c r="X1542" s="6">
        <v>2004</v>
      </c>
      <c r="Z1542" s="6">
        <v>0</v>
      </c>
      <c r="AD1542" s="14">
        <v>62</v>
      </c>
    </row>
    <row r="1543" spans="1:30">
      <c r="A1543" s="9">
        <v>12</v>
      </c>
      <c r="B1543" s="9" t="str">
        <f t="shared" si="73"/>
        <v>Atomic EN12S4</v>
      </c>
      <c r="C1543" s="14" t="s">
        <v>1113</v>
      </c>
      <c r="D1543" s="14" t="s">
        <v>2303</v>
      </c>
      <c r="E1543" s="14"/>
      <c r="F1543" s="14"/>
      <c r="G1543" s="14"/>
      <c r="H1543" s="14"/>
      <c r="I1543" s="14">
        <v>88</v>
      </c>
      <c r="J1543" s="9">
        <v>10</v>
      </c>
      <c r="K1543" s="14">
        <v>29.4</v>
      </c>
      <c r="L1543" s="14">
        <v>68</v>
      </c>
      <c r="M1543" s="14">
        <v>0.38500000000000001</v>
      </c>
      <c r="N1543" s="14">
        <f t="shared" si="72"/>
        <v>0.41408450704225352</v>
      </c>
      <c r="O1543" s="14">
        <f t="shared" si="74"/>
        <v>5.4813559322033845</v>
      </c>
      <c r="P1543" s="14"/>
      <c r="Q1543" s="14"/>
      <c r="R1543" s="14"/>
      <c r="W1543" t="s">
        <v>3530</v>
      </c>
      <c r="X1543" s="6">
        <v>2004</v>
      </c>
      <c r="Z1543" s="6">
        <v>0</v>
      </c>
      <c r="AD1543" s="14">
        <v>71</v>
      </c>
    </row>
    <row r="1544" spans="1:30">
      <c r="A1544" s="9">
        <v>12</v>
      </c>
      <c r="B1544" s="9" t="str">
        <f t="shared" si="73"/>
        <v>Atomic MA12D4</v>
      </c>
      <c r="C1544" s="14" t="s">
        <v>1113</v>
      </c>
      <c r="D1544" s="14" t="s">
        <v>2304</v>
      </c>
      <c r="E1544" s="14"/>
      <c r="F1544" s="14"/>
      <c r="G1544" s="14"/>
      <c r="H1544" s="14"/>
      <c r="I1544" s="14">
        <v>86.15</v>
      </c>
      <c r="J1544" s="9">
        <v>11</v>
      </c>
      <c r="K1544" s="14">
        <v>23.6</v>
      </c>
      <c r="L1544" s="14">
        <v>82</v>
      </c>
      <c r="M1544" s="14">
        <v>0.38200000000000001</v>
      </c>
      <c r="N1544" s="14">
        <f t="shared" si="72"/>
        <v>0.42142857142857143</v>
      </c>
      <c r="O1544" s="14">
        <f t="shared" si="74"/>
        <v>4.0829710144927542</v>
      </c>
      <c r="P1544" s="14"/>
      <c r="Q1544" s="14"/>
      <c r="R1544" s="14"/>
      <c r="W1544" t="s">
        <v>3530</v>
      </c>
      <c r="X1544" s="6">
        <v>2004</v>
      </c>
      <c r="Z1544" s="6">
        <v>0</v>
      </c>
      <c r="AD1544" s="14">
        <v>56</v>
      </c>
    </row>
    <row r="1545" spans="1:30">
      <c r="A1545" s="9">
        <v>12</v>
      </c>
      <c r="B1545" s="9" t="str">
        <f t="shared" si="73"/>
        <v>Atomic MA12S4</v>
      </c>
      <c r="C1545" s="14" t="s">
        <v>1113</v>
      </c>
      <c r="D1545" s="14" t="s">
        <v>2305</v>
      </c>
      <c r="E1545" s="14"/>
      <c r="F1545" s="14"/>
      <c r="G1545" s="14"/>
      <c r="H1545" s="14"/>
      <c r="I1545" s="14">
        <v>86.83</v>
      </c>
      <c r="J1545" s="9">
        <v>10.5</v>
      </c>
      <c r="K1545" s="14">
        <v>21.9</v>
      </c>
      <c r="L1545" s="14">
        <v>91</v>
      </c>
      <c r="M1545" s="14">
        <v>0.33300000000000002</v>
      </c>
      <c r="N1545" s="14">
        <f t="shared" si="72"/>
        <v>0.35901639344262293</v>
      </c>
      <c r="O1545" s="14">
        <f t="shared" si="74"/>
        <v>4.5952741020794026</v>
      </c>
      <c r="P1545" s="14"/>
      <c r="Q1545" s="14"/>
      <c r="R1545" s="14"/>
      <c r="W1545" t="s">
        <v>3530</v>
      </c>
      <c r="X1545" s="6">
        <v>2004</v>
      </c>
      <c r="Z1545" s="6">
        <v>0</v>
      </c>
      <c r="AD1545" s="14">
        <v>61</v>
      </c>
    </row>
    <row r="1546" spans="1:30">
      <c r="A1546" s="9">
        <v>12</v>
      </c>
      <c r="B1546" s="9" t="str">
        <f t="shared" si="73"/>
        <v>Atomic QT12D4</v>
      </c>
      <c r="C1546" s="14" t="s">
        <v>1113</v>
      </c>
      <c r="D1546" s="14" t="s">
        <v>2306</v>
      </c>
      <c r="E1546" s="14"/>
      <c r="F1546" s="14"/>
      <c r="G1546" s="14"/>
      <c r="H1546" s="14"/>
      <c r="I1546" s="14">
        <v>93.5</v>
      </c>
      <c r="J1546" s="9">
        <v>8.75</v>
      </c>
      <c r="K1546" s="14">
        <v>29.67</v>
      </c>
      <c r="L1546" s="14">
        <v>81</v>
      </c>
      <c r="M1546" s="14">
        <v>0.27700000000000002</v>
      </c>
      <c r="N1546" s="14">
        <f t="shared" si="72"/>
        <v>0.2937623762376238</v>
      </c>
      <c r="O1546" s="14">
        <f t="shared" si="74"/>
        <v>4.8544536326048329</v>
      </c>
      <c r="P1546" s="14"/>
      <c r="Q1546" s="14"/>
      <c r="R1546" s="14"/>
      <c r="W1546" t="s">
        <v>3530</v>
      </c>
      <c r="X1546" s="6">
        <v>2004</v>
      </c>
      <c r="Z1546" s="6">
        <v>0</v>
      </c>
      <c r="AD1546" s="14">
        <v>101</v>
      </c>
    </row>
    <row r="1547" spans="1:30">
      <c r="A1547" s="9">
        <v>12</v>
      </c>
      <c r="B1547" s="9" t="str">
        <f t="shared" si="73"/>
        <v>Atomic QT12S4</v>
      </c>
      <c r="C1547" s="14" t="s">
        <v>1113</v>
      </c>
      <c r="D1547" s="14" t="s">
        <v>2307</v>
      </c>
      <c r="E1547" s="14"/>
      <c r="F1547" s="14"/>
      <c r="G1547" s="14"/>
      <c r="H1547" s="14"/>
      <c r="I1547" s="14">
        <v>91.5</v>
      </c>
      <c r="J1547" s="9">
        <v>9.75</v>
      </c>
      <c r="K1547" s="14">
        <v>36</v>
      </c>
      <c r="L1547" s="14">
        <v>65</v>
      </c>
      <c r="M1547" s="14">
        <v>0.32100000000000001</v>
      </c>
      <c r="N1547" s="14">
        <f t="shared" si="72"/>
        <v>0.34951456310679613</v>
      </c>
      <c r="O1547" s="14">
        <f t="shared" si="74"/>
        <v>3.9346271705822291</v>
      </c>
      <c r="P1547" s="14"/>
      <c r="Q1547" s="14"/>
      <c r="R1547" s="14"/>
      <c r="W1547" t="s">
        <v>3530</v>
      </c>
      <c r="X1547" s="6">
        <v>2004</v>
      </c>
      <c r="Z1547" s="6">
        <v>0</v>
      </c>
      <c r="AD1547" s="14">
        <v>103</v>
      </c>
    </row>
    <row r="1548" spans="1:30">
      <c r="A1548" s="9">
        <v>12</v>
      </c>
      <c r="B1548" s="9" t="str">
        <f t="shared" si="73"/>
        <v>Audax HT300Z2</v>
      </c>
      <c r="C1548" s="14" t="s">
        <v>782</v>
      </c>
      <c r="D1548" s="14" t="s">
        <v>2308</v>
      </c>
      <c r="E1548" s="14"/>
      <c r="F1548" s="14"/>
      <c r="G1548" s="14"/>
      <c r="H1548" s="14">
        <v>120</v>
      </c>
      <c r="I1548" s="14">
        <v>93.4</v>
      </c>
      <c r="J1548" s="9">
        <v>8</v>
      </c>
      <c r="K1548" s="14">
        <v>32</v>
      </c>
      <c r="L1548" s="14">
        <v>162</v>
      </c>
      <c r="M1548" s="14">
        <v>0.34</v>
      </c>
      <c r="N1548" s="14">
        <f t="shared" si="72"/>
        <v>0</v>
      </c>
      <c r="O1548" s="14">
        <f t="shared" si="74"/>
        <v>0</v>
      </c>
      <c r="P1548" s="14"/>
      <c r="Q1548" s="14"/>
      <c r="R1548" s="14"/>
      <c r="W1548" t="s">
        <v>3530</v>
      </c>
      <c r="X1548" s="6">
        <v>2004</v>
      </c>
      <c r="Z1548" s="6">
        <v>0</v>
      </c>
      <c r="AD1548" s="14"/>
    </row>
    <row r="1549" spans="1:30">
      <c r="A1549" s="9">
        <v>12</v>
      </c>
      <c r="B1549" s="9" t="str">
        <f t="shared" si="73"/>
        <v>Audio Technology 12 B 77 25 10</v>
      </c>
      <c r="C1549" s="14" t="s">
        <v>841</v>
      </c>
      <c r="D1549" s="14" t="s">
        <v>2309</v>
      </c>
      <c r="E1549" s="14"/>
      <c r="F1549" s="14"/>
      <c r="G1549" s="14"/>
      <c r="H1549" s="14">
        <v>250</v>
      </c>
      <c r="I1549" s="14">
        <v>92</v>
      </c>
      <c r="J1549" s="9">
        <v>8.6</v>
      </c>
      <c r="K1549" s="14">
        <v>25</v>
      </c>
      <c r="L1549" s="14">
        <v>250</v>
      </c>
      <c r="M1549" s="14">
        <v>0.3</v>
      </c>
      <c r="N1549" s="14">
        <f t="shared" si="72"/>
        <v>0.33783783783783783</v>
      </c>
      <c r="O1549" s="14">
        <f t="shared" si="74"/>
        <v>2.678571428571427</v>
      </c>
      <c r="P1549" s="14"/>
      <c r="Q1549" s="14"/>
      <c r="R1549" s="14"/>
      <c r="W1549" t="s">
        <v>3530</v>
      </c>
      <c r="X1549" s="6">
        <v>2004</v>
      </c>
      <c r="Z1549" s="6">
        <v>0</v>
      </c>
      <c r="AD1549" s="14">
        <v>74</v>
      </c>
    </row>
    <row r="1550" spans="1:30">
      <c r="A1550" s="9">
        <v>12</v>
      </c>
      <c r="B1550" s="9" t="str">
        <f t="shared" si="73"/>
        <v>Aura MR12.4</v>
      </c>
      <c r="C1550" s="14" t="s">
        <v>724</v>
      </c>
      <c r="D1550" s="14" t="s">
        <v>2310</v>
      </c>
      <c r="E1550" s="14"/>
      <c r="F1550" s="14"/>
      <c r="G1550" s="14"/>
      <c r="H1550" s="14"/>
      <c r="I1550" s="14">
        <v>87.4</v>
      </c>
      <c r="J1550" s="9"/>
      <c r="K1550" s="14">
        <v>24</v>
      </c>
      <c r="L1550" s="14">
        <v>88.8</v>
      </c>
      <c r="M1550" s="14">
        <v>0.39</v>
      </c>
      <c r="N1550" s="14">
        <f t="shared" si="72"/>
        <v>0.40677966101694918</v>
      </c>
      <c r="O1550" s="14">
        <f t="shared" si="74"/>
        <v>9.4545454545454479</v>
      </c>
      <c r="P1550" s="14"/>
      <c r="Q1550" s="14"/>
      <c r="R1550" s="14"/>
      <c r="W1550" t="s">
        <v>3530</v>
      </c>
      <c r="X1550" s="6">
        <v>2004</v>
      </c>
      <c r="Z1550" s="6">
        <v>0</v>
      </c>
      <c r="AD1550" s="14">
        <v>59</v>
      </c>
    </row>
    <row r="1551" spans="1:30">
      <c r="A1551" s="9">
        <v>12</v>
      </c>
      <c r="B1551" s="9" t="str">
        <f t="shared" si="73"/>
        <v>Aura NS12-794-4A</v>
      </c>
      <c r="C1551" s="14" t="s">
        <v>724</v>
      </c>
      <c r="D1551" s="14" t="s">
        <v>2311</v>
      </c>
      <c r="E1551" s="14"/>
      <c r="F1551" s="14"/>
      <c r="G1551" s="14"/>
      <c r="H1551" s="14">
        <v>400</v>
      </c>
      <c r="I1551" s="14">
        <v>84</v>
      </c>
      <c r="J1551" s="9">
        <v>18</v>
      </c>
      <c r="K1551" s="14">
        <v>27</v>
      </c>
      <c r="L1551" s="14">
        <v>78</v>
      </c>
      <c r="M1551" s="14">
        <v>0.43</v>
      </c>
      <c r="N1551" s="14">
        <f t="shared" si="72"/>
        <v>0.45</v>
      </c>
      <c r="O1551" s="14">
        <f t="shared" si="74"/>
        <v>9.6749999999999972</v>
      </c>
      <c r="P1551" s="14"/>
      <c r="Q1551" s="14"/>
      <c r="R1551" s="14"/>
      <c r="W1551" t="s">
        <v>3530</v>
      </c>
      <c r="X1551" s="6">
        <v>2004</v>
      </c>
      <c r="Z1551" s="6">
        <v>0</v>
      </c>
      <c r="AD1551" s="14">
        <v>60</v>
      </c>
    </row>
    <row r="1552" spans="1:30">
      <c r="A1552" s="9">
        <v>12</v>
      </c>
      <c r="B1552" s="9" t="str">
        <f t="shared" si="73"/>
        <v xml:space="preserve">BC 12 CX 32 </v>
      </c>
      <c r="C1552" s="14" t="s">
        <v>1221</v>
      </c>
      <c r="D1552" s="14" t="s">
        <v>2312</v>
      </c>
      <c r="E1552" s="14"/>
      <c r="F1552" s="14"/>
      <c r="G1552" s="14"/>
      <c r="H1552" s="14">
        <v>350</v>
      </c>
      <c r="I1552" s="14">
        <v>99</v>
      </c>
      <c r="J1552" s="9">
        <v>4</v>
      </c>
      <c r="K1552" s="14">
        <v>57</v>
      </c>
      <c r="L1552" s="14">
        <v>79</v>
      </c>
      <c r="M1552" s="14">
        <v>0.28000000000000003</v>
      </c>
      <c r="N1552" s="14">
        <f t="shared" si="72"/>
        <v>0.3</v>
      </c>
      <c r="O1552" s="14">
        <f t="shared" si="74"/>
        <v>4.2000000000000073</v>
      </c>
      <c r="P1552" s="14"/>
      <c r="Q1552" s="14"/>
      <c r="R1552" s="14"/>
      <c r="W1552" t="s">
        <v>3530</v>
      </c>
      <c r="X1552" s="6">
        <v>2004</v>
      </c>
      <c r="Z1552" s="6">
        <v>0</v>
      </c>
      <c r="AD1552" s="14">
        <v>190</v>
      </c>
    </row>
    <row r="1553" spans="1:30">
      <c r="A1553" s="9">
        <v>12</v>
      </c>
      <c r="B1553" s="9" t="str">
        <f t="shared" si="73"/>
        <v xml:space="preserve">BC 12 CXT </v>
      </c>
      <c r="C1553" s="14" t="s">
        <v>1221</v>
      </c>
      <c r="D1553" s="14" t="s">
        <v>2313</v>
      </c>
      <c r="E1553" s="14"/>
      <c r="F1553" s="14"/>
      <c r="G1553" s="14"/>
      <c r="H1553" s="14">
        <v>200</v>
      </c>
      <c r="I1553" s="14">
        <v>98</v>
      </c>
      <c r="J1553" s="9">
        <v>3</v>
      </c>
      <c r="K1553" s="14">
        <v>49</v>
      </c>
      <c r="L1553" s="14">
        <v>91</v>
      </c>
      <c r="M1553" s="14">
        <v>0.32</v>
      </c>
      <c r="N1553" s="14">
        <f t="shared" si="72"/>
        <v>0.35</v>
      </c>
      <c r="O1553" s="14">
        <f t="shared" si="74"/>
        <v>3.7333333333333343</v>
      </c>
      <c r="P1553" s="14"/>
      <c r="Q1553" s="14"/>
      <c r="R1553" s="14"/>
      <c r="W1553" t="s">
        <v>3530</v>
      </c>
      <c r="X1553" s="6">
        <v>2004</v>
      </c>
      <c r="Z1553" s="6">
        <v>0</v>
      </c>
      <c r="AD1553" s="14">
        <v>140</v>
      </c>
    </row>
    <row r="1554" spans="1:30">
      <c r="A1554" s="9">
        <v>12</v>
      </c>
      <c r="B1554" s="9" t="str">
        <f t="shared" si="73"/>
        <v>BC 12 HPL 64 4 ohm</v>
      </c>
      <c r="C1554" s="14" t="s">
        <v>1221</v>
      </c>
      <c r="D1554" s="14" t="s">
        <v>2314</v>
      </c>
      <c r="E1554" s="14"/>
      <c r="F1554" s="14"/>
      <c r="G1554" s="14"/>
      <c r="H1554" s="14">
        <v>200</v>
      </c>
      <c r="I1554" s="14">
        <v>100</v>
      </c>
      <c r="J1554" s="9">
        <v>4</v>
      </c>
      <c r="K1554" s="14">
        <v>52</v>
      </c>
      <c r="L1554" s="14">
        <v>85</v>
      </c>
      <c r="M1554" s="14">
        <v>0.32</v>
      </c>
      <c r="N1554" s="14">
        <f t="shared" si="72"/>
        <v>0.34899328859060402</v>
      </c>
      <c r="O1554" s="14">
        <f t="shared" si="74"/>
        <v>3.8518518518518525</v>
      </c>
      <c r="P1554" s="14"/>
      <c r="Q1554" s="14"/>
      <c r="R1554" s="14"/>
      <c r="W1554" t="s">
        <v>3530</v>
      </c>
      <c r="X1554" s="6">
        <v>2004</v>
      </c>
      <c r="Z1554" s="6">
        <v>0</v>
      </c>
      <c r="AD1554" s="14">
        <v>149</v>
      </c>
    </row>
    <row r="1555" spans="1:30">
      <c r="A1555" s="9">
        <v>12</v>
      </c>
      <c r="B1555" s="9" t="str">
        <f t="shared" si="73"/>
        <v>BC 12 HPL 64 8 ohm</v>
      </c>
      <c r="C1555" s="14" t="s">
        <v>1221</v>
      </c>
      <c r="D1555" s="14" t="s">
        <v>2315</v>
      </c>
      <c r="E1555" s="14"/>
      <c r="F1555" s="14"/>
      <c r="G1555" s="14"/>
      <c r="H1555" s="14">
        <v>200</v>
      </c>
      <c r="I1555" s="14">
        <v>100</v>
      </c>
      <c r="J1555" s="9">
        <v>4</v>
      </c>
      <c r="K1555" s="14">
        <v>52</v>
      </c>
      <c r="L1555" s="14">
        <v>85</v>
      </c>
      <c r="M1555" s="14">
        <v>0.32</v>
      </c>
      <c r="N1555" s="14">
        <f t="shared" si="72"/>
        <v>0.34899328859060402</v>
      </c>
      <c r="O1555" s="14">
        <f t="shared" si="74"/>
        <v>3.8518518518518525</v>
      </c>
      <c r="P1555" s="14"/>
      <c r="Q1555" s="14"/>
      <c r="R1555" s="14"/>
      <c r="W1555" t="s">
        <v>3530</v>
      </c>
      <c r="X1555" s="6">
        <v>2004</v>
      </c>
      <c r="Z1555" s="6">
        <v>0</v>
      </c>
      <c r="AD1555" s="14">
        <v>149</v>
      </c>
    </row>
    <row r="1556" spans="1:30">
      <c r="A1556" s="9">
        <v>12</v>
      </c>
      <c r="B1556" s="9" t="str">
        <f t="shared" si="73"/>
        <v>BC 12 HPL 76 4 ohm</v>
      </c>
      <c r="C1556" s="14" t="s">
        <v>1221</v>
      </c>
      <c r="D1556" s="14" t="s">
        <v>2316</v>
      </c>
      <c r="E1556" s="14"/>
      <c r="F1556" s="14"/>
      <c r="G1556" s="14"/>
      <c r="H1556" s="14">
        <v>350</v>
      </c>
      <c r="I1556" s="14">
        <v>99</v>
      </c>
      <c r="J1556" s="9">
        <v>4</v>
      </c>
      <c r="K1556" s="14">
        <v>49</v>
      </c>
      <c r="L1556" s="14">
        <v>91</v>
      </c>
      <c r="M1556" s="14">
        <v>0.25</v>
      </c>
      <c r="N1556" s="14">
        <f t="shared" si="72"/>
        <v>0.26063829787234044</v>
      </c>
      <c r="O1556" s="14">
        <f t="shared" si="74"/>
        <v>6.1249999999999929</v>
      </c>
      <c r="P1556" s="14"/>
      <c r="Q1556" s="14"/>
      <c r="R1556" s="14"/>
      <c r="W1556" t="s">
        <v>3530</v>
      </c>
      <c r="X1556" s="6">
        <v>2004</v>
      </c>
      <c r="Z1556" s="6">
        <v>0</v>
      </c>
      <c r="AD1556" s="14">
        <v>188</v>
      </c>
    </row>
    <row r="1557" spans="1:30">
      <c r="A1557" s="9">
        <v>12</v>
      </c>
      <c r="B1557" s="9" t="str">
        <f t="shared" si="73"/>
        <v>BC 12 HPL 76 8 ohm</v>
      </c>
      <c r="C1557" s="14" t="s">
        <v>1221</v>
      </c>
      <c r="D1557" s="14" t="s">
        <v>2317</v>
      </c>
      <c r="E1557" s="14"/>
      <c r="F1557" s="14"/>
      <c r="G1557" s="14"/>
      <c r="H1557" s="14">
        <v>350</v>
      </c>
      <c r="I1557" s="14">
        <v>99</v>
      </c>
      <c r="J1557" s="9">
        <v>4</v>
      </c>
      <c r="K1557" s="14">
        <v>49</v>
      </c>
      <c r="L1557" s="14">
        <v>91</v>
      </c>
      <c r="M1557" s="14">
        <v>0.25</v>
      </c>
      <c r="N1557" s="14">
        <f t="shared" si="72"/>
        <v>0.26063829787234044</v>
      </c>
      <c r="O1557" s="14">
        <f t="shared" si="74"/>
        <v>6.1249999999999929</v>
      </c>
      <c r="P1557" s="14"/>
      <c r="Q1557" s="14"/>
      <c r="R1557" s="14"/>
      <c r="W1557" t="s">
        <v>3530</v>
      </c>
      <c r="X1557" s="6">
        <v>2004</v>
      </c>
      <c r="Z1557" s="6">
        <v>0</v>
      </c>
      <c r="AD1557" s="14">
        <v>188</v>
      </c>
    </row>
    <row r="1558" spans="1:30">
      <c r="A1558" s="9">
        <v>12</v>
      </c>
      <c r="B1558" s="9" t="str">
        <f t="shared" si="73"/>
        <v xml:space="preserve">BC 12 NCX </v>
      </c>
      <c r="C1558" s="14" t="s">
        <v>1221</v>
      </c>
      <c r="D1558" s="14" t="s">
        <v>2318</v>
      </c>
      <c r="E1558" s="14"/>
      <c r="F1558" s="14"/>
      <c r="G1558" s="14"/>
      <c r="H1558" s="14">
        <v>200</v>
      </c>
      <c r="I1558" s="14">
        <v>96</v>
      </c>
      <c r="J1558" s="9">
        <v>3</v>
      </c>
      <c r="K1558" s="14">
        <v>59</v>
      </c>
      <c r="L1558" s="14">
        <v>64</v>
      </c>
      <c r="M1558" s="14">
        <v>0.51</v>
      </c>
      <c r="N1558" s="14">
        <f t="shared" si="72"/>
        <v>0.57843137254901966</v>
      </c>
      <c r="O1558" s="14">
        <f t="shared" si="74"/>
        <v>4.3108882521489953</v>
      </c>
      <c r="P1558" s="14"/>
      <c r="Q1558" s="14"/>
      <c r="R1558" s="14"/>
      <c r="W1558" t="s">
        <v>3530</v>
      </c>
      <c r="X1558" s="6">
        <v>2004</v>
      </c>
      <c r="Z1558" s="6">
        <v>0</v>
      </c>
      <c r="AD1558" s="14">
        <v>102</v>
      </c>
    </row>
    <row r="1559" spans="1:30">
      <c r="A1559" s="9">
        <v>12</v>
      </c>
      <c r="B1559" s="9" t="str">
        <f t="shared" si="73"/>
        <v>BC 12 PE 32 4 ohm</v>
      </c>
      <c r="C1559" s="14" t="s">
        <v>1221</v>
      </c>
      <c r="D1559" s="14" t="s">
        <v>2319</v>
      </c>
      <c r="E1559" s="14"/>
      <c r="F1559" s="14"/>
      <c r="G1559" s="14"/>
      <c r="H1559" s="14">
        <v>250</v>
      </c>
      <c r="I1559" s="14">
        <v>101.5</v>
      </c>
      <c r="J1559" s="9">
        <v>2.8</v>
      </c>
      <c r="K1559" s="14">
        <v>51</v>
      </c>
      <c r="L1559" s="14">
        <v>101</v>
      </c>
      <c r="M1559" s="14">
        <v>0.18</v>
      </c>
      <c r="N1559" s="14">
        <f t="shared" si="72"/>
        <v>0.19029850746268656</v>
      </c>
      <c r="O1559" s="14">
        <f t="shared" si="74"/>
        <v>3.326086956521741</v>
      </c>
      <c r="P1559" s="14"/>
      <c r="Q1559" s="14"/>
      <c r="R1559" s="14"/>
      <c r="W1559" t="s">
        <v>3530</v>
      </c>
      <c r="X1559" s="6">
        <v>2004</v>
      </c>
      <c r="Z1559" s="6">
        <v>0</v>
      </c>
      <c r="AD1559" s="14">
        <v>268</v>
      </c>
    </row>
    <row r="1560" spans="1:30">
      <c r="A1560" s="9">
        <v>12</v>
      </c>
      <c r="B1560" s="9" t="str">
        <f t="shared" si="73"/>
        <v>BC 12 PE 32 8 ohm</v>
      </c>
      <c r="C1560" s="14" t="s">
        <v>1221</v>
      </c>
      <c r="D1560" s="14" t="s">
        <v>2320</v>
      </c>
      <c r="E1560" s="14"/>
      <c r="F1560" s="14"/>
      <c r="G1560" s="14"/>
      <c r="H1560" s="14">
        <v>250</v>
      </c>
      <c r="I1560" s="14">
        <v>101.5</v>
      </c>
      <c r="J1560" s="9">
        <v>2.8</v>
      </c>
      <c r="K1560" s="14">
        <v>51</v>
      </c>
      <c r="L1560" s="14">
        <v>101</v>
      </c>
      <c r="M1560" s="14">
        <v>0.18</v>
      </c>
      <c r="N1560" s="14">
        <f t="shared" si="72"/>
        <v>0.19029850746268656</v>
      </c>
      <c r="O1560" s="14">
        <f t="shared" si="74"/>
        <v>3.326086956521741</v>
      </c>
      <c r="P1560" s="14"/>
      <c r="Q1560" s="14"/>
      <c r="R1560" s="14"/>
      <c r="W1560" t="s">
        <v>3530</v>
      </c>
      <c r="X1560" s="6">
        <v>2004</v>
      </c>
      <c r="Z1560" s="6">
        <v>0</v>
      </c>
      <c r="AD1560" s="14">
        <v>268</v>
      </c>
    </row>
    <row r="1561" spans="1:30">
      <c r="A1561" s="9">
        <v>12</v>
      </c>
      <c r="B1561" s="9" t="str">
        <f t="shared" si="73"/>
        <v>BC 12 PH 32 4 ohm</v>
      </c>
      <c r="C1561" s="14" t="s">
        <v>1221</v>
      </c>
      <c r="D1561" s="14" t="s">
        <v>2321</v>
      </c>
      <c r="E1561" s="14"/>
      <c r="F1561" s="14"/>
      <c r="G1561" s="14"/>
      <c r="H1561" s="14">
        <v>250</v>
      </c>
      <c r="I1561" s="14">
        <v>99.5</v>
      </c>
      <c r="J1561" s="9">
        <v>3</v>
      </c>
      <c r="K1561" s="14">
        <v>42</v>
      </c>
      <c r="L1561" s="14">
        <v>155</v>
      </c>
      <c r="M1561" s="14">
        <v>0.28000000000000003</v>
      </c>
      <c r="N1561" s="14">
        <f t="shared" si="72"/>
        <v>0.3</v>
      </c>
      <c r="O1561" s="14">
        <f t="shared" si="74"/>
        <v>4.2000000000000073</v>
      </c>
      <c r="P1561" s="14"/>
      <c r="Q1561" s="14"/>
      <c r="R1561" s="14"/>
      <c r="W1561" t="s">
        <v>3530</v>
      </c>
      <c r="X1561" s="6">
        <v>2004</v>
      </c>
      <c r="Z1561" s="6">
        <v>0</v>
      </c>
      <c r="AD1561" s="14">
        <v>140</v>
      </c>
    </row>
    <row r="1562" spans="1:30">
      <c r="A1562" s="9">
        <v>12</v>
      </c>
      <c r="B1562" s="9" t="str">
        <f t="shared" si="73"/>
        <v>BC 12 PH 32 8 ohm</v>
      </c>
      <c r="C1562" s="14" t="s">
        <v>1221</v>
      </c>
      <c r="D1562" s="14" t="s">
        <v>2322</v>
      </c>
      <c r="E1562" s="14"/>
      <c r="F1562" s="14"/>
      <c r="G1562" s="14"/>
      <c r="H1562" s="14">
        <v>250</v>
      </c>
      <c r="I1562" s="14">
        <v>99.5</v>
      </c>
      <c r="J1562" s="9">
        <v>3</v>
      </c>
      <c r="K1562" s="14">
        <v>42</v>
      </c>
      <c r="L1562" s="14">
        <v>155</v>
      </c>
      <c r="M1562" s="14">
        <v>0.28000000000000003</v>
      </c>
      <c r="N1562" s="14">
        <f t="shared" si="72"/>
        <v>0.3</v>
      </c>
      <c r="O1562" s="14">
        <f t="shared" si="74"/>
        <v>4.2000000000000073</v>
      </c>
      <c r="P1562" s="14"/>
      <c r="Q1562" s="14"/>
      <c r="R1562" s="14"/>
      <c r="W1562" t="s">
        <v>3530</v>
      </c>
      <c r="X1562" s="6">
        <v>2004</v>
      </c>
      <c r="Z1562" s="6">
        <v>0</v>
      </c>
      <c r="AD1562" s="14">
        <v>140</v>
      </c>
    </row>
    <row r="1563" spans="1:30">
      <c r="A1563" s="9">
        <v>12</v>
      </c>
      <c r="B1563" s="9" t="str">
        <f t="shared" si="73"/>
        <v>BC 12 PL 32 4 ohm</v>
      </c>
      <c r="C1563" s="14" t="s">
        <v>1221</v>
      </c>
      <c r="D1563" s="14" t="s">
        <v>2323</v>
      </c>
      <c r="E1563" s="14"/>
      <c r="F1563" s="14"/>
      <c r="G1563" s="14"/>
      <c r="H1563" s="14">
        <v>350</v>
      </c>
      <c r="I1563" s="14">
        <v>98.5</v>
      </c>
      <c r="J1563" s="9">
        <v>3.5</v>
      </c>
      <c r="K1563" s="14">
        <v>49</v>
      </c>
      <c r="L1563" s="14">
        <v>97</v>
      </c>
      <c r="M1563" s="14">
        <v>0.25</v>
      </c>
      <c r="N1563" s="14">
        <f t="shared" si="72"/>
        <v>0.26063829787234044</v>
      </c>
      <c r="O1563" s="14">
        <f t="shared" si="74"/>
        <v>6.1249999999999929</v>
      </c>
      <c r="P1563" s="14"/>
      <c r="Q1563" s="14"/>
      <c r="R1563" s="14"/>
      <c r="W1563" t="s">
        <v>3530</v>
      </c>
      <c r="X1563" s="6">
        <v>2004</v>
      </c>
      <c r="Z1563" s="6">
        <v>0</v>
      </c>
      <c r="AD1563" s="14">
        <v>188</v>
      </c>
    </row>
    <row r="1564" spans="1:30">
      <c r="A1564" s="9">
        <v>12</v>
      </c>
      <c r="B1564" s="9" t="str">
        <f t="shared" si="73"/>
        <v>BC 12 PL 32 8 ohm</v>
      </c>
      <c r="C1564" s="14" t="s">
        <v>1221</v>
      </c>
      <c r="D1564" s="14" t="s">
        <v>2324</v>
      </c>
      <c r="E1564" s="14"/>
      <c r="F1564" s="14"/>
      <c r="G1564" s="14"/>
      <c r="H1564" s="14">
        <v>350</v>
      </c>
      <c r="I1564" s="14">
        <v>98.5</v>
      </c>
      <c r="J1564" s="9">
        <v>3.5</v>
      </c>
      <c r="K1564" s="14">
        <v>49</v>
      </c>
      <c r="L1564" s="14">
        <v>97</v>
      </c>
      <c r="M1564" s="14">
        <v>0.25</v>
      </c>
      <c r="N1564" s="14">
        <f t="shared" si="72"/>
        <v>0.26063829787234044</v>
      </c>
      <c r="O1564" s="14">
        <f t="shared" si="74"/>
        <v>6.1249999999999929</v>
      </c>
      <c r="P1564" s="14"/>
      <c r="Q1564" s="14"/>
      <c r="R1564" s="14"/>
      <c r="W1564" t="s">
        <v>3530</v>
      </c>
      <c r="X1564" s="6">
        <v>2004</v>
      </c>
      <c r="Z1564" s="6">
        <v>0</v>
      </c>
      <c r="AD1564" s="14">
        <v>188</v>
      </c>
    </row>
    <row r="1565" spans="1:30">
      <c r="A1565" s="9">
        <v>12</v>
      </c>
      <c r="B1565" s="9" t="str">
        <f t="shared" si="73"/>
        <v>BC 12 PS 32 8 ohm</v>
      </c>
      <c r="C1565" s="14" t="s">
        <v>1221</v>
      </c>
      <c r="D1565" s="14" t="s">
        <v>2325</v>
      </c>
      <c r="E1565" s="14"/>
      <c r="F1565" s="14"/>
      <c r="G1565" s="14"/>
      <c r="H1565" s="14">
        <v>700</v>
      </c>
      <c r="I1565" s="14">
        <v>94</v>
      </c>
      <c r="J1565" s="9">
        <v>6</v>
      </c>
      <c r="K1565" s="14">
        <v>44</v>
      </c>
      <c r="L1565" s="14">
        <v>82</v>
      </c>
      <c r="M1565" s="14">
        <v>0.35</v>
      </c>
      <c r="N1565" s="14">
        <f t="shared" si="72"/>
        <v>0.38938053097345132</v>
      </c>
      <c r="O1565" s="14">
        <f t="shared" si="74"/>
        <v>3.4606741573033721</v>
      </c>
      <c r="P1565" s="14"/>
      <c r="Q1565" s="14"/>
      <c r="R1565" s="14"/>
      <c r="W1565" t="s">
        <v>3530</v>
      </c>
      <c r="X1565" s="6">
        <v>2004</v>
      </c>
      <c r="Z1565" s="6">
        <v>0</v>
      </c>
      <c r="AD1565" s="14">
        <v>113</v>
      </c>
    </row>
    <row r="1566" spans="1:30">
      <c r="A1566" s="9">
        <v>12</v>
      </c>
      <c r="B1566" s="9" t="str">
        <f t="shared" si="73"/>
        <v>BC 12 PZ 32 4 ohm</v>
      </c>
      <c r="C1566" s="14" t="s">
        <v>1221</v>
      </c>
      <c r="D1566" s="14" t="s">
        <v>2326</v>
      </c>
      <c r="E1566" s="14"/>
      <c r="F1566" s="14"/>
      <c r="G1566" s="14"/>
      <c r="H1566" s="14">
        <v>400</v>
      </c>
      <c r="I1566" s="14">
        <v>95</v>
      </c>
      <c r="J1566" s="9">
        <v>5.5</v>
      </c>
      <c r="K1566" s="14">
        <v>38</v>
      </c>
      <c r="L1566" s="14">
        <v>102</v>
      </c>
      <c r="M1566" s="14">
        <v>0.19</v>
      </c>
      <c r="N1566" s="14">
        <f t="shared" si="72"/>
        <v>0.2</v>
      </c>
      <c r="O1566" s="14">
        <f t="shared" si="74"/>
        <v>3.7999999999999945</v>
      </c>
      <c r="P1566" s="14"/>
      <c r="Q1566" s="14"/>
      <c r="R1566" s="14"/>
      <c r="W1566" t="s">
        <v>3530</v>
      </c>
      <c r="X1566" s="6">
        <v>2004</v>
      </c>
      <c r="Z1566" s="6">
        <v>0</v>
      </c>
      <c r="AD1566" s="14">
        <v>190</v>
      </c>
    </row>
    <row r="1567" spans="1:30">
      <c r="A1567" s="9">
        <v>12</v>
      </c>
      <c r="B1567" s="9" t="str">
        <f t="shared" si="73"/>
        <v>BC 12 PZ 32 8 ohm</v>
      </c>
      <c r="C1567" s="14" t="s">
        <v>1221</v>
      </c>
      <c r="D1567" s="14" t="s">
        <v>2327</v>
      </c>
      <c r="E1567" s="14"/>
      <c r="F1567" s="14"/>
      <c r="G1567" s="14"/>
      <c r="H1567" s="14">
        <v>400</v>
      </c>
      <c r="I1567" s="14">
        <v>95</v>
      </c>
      <c r="J1567" s="9">
        <v>5.5</v>
      </c>
      <c r="K1567" s="14">
        <v>38</v>
      </c>
      <c r="L1567" s="14">
        <v>102</v>
      </c>
      <c r="M1567" s="14">
        <v>0.19</v>
      </c>
      <c r="N1567" s="14">
        <f t="shared" si="72"/>
        <v>0.2</v>
      </c>
      <c r="O1567" s="14">
        <f t="shared" si="74"/>
        <v>3.7999999999999945</v>
      </c>
      <c r="P1567" s="14"/>
      <c r="Q1567" s="14"/>
      <c r="R1567" s="14"/>
      <c r="W1567" t="s">
        <v>3530</v>
      </c>
      <c r="X1567" s="6">
        <v>2004</v>
      </c>
      <c r="Z1567" s="6">
        <v>0</v>
      </c>
      <c r="AD1567" s="14">
        <v>190</v>
      </c>
    </row>
    <row r="1568" spans="1:30">
      <c r="A1568" s="9">
        <v>12</v>
      </c>
      <c r="B1568" s="9" t="str">
        <f t="shared" si="73"/>
        <v>Beyma 12 AG100</v>
      </c>
      <c r="C1568" s="14" t="s">
        <v>952</v>
      </c>
      <c r="D1568" s="14" t="s">
        <v>2328</v>
      </c>
      <c r="E1568" s="14"/>
      <c r="F1568" s="14"/>
      <c r="G1568" s="14"/>
      <c r="H1568" s="14">
        <v>80</v>
      </c>
      <c r="I1568" s="14">
        <v>101</v>
      </c>
      <c r="J1568" s="9">
        <v>1.5</v>
      </c>
      <c r="K1568" s="14">
        <v>60</v>
      </c>
      <c r="L1568" s="14">
        <v>92</v>
      </c>
      <c r="M1568" s="14">
        <v>0.7</v>
      </c>
      <c r="N1568" s="14">
        <f t="shared" si="72"/>
        <v>0.89552238805970152</v>
      </c>
      <c r="O1568" s="14">
        <f t="shared" si="74"/>
        <v>3.2061068702290076</v>
      </c>
      <c r="P1568" s="14"/>
      <c r="Q1568" s="14"/>
      <c r="R1568" s="14"/>
      <c r="W1568" t="s">
        <v>3530</v>
      </c>
      <c r="X1568" s="6">
        <v>2004</v>
      </c>
      <c r="Z1568" s="6">
        <v>0</v>
      </c>
      <c r="AD1568" s="14">
        <v>67</v>
      </c>
    </row>
    <row r="1569" spans="1:30">
      <c r="A1569" s="9">
        <v>12</v>
      </c>
      <c r="B1569" s="9" t="str">
        <f t="shared" si="73"/>
        <v>Beyma 12 B100 / R</v>
      </c>
      <c r="C1569" s="14" t="s">
        <v>952</v>
      </c>
      <c r="D1569" s="14" t="s">
        <v>2329</v>
      </c>
      <c r="E1569" s="14"/>
      <c r="F1569" s="14"/>
      <c r="G1569" s="14"/>
      <c r="H1569" s="14">
        <v>150</v>
      </c>
      <c r="I1569" s="14">
        <v>94</v>
      </c>
      <c r="J1569" s="9">
        <v>3</v>
      </c>
      <c r="K1569" s="14">
        <v>27</v>
      </c>
      <c r="L1569" s="14">
        <v>162.6</v>
      </c>
      <c r="M1569" s="14">
        <v>0.27800000000000002</v>
      </c>
      <c r="N1569" s="14">
        <f t="shared" si="72"/>
        <v>0.2967032967032967</v>
      </c>
      <c r="O1569" s="14">
        <f t="shared" si="74"/>
        <v>4.410105757931845</v>
      </c>
      <c r="P1569" s="14"/>
      <c r="Q1569" s="14"/>
      <c r="R1569" s="14"/>
      <c r="W1569" t="s">
        <v>3530</v>
      </c>
      <c r="X1569" s="6">
        <v>2004</v>
      </c>
      <c r="Z1569" s="6">
        <v>0</v>
      </c>
      <c r="AD1569" s="14">
        <v>91</v>
      </c>
    </row>
    <row r="1570" spans="1:30">
      <c r="A1570" s="9">
        <v>12</v>
      </c>
      <c r="B1570" s="9" t="str">
        <f t="shared" si="73"/>
        <v>Beyma 12 B70</v>
      </c>
      <c r="C1570" s="14" t="s">
        <v>952</v>
      </c>
      <c r="D1570" s="14" t="s">
        <v>2330</v>
      </c>
      <c r="E1570" s="14"/>
      <c r="F1570" s="14"/>
      <c r="G1570" s="14"/>
      <c r="H1570" s="14">
        <v>100</v>
      </c>
      <c r="I1570" s="14">
        <v>96</v>
      </c>
      <c r="J1570" s="9">
        <v>6</v>
      </c>
      <c r="K1570" s="14">
        <v>33</v>
      </c>
      <c r="L1570" s="14">
        <v>176</v>
      </c>
      <c r="M1570" s="14">
        <v>0.40400000000000003</v>
      </c>
      <c r="N1570" s="14">
        <f t="shared" si="72"/>
        <v>0.52380952380952384</v>
      </c>
      <c r="O1570" s="14">
        <f t="shared" si="74"/>
        <v>1.7662957074721777</v>
      </c>
      <c r="P1570" s="14"/>
      <c r="Q1570" s="14"/>
      <c r="R1570" s="14"/>
      <c r="W1570" t="s">
        <v>3530</v>
      </c>
      <c r="X1570" s="6">
        <v>2004</v>
      </c>
      <c r="Z1570" s="6">
        <v>0</v>
      </c>
      <c r="AD1570" s="14">
        <v>63</v>
      </c>
    </row>
    <row r="1571" spans="1:30">
      <c r="A1571" s="9">
        <v>12</v>
      </c>
      <c r="B1571" s="9" t="str">
        <f t="shared" si="73"/>
        <v>Beyma 12 CX</v>
      </c>
      <c r="C1571" s="14" t="s">
        <v>952</v>
      </c>
      <c r="D1571" s="14" t="s">
        <v>2331</v>
      </c>
      <c r="E1571" s="14"/>
      <c r="F1571" s="14"/>
      <c r="G1571" s="14"/>
      <c r="H1571" s="14">
        <v>100</v>
      </c>
      <c r="I1571" s="14">
        <v>98</v>
      </c>
      <c r="J1571" s="9">
        <v>2</v>
      </c>
      <c r="K1571" s="14">
        <v>42</v>
      </c>
      <c r="L1571" s="14">
        <v>146.4</v>
      </c>
      <c r="M1571" s="14">
        <v>0.34</v>
      </c>
      <c r="N1571" s="14">
        <f t="shared" si="72"/>
        <v>0.3783783783783784</v>
      </c>
      <c r="O1571" s="14">
        <f t="shared" si="74"/>
        <v>3.3521126760563398</v>
      </c>
      <c r="P1571" s="14"/>
      <c r="Q1571" s="14"/>
      <c r="R1571" s="14"/>
      <c r="W1571" t="s">
        <v>3530</v>
      </c>
      <c r="X1571" s="6">
        <v>2004</v>
      </c>
      <c r="Z1571" s="6">
        <v>0</v>
      </c>
      <c r="AD1571" s="14">
        <v>111</v>
      </c>
    </row>
    <row r="1572" spans="1:30">
      <c r="A1572" s="9">
        <v>12</v>
      </c>
      <c r="B1572" s="9" t="str">
        <f t="shared" si="73"/>
        <v>Beyma 12 G125</v>
      </c>
      <c r="C1572" s="14" t="s">
        <v>952</v>
      </c>
      <c r="D1572" s="14" t="s">
        <v>2332</v>
      </c>
      <c r="E1572" s="14"/>
      <c r="F1572" s="14"/>
      <c r="G1572" s="14"/>
      <c r="H1572" s="14">
        <v>125</v>
      </c>
      <c r="I1572" s="14">
        <v>98</v>
      </c>
      <c r="J1572" s="9">
        <v>4</v>
      </c>
      <c r="K1572" s="14">
        <v>41</v>
      </c>
      <c r="L1572" s="14">
        <v>122</v>
      </c>
      <c r="M1572" s="14">
        <v>0.27</v>
      </c>
      <c r="N1572" s="14">
        <f t="shared" si="72"/>
        <v>0.31060606060606061</v>
      </c>
      <c r="O1572" s="14">
        <f t="shared" si="74"/>
        <v>2.0652985074626891</v>
      </c>
      <c r="P1572" s="14"/>
      <c r="Q1572" s="14"/>
      <c r="R1572" s="14"/>
      <c r="W1572" t="s">
        <v>3530</v>
      </c>
      <c r="X1572" s="6">
        <v>2004</v>
      </c>
      <c r="Z1572" s="6">
        <v>0</v>
      </c>
      <c r="AD1572" s="14">
        <v>132</v>
      </c>
    </row>
    <row r="1573" spans="1:30">
      <c r="A1573" s="9">
        <v>12</v>
      </c>
      <c r="B1573" s="9" t="str">
        <f t="shared" si="73"/>
        <v>Beyma 12 G250 / R</v>
      </c>
      <c r="C1573" s="14" t="s">
        <v>952</v>
      </c>
      <c r="D1573" s="14" t="s">
        <v>2333</v>
      </c>
      <c r="E1573" s="14"/>
      <c r="F1573" s="14"/>
      <c r="G1573" s="14"/>
      <c r="H1573" s="14">
        <v>200</v>
      </c>
      <c r="I1573" s="14">
        <v>101</v>
      </c>
      <c r="J1573" s="9">
        <v>2</v>
      </c>
      <c r="K1573" s="14">
        <v>41</v>
      </c>
      <c r="L1573" s="14">
        <v>106</v>
      </c>
      <c r="M1573" s="14">
        <v>0.17299999999999999</v>
      </c>
      <c r="N1573" s="14">
        <f t="shared" si="72"/>
        <v>0.17982456140350878</v>
      </c>
      <c r="O1573" s="14">
        <f t="shared" si="74"/>
        <v>4.5584832904884189</v>
      </c>
      <c r="P1573" s="14"/>
      <c r="Q1573" s="14"/>
      <c r="R1573" s="14"/>
      <c r="W1573" t="s">
        <v>3530</v>
      </c>
      <c r="X1573" s="6">
        <v>2004</v>
      </c>
      <c r="Z1573" s="6">
        <v>0</v>
      </c>
      <c r="AD1573" s="14">
        <v>228</v>
      </c>
    </row>
    <row r="1574" spans="1:30">
      <c r="A1574" s="9">
        <v>12</v>
      </c>
      <c r="B1574" s="9" t="str">
        <f t="shared" si="73"/>
        <v>Beyma 12 G350</v>
      </c>
      <c r="C1574" s="14" t="s">
        <v>952</v>
      </c>
      <c r="D1574" s="14" t="s">
        <v>2334</v>
      </c>
      <c r="E1574" s="14"/>
      <c r="F1574" s="14"/>
      <c r="G1574" s="14"/>
      <c r="H1574" s="14">
        <v>250</v>
      </c>
      <c r="I1574" s="14">
        <v>99</v>
      </c>
      <c r="J1574" s="9">
        <v>4.5</v>
      </c>
      <c r="K1574" s="14">
        <v>50</v>
      </c>
      <c r="L1574" s="14">
        <v>80</v>
      </c>
      <c r="M1574" s="14">
        <v>0.28999999999999998</v>
      </c>
      <c r="N1574" s="14">
        <f t="shared" si="72"/>
        <v>0.29940119760479039</v>
      </c>
      <c r="O1574" s="14">
        <f t="shared" si="74"/>
        <v>9.2356687898089227</v>
      </c>
      <c r="P1574" s="14"/>
      <c r="Q1574" s="14"/>
      <c r="R1574" s="14"/>
      <c r="W1574" t="s">
        <v>3530</v>
      </c>
      <c r="X1574" s="6">
        <v>2004</v>
      </c>
      <c r="Z1574" s="6">
        <v>0</v>
      </c>
      <c r="AD1574" s="14">
        <v>167</v>
      </c>
    </row>
    <row r="1575" spans="1:30">
      <c r="A1575" s="9">
        <v>12</v>
      </c>
      <c r="B1575" s="9" t="str">
        <f t="shared" si="73"/>
        <v>Beyma 12 GU</v>
      </c>
      <c r="C1575" s="14" t="s">
        <v>952</v>
      </c>
      <c r="D1575" s="14" t="s">
        <v>2335</v>
      </c>
      <c r="E1575" s="14"/>
      <c r="F1575" s="14"/>
      <c r="G1575" s="14"/>
      <c r="H1575" s="14">
        <v>100</v>
      </c>
      <c r="I1575" s="14">
        <v>101</v>
      </c>
      <c r="J1575" s="9">
        <v>2</v>
      </c>
      <c r="K1575" s="14">
        <v>70</v>
      </c>
      <c r="L1575" s="14">
        <v>60</v>
      </c>
      <c r="M1575" s="14">
        <v>0.47499999999999998</v>
      </c>
      <c r="N1575" s="14">
        <f t="shared" si="72"/>
        <v>0.55118110236220474</v>
      </c>
      <c r="O1575" s="14">
        <f t="shared" si="74"/>
        <v>3.4366925064599498</v>
      </c>
      <c r="P1575" s="14"/>
      <c r="Q1575" s="14"/>
      <c r="R1575" s="14"/>
      <c r="W1575" t="s">
        <v>3530</v>
      </c>
      <c r="X1575" s="6">
        <v>2004</v>
      </c>
      <c r="Z1575" s="6">
        <v>0</v>
      </c>
      <c r="AD1575" s="14">
        <v>127</v>
      </c>
    </row>
    <row r="1576" spans="1:30">
      <c r="A1576" s="9">
        <v>12</v>
      </c>
      <c r="B1576" s="9" t="str">
        <f t="shared" si="73"/>
        <v>Beyma 12 K200</v>
      </c>
      <c r="C1576" s="14" t="s">
        <v>952</v>
      </c>
      <c r="D1576" s="14" t="s">
        <v>2336</v>
      </c>
      <c r="E1576" s="14"/>
      <c r="F1576" s="14"/>
      <c r="G1576" s="14"/>
      <c r="H1576" s="14">
        <v>250</v>
      </c>
      <c r="I1576" s="14">
        <v>99</v>
      </c>
      <c r="J1576" s="9">
        <v>4.5</v>
      </c>
      <c r="K1576" s="14">
        <v>35</v>
      </c>
      <c r="L1576" s="14">
        <v>160</v>
      </c>
      <c r="M1576" s="14">
        <v>0.22500000000000001</v>
      </c>
      <c r="N1576" s="14">
        <f t="shared" si="72"/>
        <v>0.22875816993464052</v>
      </c>
      <c r="O1576" s="14">
        <f t="shared" si="74"/>
        <v>13.695652173913093</v>
      </c>
      <c r="P1576" s="14"/>
      <c r="Q1576" s="14"/>
      <c r="R1576" s="14"/>
      <c r="W1576" t="s">
        <v>3530</v>
      </c>
      <c r="X1576" s="6">
        <v>2004</v>
      </c>
      <c r="Z1576" s="6">
        <v>0</v>
      </c>
      <c r="AD1576" s="14">
        <v>153</v>
      </c>
    </row>
    <row r="1577" spans="1:30">
      <c r="A1577" s="9">
        <v>12</v>
      </c>
      <c r="B1577" s="9" t="str">
        <f t="shared" si="73"/>
        <v>Beyma 12 KX</v>
      </c>
      <c r="C1577" s="14" t="s">
        <v>952</v>
      </c>
      <c r="D1577" s="14" t="s">
        <v>2337</v>
      </c>
      <c r="E1577" s="14"/>
      <c r="F1577" s="14"/>
      <c r="G1577" s="14"/>
      <c r="H1577" s="14">
        <v>250</v>
      </c>
      <c r="I1577" s="14">
        <v>98</v>
      </c>
      <c r="J1577" s="9">
        <v>3.5</v>
      </c>
      <c r="K1577" s="14">
        <v>55</v>
      </c>
      <c r="L1577" s="14">
        <v>70</v>
      </c>
      <c r="M1577" s="14">
        <v>0.37</v>
      </c>
      <c r="N1577" s="14">
        <f t="shared" si="72"/>
        <v>0.37931034482758619</v>
      </c>
      <c r="O1577" s="14">
        <f t="shared" si="74"/>
        <v>15.074074074074163</v>
      </c>
      <c r="P1577" s="14"/>
      <c r="Q1577" s="14"/>
      <c r="R1577" s="14"/>
      <c r="W1577" t="s">
        <v>3530</v>
      </c>
      <c r="X1577" s="6">
        <v>2004</v>
      </c>
      <c r="Z1577" s="6">
        <v>0</v>
      </c>
      <c r="AD1577" s="14">
        <v>145</v>
      </c>
    </row>
    <row r="1578" spans="1:30">
      <c r="A1578" s="9">
        <v>12</v>
      </c>
      <c r="B1578" s="9" t="str">
        <f t="shared" si="73"/>
        <v>Beyma 12 LX60</v>
      </c>
      <c r="C1578" s="14" t="s">
        <v>952</v>
      </c>
      <c r="D1578" s="14" t="s">
        <v>2338</v>
      </c>
      <c r="E1578" s="14"/>
      <c r="F1578" s="14"/>
      <c r="G1578" s="14"/>
      <c r="H1578" s="14">
        <v>600</v>
      </c>
      <c r="I1578" s="14">
        <v>96</v>
      </c>
      <c r="J1578" s="9">
        <v>9</v>
      </c>
      <c r="K1578" s="14">
        <v>42</v>
      </c>
      <c r="L1578" s="14">
        <v>66</v>
      </c>
      <c r="M1578" s="14">
        <v>0.3</v>
      </c>
      <c r="N1578" s="14">
        <f t="shared" si="72"/>
        <v>0.31111111111111112</v>
      </c>
      <c r="O1578" s="14">
        <f t="shared" si="74"/>
        <v>8.3999999999999986</v>
      </c>
      <c r="P1578" s="14"/>
      <c r="Q1578" s="14"/>
      <c r="R1578" s="14"/>
      <c r="W1578" t="s">
        <v>3530</v>
      </c>
      <c r="X1578" s="6">
        <v>2004</v>
      </c>
      <c r="Z1578" s="6">
        <v>0</v>
      </c>
      <c r="AD1578" s="14">
        <v>135</v>
      </c>
    </row>
    <row r="1579" spans="1:30">
      <c r="A1579" s="9">
        <v>12</v>
      </c>
      <c r="B1579" s="9" t="str">
        <f t="shared" si="73"/>
        <v>Beyma 12 M300</v>
      </c>
      <c r="C1579" s="14" t="s">
        <v>952</v>
      </c>
      <c r="D1579" s="14" t="s">
        <v>2339</v>
      </c>
      <c r="E1579" s="14"/>
      <c r="F1579" s="14"/>
      <c r="G1579" s="14"/>
      <c r="H1579" s="14">
        <v>300</v>
      </c>
      <c r="I1579" s="14">
        <v>100</v>
      </c>
      <c r="J1579" s="9">
        <v>3.5</v>
      </c>
      <c r="K1579" s="14">
        <v>45</v>
      </c>
      <c r="L1579" s="14">
        <v>115</v>
      </c>
      <c r="M1579" s="14">
        <v>0.2</v>
      </c>
      <c r="N1579" s="14">
        <f t="shared" si="72"/>
        <v>0.20361990950226244</v>
      </c>
      <c r="O1579" s="14">
        <f t="shared" si="74"/>
        <v>11.250000000000039</v>
      </c>
      <c r="P1579" s="14"/>
      <c r="Q1579" s="14"/>
      <c r="R1579" s="14"/>
      <c r="W1579" t="s">
        <v>3530</v>
      </c>
      <c r="X1579" s="6">
        <v>2004</v>
      </c>
      <c r="Z1579" s="6">
        <v>0</v>
      </c>
      <c r="AD1579" s="14">
        <v>221</v>
      </c>
    </row>
    <row r="1580" spans="1:30">
      <c r="A1580" s="9">
        <v>12</v>
      </c>
      <c r="B1580" s="9" t="str">
        <f t="shared" si="73"/>
        <v>Beyma 12 XM</v>
      </c>
      <c r="C1580" s="14" t="s">
        <v>952</v>
      </c>
      <c r="D1580" s="14" t="s">
        <v>2340</v>
      </c>
      <c r="E1580" s="14"/>
      <c r="F1580" s="14"/>
      <c r="G1580" s="14"/>
      <c r="H1580" s="14">
        <v>250</v>
      </c>
      <c r="I1580" s="14">
        <v>94</v>
      </c>
      <c r="J1580" s="9">
        <v>4</v>
      </c>
      <c r="K1580" s="14">
        <v>42</v>
      </c>
      <c r="L1580" s="14">
        <v>125</v>
      </c>
      <c r="M1580" s="14">
        <v>0.34</v>
      </c>
      <c r="N1580" s="14">
        <f t="shared" si="72"/>
        <v>0.35897435897435898</v>
      </c>
      <c r="O1580" s="14">
        <f t="shared" si="74"/>
        <v>6.4324324324324369</v>
      </c>
      <c r="P1580" s="14"/>
      <c r="Q1580" s="14"/>
      <c r="R1580" s="14"/>
      <c r="W1580" t="s">
        <v>3530</v>
      </c>
      <c r="X1580" s="6">
        <v>2004</v>
      </c>
      <c r="Z1580" s="6">
        <v>0</v>
      </c>
      <c r="AD1580" s="14">
        <v>117</v>
      </c>
    </row>
    <row r="1581" spans="1:30">
      <c r="A1581" s="9">
        <v>12</v>
      </c>
      <c r="B1581" s="9" t="str">
        <f t="shared" si="73"/>
        <v>Beyma 12LW30</v>
      </c>
      <c r="C1581" s="14" t="s">
        <v>952</v>
      </c>
      <c r="D1581" s="14" t="s">
        <v>2341</v>
      </c>
      <c r="E1581" s="14"/>
      <c r="F1581" s="14"/>
      <c r="G1581" s="14"/>
      <c r="H1581" s="14">
        <v>350</v>
      </c>
      <c r="I1581" s="14">
        <v>97</v>
      </c>
      <c r="J1581" s="9">
        <v>5</v>
      </c>
      <c r="K1581" s="14">
        <v>51</v>
      </c>
      <c r="L1581" s="14">
        <v>91</v>
      </c>
      <c r="M1581" s="14">
        <v>0.43</v>
      </c>
      <c r="N1581" s="14">
        <f t="shared" si="72"/>
        <v>0.45945945945945948</v>
      </c>
      <c r="O1581" s="14">
        <f t="shared" si="74"/>
        <v>6.7064220183486096</v>
      </c>
      <c r="P1581" s="14"/>
      <c r="Q1581" s="14"/>
      <c r="R1581" s="14"/>
      <c r="W1581" t="s">
        <v>3530</v>
      </c>
      <c r="X1581" s="6">
        <v>2004</v>
      </c>
      <c r="Z1581" s="6">
        <v>0</v>
      </c>
      <c r="AD1581" s="14">
        <v>111</v>
      </c>
    </row>
    <row r="1582" spans="1:30">
      <c r="A1582" s="9">
        <v>12</v>
      </c>
      <c r="B1582" s="9" t="str">
        <f t="shared" si="73"/>
        <v>Beyma ASL 12</v>
      </c>
      <c r="C1582" s="14" t="s">
        <v>952</v>
      </c>
      <c r="D1582" s="14" t="s">
        <v>2342</v>
      </c>
      <c r="E1582" s="14"/>
      <c r="F1582" s="14"/>
      <c r="G1582" s="14"/>
      <c r="H1582" s="14">
        <v>200</v>
      </c>
      <c r="I1582" s="14">
        <v>94</v>
      </c>
      <c r="J1582" s="9">
        <v>6</v>
      </c>
      <c r="K1582" s="14">
        <v>38</v>
      </c>
      <c r="L1582" s="14">
        <v>110</v>
      </c>
      <c r="M1582" s="14">
        <v>0.47</v>
      </c>
      <c r="N1582" s="14">
        <f t="shared" si="72"/>
        <v>0.54285714285714282</v>
      </c>
      <c r="O1582" s="14">
        <f t="shared" si="74"/>
        <v>3.5019607843137281</v>
      </c>
      <c r="P1582" s="14"/>
      <c r="Q1582" s="14"/>
      <c r="R1582" s="14"/>
      <c r="W1582" t="s">
        <v>3530</v>
      </c>
      <c r="X1582" s="6">
        <v>2004</v>
      </c>
      <c r="Z1582" s="6">
        <v>0</v>
      </c>
      <c r="AD1582" s="14">
        <v>70</v>
      </c>
    </row>
    <row r="1583" spans="1:30">
      <c r="A1583" s="9">
        <v>12</v>
      </c>
      <c r="B1583" s="9" t="str">
        <f t="shared" si="73"/>
        <v>Beyma PRO 1200</v>
      </c>
      <c r="C1583" s="14" t="s">
        <v>952</v>
      </c>
      <c r="D1583" s="14" t="s">
        <v>2343</v>
      </c>
      <c r="E1583" s="14"/>
      <c r="F1583" s="14"/>
      <c r="G1583" s="14"/>
      <c r="H1583" s="14">
        <v>200</v>
      </c>
      <c r="I1583" s="14">
        <v>91</v>
      </c>
      <c r="J1583" s="9">
        <v>6</v>
      </c>
      <c r="K1583" s="14">
        <v>30</v>
      </c>
      <c r="L1583" s="14">
        <v>80</v>
      </c>
      <c r="M1583" s="14">
        <v>0.6</v>
      </c>
      <c r="N1583" s="14">
        <f t="shared" si="72"/>
        <v>0.66666666666666663</v>
      </c>
      <c r="O1583" s="14">
        <f t="shared" si="74"/>
        <v>5.9999999999999973</v>
      </c>
      <c r="P1583" s="14"/>
      <c r="Q1583" s="14"/>
      <c r="R1583" s="14"/>
      <c r="W1583" t="s">
        <v>3530</v>
      </c>
      <c r="X1583" s="6">
        <v>2004</v>
      </c>
      <c r="Z1583" s="6">
        <v>0</v>
      </c>
      <c r="AD1583" s="14">
        <v>45</v>
      </c>
    </row>
    <row r="1584" spans="1:30">
      <c r="A1584" s="9">
        <v>12</v>
      </c>
      <c r="B1584" s="9" t="str">
        <f t="shared" si="73"/>
        <v>BM Audio Labs ALX-122SP</v>
      </c>
      <c r="C1584" s="14" t="s">
        <v>847</v>
      </c>
      <c r="D1584" s="14" t="s">
        <v>2344</v>
      </c>
      <c r="E1584" s="14"/>
      <c r="F1584" s="14"/>
      <c r="G1584" s="14"/>
      <c r="H1584" s="14"/>
      <c r="I1584" s="14">
        <v>90</v>
      </c>
      <c r="J1584" s="9">
        <v>10.5</v>
      </c>
      <c r="K1584" s="14">
        <v>32.4</v>
      </c>
      <c r="L1584" s="14">
        <v>70.19</v>
      </c>
      <c r="M1584" s="14">
        <v>0.35</v>
      </c>
      <c r="N1584" s="14">
        <f t="shared" si="72"/>
        <v>0.36818181818181817</v>
      </c>
      <c r="O1584" s="14">
        <f t="shared" si="74"/>
        <v>7.0875000000000004</v>
      </c>
      <c r="P1584" s="14"/>
      <c r="Q1584" s="14"/>
      <c r="R1584" s="14"/>
      <c r="W1584" t="s">
        <v>3530</v>
      </c>
      <c r="X1584" s="6">
        <v>2004</v>
      </c>
      <c r="Z1584" s="6">
        <v>0</v>
      </c>
      <c r="AD1584" s="14">
        <v>88</v>
      </c>
    </row>
    <row r="1585" spans="1:30">
      <c r="A1585" s="9">
        <v>12</v>
      </c>
      <c r="B1585" s="9" t="str">
        <f t="shared" si="73"/>
        <v>BM Audio Labs BOA-12AL</v>
      </c>
      <c r="C1585" s="14" t="s">
        <v>847</v>
      </c>
      <c r="D1585" s="14" t="s">
        <v>2345</v>
      </c>
      <c r="E1585" s="14"/>
      <c r="F1585" s="14"/>
      <c r="G1585" s="14"/>
      <c r="H1585" s="14"/>
      <c r="I1585" s="14">
        <v>88</v>
      </c>
      <c r="J1585" s="9">
        <v>5</v>
      </c>
      <c r="K1585" s="14">
        <v>34.47</v>
      </c>
      <c r="L1585" s="14">
        <v>70.27</v>
      </c>
      <c r="M1585" s="14">
        <v>0.6</v>
      </c>
      <c r="N1585" s="14">
        <f t="shared" si="72"/>
        <v>0.71812500000000001</v>
      </c>
      <c r="O1585" s="14">
        <f t="shared" si="74"/>
        <v>3.6476190476190458</v>
      </c>
      <c r="P1585" s="14"/>
      <c r="Q1585" s="14"/>
      <c r="R1585" s="14"/>
      <c r="W1585" t="s">
        <v>3530</v>
      </c>
      <c r="X1585" s="6">
        <v>2004</v>
      </c>
      <c r="Z1585" s="6">
        <v>0</v>
      </c>
      <c r="AD1585" s="14">
        <v>48</v>
      </c>
    </row>
    <row r="1586" spans="1:30">
      <c r="A1586" s="9">
        <v>12</v>
      </c>
      <c r="B1586" s="9" t="str">
        <f t="shared" si="73"/>
        <v>BM Audio Labs BOV-12AL</v>
      </c>
      <c r="C1586" s="14" t="s">
        <v>847</v>
      </c>
      <c r="D1586" s="14" t="s">
        <v>2346</v>
      </c>
      <c r="E1586" s="14"/>
      <c r="F1586" s="14"/>
      <c r="G1586" s="14"/>
      <c r="H1586" s="14"/>
      <c r="I1586" s="14"/>
      <c r="J1586" s="9">
        <v>4</v>
      </c>
      <c r="K1586" s="14">
        <v>33.299999999999997</v>
      </c>
      <c r="L1586" s="14">
        <v>85</v>
      </c>
      <c r="M1586" s="14">
        <v>0.64</v>
      </c>
      <c r="N1586" s="14">
        <f t="shared" si="72"/>
        <v>0.79285714285714282</v>
      </c>
      <c r="O1586" s="14">
        <f t="shared" si="74"/>
        <v>3.3196261682242989</v>
      </c>
      <c r="P1586" s="14"/>
      <c r="Q1586" s="14"/>
      <c r="R1586" s="14"/>
      <c r="W1586" t="s">
        <v>3530</v>
      </c>
      <c r="X1586" s="6">
        <v>2004</v>
      </c>
      <c r="Z1586" s="6">
        <v>0</v>
      </c>
      <c r="AD1586" s="14">
        <v>42</v>
      </c>
    </row>
    <row r="1587" spans="1:30">
      <c r="A1587" s="9">
        <v>12</v>
      </c>
      <c r="B1587" s="9" t="str">
        <f t="shared" si="73"/>
        <v>BM Audio Labs BOZ-12AL</v>
      </c>
      <c r="C1587" s="14" t="s">
        <v>847</v>
      </c>
      <c r="D1587" s="14" t="s">
        <v>2347</v>
      </c>
      <c r="E1587" s="14"/>
      <c r="F1587" s="14"/>
      <c r="G1587" s="14"/>
      <c r="H1587" s="14"/>
      <c r="I1587" s="14">
        <v>92.81</v>
      </c>
      <c r="J1587" s="9">
        <v>9.5</v>
      </c>
      <c r="K1587" s="14">
        <v>32.340000000000003</v>
      </c>
      <c r="L1587" s="14">
        <v>9.67</v>
      </c>
      <c r="M1587" s="14">
        <v>0.23</v>
      </c>
      <c r="N1587" s="14">
        <f t="shared" si="72"/>
        <v>0.23955555555555558</v>
      </c>
      <c r="O1587" s="14">
        <f t="shared" si="74"/>
        <v>5.7660465116278905</v>
      </c>
      <c r="P1587" s="14"/>
      <c r="Q1587" s="14"/>
      <c r="R1587" s="14"/>
      <c r="W1587" t="s">
        <v>3530</v>
      </c>
      <c r="X1587" s="6">
        <v>2004</v>
      </c>
      <c r="Z1587" s="6">
        <v>0</v>
      </c>
      <c r="AD1587" s="14">
        <v>135</v>
      </c>
    </row>
    <row r="1588" spans="1:30">
      <c r="A1588" s="9">
        <v>12</v>
      </c>
      <c r="B1588" s="9" t="str">
        <f t="shared" si="73"/>
        <v>BM Audio Labs SYLB-12</v>
      </c>
      <c r="C1588" s="14" t="s">
        <v>847</v>
      </c>
      <c r="D1588" s="14" t="s">
        <v>2348</v>
      </c>
      <c r="E1588" s="14"/>
      <c r="F1588" s="14"/>
      <c r="G1588" s="14"/>
      <c r="H1588" s="14"/>
      <c r="I1588" s="14">
        <v>86.93</v>
      </c>
      <c r="J1588" s="9">
        <v>8.5</v>
      </c>
      <c r="K1588" s="14">
        <v>22.38</v>
      </c>
      <c r="L1588" s="14">
        <v>81.08</v>
      </c>
      <c r="M1588" s="14">
        <v>0.71</v>
      </c>
      <c r="N1588" s="14">
        <f t="shared" si="72"/>
        <v>0.86076923076923073</v>
      </c>
      <c r="O1588" s="14">
        <f t="shared" si="74"/>
        <v>4.0535204081632639</v>
      </c>
      <c r="P1588" s="14"/>
      <c r="Q1588" s="14"/>
      <c r="R1588" s="14"/>
      <c r="W1588" t="s">
        <v>3530</v>
      </c>
      <c r="X1588" s="6">
        <v>2004</v>
      </c>
      <c r="Z1588" s="6">
        <v>0</v>
      </c>
      <c r="AD1588" s="14">
        <v>26</v>
      </c>
    </row>
    <row r="1589" spans="1:30">
      <c r="A1589" s="9">
        <v>12</v>
      </c>
      <c r="B1589" s="9" t="str">
        <f t="shared" si="73"/>
        <v>BM Audio Labs V-12AL</v>
      </c>
      <c r="C1589" s="14" t="s">
        <v>847</v>
      </c>
      <c r="D1589" s="14" t="s">
        <v>2349</v>
      </c>
      <c r="E1589" s="14"/>
      <c r="F1589" s="14"/>
      <c r="G1589" s="14"/>
      <c r="H1589" s="14"/>
      <c r="I1589" s="14"/>
      <c r="J1589" s="9">
        <v>4</v>
      </c>
      <c r="K1589" s="14">
        <v>30.9</v>
      </c>
      <c r="L1589" s="14">
        <v>165</v>
      </c>
      <c r="M1589" s="14">
        <v>0.8</v>
      </c>
      <c r="N1589" s="14">
        <f t="shared" si="72"/>
        <v>1.03</v>
      </c>
      <c r="O1589" s="14">
        <f t="shared" si="74"/>
        <v>3.5826086956521741</v>
      </c>
      <c r="P1589" s="14"/>
      <c r="Q1589" s="14"/>
      <c r="R1589" s="14"/>
      <c r="W1589" t="s">
        <v>3530</v>
      </c>
      <c r="X1589" s="6">
        <v>2004</v>
      </c>
      <c r="Z1589" s="6">
        <v>0</v>
      </c>
      <c r="AD1589" s="14">
        <v>30</v>
      </c>
    </row>
    <row r="1590" spans="1:30">
      <c r="A1590" s="9">
        <v>12</v>
      </c>
      <c r="B1590" s="9" t="str">
        <f t="shared" si="73"/>
        <v>BM Audio Labs V-12DFO</v>
      </c>
      <c r="C1590" s="14" t="s">
        <v>847</v>
      </c>
      <c r="D1590" s="14" t="s">
        <v>2350</v>
      </c>
      <c r="E1590" s="14"/>
      <c r="F1590" s="14"/>
      <c r="G1590" s="14"/>
      <c r="H1590" s="14"/>
      <c r="I1590" s="14"/>
      <c r="J1590" s="9">
        <v>4</v>
      </c>
      <c r="K1590" s="14">
        <v>37.882300000000001</v>
      </c>
      <c r="L1590" s="14">
        <v>79.082400000000007</v>
      </c>
      <c r="M1590" s="14">
        <v>1.2234</v>
      </c>
      <c r="N1590" s="14">
        <f t="shared" si="72"/>
        <v>1.5784291666666668</v>
      </c>
      <c r="O1590" s="14">
        <f t="shared" si="74"/>
        <v>5.4391312709049737</v>
      </c>
      <c r="P1590" s="14"/>
      <c r="Q1590" s="14"/>
      <c r="R1590" s="14"/>
      <c r="W1590" t="s">
        <v>3530</v>
      </c>
      <c r="X1590" s="6">
        <v>2004</v>
      </c>
      <c r="Z1590" s="6">
        <v>0</v>
      </c>
      <c r="AD1590" s="14">
        <v>24</v>
      </c>
    </row>
    <row r="1591" spans="1:30">
      <c r="A1591" s="9">
        <v>12</v>
      </c>
      <c r="B1591" s="9" t="str">
        <f t="shared" si="73"/>
        <v>BM Audio Labs V-12G</v>
      </c>
      <c r="C1591" s="14" t="s">
        <v>847</v>
      </c>
      <c r="D1591" s="14" t="s">
        <v>2351</v>
      </c>
      <c r="E1591" s="14"/>
      <c r="F1591" s="14"/>
      <c r="G1591" s="14"/>
      <c r="H1591" s="14"/>
      <c r="I1591" s="14"/>
      <c r="J1591" s="9">
        <v>4</v>
      </c>
      <c r="K1591" s="14">
        <v>32.299999999999997</v>
      </c>
      <c r="L1591" s="14">
        <v>221</v>
      </c>
      <c r="M1591" s="14">
        <v>0.6</v>
      </c>
      <c r="N1591" s="14">
        <f t="shared" si="72"/>
        <v>0.64599999999999991</v>
      </c>
      <c r="O1591" s="14">
        <f t="shared" si="74"/>
        <v>8.4260869565217575</v>
      </c>
      <c r="P1591" s="14"/>
      <c r="Q1591" s="14"/>
      <c r="R1591" s="14"/>
      <c r="W1591" t="s">
        <v>3530</v>
      </c>
      <c r="X1591" s="6">
        <v>2004</v>
      </c>
      <c r="Z1591" s="6">
        <v>0</v>
      </c>
      <c r="AD1591" s="14">
        <v>50</v>
      </c>
    </row>
    <row r="1592" spans="1:30">
      <c r="A1592" s="9">
        <v>12</v>
      </c>
      <c r="B1592" s="9" t="str">
        <f t="shared" si="73"/>
        <v>BM Audio Labs V-12LA</v>
      </c>
      <c r="C1592" s="14" t="s">
        <v>847</v>
      </c>
      <c r="D1592" s="14" t="s">
        <v>2352</v>
      </c>
      <c r="E1592" s="14"/>
      <c r="F1592" s="14"/>
      <c r="G1592" s="14"/>
      <c r="H1592" s="14"/>
      <c r="I1592" s="14"/>
      <c r="J1592" s="9">
        <v>4</v>
      </c>
      <c r="K1592" s="14">
        <v>32.299999999999997</v>
      </c>
      <c r="L1592" s="14">
        <v>221</v>
      </c>
      <c r="M1592" s="14">
        <v>0.6</v>
      </c>
      <c r="N1592" s="14">
        <f t="shared" si="72"/>
        <v>0.64599999999999991</v>
      </c>
      <c r="O1592" s="14">
        <f t="shared" si="74"/>
        <v>8.4260869565217575</v>
      </c>
      <c r="P1592" s="14"/>
      <c r="Q1592" s="14"/>
      <c r="R1592" s="14"/>
      <c r="W1592" t="s">
        <v>3530</v>
      </c>
      <c r="X1592" s="6">
        <v>2004</v>
      </c>
      <c r="Z1592" s="6">
        <v>0</v>
      </c>
      <c r="AD1592" s="14">
        <v>50</v>
      </c>
    </row>
    <row r="1593" spans="1:30">
      <c r="A1593" s="9">
        <v>12</v>
      </c>
      <c r="B1593" s="9" t="str">
        <f t="shared" si="73"/>
        <v>BM Audio Labs V-12MT</v>
      </c>
      <c r="C1593" s="14" t="s">
        <v>847</v>
      </c>
      <c r="D1593" s="14" t="s">
        <v>2353</v>
      </c>
      <c r="E1593" s="14"/>
      <c r="F1593" s="14"/>
      <c r="G1593" s="14"/>
      <c r="H1593" s="14"/>
      <c r="I1593" s="14"/>
      <c r="J1593" s="9">
        <v>4</v>
      </c>
      <c r="K1593" s="14">
        <v>40.696100000000001</v>
      </c>
      <c r="L1593" s="14">
        <v>69.260400000000004</v>
      </c>
      <c r="M1593" s="14">
        <v>0.94350000000000001</v>
      </c>
      <c r="N1593" s="14">
        <f t="shared" si="72"/>
        <v>1.0998945945945946</v>
      </c>
      <c r="O1593" s="14">
        <f t="shared" si="74"/>
        <v>6.6354630266477725</v>
      </c>
      <c r="P1593" s="14"/>
      <c r="Q1593" s="14"/>
      <c r="R1593" s="14"/>
      <c r="W1593" t="s">
        <v>3530</v>
      </c>
      <c r="X1593" s="6">
        <v>2004</v>
      </c>
      <c r="Z1593" s="6">
        <v>0</v>
      </c>
      <c r="AD1593" s="14">
        <v>37</v>
      </c>
    </row>
    <row r="1594" spans="1:30">
      <c r="A1594" s="9">
        <v>12</v>
      </c>
      <c r="B1594" s="9" t="str">
        <f t="shared" si="73"/>
        <v>BM Audio Labs V-12XL</v>
      </c>
      <c r="C1594" s="14" t="s">
        <v>847</v>
      </c>
      <c r="D1594" s="14" t="s">
        <v>2354</v>
      </c>
      <c r="E1594" s="14"/>
      <c r="F1594" s="14"/>
      <c r="G1594" s="14"/>
      <c r="H1594" s="14"/>
      <c r="I1594" s="14"/>
      <c r="J1594" s="9"/>
      <c r="K1594" s="14">
        <v>32.283299999999997</v>
      </c>
      <c r="L1594" s="14">
        <v>127.32859999999999</v>
      </c>
      <c r="M1594" s="14">
        <v>0.77049999999999996</v>
      </c>
      <c r="N1594" s="14">
        <f t="shared" si="72"/>
        <v>0.97828181818181814</v>
      </c>
      <c r="O1594" s="14">
        <f t="shared" si="74"/>
        <v>3.6276809371718572</v>
      </c>
      <c r="P1594" s="14"/>
      <c r="Q1594" s="14"/>
      <c r="R1594" s="14"/>
      <c r="W1594" t="s">
        <v>3530</v>
      </c>
      <c r="X1594" s="6">
        <v>2004</v>
      </c>
      <c r="Z1594" s="6">
        <v>0</v>
      </c>
      <c r="AD1594" s="14">
        <v>33</v>
      </c>
    </row>
    <row r="1595" spans="1:30">
      <c r="A1595" s="9">
        <v>12</v>
      </c>
      <c r="B1595" s="9" t="str">
        <f t="shared" si="73"/>
        <v>BM Audio Labs ZX-122XPRO</v>
      </c>
      <c r="C1595" s="14" t="s">
        <v>847</v>
      </c>
      <c r="D1595" s="14" t="s">
        <v>2355</v>
      </c>
      <c r="E1595" s="14"/>
      <c r="F1595" s="14"/>
      <c r="G1595" s="14"/>
      <c r="H1595" s="14"/>
      <c r="I1595" s="14">
        <v>88.77</v>
      </c>
      <c r="J1595" s="9">
        <v>9.5</v>
      </c>
      <c r="K1595" s="14">
        <v>34.42</v>
      </c>
      <c r="L1595" s="14">
        <v>45.87</v>
      </c>
      <c r="M1595" s="14">
        <v>0.36</v>
      </c>
      <c r="N1595" s="14">
        <f t="shared" si="72"/>
        <v>0.37824175824175826</v>
      </c>
      <c r="O1595" s="14">
        <f t="shared" si="74"/>
        <v>7.4645783132529981</v>
      </c>
      <c r="P1595" s="14"/>
      <c r="Q1595" s="14"/>
      <c r="R1595" s="14"/>
      <c r="W1595" t="s">
        <v>3530</v>
      </c>
      <c r="X1595" s="6">
        <v>2004</v>
      </c>
      <c r="Z1595" s="6">
        <v>0</v>
      </c>
      <c r="AD1595" s="14">
        <v>91</v>
      </c>
    </row>
    <row r="1596" spans="1:30">
      <c r="A1596" s="9">
        <v>12</v>
      </c>
      <c r="B1596" s="9" t="str">
        <f t="shared" si="73"/>
        <v>Bumper 12110C</v>
      </c>
      <c r="C1596" s="14" t="s">
        <v>1127</v>
      </c>
      <c r="D1596" s="14" t="s">
        <v>2356</v>
      </c>
      <c r="E1596" s="14"/>
      <c r="F1596" s="14"/>
      <c r="G1596" s="14"/>
      <c r="H1596" s="14">
        <v>700</v>
      </c>
      <c r="I1596" s="14">
        <v>96.5</v>
      </c>
      <c r="J1596" s="9">
        <v>4.32</v>
      </c>
      <c r="K1596" s="14">
        <v>48.4</v>
      </c>
      <c r="L1596" s="14">
        <v>59.4</v>
      </c>
      <c r="M1596" s="14">
        <v>0.22</v>
      </c>
      <c r="N1596" s="14">
        <f t="shared" si="72"/>
        <v>0.19999999999999998</v>
      </c>
      <c r="O1596" s="14">
        <f t="shared" si="74"/>
        <v>-2.200000000000002</v>
      </c>
      <c r="P1596" s="14"/>
      <c r="Q1596" s="14"/>
      <c r="R1596" s="14"/>
      <c r="W1596" t="s">
        <v>3530</v>
      </c>
      <c r="X1596" s="6">
        <v>2004</v>
      </c>
      <c r="Z1596" s="6">
        <v>0</v>
      </c>
      <c r="AD1596" s="14">
        <v>242</v>
      </c>
    </row>
    <row r="1597" spans="1:30">
      <c r="A1597" s="9">
        <v>12</v>
      </c>
      <c r="B1597" s="9" t="str">
        <f t="shared" si="73"/>
        <v>Bumper 12110RF</v>
      </c>
      <c r="C1597" s="14" t="s">
        <v>1127</v>
      </c>
      <c r="D1597" s="14" t="s">
        <v>2357</v>
      </c>
      <c r="E1597" s="14"/>
      <c r="F1597" s="14"/>
      <c r="G1597" s="14"/>
      <c r="H1597" s="14">
        <v>700</v>
      </c>
      <c r="I1597" s="14">
        <v>95.2</v>
      </c>
      <c r="J1597" s="9">
        <v>5.08</v>
      </c>
      <c r="K1597" s="14">
        <v>42.3</v>
      </c>
      <c r="L1597" s="14">
        <v>62.3</v>
      </c>
      <c r="M1597" s="14">
        <v>0.21</v>
      </c>
      <c r="N1597" s="14">
        <f t="shared" si="72"/>
        <v>0.19952830188679244</v>
      </c>
      <c r="O1597" s="14">
        <f t="shared" si="74"/>
        <v>-4.0013513513513486</v>
      </c>
      <c r="P1597" s="14"/>
      <c r="Q1597" s="14"/>
      <c r="R1597" s="14"/>
      <c r="W1597" t="s">
        <v>3530</v>
      </c>
      <c r="X1597" s="6">
        <v>2004</v>
      </c>
      <c r="Z1597" s="6">
        <v>0</v>
      </c>
      <c r="AD1597" s="14">
        <v>212</v>
      </c>
    </row>
    <row r="1598" spans="1:30">
      <c r="A1598" s="9">
        <v>12</v>
      </c>
      <c r="B1598" s="9" t="str">
        <f t="shared" si="73"/>
        <v>Bumper 12180RF</v>
      </c>
      <c r="C1598" s="14" t="s">
        <v>1127</v>
      </c>
      <c r="D1598" s="14" t="s">
        <v>2358</v>
      </c>
      <c r="E1598" s="14"/>
      <c r="F1598" s="14"/>
      <c r="G1598" s="14"/>
      <c r="H1598" s="14">
        <v>825</v>
      </c>
      <c r="I1598" s="14">
        <v>93.8</v>
      </c>
      <c r="J1598" s="9">
        <v>7.62</v>
      </c>
      <c r="K1598" s="14">
        <v>44.9</v>
      </c>
      <c r="L1598" s="14">
        <v>56.7</v>
      </c>
      <c r="M1598" s="14">
        <v>0.31</v>
      </c>
      <c r="N1598" s="14">
        <f t="shared" si="72"/>
        <v>0.29933333333333334</v>
      </c>
      <c r="O1598" s="14">
        <f t="shared" si="74"/>
        <v>-8.6993750000000389</v>
      </c>
      <c r="P1598" s="14"/>
      <c r="Q1598" s="14"/>
      <c r="R1598" s="14"/>
      <c r="W1598" t="s">
        <v>3530</v>
      </c>
      <c r="X1598" s="6">
        <v>2004</v>
      </c>
      <c r="Z1598" s="6">
        <v>0</v>
      </c>
      <c r="AD1598" s="14">
        <v>150</v>
      </c>
    </row>
    <row r="1599" spans="1:30">
      <c r="A1599" s="9">
        <v>12</v>
      </c>
      <c r="B1599" s="9" t="str">
        <f t="shared" si="73"/>
        <v>Bumper 12180RF</v>
      </c>
      <c r="C1599" s="14" t="s">
        <v>1127</v>
      </c>
      <c r="D1599" s="14" t="s">
        <v>2358</v>
      </c>
      <c r="E1599" s="14"/>
      <c r="F1599" s="14"/>
      <c r="G1599" s="14"/>
      <c r="H1599" s="14">
        <v>825</v>
      </c>
      <c r="I1599" s="14">
        <v>93.8</v>
      </c>
      <c r="J1599" s="9">
        <v>7.62</v>
      </c>
      <c r="K1599" s="14">
        <v>44.9</v>
      </c>
      <c r="L1599" s="14">
        <v>56.7</v>
      </c>
      <c r="M1599" s="14">
        <v>0.31</v>
      </c>
      <c r="N1599" s="14">
        <f t="shared" si="72"/>
        <v>0.29933333333333334</v>
      </c>
      <c r="O1599" s="14">
        <f t="shared" si="74"/>
        <v>-8.6993750000000389</v>
      </c>
      <c r="P1599" s="14"/>
      <c r="Q1599" s="14"/>
      <c r="R1599" s="14"/>
      <c r="W1599" t="s">
        <v>3530</v>
      </c>
      <c r="X1599" s="6">
        <v>2004</v>
      </c>
      <c r="Z1599" s="6">
        <v>0</v>
      </c>
      <c r="AD1599" s="14">
        <v>150</v>
      </c>
    </row>
    <row r="1600" spans="1:30">
      <c r="A1600" s="9">
        <v>12</v>
      </c>
      <c r="B1600" s="9" t="str">
        <f t="shared" si="73"/>
        <v>Bumper 12400IP</v>
      </c>
      <c r="C1600" s="14" t="s">
        <v>1127</v>
      </c>
      <c r="D1600" s="14" t="s">
        <v>2359</v>
      </c>
      <c r="E1600" s="14"/>
      <c r="F1600" s="14"/>
      <c r="G1600" s="14"/>
      <c r="H1600" s="14">
        <v>400</v>
      </c>
      <c r="I1600" s="14">
        <v>89.1</v>
      </c>
      <c r="J1600" s="9">
        <v>4.32</v>
      </c>
      <c r="K1600" s="14">
        <v>28.2</v>
      </c>
      <c r="L1600" s="14">
        <v>159.5</v>
      </c>
      <c r="M1600" s="14">
        <v>0.64</v>
      </c>
      <c r="N1600" s="14">
        <f t="shared" si="72"/>
        <v>0.70499999999999996</v>
      </c>
      <c r="O1600" s="14">
        <f t="shared" si="74"/>
        <v>6.9415384615384639</v>
      </c>
      <c r="P1600" s="14"/>
      <c r="Q1600" s="14"/>
      <c r="R1600" s="14"/>
      <c r="W1600" t="s">
        <v>3530</v>
      </c>
      <c r="X1600" s="6">
        <v>2004</v>
      </c>
      <c r="Z1600" s="6">
        <v>0</v>
      </c>
      <c r="AD1600" s="14">
        <v>40</v>
      </c>
    </row>
    <row r="1601" spans="1:30">
      <c r="A1601" s="9">
        <v>12</v>
      </c>
      <c r="B1601" s="9" t="str">
        <f t="shared" si="73"/>
        <v>Bumper 12400IP-8</v>
      </c>
      <c r="C1601" s="14" t="s">
        <v>1127</v>
      </c>
      <c r="D1601" s="14" t="s">
        <v>2360</v>
      </c>
      <c r="E1601" s="14"/>
      <c r="F1601" s="14"/>
      <c r="G1601" s="14"/>
      <c r="H1601" s="14">
        <v>400</v>
      </c>
      <c r="I1601" s="14">
        <v>89.3</v>
      </c>
      <c r="J1601" s="9">
        <v>4.83</v>
      </c>
      <c r="K1601" s="14">
        <v>27.3</v>
      </c>
      <c r="L1601" s="14">
        <v>178.7</v>
      </c>
      <c r="M1601" s="14">
        <v>0.6</v>
      </c>
      <c r="N1601" s="14">
        <f t="shared" si="72"/>
        <v>0.70000000000000007</v>
      </c>
      <c r="O1601" s="14">
        <f t="shared" si="74"/>
        <v>4.1999999999999957</v>
      </c>
      <c r="P1601" s="14"/>
      <c r="Q1601" s="14"/>
      <c r="R1601" s="14"/>
      <c r="W1601" t="s">
        <v>3530</v>
      </c>
      <c r="X1601" s="6">
        <v>2004</v>
      </c>
      <c r="Z1601" s="6">
        <v>0</v>
      </c>
      <c r="AD1601" s="14">
        <v>39</v>
      </c>
    </row>
    <row r="1602" spans="1:30">
      <c r="A1602" s="9">
        <v>12</v>
      </c>
      <c r="B1602" s="9" t="str">
        <f t="shared" si="73"/>
        <v>Bumper 12400IPDV</v>
      </c>
      <c r="C1602" s="14" t="s">
        <v>1127</v>
      </c>
      <c r="D1602" s="14" t="s">
        <v>2361</v>
      </c>
      <c r="E1602" s="14"/>
      <c r="F1602" s="14"/>
      <c r="G1602" s="14"/>
      <c r="H1602" s="14">
        <v>400</v>
      </c>
      <c r="I1602" s="14">
        <v>86.4</v>
      </c>
      <c r="J1602" s="9">
        <v>4.32</v>
      </c>
      <c r="K1602" s="14">
        <v>25</v>
      </c>
      <c r="L1602" s="14">
        <v>85.7</v>
      </c>
      <c r="M1602" s="14">
        <v>0.45</v>
      </c>
      <c r="N1602" s="14">
        <f t="shared" ref="N1602:N1665" si="75">IF(AD1602&gt;0,K1602/AD1602,0)</f>
        <v>0.5</v>
      </c>
      <c r="O1602" s="14">
        <f t="shared" si="74"/>
        <v>4.4999999999999982</v>
      </c>
      <c r="P1602" s="14"/>
      <c r="Q1602" s="14"/>
      <c r="R1602" s="14"/>
      <c r="W1602" t="s">
        <v>3530</v>
      </c>
      <c r="X1602" s="6">
        <v>2004</v>
      </c>
      <c r="Z1602" s="6">
        <v>0</v>
      </c>
      <c r="AD1602" s="14">
        <v>50</v>
      </c>
    </row>
    <row r="1603" spans="1:30">
      <c r="A1603" s="9">
        <v>12</v>
      </c>
      <c r="B1603" s="9" t="str">
        <f t="shared" ref="B1603:B1666" si="76">CONCATENATE(C1603,CHAR(32),D1603)</f>
        <v>Bumper 12448IPRS</v>
      </c>
      <c r="C1603" s="14" t="s">
        <v>1127</v>
      </c>
      <c r="D1603" s="14" t="s">
        <v>2362</v>
      </c>
      <c r="E1603" s="14"/>
      <c r="F1603" s="14"/>
      <c r="G1603" s="14"/>
      <c r="H1603" s="14">
        <v>400</v>
      </c>
      <c r="I1603" s="14">
        <v>91</v>
      </c>
      <c r="J1603" s="9">
        <v>8.5</v>
      </c>
      <c r="K1603" s="14">
        <v>28.4</v>
      </c>
      <c r="L1603" s="14">
        <v>132.19999999999999</v>
      </c>
      <c r="M1603" s="14">
        <v>0.66</v>
      </c>
      <c r="N1603" s="14">
        <f t="shared" si="75"/>
        <v>0.69268292682926824</v>
      </c>
      <c r="O1603" s="14">
        <f t="shared" si="74"/>
        <v>13.988059701492555</v>
      </c>
      <c r="P1603" s="14"/>
      <c r="Q1603" s="14"/>
      <c r="R1603" s="14"/>
      <c r="W1603" t="s">
        <v>3530</v>
      </c>
      <c r="X1603" s="6">
        <v>2004</v>
      </c>
      <c r="Z1603" s="6">
        <v>0</v>
      </c>
      <c r="AD1603" s="14">
        <v>41</v>
      </c>
    </row>
    <row r="1604" spans="1:30">
      <c r="A1604" s="9">
        <v>12</v>
      </c>
      <c r="B1604" s="9" t="str">
        <f t="shared" si="76"/>
        <v>Bumper 1248C</v>
      </c>
      <c r="C1604" s="14" t="s">
        <v>1127</v>
      </c>
      <c r="D1604" s="14" t="s">
        <v>2363</v>
      </c>
      <c r="E1604" s="14"/>
      <c r="F1604" s="14"/>
      <c r="G1604" s="14"/>
      <c r="H1604" s="14">
        <v>400</v>
      </c>
      <c r="I1604" s="14">
        <v>91.6</v>
      </c>
      <c r="J1604" s="9">
        <v>3.81</v>
      </c>
      <c r="K1604" s="14">
        <v>28.6</v>
      </c>
      <c r="L1604" s="14">
        <v>139.4</v>
      </c>
      <c r="M1604" s="14">
        <v>0.32</v>
      </c>
      <c r="N1604" s="14">
        <f t="shared" si="75"/>
        <v>0.3010526315789474</v>
      </c>
      <c r="O1604" s="14">
        <f t="shared" ref="O1604:O1667" si="77">IF(AD1604&gt;0,1/(1/M1604-1/N1604),0)</f>
        <v>-5.0844444444444559</v>
      </c>
      <c r="P1604" s="14"/>
      <c r="Q1604" s="14"/>
      <c r="R1604" s="14"/>
      <c r="W1604" t="s">
        <v>3530</v>
      </c>
      <c r="X1604" s="6">
        <v>2004</v>
      </c>
      <c r="Z1604" s="6">
        <v>0</v>
      </c>
      <c r="AD1604" s="14">
        <v>95</v>
      </c>
    </row>
    <row r="1605" spans="1:30">
      <c r="A1605" s="9">
        <v>12</v>
      </c>
      <c r="B1605" s="9" t="str">
        <f t="shared" si="76"/>
        <v>Bumper 1248IP</v>
      </c>
      <c r="C1605" s="14" t="s">
        <v>1127</v>
      </c>
      <c r="D1605" s="14" t="s">
        <v>2364</v>
      </c>
      <c r="E1605" s="14"/>
      <c r="F1605" s="14"/>
      <c r="G1605" s="14"/>
      <c r="H1605" s="14">
        <v>400</v>
      </c>
      <c r="I1605" s="14">
        <v>89.1</v>
      </c>
      <c r="J1605" s="9">
        <v>4.32</v>
      </c>
      <c r="K1605" s="14">
        <v>28.2</v>
      </c>
      <c r="L1605" s="14">
        <v>159.5</v>
      </c>
      <c r="M1605" s="14">
        <v>0.64</v>
      </c>
      <c r="N1605" s="14">
        <f t="shared" si="75"/>
        <v>0.70499999999999996</v>
      </c>
      <c r="O1605" s="14">
        <f t="shared" si="77"/>
        <v>6.9415384615384639</v>
      </c>
      <c r="P1605" s="14"/>
      <c r="Q1605" s="14"/>
      <c r="R1605" s="14"/>
      <c r="W1605" t="s">
        <v>3530</v>
      </c>
      <c r="X1605" s="6">
        <v>2004</v>
      </c>
      <c r="Z1605" s="6">
        <v>0</v>
      </c>
      <c r="AD1605" s="14">
        <v>40</v>
      </c>
    </row>
    <row r="1606" spans="1:30">
      <c r="A1606" s="9">
        <v>12</v>
      </c>
      <c r="B1606" s="9" t="str">
        <f t="shared" si="76"/>
        <v>Bumper 1248IP-8</v>
      </c>
      <c r="C1606" s="14" t="s">
        <v>1127</v>
      </c>
      <c r="D1606" s="14" t="s">
        <v>2365</v>
      </c>
      <c r="E1606" s="14"/>
      <c r="F1606" s="14"/>
      <c r="G1606" s="14"/>
      <c r="H1606" s="14">
        <v>400</v>
      </c>
      <c r="I1606" s="14">
        <v>89.3</v>
      </c>
      <c r="J1606" s="9">
        <v>4.83</v>
      </c>
      <c r="K1606" s="14">
        <v>27.3</v>
      </c>
      <c r="L1606" s="14">
        <v>178.7</v>
      </c>
      <c r="M1606" s="14">
        <v>0.6</v>
      </c>
      <c r="N1606" s="14">
        <f t="shared" si="75"/>
        <v>0.70000000000000007</v>
      </c>
      <c r="O1606" s="14">
        <f t="shared" si="77"/>
        <v>4.1999999999999957</v>
      </c>
      <c r="P1606" s="14"/>
      <c r="Q1606" s="14"/>
      <c r="R1606" s="14"/>
      <c r="W1606" t="s">
        <v>3530</v>
      </c>
      <c r="X1606" s="6">
        <v>2004</v>
      </c>
      <c r="Z1606" s="6">
        <v>0</v>
      </c>
      <c r="AD1606" s="14">
        <v>39</v>
      </c>
    </row>
    <row r="1607" spans="1:30">
      <c r="A1607" s="9">
        <v>12</v>
      </c>
      <c r="B1607" s="9" t="str">
        <f t="shared" si="76"/>
        <v>Bumper 1248IPDV</v>
      </c>
      <c r="C1607" s="14" t="s">
        <v>1127</v>
      </c>
      <c r="D1607" s="14" t="s">
        <v>2366</v>
      </c>
      <c r="E1607" s="14"/>
      <c r="F1607" s="14"/>
      <c r="G1607" s="14"/>
      <c r="H1607" s="14">
        <v>400</v>
      </c>
      <c r="I1607" s="14">
        <v>86.4</v>
      </c>
      <c r="J1607" s="9">
        <v>4.32</v>
      </c>
      <c r="K1607" s="14">
        <v>25</v>
      </c>
      <c r="L1607" s="14">
        <v>85.7</v>
      </c>
      <c r="M1607" s="14">
        <v>0.45</v>
      </c>
      <c r="N1607" s="14">
        <f t="shared" si="75"/>
        <v>0.5</v>
      </c>
      <c r="O1607" s="14">
        <f t="shared" si="77"/>
        <v>4.4999999999999982</v>
      </c>
      <c r="P1607" s="14"/>
      <c r="Q1607" s="14"/>
      <c r="R1607" s="14"/>
      <c r="W1607" t="s">
        <v>3530</v>
      </c>
      <c r="X1607" s="6">
        <v>2004</v>
      </c>
      <c r="Z1607" s="6">
        <v>0</v>
      </c>
      <c r="AD1607" s="14">
        <v>50</v>
      </c>
    </row>
    <row r="1608" spans="1:30">
      <c r="A1608" s="9">
        <v>12</v>
      </c>
      <c r="B1608" s="9" t="str">
        <f t="shared" si="76"/>
        <v>Bumper 1248IPRS</v>
      </c>
      <c r="C1608" s="14" t="s">
        <v>1127</v>
      </c>
      <c r="D1608" s="14" t="s">
        <v>2367</v>
      </c>
      <c r="E1608" s="14"/>
      <c r="F1608" s="14"/>
      <c r="G1608" s="14"/>
      <c r="H1608" s="14">
        <v>400</v>
      </c>
      <c r="I1608" s="14">
        <v>91</v>
      </c>
      <c r="J1608" s="9">
        <v>8.5</v>
      </c>
      <c r="K1608" s="14">
        <v>28.4</v>
      </c>
      <c r="L1608" s="14">
        <v>132.19999999999999</v>
      </c>
      <c r="M1608" s="14">
        <v>0.66</v>
      </c>
      <c r="N1608" s="14">
        <f t="shared" si="75"/>
        <v>0.69268292682926824</v>
      </c>
      <c r="O1608" s="14">
        <f t="shared" si="77"/>
        <v>13.988059701492555</v>
      </c>
      <c r="P1608" s="14"/>
      <c r="Q1608" s="14"/>
      <c r="R1608" s="14"/>
      <c r="W1608" t="s">
        <v>3530</v>
      </c>
      <c r="X1608" s="6">
        <v>2004</v>
      </c>
      <c r="Z1608" s="6">
        <v>0</v>
      </c>
      <c r="AD1608" s="14">
        <v>41</v>
      </c>
    </row>
    <row r="1609" spans="1:30">
      <c r="A1609" s="9">
        <v>12</v>
      </c>
      <c r="B1609" s="9" t="str">
        <f t="shared" si="76"/>
        <v>Bumper 1248RF</v>
      </c>
      <c r="C1609" s="14" t="s">
        <v>1127</v>
      </c>
      <c r="D1609" s="14" t="s">
        <v>2368</v>
      </c>
      <c r="E1609" s="14"/>
      <c r="F1609" s="14"/>
      <c r="G1609" s="14"/>
      <c r="H1609" s="14">
        <v>200</v>
      </c>
      <c r="I1609" s="14"/>
      <c r="J1609" s="9">
        <v>3.8</v>
      </c>
      <c r="K1609" s="14">
        <v>37.4</v>
      </c>
      <c r="L1609" s="14">
        <v>73.7</v>
      </c>
      <c r="M1609" s="14">
        <v>0.34</v>
      </c>
      <c r="N1609" s="14">
        <f t="shared" si="75"/>
        <v>0.35961538461538461</v>
      </c>
      <c r="O1609" s="14">
        <f t="shared" si="77"/>
        <v>6.2333333333333432</v>
      </c>
      <c r="P1609" s="14"/>
      <c r="Q1609" s="14"/>
      <c r="R1609" s="14"/>
      <c r="W1609" t="s">
        <v>3530</v>
      </c>
      <c r="X1609" s="6">
        <v>2004</v>
      </c>
      <c r="Z1609" s="6">
        <v>0</v>
      </c>
      <c r="AD1609" s="14">
        <v>104</v>
      </c>
    </row>
    <row r="1610" spans="1:30">
      <c r="A1610" s="9">
        <v>12</v>
      </c>
      <c r="B1610" s="9" t="str">
        <f t="shared" si="76"/>
        <v>Bumper 1248X</v>
      </c>
      <c r="C1610" s="14" t="s">
        <v>1127</v>
      </c>
      <c r="D1610" s="14" t="s">
        <v>2369</v>
      </c>
      <c r="E1610" s="14"/>
      <c r="F1610" s="14"/>
      <c r="G1610" s="14"/>
      <c r="H1610" s="14">
        <v>420</v>
      </c>
      <c r="I1610" s="14">
        <v>90.6</v>
      </c>
      <c r="J1610" s="9">
        <v>4.32</v>
      </c>
      <c r="K1610" s="14">
        <v>36.9</v>
      </c>
      <c r="L1610" s="14">
        <v>95.6</v>
      </c>
      <c r="M1610" s="14">
        <v>0.56999999999999995</v>
      </c>
      <c r="N1610" s="14">
        <f t="shared" si="75"/>
        <v>0.59516129032258058</v>
      </c>
      <c r="O1610" s="14">
        <f t="shared" si="77"/>
        <v>13.482692307692332</v>
      </c>
      <c r="P1610" s="14"/>
      <c r="Q1610" s="14"/>
      <c r="R1610" s="14"/>
      <c r="W1610" t="s">
        <v>3530</v>
      </c>
      <c r="X1610" s="6">
        <v>2004</v>
      </c>
      <c r="Z1610" s="6">
        <v>0</v>
      </c>
      <c r="AD1610" s="14">
        <v>62</v>
      </c>
    </row>
    <row r="1611" spans="1:30">
      <c r="A1611" s="9">
        <v>12</v>
      </c>
      <c r="B1611" s="9" t="str">
        <f t="shared" si="76"/>
        <v>Bumper 1248X-8</v>
      </c>
      <c r="C1611" s="14" t="s">
        <v>1127</v>
      </c>
      <c r="D1611" s="14" t="s">
        <v>2370</v>
      </c>
      <c r="E1611" s="14"/>
      <c r="F1611" s="14"/>
      <c r="G1611" s="14"/>
      <c r="H1611" s="14">
        <v>420</v>
      </c>
      <c r="I1611" s="14">
        <v>89.3</v>
      </c>
      <c r="J1611" s="9">
        <v>4.83</v>
      </c>
      <c r="K1611" s="14">
        <v>34.799999999999997</v>
      </c>
      <c r="L1611" s="14">
        <v>96.7</v>
      </c>
      <c r="M1611" s="14">
        <v>0.65</v>
      </c>
      <c r="N1611" s="14">
        <f t="shared" si="75"/>
        <v>0.69599999999999995</v>
      </c>
      <c r="O1611" s="14">
        <f t="shared" si="77"/>
        <v>9.8347826086956776</v>
      </c>
      <c r="P1611" s="14"/>
      <c r="Q1611" s="14"/>
      <c r="R1611" s="14"/>
      <c r="W1611" t="s">
        <v>3530</v>
      </c>
      <c r="X1611" s="6">
        <v>2004</v>
      </c>
      <c r="Z1611" s="6">
        <v>0</v>
      </c>
      <c r="AD1611" s="14">
        <v>50</v>
      </c>
    </row>
    <row r="1612" spans="1:30">
      <c r="A1612" s="9">
        <v>12</v>
      </c>
      <c r="B1612" s="9" t="str">
        <f t="shared" si="76"/>
        <v>Bumper 12510IP</v>
      </c>
      <c r="C1612" s="14" t="s">
        <v>1127</v>
      </c>
      <c r="D1612" s="14" t="s">
        <v>2371</v>
      </c>
      <c r="E1612" s="14"/>
      <c r="F1612" s="14"/>
      <c r="G1612" s="14"/>
      <c r="H1612" s="14">
        <v>510</v>
      </c>
      <c r="I1612" s="14">
        <v>89.3</v>
      </c>
      <c r="J1612" s="9">
        <v>8.5</v>
      </c>
      <c r="K1612" s="14">
        <v>27.3</v>
      </c>
      <c r="L1612" s="14">
        <v>151.6</v>
      </c>
      <c r="M1612" s="14">
        <v>0.53</v>
      </c>
      <c r="N1612" s="14">
        <f t="shared" si="75"/>
        <v>0.59347826086956523</v>
      </c>
      <c r="O1612" s="14">
        <f t="shared" si="77"/>
        <v>4.9551369863013752</v>
      </c>
      <c r="P1612" s="14"/>
      <c r="Q1612" s="14"/>
      <c r="R1612" s="14"/>
      <c r="W1612" t="s">
        <v>3530</v>
      </c>
      <c r="X1612" s="6">
        <v>2004</v>
      </c>
      <c r="Z1612" s="6">
        <v>0</v>
      </c>
      <c r="AD1612" s="14">
        <v>46</v>
      </c>
    </row>
    <row r="1613" spans="1:30">
      <c r="A1613" s="9">
        <v>12</v>
      </c>
      <c r="B1613" s="9" t="str">
        <f t="shared" si="76"/>
        <v>Bumper 12525IP</v>
      </c>
      <c r="C1613" s="14" t="s">
        <v>1127</v>
      </c>
      <c r="D1613" s="14" t="s">
        <v>2372</v>
      </c>
      <c r="E1613" s="14"/>
      <c r="F1613" s="14"/>
      <c r="G1613" s="14"/>
      <c r="H1613" s="14">
        <v>525</v>
      </c>
      <c r="I1613" s="14">
        <v>89.8</v>
      </c>
      <c r="J1613" s="9">
        <v>8.5</v>
      </c>
      <c r="K1613" s="14">
        <v>26.1</v>
      </c>
      <c r="L1613" s="14">
        <v>166</v>
      </c>
      <c r="M1613" s="14">
        <v>0.44</v>
      </c>
      <c r="N1613" s="14">
        <f t="shared" si="75"/>
        <v>0.50192307692307692</v>
      </c>
      <c r="O1613" s="14">
        <f t="shared" si="77"/>
        <v>3.5664596273291891</v>
      </c>
      <c r="P1613" s="14"/>
      <c r="Q1613" s="14"/>
      <c r="R1613" s="14"/>
      <c r="W1613" t="s">
        <v>3530</v>
      </c>
      <c r="X1613" s="6">
        <v>2004</v>
      </c>
      <c r="Z1613" s="6">
        <v>0</v>
      </c>
      <c r="AD1613" s="14">
        <v>52</v>
      </c>
    </row>
    <row r="1614" spans="1:30">
      <c r="A1614" s="9">
        <v>12</v>
      </c>
      <c r="B1614" s="9" t="str">
        <f t="shared" si="76"/>
        <v>Bumper 1265C</v>
      </c>
      <c r="C1614" s="14" t="s">
        <v>1127</v>
      </c>
      <c r="D1614" s="14" t="s">
        <v>2373</v>
      </c>
      <c r="E1614" s="14"/>
      <c r="F1614" s="14"/>
      <c r="G1614" s="14"/>
      <c r="H1614" s="14">
        <v>510</v>
      </c>
      <c r="I1614" s="14">
        <v>93.7</v>
      </c>
      <c r="J1614" s="9">
        <v>4.32</v>
      </c>
      <c r="K1614" s="14">
        <v>46.3</v>
      </c>
      <c r="L1614" s="14">
        <v>61.3</v>
      </c>
      <c r="M1614" s="14">
        <v>0.37</v>
      </c>
      <c r="N1614" s="14">
        <f t="shared" si="75"/>
        <v>0.39913793103448275</v>
      </c>
      <c r="O1614" s="14">
        <f t="shared" si="77"/>
        <v>5.0683431952662765</v>
      </c>
      <c r="P1614" s="14"/>
      <c r="Q1614" s="14"/>
      <c r="R1614" s="14"/>
      <c r="W1614" t="s">
        <v>3530</v>
      </c>
      <c r="X1614" s="6">
        <v>2004</v>
      </c>
      <c r="Z1614" s="6">
        <v>0</v>
      </c>
      <c r="AD1614" s="14">
        <v>116</v>
      </c>
    </row>
    <row r="1615" spans="1:30">
      <c r="A1615" s="9">
        <v>12</v>
      </c>
      <c r="B1615" s="9" t="str">
        <f t="shared" si="76"/>
        <v>Bumper 1265IP</v>
      </c>
      <c r="C1615" s="14" t="s">
        <v>1127</v>
      </c>
      <c r="D1615" s="14" t="s">
        <v>2374</v>
      </c>
      <c r="E1615" s="14"/>
      <c r="F1615" s="14"/>
      <c r="G1615" s="14"/>
      <c r="H1615" s="14">
        <v>510</v>
      </c>
      <c r="I1615" s="14">
        <v>89.3</v>
      </c>
      <c r="J1615" s="9">
        <v>8.5</v>
      </c>
      <c r="K1615" s="14">
        <v>27.3</v>
      </c>
      <c r="L1615" s="14">
        <v>151.6</v>
      </c>
      <c r="M1615" s="14">
        <v>0.53</v>
      </c>
      <c r="N1615" s="14">
        <f t="shared" si="75"/>
        <v>0.59347826086956523</v>
      </c>
      <c r="O1615" s="14">
        <f t="shared" si="77"/>
        <v>4.9551369863013752</v>
      </c>
      <c r="P1615" s="14"/>
      <c r="Q1615" s="14"/>
      <c r="R1615" s="14"/>
      <c r="W1615" t="s">
        <v>3530</v>
      </c>
      <c r="X1615" s="6">
        <v>2004</v>
      </c>
      <c r="Z1615" s="6">
        <v>0</v>
      </c>
      <c r="AD1615" s="14">
        <v>46</v>
      </c>
    </row>
    <row r="1616" spans="1:30">
      <c r="A1616" s="9">
        <v>12</v>
      </c>
      <c r="B1616" s="9" t="str">
        <f t="shared" si="76"/>
        <v>Bumper 1265IPMF</v>
      </c>
      <c r="C1616" s="14" t="s">
        <v>1127</v>
      </c>
      <c r="D1616" s="14" t="s">
        <v>2375</v>
      </c>
      <c r="E1616" s="14"/>
      <c r="F1616" s="14"/>
      <c r="G1616" s="14"/>
      <c r="H1616" s="14">
        <v>510</v>
      </c>
      <c r="I1616" s="14">
        <v>90.1</v>
      </c>
      <c r="J1616" s="9">
        <v>8.5</v>
      </c>
      <c r="K1616" s="14">
        <v>35.700000000000003</v>
      </c>
      <c r="L1616" s="14">
        <v>70.2</v>
      </c>
      <c r="M1616" s="14">
        <v>0.45</v>
      </c>
      <c r="N1616" s="14">
        <f t="shared" si="75"/>
        <v>0.5028169014084507</v>
      </c>
      <c r="O1616" s="14">
        <f t="shared" si="77"/>
        <v>4.2839999999999989</v>
      </c>
      <c r="P1616" s="14"/>
      <c r="Q1616" s="14"/>
      <c r="R1616" s="14"/>
      <c r="W1616" t="s">
        <v>3530</v>
      </c>
      <c r="X1616" s="6">
        <v>2004</v>
      </c>
      <c r="Z1616" s="6">
        <v>0</v>
      </c>
      <c r="AD1616" s="14">
        <v>71</v>
      </c>
    </row>
    <row r="1617" spans="1:30">
      <c r="A1617" s="9">
        <v>12</v>
      </c>
      <c r="B1617" s="9" t="str">
        <f t="shared" si="76"/>
        <v>Bumper 1265IPMFDV</v>
      </c>
      <c r="C1617" s="14" t="s">
        <v>1127</v>
      </c>
      <c r="D1617" s="14" t="s">
        <v>2376</v>
      </c>
      <c r="E1617" s="14"/>
      <c r="F1617" s="14"/>
      <c r="G1617" s="14"/>
      <c r="H1617" s="14">
        <v>510</v>
      </c>
      <c r="I1617" s="14">
        <v>92.5</v>
      </c>
      <c r="J1617" s="9">
        <v>8.5</v>
      </c>
      <c r="K1617" s="14">
        <v>33</v>
      </c>
      <c r="L1617" s="14">
        <v>96</v>
      </c>
      <c r="M1617" s="14">
        <v>0.28999999999999998</v>
      </c>
      <c r="N1617" s="14">
        <f t="shared" si="75"/>
        <v>0.3</v>
      </c>
      <c r="O1617" s="14">
        <f t="shared" si="77"/>
        <v>8.699999999999994</v>
      </c>
      <c r="P1617" s="14"/>
      <c r="Q1617" s="14"/>
      <c r="R1617" s="14"/>
      <c r="W1617" t="s">
        <v>3530</v>
      </c>
      <c r="X1617" s="6">
        <v>2004</v>
      </c>
      <c r="Z1617" s="6">
        <v>0</v>
      </c>
      <c r="AD1617" s="14">
        <v>110</v>
      </c>
    </row>
    <row r="1618" spans="1:30">
      <c r="A1618" s="9">
        <v>12</v>
      </c>
      <c r="B1618" s="9" t="str">
        <f t="shared" si="76"/>
        <v>Bumper 1265IPRS</v>
      </c>
      <c r="C1618" s="14" t="s">
        <v>1127</v>
      </c>
      <c r="D1618" s="14" t="s">
        <v>2377</v>
      </c>
      <c r="E1618" s="14"/>
      <c r="F1618" s="14"/>
      <c r="G1618" s="14"/>
      <c r="H1618" s="14">
        <v>510</v>
      </c>
      <c r="I1618" s="14">
        <v>92.8</v>
      </c>
      <c r="J1618" s="9">
        <v>8.5</v>
      </c>
      <c r="K1618" s="14">
        <v>26.4</v>
      </c>
      <c r="L1618" s="14">
        <v>145</v>
      </c>
      <c r="M1618" s="14">
        <v>0.41</v>
      </c>
      <c r="N1618" s="14">
        <f t="shared" si="75"/>
        <v>0.39999999999999997</v>
      </c>
      <c r="O1618" s="14">
        <f t="shared" si="77"/>
        <v>-16.399999999999984</v>
      </c>
      <c r="P1618" s="14"/>
      <c r="Q1618" s="14"/>
      <c r="R1618" s="14"/>
      <c r="W1618" t="s">
        <v>3530</v>
      </c>
      <c r="X1618" s="6">
        <v>2004</v>
      </c>
      <c r="Z1618" s="6">
        <v>0</v>
      </c>
      <c r="AD1618" s="14">
        <v>66</v>
      </c>
    </row>
    <row r="1619" spans="1:30">
      <c r="A1619" s="9">
        <v>12</v>
      </c>
      <c r="B1619" s="9" t="str">
        <f t="shared" si="76"/>
        <v>Bumper 1265IPRSDV</v>
      </c>
      <c r="C1619" s="14" t="s">
        <v>1127</v>
      </c>
      <c r="D1619" s="14" t="s">
        <v>2378</v>
      </c>
      <c r="E1619" s="14"/>
      <c r="F1619" s="14"/>
      <c r="G1619" s="14"/>
      <c r="H1619" s="14">
        <v>525</v>
      </c>
      <c r="I1619" s="14">
        <v>93.8</v>
      </c>
      <c r="J1619" s="9">
        <v>5.08</v>
      </c>
      <c r="K1619" s="14">
        <v>28</v>
      </c>
      <c r="L1619" s="14">
        <v>118.5</v>
      </c>
      <c r="M1619" s="14">
        <v>0.31</v>
      </c>
      <c r="N1619" s="14">
        <f t="shared" si="75"/>
        <v>0.30107526881720431</v>
      </c>
      <c r="O1619" s="14">
        <f t="shared" si="77"/>
        <v>-10.457831325301258</v>
      </c>
      <c r="P1619" s="14"/>
      <c r="Q1619" s="14"/>
      <c r="R1619" s="14"/>
      <c r="W1619" t="s">
        <v>3530</v>
      </c>
      <c r="X1619" s="6">
        <v>2004</v>
      </c>
      <c r="Z1619" s="6">
        <v>0</v>
      </c>
      <c r="AD1619" s="14">
        <v>93</v>
      </c>
    </row>
    <row r="1620" spans="1:30">
      <c r="A1620" s="9">
        <v>12</v>
      </c>
      <c r="B1620" s="9" t="str">
        <f t="shared" si="76"/>
        <v>Bumper 1265MX</v>
      </c>
      <c r="C1620" s="14" t="s">
        <v>1127</v>
      </c>
      <c r="D1620" s="14" t="s">
        <v>2379</v>
      </c>
      <c r="E1620" s="14"/>
      <c r="F1620" s="14"/>
      <c r="G1620" s="14"/>
      <c r="H1620" s="14">
        <v>560</v>
      </c>
      <c r="I1620" s="14">
        <v>92.8</v>
      </c>
      <c r="J1620" s="9">
        <v>7.62</v>
      </c>
      <c r="K1620" s="14">
        <v>34.1</v>
      </c>
      <c r="L1620" s="14">
        <v>123.9</v>
      </c>
      <c r="M1620" s="14">
        <v>0.38</v>
      </c>
      <c r="N1620" s="14">
        <f t="shared" si="75"/>
        <v>0.4011764705882353</v>
      </c>
      <c r="O1620" s="14">
        <f t="shared" si="77"/>
        <v>7.1988888888888791</v>
      </c>
      <c r="P1620" s="14"/>
      <c r="Q1620" s="14"/>
      <c r="R1620" s="14"/>
      <c r="W1620" t="s">
        <v>3530</v>
      </c>
      <c r="X1620" s="6">
        <v>2004</v>
      </c>
      <c r="Z1620" s="6">
        <v>0</v>
      </c>
      <c r="AD1620" s="14">
        <v>85</v>
      </c>
    </row>
    <row r="1621" spans="1:30">
      <c r="A1621" s="9">
        <v>12</v>
      </c>
      <c r="B1621" s="9" t="str">
        <f t="shared" si="76"/>
        <v>Bumper 1265X</v>
      </c>
      <c r="C1621" s="14" t="s">
        <v>1127</v>
      </c>
      <c r="D1621" s="14" t="s">
        <v>2380</v>
      </c>
      <c r="E1621" s="14"/>
      <c r="F1621" s="14"/>
      <c r="G1621" s="14"/>
      <c r="H1621" s="14">
        <v>510</v>
      </c>
      <c r="I1621" s="14">
        <v>93.3</v>
      </c>
      <c r="J1621" s="9">
        <v>5.08</v>
      </c>
      <c r="K1621" s="14">
        <v>41</v>
      </c>
      <c r="L1621" s="14">
        <v>73.7</v>
      </c>
      <c r="M1621" s="14">
        <v>0.35</v>
      </c>
      <c r="N1621" s="14">
        <f t="shared" si="75"/>
        <v>0.39805825242718446</v>
      </c>
      <c r="O1621" s="14">
        <f t="shared" si="77"/>
        <v>2.8989898989898983</v>
      </c>
      <c r="P1621" s="14"/>
      <c r="Q1621" s="14"/>
      <c r="R1621" s="14"/>
      <c r="W1621" t="s">
        <v>3530</v>
      </c>
      <c r="X1621" s="6">
        <v>2004</v>
      </c>
      <c r="Z1621" s="6">
        <v>0</v>
      </c>
      <c r="AD1621" s="14">
        <v>103</v>
      </c>
    </row>
    <row r="1622" spans="1:30">
      <c r="A1622" s="9">
        <v>12</v>
      </c>
      <c r="B1622" s="9" t="str">
        <f t="shared" si="76"/>
        <v>Bumper 1290C</v>
      </c>
      <c r="C1622" s="14" t="s">
        <v>1127</v>
      </c>
      <c r="D1622" s="14" t="s">
        <v>2381</v>
      </c>
      <c r="E1622" s="14"/>
      <c r="F1622" s="14"/>
      <c r="G1622" s="14"/>
      <c r="H1622" s="14">
        <v>600</v>
      </c>
      <c r="I1622" s="14">
        <v>93.9</v>
      </c>
      <c r="J1622" s="9">
        <v>4.32</v>
      </c>
      <c r="K1622" s="14">
        <v>53</v>
      </c>
      <c r="L1622" s="14">
        <v>44</v>
      </c>
      <c r="M1622" s="14">
        <v>0.38</v>
      </c>
      <c r="N1622" s="14">
        <f t="shared" si="75"/>
        <v>0.39849624060150374</v>
      </c>
      <c r="O1622" s="14">
        <f t="shared" si="77"/>
        <v>8.1869918699186943</v>
      </c>
      <c r="P1622" s="14"/>
      <c r="Q1622" s="14"/>
      <c r="R1622" s="14"/>
      <c r="W1622" t="s">
        <v>3530</v>
      </c>
      <c r="X1622" s="6">
        <v>2004</v>
      </c>
      <c r="Z1622" s="6">
        <v>0</v>
      </c>
      <c r="AD1622" s="14">
        <v>133</v>
      </c>
    </row>
    <row r="1623" spans="1:30">
      <c r="A1623" s="9">
        <v>12</v>
      </c>
      <c r="B1623" s="9" t="str">
        <f t="shared" si="76"/>
        <v>Bumper 1290RF</v>
      </c>
      <c r="C1623" s="14" t="s">
        <v>1127</v>
      </c>
      <c r="D1623" s="14" t="s">
        <v>2382</v>
      </c>
      <c r="E1623" s="14"/>
      <c r="F1623" s="14"/>
      <c r="G1623" s="14"/>
      <c r="H1623" s="14">
        <v>600</v>
      </c>
      <c r="I1623" s="14">
        <v>93.7</v>
      </c>
      <c r="J1623" s="9">
        <v>4.32</v>
      </c>
      <c r="K1623" s="14">
        <v>43.5</v>
      </c>
      <c r="L1623" s="14">
        <v>68.7</v>
      </c>
      <c r="M1623" s="14">
        <v>0.35</v>
      </c>
      <c r="N1623" s="14">
        <f t="shared" si="75"/>
        <v>0.39908256880733944</v>
      </c>
      <c r="O1623" s="14">
        <f t="shared" si="77"/>
        <v>2.8457943925233624</v>
      </c>
      <c r="P1623" s="14"/>
      <c r="Q1623" s="14"/>
      <c r="R1623" s="14"/>
      <c r="W1623" t="s">
        <v>3530</v>
      </c>
      <c r="X1623" s="6">
        <v>2004</v>
      </c>
      <c r="Z1623" s="6">
        <v>0</v>
      </c>
      <c r="AD1623" s="14">
        <v>109</v>
      </c>
    </row>
    <row r="1624" spans="1:30">
      <c r="A1624" s="9">
        <v>12</v>
      </c>
      <c r="B1624" s="9" t="str">
        <f t="shared" si="76"/>
        <v>Bumper 1296IP</v>
      </c>
      <c r="C1624" s="14" t="s">
        <v>1127</v>
      </c>
      <c r="D1624" s="14" t="s">
        <v>2383</v>
      </c>
      <c r="E1624" s="14"/>
      <c r="F1624" s="14"/>
      <c r="G1624" s="14"/>
      <c r="H1624" s="14">
        <v>525</v>
      </c>
      <c r="I1624" s="14">
        <v>89.8</v>
      </c>
      <c r="J1624" s="9">
        <v>8.5</v>
      </c>
      <c r="K1624" s="14">
        <v>26.1</v>
      </c>
      <c r="L1624" s="14">
        <v>166</v>
      </c>
      <c r="M1624" s="14">
        <v>0.44</v>
      </c>
      <c r="N1624" s="14">
        <f t="shared" si="75"/>
        <v>0.50192307692307692</v>
      </c>
      <c r="O1624" s="14">
        <f t="shared" si="77"/>
        <v>3.5664596273291891</v>
      </c>
      <c r="P1624" s="14"/>
      <c r="Q1624" s="14"/>
      <c r="R1624" s="14"/>
      <c r="W1624" t="s">
        <v>3530</v>
      </c>
      <c r="X1624" s="6">
        <v>2004</v>
      </c>
      <c r="Z1624" s="6">
        <v>0</v>
      </c>
      <c r="AD1624" s="14">
        <v>52</v>
      </c>
    </row>
    <row r="1625" spans="1:30">
      <c r="A1625" s="9">
        <v>12</v>
      </c>
      <c r="B1625" s="9" t="str">
        <f t="shared" si="76"/>
        <v>Bumper 1296IPMF</v>
      </c>
      <c r="C1625" s="14" t="s">
        <v>1127</v>
      </c>
      <c r="D1625" s="14" t="s">
        <v>2384</v>
      </c>
      <c r="E1625" s="14"/>
      <c r="F1625" s="14"/>
      <c r="G1625" s="14"/>
      <c r="H1625" s="14">
        <v>525</v>
      </c>
      <c r="I1625" s="14">
        <v>90.4</v>
      </c>
      <c r="J1625" s="9">
        <v>8.5</v>
      </c>
      <c r="K1625" s="14">
        <v>33.700000000000003</v>
      </c>
      <c r="L1625" s="14">
        <v>108</v>
      </c>
      <c r="M1625" s="14">
        <v>0.54</v>
      </c>
      <c r="N1625" s="14">
        <f t="shared" si="75"/>
        <v>0.60178571428571437</v>
      </c>
      <c r="O1625" s="14">
        <f t="shared" si="77"/>
        <v>5.2595375722543372</v>
      </c>
      <c r="P1625" s="14"/>
      <c r="Q1625" s="14"/>
      <c r="R1625" s="14"/>
      <c r="W1625" t="s">
        <v>3530</v>
      </c>
      <c r="X1625" s="6">
        <v>2004</v>
      </c>
      <c r="Z1625" s="6">
        <v>0</v>
      </c>
      <c r="AD1625" s="14">
        <v>56</v>
      </c>
    </row>
    <row r="1626" spans="1:30">
      <c r="A1626" s="9">
        <v>12</v>
      </c>
      <c r="B1626" s="9" t="str">
        <f t="shared" si="76"/>
        <v>Bumper 1296IPRS</v>
      </c>
      <c r="C1626" s="14" t="s">
        <v>1127</v>
      </c>
      <c r="D1626" s="14" t="s">
        <v>2385</v>
      </c>
      <c r="E1626" s="14"/>
      <c r="F1626" s="14"/>
      <c r="G1626" s="14"/>
      <c r="H1626" s="14">
        <v>525</v>
      </c>
      <c r="I1626" s="14">
        <v>92.9</v>
      </c>
      <c r="J1626" s="9">
        <v>8.5</v>
      </c>
      <c r="K1626" s="14">
        <v>28.6</v>
      </c>
      <c r="L1626" s="14">
        <v>117.6</v>
      </c>
      <c r="M1626" s="14">
        <v>0.4</v>
      </c>
      <c r="N1626" s="14">
        <f t="shared" si="75"/>
        <v>0.39722222222222225</v>
      </c>
      <c r="O1626" s="14">
        <f t="shared" si="77"/>
        <v>-57.199999999999939</v>
      </c>
      <c r="P1626" s="14"/>
      <c r="Q1626" s="14"/>
      <c r="R1626" s="14"/>
      <c r="W1626" t="s">
        <v>3530</v>
      </c>
      <c r="X1626" s="6">
        <v>2004</v>
      </c>
      <c r="Z1626" s="6">
        <v>0</v>
      </c>
      <c r="AD1626" s="14">
        <v>72</v>
      </c>
    </row>
    <row r="1627" spans="1:30">
      <c r="A1627" s="9">
        <v>12</v>
      </c>
      <c r="B1627" s="9" t="str">
        <f t="shared" si="76"/>
        <v>Bumper 1296IPRSDV</v>
      </c>
      <c r="C1627" s="14" t="s">
        <v>1127</v>
      </c>
      <c r="D1627" s="14" t="s">
        <v>2386</v>
      </c>
      <c r="E1627" s="14"/>
      <c r="F1627" s="14"/>
      <c r="G1627" s="14"/>
      <c r="H1627" s="14">
        <v>525</v>
      </c>
      <c r="I1627" s="14">
        <v>93.8</v>
      </c>
      <c r="J1627" s="9">
        <v>5.08</v>
      </c>
      <c r="K1627" s="14">
        <v>28</v>
      </c>
      <c r="L1627" s="14">
        <v>118.5</v>
      </c>
      <c r="M1627" s="14">
        <v>0.31</v>
      </c>
      <c r="N1627" s="14">
        <f t="shared" si="75"/>
        <v>0.30107526881720431</v>
      </c>
      <c r="O1627" s="14">
        <f t="shared" si="77"/>
        <v>-10.457831325301258</v>
      </c>
      <c r="P1627" s="14"/>
      <c r="Q1627" s="14"/>
      <c r="R1627" s="14"/>
      <c r="W1627" t="s">
        <v>3530</v>
      </c>
      <c r="X1627" s="6">
        <v>2004</v>
      </c>
      <c r="Z1627" s="6">
        <v>0</v>
      </c>
      <c r="AD1627" s="14">
        <v>93</v>
      </c>
    </row>
    <row r="1628" spans="1:30">
      <c r="A1628" s="9">
        <v>12</v>
      </c>
      <c r="B1628" s="9" t="str">
        <f t="shared" si="76"/>
        <v>Bumper 1296MX</v>
      </c>
      <c r="C1628" s="14" t="s">
        <v>1127</v>
      </c>
      <c r="D1628" s="14" t="s">
        <v>2387</v>
      </c>
      <c r="E1628" s="14"/>
      <c r="F1628" s="14"/>
      <c r="G1628" s="14"/>
      <c r="H1628" s="14">
        <v>575</v>
      </c>
      <c r="I1628" s="14">
        <v>90.4</v>
      </c>
      <c r="J1628" s="9">
        <v>7.62</v>
      </c>
      <c r="K1628" s="14">
        <v>34.1</v>
      </c>
      <c r="L1628" s="14">
        <v>110.2</v>
      </c>
      <c r="M1628" s="14">
        <v>0.56999999999999995</v>
      </c>
      <c r="N1628" s="14">
        <f t="shared" si="75"/>
        <v>0.59824561403508769</v>
      </c>
      <c r="O1628" s="14">
        <f t="shared" si="77"/>
        <v>12.072670807453408</v>
      </c>
      <c r="P1628" s="14"/>
      <c r="Q1628" s="14"/>
      <c r="R1628" s="14"/>
      <c r="W1628" t="s">
        <v>3530</v>
      </c>
      <c r="X1628" s="6">
        <v>2004</v>
      </c>
      <c r="Z1628" s="6">
        <v>0</v>
      </c>
      <c r="AD1628" s="14">
        <v>57</v>
      </c>
    </row>
    <row r="1629" spans="1:30">
      <c r="A1629" s="9">
        <v>12</v>
      </c>
      <c r="B1629" s="9" t="str">
        <f t="shared" si="76"/>
        <v>Bumper 1296RF</v>
      </c>
      <c r="C1629" s="14" t="s">
        <v>1127</v>
      </c>
      <c r="D1629" s="14" t="s">
        <v>2388</v>
      </c>
      <c r="E1629" s="14"/>
      <c r="F1629" s="14"/>
      <c r="G1629" s="14"/>
      <c r="H1629" s="14">
        <v>525</v>
      </c>
      <c r="I1629" s="14">
        <v>89.3</v>
      </c>
      <c r="J1629" s="9">
        <v>7.62</v>
      </c>
      <c r="K1629" s="14">
        <v>33.200000000000003</v>
      </c>
      <c r="L1629" s="14">
        <v>84.9</v>
      </c>
      <c r="M1629" s="14">
        <v>0.52</v>
      </c>
      <c r="N1629" s="14">
        <f t="shared" si="75"/>
        <v>0.60363636363636364</v>
      </c>
      <c r="O1629" s="14">
        <f t="shared" si="77"/>
        <v>3.7530434782608713</v>
      </c>
      <c r="P1629" s="14"/>
      <c r="Q1629" s="14"/>
      <c r="R1629" s="14"/>
      <c r="W1629" t="s">
        <v>3530</v>
      </c>
      <c r="X1629" s="6">
        <v>2004</v>
      </c>
      <c r="Z1629" s="6">
        <v>0</v>
      </c>
      <c r="AD1629" s="14">
        <v>55</v>
      </c>
    </row>
    <row r="1630" spans="1:30">
      <c r="A1630" s="9">
        <v>12</v>
      </c>
      <c r="B1630" s="9" t="str">
        <f t="shared" si="76"/>
        <v>Bumper 1296X</v>
      </c>
      <c r="C1630" s="14" t="s">
        <v>1127</v>
      </c>
      <c r="D1630" s="14" t="s">
        <v>2389</v>
      </c>
      <c r="E1630" s="14"/>
      <c r="F1630" s="14"/>
      <c r="G1630" s="14"/>
      <c r="H1630" s="14">
        <v>525</v>
      </c>
      <c r="I1630" s="14">
        <v>90.8</v>
      </c>
      <c r="J1630" s="9">
        <v>7.62</v>
      </c>
      <c r="K1630" s="14">
        <v>33.200000000000003</v>
      </c>
      <c r="L1630" s="14">
        <v>84.9</v>
      </c>
      <c r="M1630" s="14">
        <v>0.52</v>
      </c>
      <c r="N1630" s="14">
        <f t="shared" si="75"/>
        <v>0.60363636363636364</v>
      </c>
      <c r="O1630" s="14">
        <f t="shared" si="77"/>
        <v>3.7530434782608713</v>
      </c>
      <c r="P1630" s="14"/>
      <c r="Q1630" s="14"/>
      <c r="R1630" s="14"/>
      <c r="W1630" t="s">
        <v>3530</v>
      </c>
      <c r="X1630" s="6">
        <v>2004</v>
      </c>
      <c r="Z1630" s="6">
        <v>0</v>
      </c>
      <c r="AD1630" s="14">
        <v>55</v>
      </c>
    </row>
    <row r="1631" spans="1:30">
      <c r="A1631" s="9">
        <v>12</v>
      </c>
      <c r="B1631" s="9" t="str">
        <f t="shared" si="76"/>
        <v>Bumper DC12110C</v>
      </c>
      <c r="C1631" s="14" t="s">
        <v>1127</v>
      </c>
      <c r="D1631" s="14" t="s">
        <v>2390</v>
      </c>
      <c r="E1631" s="14"/>
      <c r="F1631" s="14"/>
      <c r="G1631" s="14"/>
      <c r="H1631" s="14">
        <v>700</v>
      </c>
      <c r="I1631" s="14">
        <v>91.7</v>
      </c>
      <c r="J1631" s="9">
        <v>3.05</v>
      </c>
      <c r="K1631" s="14">
        <v>39.6</v>
      </c>
      <c r="L1631" s="14">
        <v>81.599999999999994</v>
      </c>
      <c r="M1631" s="14">
        <v>0.49</v>
      </c>
      <c r="N1631" s="14">
        <f t="shared" si="75"/>
        <v>0.50126582278481013</v>
      </c>
      <c r="O1631" s="14">
        <f t="shared" si="77"/>
        <v>21.802247191011251</v>
      </c>
      <c r="P1631" s="14"/>
      <c r="Q1631" s="14"/>
      <c r="R1631" s="14"/>
      <c r="W1631" t="s">
        <v>3530</v>
      </c>
      <c r="X1631" s="6">
        <v>2004</v>
      </c>
      <c r="Z1631" s="6">
        <v>0</v>
      </c>
      <c r="AD1631" s="14">
        <v>79</v>
      </c>
    </row>
    <row r="1632" spans="1:30">
      <c r="A1632" s="9">
        <v>12</v>
      </c>
      <c r="B1632" s="9" t="str">
        <f t="shared" si="76"/>
        <v>Bumper DC12130FR</v>
      </c>
      <c r="C1632" s="14" t="s">
        <v>1127</v>
      </c>
      <c r="D1632" s="14" t="s">
        <v>2391</v>
      </c>
      <c r="E1632" s="14"/>
      <c r="F1632" s="14"/>
      <c r="G1632" s="14"/>
      <c r="H1632" s="14">
        <v>825</v>
      </c>
      <c r="I1632" s="14">
        <v>89.5</v>
      </c>
      <c r="J1632" s="9">
        <v>10.16</v>
      </c>
      <c r="K1632" s="14">
        <v>31.1</v>
      </c>
      <c r="L1632" s="14">
        <v>66.2</v>
      </c>
      <c r="M1632" s="14">
        <v>0.5</v>
      </c>
      <c r="N1632" s="14">
        <f t="shared" si="75"/>
        <v>0.50161290322580643</v>
      </c>
      <c r="O1632" s="14">
        <f t="shared" si="77"/>
        <v>155.50000000000156</v>
      </c>
      <c r="P1632" s="14"/>
      <c r="Q1632" s="14"/>
      <c r="R1632" s="14"/>
      <c r="W1632" t="s">
        <v>3530</v>
      </c>
      <c r="X1632" s="6">
        <v>2004</v>
      </c>
      <c r="Z1632" s="6">
        <v>0</v>
      </c>
      <c r="AD1632" s="14">
        <v>62</v>
      </c>
    </row>
    <row r="1633" spans="1:30">
      <c r="A1633" s="9">
        <v>12</v>
      </c>
      <c r="B1633" s="9" t="str">
        <f t="shared" si="76"/>
        <v>Bumper DC12130FRDV</v>
      </c>
      <c r="C1633" s="14" t="s">
        <v>1127</v>
      </c>
      <c r="D1633" s="14" t="s">
        <v>2392</v>
      </c>
      <c r="E1633" s="14"/>
      <c r="F1633" s="14"/>
      <c r="G1633" s="14"/>
      <c r="H1633" s="14">
        <v>825</v>
      </c>
      <c r="I1633" s="14">
        <v>90.2</v>
      </c>
      <c r="J1633" s="9">
        <v>10.16</v>
      </c>
      <c r="K1633" s="14">
        <v>32.6</v>
      </c>
      <c r="L1633" s="14">
        <v>59.5</v>
      </c>
      <c r="M1633" s="14">
        <v>0.3</v>
      </c>
      <c r="N1633" s="14">
        <f t="shared" si="75"/>
        <v>0.29908256880733947</v>
      </c>
      <c r="O1633" s="14">
        <f t="shared" si="77"/>
        <v>-97.800000000003394</v>
      </c>
      <c r="P1633" s="14"/>
      <c r="Q1633" s="14"/>
      <c r="R1633" s="14"/>
      <c r="W1633" t="s">
        <v>3530</v>
      </c>
      <c r="X1633" s="6">
        <v>2004</v>
      </c>
      <c r="Z1633" s="6">
        <v>0</v>
      </c>
      <c r="AD1633" s="14">
        <v>109</v>
      </c>
    </row>
    <row r="1634" spans="1:30">
      <c r="A1634" s="9">
        <v>12</v>
      </c>
      <c r="B1634" s="9" t="str">
        <f t="shared" si="76"/>
        <v>Bumper DC12130IPMF</v>
      </c>
      <c r="C1634" s="14" t="s">
        <v>1127</v>
      </c>
      <c r="D1634" s="14" t="s">
        <v>2393</v>
      </c>
      <c r="E1634" s="14"/>
      <c r="F1634" s="14"/>
      <c r="G1634" s="14"/>
      <c r="H1634" s="14">
        <v>825</v>
      </c>
      <c r="I1634" s="14">
        <v>90.8</v>
      </c>
      <c r="J1634" s="9">
        <v>10.16</v>
      </c>
      <c r="K1634" s="14">
        <v>34</v>
      </c>
      <c r="L1634" s="14">
        <v>88.3</v>
      </c>
      <c r="M1634" s="14">
        <v>0.42</v>
      </c>
      <c r="N1634" s="14">
        <f t="shared" si="75"/>
        <v>0.4</v>
      </c>
      <c r="O1634" s="14">
        <f t="shared" si="77"/>
        <v>-8.3999999999999986</v>
      </c>
      <c r="P1634" s="14"/>
      <c r="Q1634" s="14"/>
      <c r="R1634" s="14"/>
      <c r="W1634" t="s">
        <v>3530</v>
      </c>
      <c r="X1634" s="6">
        <v>2004</v>
      </c>
      <c r="Z1634" s="6">
        <v>0</v>
      </c>
      <c r="AD1634" s="14">
        <v>85</v>
      </c>
    </row>
    <row r="1635" spans="1:30">
      <c r="A1635" s="9">
        <v>12</v>
      </c>
      <c r="B1635" s="9" t="str">
        <f t="shared" si="76"/>
        <v>Bumper DC12130IPMFDV</v>
      </c>
      <c r="C1635" s="14" t="s">
        <v>1127</v>
      </c>
      <c r="D1635" s="14" t="s">
        <v>2394</v>
      </c>
      <c r="E1635" s="14"/>
      <c r="F1635" s="14"/>
      <c r="G1635" s="14"/>
      <c r="H1635" s="14">
        <v>825</v>
      </c>
      <c r="I1635" s="14">
        <v>92.3</v>
      </c>
      <c r="J1635" s="9">
        <v>10.16</v>
      </c>
      <c r="K1635" s="14">
        <v>30.1</v>
      </c>
      <c r="L1635" s="14">
        <v>109.7</v>
      </c>
      <c r="M1635" s="14">
        <v>0.26</v>
      </c>
      <c r="N1635" s="14">
        <f t="shared" si="75"/>
        <v>0.30099999999999999</v>
      </c>
      <c r="O1635" s="14">
        <f t="shared" si="77"/>
        <v>1.9087804878048793</v>
      </c>
      <c r="P1635" s="14"/>
      <c r="Q1635" s="14"/>
      <c r="R1635" s="14"/>
      <c r="W1635" t="s">
        <v>3530</v>
      </c>
      <c r="X1635" s="6">
        <v>2004</v>
      </c>
      <c r="Z1635" s="6">
        <v>0</v>
      </c>
      <c r="AD1635" s="14">
        <v>100</v>
      </c>
    </row>
    <row r="1636" spans="1:30">
      <c r="A1636" s="9">
        <v>12</v>
      </c>
      <c r="B1636" s="9" t="str">
        <f t="shared" si="76"/>
        <v>Bumper DC12130IPMS</v>
      </c>
      <c r="C1636" s="14" t="s">
        <v>1127</v>
      </c>
      <c r="D1636" s="14" t="s">
        <v>2395</v>
      </c>
      <c r="E1636" s="14"/>
      <c r="F1636" s="14"/>
      <c r="G1636" s="14"/>
      <c r="H1636" s="14">
        <v>825</v>
      </c>
      <c r="I1636" s="14">
        <v>91.4</v>
      </c>
      <c r="J1636" s="9">
        <v>10.16</v>
      </c>
      <c r="K1636" s="14">
        <v>29</v>
      </c>
      <c r="L1636" s="14">
        <v>108.5</v>
      </c>
      <c r="M1636" s="14">
        <v>0.28000000000000003</v>
      </c>
      <c r="N1636" s="14">
        <f t="shared" si="75"/>
        <v>0.29896907216494845</v>
      </c>
      <c r="O1636" s="14">
        <f t="shared" si="77"/>
        <v>4.4130434782608789</v>
      </c>
      <c r="P1636" s="14"/>
      <c r="Q1636" s="14"/>
      <c r="R1636" s="14"/>
      <c r="W1636" t="s">
        <v>3530</v>
      </c>
      <c r="X1636" s="6">
        <v>2004</v>
      </c>
      <c r="Z1636" s="6">
        <v>0</v>
      </c>
      <c r="AD1636" s="14">
        <v>97</v>
      </c>
    </row>
    <row r="1637" spans="1:30">
      <c r="A1637" s="9">
        <v>12</v>
      </c>
      <c r="B1637" s="9" t="str">
        <f t="shared" si="76"/>
        <v>Bumper DC12130IPMSDV</v>
      </c>
      <c r="C1637" s="14" t="s">
        <v>1127</v>
      </c>
      <c r="D1637" s="14" t="s">
        <v>2396</v>
      </c>
      <c r="E1637" s="14"/>
      <c r="F1637" s="14"/>
      <c r="G1637" s="14"/>
      <c r="H1637" s="14">
        <v>825</v>
      </c>
      <c r="I1637" s="14">
        <v>92.7</v>
      </c>
      <c r="J1637" s="9">
        <v>10.16</v>
      </c>
      <c r="K1637" s="14">
        <v>24.5</v>
      </c>
      <c r="L1637" s="14">
        <v>3</v>
      </c>
      <c r="M1637" s="14">
        <v>0.28000000000000003</v>
      </c>
      <c r="N1637" s="14">
        <f t="shared" si="75"/>
        <v>0.29878048780487804</v>
      </c>
      <c r="O1637" s="14">
        <f t="shared" si="77"/>
        <v>4.454545454545463</v>
      </c>
      <c r="P1637" s="14"/>
      <c r="Q1637" s="14"/>
      <c r="R1637" s="14"/>
      <c r="W1637" t="s">
        <v>3530</v>
      </c>
      <c r="X1637" s="6">
        <v>2004</v>
      </c>
      <c r="Z1637" s="6">
        <v>0</v>
      </c>
      <c r="AD1637" s="14">
        <v>82</v>
      </c>
    </row>
    <row r="1638" spans="1:30">
      <c r="A1638" s="9">
        <v>12</v>
      </c>
      <c r="B1638" s="9" t="str">
        <f t="shared" si="76"/>
        <v>Bumper DC12130IPRS</v>
      </c>
      <c r="C1638" s="14" t="s">
        <v>1127</v>
      </c>
      <c r="D1638" s="14" t="s">
        <v>2397</v>
      </c>
      <c r="E1638" s="14"/>
      <c r="F1638" s="14"/>
      <c r="G1638" s="14"/>
      <c r="H1638" s="14">
        <v>825</v>
      </c>
      <c r="I1638" s="14">
        <v>90.4</v>
      </c>
      <c r="J1638" s="9">
        <v>11.33</v>
      </c>
      <c r="K1638" s="14">
        <v>30.1</v>
      </c>
      <c r="L1638" s="14">
        <v>79.099999999999994</v>
      </c>
      <c r="M1638" s="14">
        <v>0.28999999999999998</v>
      </c>
      <c r="N1638" s="14">
        <f t="shared" si="75"/>
        <v>0.30099999999999999</v>
      </c>
      <c r="O1638" s="14">
        <f t="shared" si="77"/>
        <v>7.9354545454545313</v>
      </c>
      <c r="P1638" s="14"/>
      <c r="Q1638" s="14"/>
      <c r="R1638" s="14"/>
      <c r="W1638" t="s">
        <v>3530</v>
      </c>
      <c r="X1638" s="6">
        <v>2004</v>
      </c>
      <c r="Z1638" s="6">
        <v>0</v>
      </c>
      <c r="AD1638" s="14">
        <v>100</v>
      </c>
    </row>
    <row r="1639" spans="1:30">
      <c r="A1639" s="9">
        <v>12</v>
      </c>
      <c r="B1639" s="9" t="str">
        <f t="shared" si="76"/>
        <v>Bumper DC12130IPRSDV</v>
      </c>
      <c r="C1639" s="14" t="s">
        <v>1127</v>
      </c>
      <c r="D1639" s="14" t="s">
        <v>2398</v>
      </c>
      <c r="E1639" s="14"/>
      <c r="F1639" s="14"/>
      <c r="G1639" s="14"/>
      <c r="H1639" s="14">
        <v>825</v>
      </c>
      <c r="I1639" s="14">
        <v>90.4</v>
      </c>
      <c r="J1639" s="9">
        <v>10.16</v>
      </c>
      <c r="K1639" s="14">
        <v>30.1</v>
      </c>
      <c r="L1639" s="14">
        <v>79.099999999999994</v>
      </c>
      <c r="M1639" s="14">
        <v>0.28999999999999998</v>
      </c>
      <c r="N1639" s="14">
        <f t="shared" si="75"/>
        <v>0.30099999999999999</v>
      </c>
      <c r="O1639" s="14">
        <f t="shared" si="77"/>
        <v>7.9354545454545313</v>
      </c>
      <c r="P1639" s="14"/>
      <c r="Q1639" s="14"/>
      <c r="R1639" s="14"/>
      <c r="W1639" t="s">
        <v>3530</v>
      </c>
      <c r="X1639" s="6">
        <v>2004</v>
      </c>
      <c r="Z1639" s="6">
        <v>0</v>
      </c>
      <c r="AD1639" s="14">
        <v>100</v>
      </c>
    </row>
    <row r="1640" spans="1:30">
      <c r="A1640" s="9">
        <v>12</v>
      </c>
      <c r="B1640" s="9" t="str">
        <f t="shared" si="76"/>
        <v>Bumper DC12180FRDV</v>
      </c>
      <c r="C1640" s="14" t="s">
        <v>1127</v>
      </c>
      <c r="D1640" s="14" t="s">
        <v>2399</v>
      </c>
      <c r="E1640" s="14"/>
      <c r="F1640" s="14"/>
      <c r="G1640" s="14"/>
      <c r="H1640" s="14">
        <v>1250</v>
      </c>
      <c r="I1640" s="14">
        <v>91.4</v>
      </c>
      <c r="J1640" s="9">
        <v>7.62</v>
      </c>
      <c r="K1640" s="14">
        <v>40.6</v>
      </c>
      <c r="L1640" s="14">
        <v>39</v>
      </c>
      <c r="M1640" s="14">
        <v>0.27</v>
      </c>
      <c r="N1640" s="14">
        <f t="shared" si="75"/>
        <v>0.30074074074074075</v>
      </c>
      <c r="O1640" s="14">
        <f t="shared" si="77"/>
        <v>2.6414457831325318</v>
      </c>
      <c r="P1640" s="14"/>
      <c r="Q1640" s="14"/>
      <c r="R1640" s="14"/>
      <c r="W1640" t="s">
        <v>3530</v>
      </c>
      <c r="X1640" s="6">
        <v>2004</v>
      </c>
      <c r="Z1640" s="6">
        <v>0</v>
      </c>
      <c r="AD1640" s="14">
        <v>135</v>
      </c>
    </row>
    <row r="1641" spans="1:30">
      <c r="A1641" s="9">
        <v>12</v>
      </c>
      <c r="B1641" s="9" t="str">
        <f t="shared" si="76"/>
        <v>Bumper DC1265IPMF</v>
      </c>
      <c r="C1641" s="14" t="s">
        <v>1127</v>
      </c>
      <c r="D1641" s="14" t="s">
        <v>2400</v>
      </c>
      <c r="E1641" s="14"/>
      <c r="F1641" s="14"/>
      <c r="G1641" s="14"/>
      <c r="H1641" s="14">
        <v>550</v>
      </c>
      <c r="I1641" s="14">
        <v>91.9</v>
      </c>
      <c r="J1641" s="9">
        <v>7.62</v>
      </c>
      <c r="K1641" s="14">
        <v>33</v>
      </c>
      <c r="L1641" s="14">
        <v>113.9</v>
      </c>
      <c r="M1641" s="14">
        <v>0.38</v>
      </c>
      <c r="N1641" s="14">
        <f t="shared" si="75"/>
        <v>0.39759036144578314</v>
      </c>
      <c r="O1641" s="14">
        <f t="shared" si="77"/>
        <v>8.589041095890396</v>
      </c>
      <c r="P1641" s="14"/>
      <c r="Q1641" s="14"/>
      <c r="R1641" s="14"/>
      <c r="W1641" t="s">
        <v>3530</v>
      </c>
      <c r="X1641" s="6">
        <v>2004</v>
      </c>
      <c r="Z1641" s="6">
        <v>0</v>
      </c>
      <c r="AD1641" s="14">
        <v>83</v>
      </c>
    </row>
    <row r="1642" spans="1:30">
      <c r="A1642" s="9">
        <v>12</v>
      </c>
      <c r="B1642" s="9" t="str">
        <f t="shared" si="76"/>
        <v>Bumper DC1265IPRS</v>
      </c>
      <c r="C1642" s="14" t="s">
        <v>1127</v>
      </c>
      <c r="D1642" s="14" t="s">
        <v>2401</v>
      </c>
      <c r="E1642" s="14"/>
      <c r="F1642" s="14"/>
      <c r="G1642" s="14"/>
      <c r="H1642" s="14">
        <v>550</v>
      </c>
      <c r="I1642" s="14">
        <v>89.9</v>
      </c>
      <c r="J1642" s="9">
        <v>8.5</v>
      </c>
      <c r="K1642" s="14">
        <v>28.6</v>
      </c>
      <c r="L1642" s="14">
        <v>117.6</v>
      </c>
      <c r="M1642" s="14">
        <v>0.4</v>
      </c>
      <c r="N1642" s="14">
        <f t="shared" si="75"/>
        <v>0.39722222222222225</v>
      </c>
      <c r="O1642" s="14">
        <f t="shared" si="77"/>
        <v>-57.199999999999939</v>
      </c>
      <c r="P1642" s="14"/>
      <c r="Q1642" s="14"/>
      <c r="R1642" s="14"/>
      <c r="W1642" t="s">
        <v>3530</v>
      </c>
      <c r="X1642" s="6">
        <v>2004</v>
      </c>
      <c r="Z1642" s="6">
        <v>0</v>
      </c>
      <c r="AD1642" s="14">
        <v>72</v>
      </c>
    </row>
    <row r="1643" spans="1:30">
      <c r="A1643" s="9">
        <v>12</v>
      </c>
      <c r="B1643" s="9" t="str">
        <f t="shared" si="76"/>
        <v>Bumper DC1265IPRSDV</v>
      </c>
      <c r="C1643" s="14" t="s">
        <v>1127</v>
      </c>
      <c r="D1643" s="14" t="s">
        <v>2402</v>
      </c>
      <c r="E1643" s="14"/>
      <c r="F1643" s="14"/>
      <c r="G1643" s="14"/>
      <c r="H1643" s="14">
        <v>550</v>
      </c>
      <c r="I1643" s="14">
        <v>93.8</v>
      </c>
      <c r="J1643" s="9">
        <v>5.08</v>
      </c>
      <c r="K1643" s="14">
        <v>28</v>
      </c>
      <c r="L1643" s="14">
        <v>118.5</v>
      </c>
      <c r="M1643" s="14">
        <v>0.31</v>
      </c>
      <c r="N1643" s="14">
        <f t="shared" si="75"/>
        <v>0.30107526881720431</v>
      </c>
      <c r="O1643" s="14">
        <f t="shared" si="77"/>
        <v>-10.457831325301258</v>
      </c>
      <c r="P1643" s="14"/>
      <c r="Q1643" s="14"/>
      <c r="R1643" s="14"/>
      <c r="W1643" t="s">
        <v>3530</v>
      </c>
      <c r="X1643" s="6">
        <v>2004</v>
      </c>
      <c r="Z1643" s="6">
        <v>0</v>
      </c>
      <c r="AD1643" s="14">
        <v>93</v>
      </c>
    </row>
    <row r="1644" spans="1:30">
      <c r="A1644" s="9">
        <v>12</v>
      </c>
      <c r="B1644" s="9" t="str">
        <f t="shared" si="76"/>
        <v>Bumper DC1265IPRSDV</v>
      </c>
      <c r="C1644" s="14" t="s">
        <v>1127</v>
      </c>
      <c r="D1644" s="14" t="s">
        <v>2402</v>
      </c>
      <c r="E1644" s="14"/>
      <c r="F1644" s="14"/>
      <c r="G1644" s="14"/>
      <c r="H1644" s="14">
        <v>550</v>
      </c>
      <c r="I1644" s="14">
        <v>93.8</v>
      </c>
      <c r="J1644" s="9">
        <v>5.08</v>
      </c>
      <c r="K1644" s="14">
        <v>28</v>
      </c>
      <c r="L1644" s="14">
        <v>118.5</v>
      </c>
      <c r="M1644" s="14">
        <v>0.31</v>
      </c>
      <c r="N1644" s="14">
        <f t="shared" si="75"/>
        <v>0.30107526881720431</v>
      </c>
      <c r="O1644" s="14">
        <f t="shared" si="77"/>
        <v>-10.457831325301258</v>
      </c>
      <c r="P1644" s="14"/>
      <c r="Q1644" s="14"/>
      <c r="R1644" s="14"/>
      <c r="W1644" t="s">
        <v>3530</v>
      </c>
      <c r="X1644" s="6">
        <v>2004</v>
      </c>
      <c r="Z1644" s="6">
        <v>0</v>
      </c>
      <c r="AD1644" s="14">
        <v>93</v>
      </c>
    </row>
    <row r="1645" spans="1:30">
      <c r="A1645" s="9">
        <v>12</v>
      </c>
      <c r="B1645" s="9" t="str">
        <f t="shared" si="76"/>
        <v>Bumper DC1275IPMF</v>
      </c>
      <c r="C1645" s="14" t="s">
        <v>1127</v>
      </c>
      <c r="D1645" s="14" t="s">
        <v>2403</v>
      </c>
      <c r="E1645" s="14"/>
      <c r="F1645" s="14"/>
      <c r="G1645" s="14"/>
      <c r="H1645" s="14">
        <v>775</v>
      </c>
      <c r="I1645" s="14">
        <v>89.1</v>
      </c>
      <c r="J1645" s="9">
        <v>10.16</v>
      </c>
      <c r="K1645" s="14">
        <v>33</v>
      </c>
      <c r="L1645" s="14">
        <v>91.3</v>
      </c>
      <c r="M1645" s="14">
        <v>0.57999999999999996</v>
      </c>
      <c r="N1645" s="14">
        <f t="shared" si="75"/>
        <v>0.6</v>
      </c>
      <c r="O1645" s="14">
        <f t="shared" si="77"/>
        <v>17.399999999999988</v>
      </c>
      <c r="P1645" s="14"/>
      <c r="Q1645" s="14"/>
      <c r="R1645" s="14"/>
      <c r="W1645" t="s">
        <v>3530</v>
      </c>
      <c r="X1645" s="6">
        <v>2004</v>
      </c>
      <c r="Z1645" s="6">
        <v>0</v>
      </c>
      <c r="AD1645" s="14">
        <v>55</v>
      </c>
    </row>
    <row r="1646" spans="1:30">
      <c r="A1646" s="9">
        <v>12</v>
      </c>
      <c r="B1646" s="9" t="str">
        <f t="shared" si="76"/>
        <v>Bumper DC1275IPMSDV</v>
      </c>
      <c r="C1646" s="14" t="s">
        <v>1127</v>
      </c>
      <c r="D1646" s="14" t="s">
        <v>2404</v>
      </c>
      <c r="E1646" s="14"/>
      <c r="F1646" s="14"/>
      <c r="G1646" s="14"/>
      <c r="H1646" s="14">
        <v>775</v>
      </c>
      <c r="I1646" s="14">
        <v>91.1</v>
      </c>
      <c r="J1646" s="9">
        <v>10.16</v>
      </c>
      <c r="K1646" s="14">
        <v>27.7</v>
      </c>
      <c r="L1646" s="14">
        <v>116.7</v>
      </c>
      <c r="M1646" s="14">
        <v>0.28000000000000003</v>
      </c>
      <c r="N1646" s="14">
        <f t="shared" si="75"/>
        <v>0.30108695652173911</v>
      </c>
      <c r="O1646" s="14">
        <f t="shared" si="77"/>
        <v>3.9979381443299031</v>
      </c>
      <c r="P1646" s="14"/>
      <c r="Q1646" s="14"/>
      <c r="R1646" s="14"/>
      <c r="W1646" t="s">
        <v>3530</v>
      </c>
      <c r="X1646" s="6">
        <v>2004</v>
      </c>
      <c r="Z1646" s="6">
        <v>0</v>
      </c>
      <c r="AD1646" s="14">
        <v>92</v>
      </c>
    </row>
    <row r="1647" spans="1:30">
      <c r="A1647" s="9">
        <v>12</v>
      </c>
      <c r="B1647" s="9" t="str">
        <f t="shared" si="76"/>
        <v>Bumper DC1290C</v>
      </c>
      <c r="C1647" s="14" t="s">
        <v>1127</v>
      </c>
      <c r="D1647" s="14" t="s">
        <v>2405</v>
      </c>
      <c r="E1647" s="14"/>
      <c r="F1647" s="14"/>
      <c r="G1647" s="14"/>
      <c r="H1647" s="14">
        <v>650</v>
      </c>
      <c r="I1647" s="14">
        <v>95.1</v>
      </c>
      <c r="J1647" s="9">
        <v>3.81</v>
      </c>
      <c r="K1647" s="14">
        <v>42.9</v>
      </c>
      <c r="L1647" s="14">
        <v>80.5</v>
      </c>
      <c r="M1647" s="14">
        <v>0.28999999999999998</v>
      </c>
      <c r="N1647" s="14">
        <f t="shared" si="75"/>
        <v>0.3</v>
      </c>
      <c r="O1647" s="14">
        <f t="shared" si="77"/>
        <v>8.699999999999994</v>
      </c>
      <c r="P1647" s="14"/>
      <c r="Q1647" s="14"/>
      <c r="R1647" s="14"/>
      <c r="W1647" t="s">
        <v>3530</v>
      </c>
      <c r="X1647" s="6">
        <v>2004</v>
      </c>
      <c r="Z1647" s="6">
        <v>0</v>
      </c>
      <c r="AD1647" s="14">
        <v>143</v>
      </c>
    </row>
    <row r="1648" spans="1:30">
      <c r="A1648" s="9">
        <v>12</v>
      </c>
      <c r="B1648" s="9" t="str">
        <f t="shared" si="76"/>
        <v>Cadence BEAST 12-2</v>
      </c>
      <c r="C1648" s="14" t="s">
        <v>849</v>
      </c>
      <c r="D1648" s="14" t="s">
        <v>2406</v>
      </c>
      <c r="E1648" s="14"/>
      <c r="F1648" s="14"/>
      <c r="G1648" s="14"/>
      <c r="H1648" s="14">
        <v>500</v>
      </c>
      <c r="I1648" s="14">
        <v>86.59</v>
      </c>
      <c r="J1648" s="9">
        <v>15</v>
      </c>
      <c r="K1648" s="14">
        <v>29.06</v>
      </c>
      <c r="L1648" s="14">
        <v>66.298000000000002</v>
      </c>
      <c r="M1648" s="14">
        <v>0.50700000000000001</v>
      </c>
      <c r="N1648" s="14">
        <f t="shared" si="75"/>
        <v>0.54830188679245284</v>
      </c>
      <c r="O1648" s="14">
        <f t="shared" si="77"/>
        <v>6.7306624029237083</v>
      </c>
      <c r="P1648" s="14"/>
      <c r="Q1648" s="14"/>
      <c r="R1648" s="14"/>
      <c r="W1648" t="s">
        <v>3530</v>
      </c>
      <c r="X1648" s="6">
        <v>2004</v>
      </c>
      <c r="Z1648" s="6">
        <v>0</v>
      </c>
      <c r="AD1648" s="14">
        <v>53</v>
      </c>
    </row>
    <row r="1649" spans="1:30">
      <c r="A1649" s="9">
        <v>12</v>
      </c>
      <c r="B1649" s="9" t="str">
        <f t="shared" si="76"/>
        <v>Cadence BEAST 12-4</v>
      </c>
      <c r="C1649" s="14" t="s">
        <v>849</v>
      </c>
      <c r="D1649" s="14" t="s">
        <v>2407</v>
      </c>
      <c r="E1649" s="14"/>
      <c r="F1649" s="14"/>
      <c r="G1649" s="14"/>
      <c r="H1649" s="14">
        <v>500</v>
      </c>
      <c r="I1649" s="14">
        <v>87.17</v>
      </c>
      <c r="J1649" s="9">
        <v>15</v>
      </c>
      <c r="K1649" s="14">
        <v>32.283000000000001</v>
      </c>
      <c r="L1649" s="14">
        <v>64.77</v>
      </c>
      <c r="M1649" s="14">
        <v>0.58699999999999997</v>
      </c>
      <c r="N1649" s="14">
        <f t="shared" si="75"/>
        <v>0.64566000000000001</v>
      </c>
      <c r="O1649" s="14">
        <f t="shared" si="77"/>
        <v>6.4610027275826827</v>
      </c>
      <c r="P1649" s="14"/>
      <c r="Q1649" s="14"/>
      <c r="R1649" s="14"/>
      <c r="W1649" t="s">
        <v>3530</v>
      </c>
      <c r="X1649" s="6">
        <v>2004</v>
      </c>
      <c r="Z1649" s="6">
        <v>0</v>
      </c>
      <c r="AD1649" s="14">
        <v>50</v>
      </c>
    </row>
    <row r="1650" spans="1:30">
      <c r="A1650" s="9">
        <v>12</v>
      </c>
      <c r="B1650" s="9" t="str">
        <f t="shared" si="76"/>
        <v>Cadence BEAST MASTER 12 DVC 1</v>
      </c>
      <c r="C1650" s="14" t="s">
        <v>849</v>
      </c>
      <c r="D1650" s="14" t="s">
        <v>2408</v>
      </c>
      <c r="E1650" s="14"/>
      <c r="F1650" s="14"/>
      <c r="G1650" s="14"/>
      <c r="H1650" s="14">
        <v>1200</v>
      </c>
      <c r="I1650" s="14">
        <v>89</v>
      </c>
      <c r="J1650" s="9">
        <v>11.7</v>
      </c>
      <c r="K1650" s="14">
        <v>29</v>
      </c>
      <c r="L1650" s="14">
        <v>76.959999999999994</v>
      </c>
      <c r="M1650" s="14">
        <v>0.39</v>
      </c>
      <c r="N1650" s="14">
        <f t="shared" si="75"/>
        <v>0.39726027397260272</v>
      </c>
      <c r="O1650" s="14">
        <f t="shared" si="77"/>
        <v>21.339622641509504</v>
      </c>
      <c r="P1650" s="14"/>
      <c r="Q1650" s="14"/>
      <c r="R1650" s="14"/>
      <c r="W1650" t="s">
        <v>3530</v>
      </c>
      <c r="X1650" s="6">
        <v>2004</v>
      </c>
      <c r="Z1650" s="6">
        <v>0</v>
      </c>
      <c r="AD1650" s="14">
        <v>73</v>
      </c>
    </row>
    <row r="1651" spans="1:30">
      <c r="A1651" s="9">
        <v>12</v>
      </c>
      <c r="B1651" s="9" t="str">
        <f t="shared" si="76"/>
        <v>Cadence BEAST MASTER 12 DVC 2 OHM</v>
      </c>
      <c r="C1651" s="14" t="s">
        <v>849</v>
      </c>
      <c r="D1651" s="14" t="s">
        <v>2409</v>
      </c>
      <c r="E1651" s="14"/>
      <c r="F1651" s="14"/>
      <c r="G1651" s="14"/>
      <c r="H1651" s="14">
        <v>1000</v>
      </c>
      <c r="I1651" s="14">
        <v>90.9</v>
      </c>
      <c r="J1651" s="9">
        <v>13</v>
      </c>
      <c r="K1651" s="14">
        <v>32.340000000000003</v>
      </c>
      <c r="L1651" s="14">
        <v>76.62</v>
      </c>
      <c r="M1651" s="14">
        <v>0.32</v>
      </c>
      <c r="N1651" s="14">
        <f t="shared" si="75"/>
        <v>0.33</v>
      </c>
      <c r="O1651" s="14">
        <f t="shared" si="77"/>
        <v>10.559999999999997</v>
      </c>
      <c r="P1651" s="14"/>
      <c r="Q1651" s="14"/>
      <c r="R1651" s="14"/>
      <c r="W1651" t="s">
        <v>3530</v>
      </c>
      <c r="X1651" s="6">
        <v>2004</v>
      </c>
      <c r="Z1651" s="6">
        <v>0</v>
      </c>
      <c r="AD1651" s="14">
        <v>98</v>
      </c>
    </row>
    <row r="1652" spans="1:30">
      <c r="A1652" s="9">
        <v>12</v>
      </c>
      <c r="B1652" s="9" t="str">
        <f t="shared" si="76"/>
        <v>Cadence BEAST12-DR V1</v>
      </c>
      <c r="C1652" s="14" t="s">
        <v>849</v>
      </c>
      <c r="D1652" s="14" t="s">
        <v>2410</v>
      </c>
      <c r="E1652" s="14"/>
      <c r="F1652" s="14"/>
      <c r="G1652" s="14"/>
      <c r="H1652" s="14">
        <v>1000</v>
      </c>
      <c r="I1652" s="14">
        <v>84.4</v>
      </c>
      <c r="J1652" s="9">
        <v>9.8000000000000007</v>
      </c>
      <c r="K1652" s="14">
        <v>28.93</v>
      </c>
      <c r="L1652" s="14">
        <v>41.41</v>
      </c>
      <c r="M1652" s="14">
        <v>0.53</v>
      </c>
      <c r="N1652" s="14">
        <f t="shared" si="75"/>
        <v>0.54584905660377359</v>
      </c>
      <c r="O1652" s="14">
        <f t="shared" si="77"/>
        <v>18.253452380952432</v>
      </c>
      <c r="P1652" s="14"/>
      <c r="Q1652" s="14"/>
      <c r="R1652" s="14"/>
      <c r="W1652" t="s">
        <v>3530</v>
      </c>
      <c r="X1652" s="6">
        <v>2004</v>
      </c>
      <c r="Z1652" s="6">
        <v>0</v>
      </c>
      <c r="AD1652" s="14">
        <v>53</v>
      </c>
    </row>
    <row r="1653" spans="1:30">
      <c r="A1653" s="9">
        <v>12</v>
      </c>
      <c r="B1653" s="9" t="str">
        <f t="shared" si="76"/>
        <v>Cadence FA12-4</v>
      </c>
      <c r="C1653" s="14" t="s">
        <v>849</v>
      </c>
      <c r="D1653" s="14" t="s">
        <v>2411</v>
      </c>
      <c r="E1653" s="14"/>
      <c r="F1653" s="14"/>
      <c r="G1653" s="14"/>
      <c r="H1653" s="14">
        <v>250</v>
      </c>
      <c r="I1653" s="14">
        <v>89.61</v>
      </c>
      <c r="J1653" s="9">
        <v>5.15</v>
      </c>
      <c r="K1653" s="14">
        <v>52.21</v>
      </c>
      <c r="L1653" s="14">
        <v>30.053000000000001</v>
      </c>
      <c r="M1653" s="14">
        <v>0.65700000000000003</v>
      </c>
      <c r="N1653" s="14">
        <f t="shared" si="75"/>
        <v>0.71520547945205482</v>
      </c>
      <c r="O1653" s="14">
        <f t="shared" si="77"/>
        <v>8.0729512826547456</v>
      </c>
      <c r="P1653" s="14"/>
      <c r="Q1653" s="14"/>
      <c r="R1653" s="14"/>
      <c r="W1653" t="s">
        <v>3530</v>
      </c>
      <c r="X1653" s="6">
        <v>2004</v>
      </c>
      <c r="Z1653" s="6">
        <v>0</v>
      </c>
      <c r="AD1653" s="14">
        <v>73</v>
      </c>
    </row>
    <row r="1654" spans="1:30">
      <c r="A1654" s="9">
        <v>12</v>
      </c>
      <c r="B1654" s="9" t="str">
        <f t="shared" si="76"/>
        <v>Cadence FA12-4 REV2</v>
      </c>
      <c r="C1654" s="14" t="s">
        <v>849</v>
      </c>
      <c r="D1654" s="14" t="s">
        <v>2412</v>
      </c>
      <c r="E1654" s="14"/>
      <c r="F1654" s="14"/>
      <c r="G1654" s="14"/>
      <c r="H1654" s="14">
        <v>250</v>
      </c>
      <c r="I1654" s="14">
        <v>89.11</v>
      </c>
      <c r="J1654" s="9">
        <v>5</v>
      </c>
      <c r="K1654" s="14">
        <v>36</v>
      </c>
      <c r="L1654" s="14">
        <v>55.54</v>
      </c>
      <c r="M1654" s="14">
        <v>0.49099999999999999</v>
      </c>
      <c r="N1654" s="14">
        <f t="shared" si="75"/>
        <v>0.52941176470588236</v>
      </c>
      <c r="O1654" s="14">
        <f t="shared" si="77"/>
        <v>6.7672281776416554</v>
      </c>
      <c r="P1654" s="14"/>
      <c r="Q1654" s="14"/>
      <c r="R1654" s="14"/>
      <c r="W1654" t="s">
        <v>3530</v>
      </c>
      <c r="X1654" s="6">
        <v>2004</v>
      </c>
      <c r="Z1654" s="6">
        <v>0</v>
      </c>
      <c r="AD1654" s="14">
        <v>68</v>
      </c>
    </row>
    <row r="1655" spans="1:30">
      <c r="A1655" s="9">
        <v>12</v>
      </c>
      <c r="B1655" s="9" t="str">
        <f t="shared" si="76"/>
        <v>Cadence FLASH 12-2</v>
      </c>
      <c r="C1655" s="14" t="s">
        <v>849</v>
      </c>
      <c r="D1655" s="14" t="s">
        <v>2413</v>
      </c>
      <c r="E1655" s="14"/>
      <c r="F1655" s="14"/>
      <c r="G1655" s="14"/>
      <c r="H1655" s="14">
        <v>250</v>
      </c>
      <c r="I1655" s="14">
        <v>86.9</v>
      </c>
      <c r="J1655" s="9">
        <v>5.5</v>
      </c>
      <c r="K1655" s="14">
        <v>29.4</v>
      </c>
      <c r="L1655" s="14">
        <v>82.6</v>
      </c>
      <c r="M1655" s="14">
        <v>0.61</v>
      </c>
      <c r="N1655" s="14">
        <f t="shared" si="75"/>
        <v>0.65333333333333332</v>
      </c>
      <c r="O1655" s="14">
        <f t="shared" si="77"/>
        <v>9.196923076923067</v>
      </c>
      <c r="P1655" s="14"/>
      <c r="Q1655" s="14"/>
      <c r="R1655" s="14"/>
      <c r="W1655" t="s">
        <v>3530</v>
      </c>
      <c r="X1655" s="6">
        <v>2004</v>
      </c>
      <c r="Z1655" s="6">
        <v>0</v>
      </c>
      <c r="AD1655" s="14">
        <v>45</v>
      </c>
    </row>
    <row r="1656" spans="1:30">
      <c r="A1656" s="9">
        <v>12</v>
      </c>
      <c r="B1656" s="9" t="str">
        <f t="shared" si="76"/>
        <v>Cadence FLASH 12-2 REV2</v>
      </c>
      <c r="C1656" s="14" t="s">
        <v>849</v>
      </c>
      <c r="D1656" s="14" t="s">
        <v>2414</v>
      </c>
      <c r="E1656" s="14"/>
      <c r="F1656" s="14"/>
      <c r="G1656" s="14"/>
      <c r="H1656" s="14">
        <v>250</v>
      </c>
      <c r="I1656" s="14">
        <v>87</v>
      </c>
      <c r="J1656" s="9">
        <v>5</v>
      </c>
      <c r="K1656" s="14">
        <v>32.99</v>
      </c>
      <c r="L1656" s="14">
        <v>59.6</v>
      </c>
      <c r="M1656" s="14">
        <v>0.55000000000000004</v>
      </c>
      <c r="N1656" s="14">
        <f t="shared" si="75"/>
        <v>0.65980000000000005</v>
      </c>
      <c r="O1656" s="14">
        <f t="shared" si="77"/>
        <v>3.3050091074681225</v>
      </c>
      <c r="P1656" s="14"/>
      <c r="Q1656" s="14"/>
      <c r="R1656" s="14"/>
      <c r="W1656" t="s">
        <v>3530</v>
      </c>
      <c r="X1656" s="6">
        <v>2004</v>
      </c>
      <c r="Z1656" s="6">
        <v>0</v>
      </c>
      <c r="AD1656" s="14">
        <v>50</v>
      </c>
    </row>
    <row r="1657" spans="1:30">
      <c r="A1657" s="9">
        <v>12</v>
      </c>
      <c r="B1657" s="9" t="str">
        <f t="shared" si="76"/>
        <v>Cadence FLASH 12-4</v>
      </c>
      <c r="C1657" s="14" t="s">
        <v>849</v>
      </c>
      <c r="D1657" s="14" t="s">
        <v>2415</v>
      </c>
      <c r="E1657" s="14"/>
      <c r="F1657" s="14"/>
      <c r="G1657" s="14"/>
      <c r="H1657" s="14">
        <v>250</v>
      </c>
      <c r="I1657" s="14">
        <v>87.2</v>
      </c>
      <c r="J1657" s="9">
        <v>6</v>
      </c>
      <c r="K1657" s="14">
        <v>30.1</v>
      </c>
      <c r="L1657" s="14">
        <v>79.5</v>
      </c>
      <c r="M1657" s="14">
        <v>0.57999999999999996</v>
      </c>
      <c r="N1657" s="14">
        <f t="shared" si="75"/>
        <v>0.62708333333333333</v>
      </c>
      <c r="O1657" s="14">
        <f t="shared" si="77"/>
        <v>7.7247787610619403</v>
      </c>
      <c r="P1657" s="14"/>
      <c r="Q1657" s="14"/>
      <c r="R1657" s="14"/>
      <c r="W1657" t="s">
        <v>3530</v>
      </c>
      <c r="X1657" s="6">
        <v>2004</v>
      </c>
      <c r="Z1657" s="6">
        <v>0</v>
      </c>
      <c r="AD1657" s="14">
        <v>48</v>
      </c>
    </row>
    <row r="1658" spans="1:30">
      <c r="A1658" s="9">
        <v>12</v>
      </c>
      <c r="B1658" s="9" t="str">
        <f t="shared" si="76"/>
        <v>Cadence FLASH 12-4 REV2</v>
      </c>
      <c r="C1658" s="14" t="s">
        <v>849</v>
      </c>
      <c r="D1658" s="14" t="s">
        <v>2416</v>
      </c>
      <c r="E1658" s="14"/>
      <c r="F1658" s="14"/>
      <c r="G1658" s="14"/>
      <c r="H1658" s="14">
        <v>250</v>
      </c>
      <c r="I1658" s="14">
        <v>87</v>
      </c>
      <c r="J1658" s="9">
        <v>6</v>
      </c>
      <c r="K1658" s="14">
        <v>33</v>
      </c>
      <c r="L1658" s="14">
        <v>65.5</v>
      </c>
      <c r="M1658" s="14">
        <v>0.57599999999999996</v>
      </c>
      <c r="N1658" s="14">
        <f t="shared" si="75"/>
        <v>0.7021276595744681</v>
      </c>
      <c r="O1658" s="14">
        <f t="shared" si="77"/>
        <v>3.2064777327935223</v>
      </c>
      <c r="P1658" s="14"/>
      <c r="Q1658" s="14"/>
      <c r="R1658" s="14"/>
      <c r="W1658" t="s">
        <v>3530</v>
      </c>
      <c r="X1658" s="6">
        <v>2004</v>
      </c>
      <c r="Z1658" s="6">
        <v>0</v>
      </c>
      <c r="AD1658" s="14">
        <v>47</v>
      </c>
    </row>
    <row r="1659" spans="1:30">
      <c r="A1659" s="9">
        <v>12</v>
      </c>
      <c r="B1659" s="9" t="str">
        <f t="shared" si="76"/>
        <v>Cadence MW12-2 SERIES 2</v>
      </c>
      <c r="C1659" s="14" t="s">
        <v>849</v>
      </c>
      <c r="D1659" s="14" t="s">
        <v>2417</v>
      </c>
      <c r="E1659" s="14"/>
      <c r="F1659" s="14"/>
      <c r="G1659" s="14"/>
      <c r="H1659" s="14">
        <v>250</v>
      </c>
      <c r="I1659" s="14">
        <v>82.93</v>
      </c>
      <c r="J1659" s="9">
        <v>6.85</v>
      </c>
      <c r="K1659" s="14">
        <v>31.327999999999999</v>
      </c>
      <c r="L1659" s="14">
        <v>35.655999999999999</v>
      </c>
      <c r="M1659" s="14">
        <v>0.79700000000000004</v>
      </c>
      <c r="N1659" s="14">
        <f t="shared" si="75"/>
        <v>0.87022222222222223</v>
      </c>
      <c r="O1659" s="14">
        <f t="shared" si="77"/>
        <v>9.4720849772382412</v>
      </c>
      <c r="P1659" s="14"/>
      <c r="Q1659" s="14"/>
      <c r="R1659" s="14"/>
      <c r="W1659" t="s">
        <v>3530</v>
      </c>
      <c r="X1659" s="6">
        <v>2004</v>
      </c>
      <c r="Z1659" s="6">
        <v>0</v>
      </c>
      <c r="AD1659" s="14">
        <v>36</v>
      </c>
    </row>
    <row r="1660" spans="1:30">
      <c r="A1660" s="9">
        <v>12</v>
      </c>
      <c r="B1660" s="9" t="str">
        <f t="shared" si="76"/>
        <v>Cadence MW12-4 SERIES 2</v>
      </c>
      <c r="C1660" s="14" t="s">
        <v>849</v>
      </c>
      <c r="D1660" s="14" t="s">
        <v>2418</v>
      </c>
      <c r="E1660" s="14"/>
      <c r="F1660" s="14"/>
      <c r="G1660" s="14"/>
      <c r="H1660" s="14">
        <v>250</v>
      </c>
      <c r="I1660" s="14">
        <v>84.1</v>
      </c>
      <c r="J1660" s="9">
        <v>7.25</v>
      </c>
      <c r="K1660" s="14">
        <v>31.327999999999999</v>
      </c>
      <c r="L1660" s="14">
        <v>44.926000000000002</v>
      </c>
      <c r="M1660" s="14">
        <v>0.752</v>
      </c>
      <c r="N1660" s="14">
        <f t="shared" si="75"/>
        <v>0.82442105263157894</v>
      </c>
      <c r="O1660" s="14">
        <f t="shared" si="77"/>
        <v>8.5605581395348853</v>
      </c>
      <c r="P1660" s="14"/>
      <c r="Q1660" s="14"/>
      <c r="R1660" s="14"/>
      <c r="W1660" t="s">
        <v>3530</v>
      </c>
      <c r="X1660" s="6">
        <v>2004</v>
      </c>
      <c r="Z1660" s="6">
        <v>0</v>
      </c>
      <c r="AD1660" s="14">
        <v>38</v>
      </c>
    </row>
    <row r="1661" spans="1:30">
      <c r="A1661" s="9">
        <v>12</v>
      </c>
      <c r="B1661" s="9" t="str">
        <f t="shared" si="76"/>
        <v>Cadence Q12W2</v>
      </c>
      <c r="C1661" s="14" t="s">
        <v>849</v>
      </c>
      <c r="D1661" s="14" t="s">
        <v>2419</v>
      </c>
      <c r="E1661" s="14"/>
      <c r="F1661" s="14"/>
      <c r="G1661" s="14"/>
      <c r="H1661" s="14">
        <v>300</v>
      </c>
      <c r="I1661" s="14">
        <v>87.61</v>
      </c>
      <c r="J1661" s="9">
        <v>4.6500000000000004</v>
      </c>
      <c r="K1661" s="14">
        <v>28.2</v>
      </c>
      <c r="L1661" s="14">
        <v>100.57</v>
      </c>
      <c r="M1661" s="14">
        <v>0.56499999999999995</v>
      </c>
      <c r="N1661" s="14">
        <f t="shared" si="75"/>
        <v>0.6</v>
      </c>
      <c r="O1661" s="14">
        <f t="shared" si="77"/>
        <v>9.6857142857142851</v>
      </c>
      <c r="P1661" s="14"/>
      <c r="Q1661" s="14"/>
      <c r="R1661" s="14"/>
      <c r="W1661" t="s">
        <v>3530</v>
      </c>
      <c r="X1661" s="6">
        <v>2004</v>
      </c>
      <c r="Z1661" s="6">
        <v>0</v>
      </c>
      <c r="AD1661" s="14">
        <v>47</v>
      </c>
    </row>
    <row r="1662" spans="1:30">
      <c r="A1662" s="9">
        <v>12</v>
      </c>
      <c r="B1662" s="9" t="str">
        <f t="shared" si="76"/>
        <v>Cadence Q12W4</v>
      </c>
      <c r="C1662" s="14" t="s">
        <v>849</v>
      </c>
      <c r="D1662" s="14" t="s">
        <v>2420</v>
      </c>
      <c r="E1662" s="14"/>
      <c r="F1662" s="14"/>
      <c r="G1662" s="14"/>
      <c r="H1662" s="14">
        <v>300</v>
      </c>
      <c r="I1662" s="14">
        <v>88.81</v>
      </c>
      <c r="J1662" s="9">
        <v>4</v>
      </c>
      <c r="K1662" s="14">
        <v>31</v>
      </c>
      <c r="L1662" s="14">
        <v>81.498000000000005</v>
      </c>
      <c r="M1662" s="14">
        <v>0.47799999999999998</v>
      </c>
      <c r="N1662" s="14">
        <f t="shared" si="75"/>
        <v>0.50819672131147542</v>
      </c>
      <c r="O1662" s="14">
        <f t="shared" si="77"/>
        <v>8.0445168295331246</v>
      </c>
      <c r="P1662" s="14"/>
      <c r="Q1662" s="14"/>
      <c r="R1662" s="14"/>
      <c r="W1662" t="s">
        <v>3530</v>
      </c>
      <c r="X1662" s="6">
        <v>2004</v>
      </c>
      <c r="Z1662" s="6">
        <v>0</v>
      </c>
      <c r="AD1662" s="14">
        <v>61</v>
      </c>
    </row>
    <row r="1663" spans="1:30">
      <c r="A1663" s="9">
        <v>12</v>
      </c>
      <c r="B1663" s="9" t="str">
        <f t="shared" si="76"/>
        <v>Cadence SAVAGE 124</v>
      </c>
      <c r="C1663" s="14" t="s">
        <v>849</v>
      </c>
      <c r="D1663" s="14" t="s">
        <v>2421</v>
      </c>
      <c r="E1663" s="14"/>
      <c r="F1663" s="14"/>
      <c r="G1663" s="14"/>
      <c r="H1663" s="14">
        <v>300</v>
      </c>
      <c r="I1663" s="14">
        <v>94</v>
      </c>
      <c r="J1663" s="9">
        <v>24</v>
      </c>
      <c r="K1663" s="14">
        <v>31</v>
      </c>
      <c r="L1663" s="14">
        <v>46.4</v>
      </c>
      <c r="M1663" s="14">
        <v>0.54900000000000004</v>
      </c>
      <c r="N1663" s="14">
        <f t="shared" si="75"/>
        <v>0</v>
      </c>
      <c r="O1663" s="14">
        <f t="shared" si="77"/>
        <v>0</v>
      </c>
      <c r="P1663" s="14"/>
      <c r="Q1663" s="14"/>
      <c r="R1663" s="14"/>
      <c r="W1663" t="s">
        <v>3530</v>
      </c>
      <c r="X1663" s="6">
        <v>2004</v>
      </c>
      <c r="Z1663" s="6">
        <v>0</v>
      </c>
      <c r="AD1663" s="14"/>
    </row>
    <row r="1664" spans="1:30">
      <c r="A1664" s="9">
        <v>12</v>
      </c>
      <c r="B1664" s="9" t="str">
        <f t="shared" si="76"/>
        <v>Cadence ST12-2</v>
      </c>
      <c r="C1664" s="14" t="s">
        <v>849</v>
      </c>
      <c r="D1664" s="14" t="s">
        <v>2422</v>
      </c>
      <c r="E1664" s="14"/>
      <c r="F1664" s="14"/>
      <c r="G1664" s="14"/>
      <c r="H1664" s="14">
        <v>350</v>
      </c>
      <c r="I1664" s="14">
        <v>86.4</v>
      </c>
      <c r="J1664" s="9">
        <v>10</v>
      </c>
      <c r="K1664" s="14">
        <v>32.159999999999997</v>
      </c>
      <c r="L1664" s="14">
        <v>54.113999999999997</v>
      </c>
      <c r="M1664" s="14">
        <v>0.54900000000000004</v>
      </c>
      <c r="N1664" s="14">
        <f t="shared" si="75"/>
        <v>0.63058823529411756</v>
      </c>
      <c r="O1664" s="14">
        <f t="shared" si="77"/>
        <v>4.2431723143475173</v>
      </c>
      <c r="P1664" s="14"/>
      <c r="Q1664" s="14"/>
      <c r="R1664" s="14"/>
      <c r="W1664" t="s">
        <v>3530</v>
      </c>
      <c r="X1664" s="6">
        <v>2004</v>
      </c>
      <c r="Z1664" s="6">
        <v>0</v>
      </c>
      <c r="AD1664" s="14">
        <v>51</v>
      </c>
    </row>
    <row r="1665" spans="1:30">
      <c r="A1665" s="9">
        <v>12</v>
      </c>
      <c r="B1665" s="9" t="str">
        <f t="shared" si="76"/>
        <v>Cadence ST12-4</v>
      </c>
      <c r="C1665" s="9" t="s">
        <v>849</v>
      </c>
      <c r="D1665" s="9" t="s">
        <v>2423</v>
      </c>
      <c r="E1665" s="9"/>
      <c r="F1665" s="9"/>
      <c r="G1665" s="9"/>
      <c r="H1665" s="9">
        <v>350</v>
      </c>
      <c r="I1665" s="9">
        <v>89.2</v>
      </c>
      <c r="J1665" s="9">
        <v>8</v>
      </c>
      <c r="K1665" s="9">
        <v>30.6</v>
      </c>
      <c r="L1665" s="9">
        <v>81.400000000000006</v>
      </c>
      <c r="M1665" s="9">
        <v>0.39</v>
      </c>
      <c r="N1665" s="14">
        <f t="shared" si="75"/>
        <v>0.43098591549295778</v>
      </c>
      <c r="O1665" s="14">
        <f t="shared" si="77"/>
        <v>4.1010309278350512</v>
      </c>
      <c r="P1665" s="9"/>
      <c r="Q1665" s="9"/>
      <c r="R1665" s="9"/>
      <c r="W1665" t="s">
        <v>3530</v>
      </c>
      <c r="X1665" s="6">
        <v>2004</v>
      </c>
      <c r="Z1665" s="6">
        <v>0</v>
      </c>
      <c r="AD1665" s="9">
        <v>71</v>
      </c>
    </row>
    <row r="1666" spans="1:30">
      <c r="A1666" s="9">
        <v>12</v>
      </c>
      <c r="B1666" s="9" t="str">
        <f t="shared" si="76"/>
        <v>Cadence TX12-2</v>
      </c>
      <c r="C1666" s="9" t="s">
        <v>849</v>
      </c>
      <c r="D1666" s="9" t="s">
        <v>2424</v>
      </c>
      <c r="E1666" s="9"/>
      <c r="F1666" s="9"/>
      <c r="G1666" s="9"/>
      <c r="H1666" s="9">
        <v>350</v>
      </c>
      <c r="I1666" s="9">
        <v>85.5</v>
      </c>
      <c r="J1666" s="9">
        <v>9</v>
      </c>
      <c r="K1666" s="9">
        <v>27.59</v>
      </c>
      <c r="L1666" s="9">
        <v>44.7</v>
      </c>
      <c r="M1666" s="9">
        <v>0.38</v>
      </c>
      <c r="N1666" s="14">
        <f t="shared" ref="N1666:N1729" si="78">IF(AD1666&gt;0,K1666/AD1666,0)</f>
        <v>0.41179104477611939</v>
      </c>
      <c r="O1666" s="14">
        <f t="shared" si="77"/>
        <v>4.9221596244131423</v>
      </c>
      <c r="P1666" s="9"/>
      <c r="Q1666" s="9"/>
      <c r="R1666" s="9"/>
      <c r="W1666" t="s">
        <v>3530</v>
      </c>
      <c r="X1666" s="6">
        <v>2004</v>
      </c>
      <c r="Z1666" s="6">
        <v>0</v>
      </c>
      <c r="AD1666" s="9">
        <v>67</v>
      </c>
    </row>
    <row r="1667" spans="1:30">
      <c r="A1667" s="9">
        <v>12</v>
      </c>
      <c r="B1667" s="9" t="str">
        <f t="shared" ref="B1667:B1730" si="79">CONCATENATE(C1667,CHAR(32),D1667)</f>
        <v>Cadence TX12-4</v>
      </c>
      <c r="C1667" s="9" t="s">
        <v>849</v>
      </c>
      <c r="D1667" s="9" t="s">
        <v>2425</v>
      </c>
      <c r="E1667" s="9"/>
      <c r="F1667" s="9"/>
      <c r="G1667" s="9"/>
      <c r="H1667" s="9">
        <v>400</v>
      </c>
      <c r="I1667" s="9">
        <v>86</v>
      </c>
      <c r="J1667" s="9">
        <v>10</v>
      </c>
      <c r="K1667" s="9">
        <v>28</v>
      </c>
      <c r="L1667" s="9">
        <v>47.4</v>
      </c>
      <c r="M1667" s="9">
        <v>0.37</v>
      </c>
      <c r="N1667" s="14">
        <f t="shared" si="78"/>
        <v>0.41176470588235292</v>
      </c>
      <c r="O1667" s="14">
        <f t="shared" si="77"/>
        <v>3.6478873239436664</v>
      </c>
      <c r="P1667" s="9"/>
      <c r="Q1667" s="9"/>
      <c r="R1667" s="9"/>
      <c r="W1667" t="s">
        <v>3530</v>
      </c>
      <c r="X1667" s="6">
        <v>2004</v>
      </c>
      <c r="Z1667" s="6">
        <v>0</v>
      </c>
      <c r="AD1667" s="9">
        <v>68</v>
      </c>
    </row>
    <row r="1668" spans="1:30">
      <c r="A1668" s="9">
        <v>12</v>
      </c>
      <c r="B1668" s="9" t="str">
        <f t="shared" si="79"/>
        <v>Cadence UD12-2</v>
      </c>
      <c r="C1668" s="9" t="s">
        <v>849</v>
      </c>
      <c r="D1668" s="9" t="s">
        <v>2426</v>
      </c>
      <c r="E1668" s="9"/>
      <c r="F1668" s="9"/>
      <c r="G1668" s="9"/>
      <c r="H1668" s="9">
        <v>400</v>
      </c>
      <c r="I1668" s="9">
        <v>87.69</v>
      </c>
      <c r="J1668" s="9">
        <v>5</v>
      </c>
      <c r="K1668" s="9">
        <v>23.9</v>
      </c>
      <c r="L1668" s="9">
        <v>122.48</v>
      </c>
      <c r="M1668" s="9">
        <v>0.41099999999999998</v>
      </c>
      <c r="N1668" s="14">
        <f t="shared" si="78"/>
        <v>0.43454545454545451</v>
      </c>
      <c r="O1668" s="14">
        <f t="shared" ref="O1668:O1731" si="80">IF(AD1668&gt;0,1/(1/M1668-1/N1668),0)</f>
        <v>7.5852509652509772</v>
      </c>
      <c r="P1668" s="9"/>
      <c r="Q1668" s="9"/>
      <c r="R1668" s="9"/>
      <c r="W1668" t="s">
        <v>3530</v>
      </c>
      <c r="X1668" s="6">
        <v>2004</v>
      </c>
      <c r="Z1668" s="6">
        <v>0</v>
      </c>
      <c r="AD1668" s="9">
        <v>55</v>
      </c>
    </row>
    <row r="1669" spans="1:30">
      <c r="A1669" s="9">
        <v>12</v>
      </c>
      <c r="B1669" s="9" t="str">
        <f t="shared" si="79"/>
        <v>Cadence UD12-2H</v>
      </c>
      <c r="C1669" s="9" t="s">
        <v>849</v>
      </c>
      <c r="D1669" s="9" t="s">
        <v>2427</v>
      </c>
      <c r="E1669" s="9"/>
      <c r="F1669" s="9"/>
      <c r="G1669" s="9"/>
      <c r="H1669" s="9">
        <v>300</v>
      </c>
      <c r="I1669" s="9">
        <v>87.4</v>
      </c>
      <c r="J1669" s="9">
        <v>8.65</v>
      </c>
      <c r="K1669" s="9">
        <v>28.2</v>
      </c>
      <c r="L1669" s="9">
        <v>78.22</v>
      </c>
      <c r="M1669" s="9">
        <v>0.47</v>
      </c>
      <c r="N1669" s="14">
        <f t="shared" si="78"/>
        <v>0.49473684210526314</v>
      </c>
      <c r="O1669" s="14">
        <f t="shared" si="80"/>
        <v>9.4000000000000163</v>
      </c>
      <c r="P1669" s="9"/>
      <c r="Q1669" s="9"/>
      <c r="R1669" s="9"/>
      <c r="W1669" t="s">
        <v>3530</v>
      </c>
      <c r="X1669" s="6">
        <v>2004</v>
      </c>
      <c r="Z1669" s="6">
        <v>0</v>
      </c>
      <c r="AD1669" s="9">
        <v>57</v>
      </c>
    </row>
    <row r="1670" spans="1:30">
      <c r="A1670" s="9">
        <v>12</v>
      </c>
      <c r="B1670" s="9" t="str">
        <f t="shared" si="79"/>
        <v>Cadence UD12-4</v>
      </c>
      <c r="C1670" s="9" t="s">
        <v>849</v>
      </c>
      <c r="D1670" s="9" t="s">
        <v>2428</v>
      </c>
      <c r="E1670" s="9"/>
      <c r="F1670" s="9"/>
      <c r="G1670" s="9"/>
      <c r="H1670" s="9">
        <v>400</v>
      </c>
      <c r="I1670" s="9">
        <v>88.14</v>
      </c>
      <c r="J1670" s="9">
        <v>5</v>
      </c>
      <c r="K1670" s="9">
        <v>25</v>
      </c>
      <c r="L1670" s="9">
        <v>121.33</v>
      </c>
      <c r="M1670" s="9">
        <v>0.41099999999999998</v>
      </c>
      <c r="N1670" s="14">
        <f t="shared" si="78"/>
        <v>0.44642857142857145</v>
      </c>
      <c r="O1670" s="14">
        <f t="shared" si="80"/>
        <v>5.1789314516128933</v>
      </c>
      <c r="P1670" s="9"/>
      <c r="Q1670" s="9"/>
      <c r="R1670" s="9"/>
      <c r="W1670" t="s">
        <v>3530</v>
      </c>
      <c r="X1670" s="6">
        <v>2004</v>
      </c>
      <c r="Z1670" s="6">
        <v>0</v>
      </c>
      <c r="AD1670" s="9">
        <v>56</v>
      </c>
    </row>
    <row r="1671" spans="1:30">
      <c r="A1671" s="9">
        <v>12</v>
      </c>
      <c r="B1671" s="9" t="str">
        <f t="shared" si="79"/>
        <v>Cadence UD124-H</v>
      </c>
      <c r="C1671" s="9" t="s">
        <v>849</v>
      </c>
      <c r="D1671" s="9" t="s">
        <v>2429</v>
      </c>
      <c r="E1671" s="9"/>
      <c r="F1671" s="9"/>
      <c r="G1671" s="9"/>
      <c r="H1671" s="9">
        <v>400</v>
      </c>
      <c r="I1671" s="9">
        <v>86.51</v>
      </c>
      <c r="J1671" s="9">
        <v>8.1</v>
      </c>
      <c r="K1671" s="9">
        <v>23</v>
      </c>
      <c r="L1671" s="9">
        <v>121.81</v>
      </c>
      <c r="M1671" s="9">
        <v>0.49199999999999999</v>
      </c>
      <c r="N1671" s="14">
        <f t="shared" si="78"/>
        <v>0.52272727272727271</v>
      </c>
      <c r="O1671" s="14">
        <f t="shared" si="80"/>
        <v>8.3698224852070915</v>
      </c>
      <c r="P1671" s="9"/>
      <c r="Q1671" s="9"/>
      <c r="R1671" s="9"/>
      <c r="W1671" t="s">
        <v>3530</v>
      </c>
      <c r="X1671" s="6">
        <v>2004</v>
      </c>
      <c r="Z1671" s="6">
        <v>0</v>
      </c>
      <c r="AD1671" s="9">
        <v>44</v>
      </c>
    </row>
    <row r="1672" spans="1:30">
      <c r="A1672" s="9">
        <v>12</v>
      </c>
      <c r="B1672" s="9" t="str">
        <f t="shared" si="79"/>
        <v>Cadence WB12-2</v>
      </c>
      <c r="C1672" s="9" t="s">
        <v>849</v>
      </c>
      <c r="D1672" s="9" t="s">
        <v>2430</v>
      </c>
      <c r="E1672" s="9"/>
      <c r="F1672" s="9"/>
      <c r="G1672" s="9"/>
      <c r="H1672" s="9">
        <v>1000</v>
      </c>
      <c r="I1672" s="9">
        <v>84.9</v>
      </c>
      <c r="J1672" s="9">
        <v>14</v>
      </c>
      <c r="K1672" s="9">
        <v>27.364999999999998</v>
      </c>
      <c r="L1672" s="9">
        <v>49.844000000000001</v>
      </c>
      <c r="M1672" s="9">
        <v>0.45900000000000002</v>
      </c>
      <c r="N1672" s="14">
        <f t="shared" si="78"/>
        <v>0.50675925925925924</v>
      </c>
      <c r="O1672" s="14">
        <f t="shared" si="80"/>
        <v>4.8703121364870103</v>
      </c>
      <c r="P1672" s="9"/>
      <c r="Q1672" s="9"/>
      <c r="R1672" s="9"/>
      <c r="W1672" t="s">
        <v>3530</v>
      </c>
      <c r="X1672" s="6">
        <v>2004</v>
      </c>
      <c r="Z1672" s="6">
        <v>0</v>
      </c>
      <c r="AD1672" s="9">
        <v>54</v>
      </c>
    </row>
    <row r="1673" spans="1:30">
      <c r="A1673" s="9">
        <v>12</v>
      </c>
      <c r="B1673" s="9" t="str">
        <f t="shared" si="79"/>
        <v>Cadence WB12-4</v>
      </c>
      <c r="C1673" s="9" t="s">
        <v>849</v>
      </c>
      <c r="D1673" s="9" t="s">
        <v>2431</v>
      </c>
      <c r="E1673" s="9"/>
      <c r="F1673" s="9"/>
      <c r="G1673" s="9"/>
      <c r="H1673" s="9">
        <v>1000</v>
      </c>
      <c r="I1673" s="9">
        <v>85.21</v>
      </c>
      <c r="J1673" s="9">
        <v>14</v>
      </c>
      <c r="K1673" s="9">
        <v>27.37</v>
      </c>
      <c r="L1673" s="9">
        <v>49.8</v>
      </c>
      <c r="M1673" s="9">
        <v>0.42</v>
      </c>
      <c r="N1673" s="14">
        <f t="shared" si="78"/>
        <v>0.47189655172413797</v>
      </c>
      <c r="O1673" s="14">
        <f t="shared" si="80"/>
        <v>3.8190697674418597</v>
      </c>
      <c r="P1673" s="9"/>
      <c r="Q1673" s="9"/>
      <c r="R1673" s="9"/>
      <c r="W1673" t="s">
        <v>3530</v>
      </c>
      <c r="X1673" s="6">
        <v>2004</v>
      </c>
      <c r="Z1673" s="6">
        <v>0</v>
      </c>
      <c r="AD1673" s="9">
        <v>58</v>
      </c>
    </row>
    <row r="1674" spans="1:30">
      <c r="A1674" s="9">
        <v>12</v>
      </c>
      <c r="B1674" s="9" t="str">
        <f t="shared" si="79"/>
        <v>Car SWR 308</v>
      </c>
      <c r="C1674" s="9" t="s">
        <v>1895</v>
      </c>
      <c r="D1674" s="9" t="s">
        <v>2432</v>
      </c>
      <c r="E1674" s="9"/>
      <c r="F1674" s="9"/>
      <c r="G1674" s="9"/>
      <c r="H1674" s="9"/>
      <c r="I1674" s="9"/>
      <c r="J1674" s="9"/>
      <c r="K1674" s="9">
        <v>28.2</v>
      </c>
      <c r="L1674" s="9">
        <v>80.5</v>
      </c>
      <c r="M1674" s="9">
        <v>0.3</v>
      </c>
      <c r="N1674" s="14">
        <f t="shared" si="78"/>
        <v>0.32045454545454544</v>
      </c>
      <c r="O1674" s="14">
        <f t="shared" si="80"/>
        <v>4.6999999999999984</v>
      </c>
      <c r="P1674" s="9"/>
      <c r="Q1674" s="9"/>
      <c r="R1674" s="9"/>
      <c r="W1674" t="s">
        <v>3530</v>
      </c>
      <c r="X1674" s="6">
        <v>2004</v>
      </c>
      <c r="Z1674" s="6">
        <v>0</v>
      </c>
      <c r="AD1674" s="9">
        <v>88</v>
      </c>
    </row>
    <row r="1675" spans="1:30">
      <c r="A1675" s="9">
        <v>12</v>
      </c>
      <c r="B1675" s="9" t="str">
        <f t="shared" si="79"/>
        <v>Celestion Frontline 12</v>
      </c>
      <c r="C1675" s="9" t="s">
        <v>960</v>
      </c>
      <c r="D1675" s="9" t="s">
        <v>2433</v>
      </c>
      <c r="E1675" s="9"/>
      <c r="F1675" s="9"/>
      <c r="G1675" s="9"/>
      <c r="H1675" s="9">
        <v>600</v>
      </c>
      <c r="I1675" s="9">
        <v>96</v>
      </c>
      <c r="J1675" s="9">
        <v>3.3</v>
      </c>
      <c r="K1675" s="9">
        <v>45</v>
      </c>
      <c r="L1675" s="9">
        <v>66.5</v>
      </c>
      <c r="M1675" s="9">
        <v>0.21</v>
      </c>
      <c r="N1675" s="14">
        <f t="shared" si="78"/>
        <v>0.22959183673469388</v>
      </c>
      <c r="O1675" s="14">
        <f t="shared" si="80"/>
        <v>2.4609374999999978</v>
      </c>
      <c r="P1675" s="9"/>
      <c r="Q1675" s="9"/>
      <c r="R1675" s="9"/>
      <c r="W1675" t="s">
        <v>3530</v>
      </c>
      <c r="X1675" s="6">
        <v>2004</v>
      </c>
      <c r="Z1675" s="6">
        <v>0</v>
      </c>
      <c r="AD1675" s="9">
        <v>196</v>
      </c>
    </row>
    <row r="1676" spans="1:30">
      <c r="A1676" s="9">
        <v>12</v>
      </c>
      <c r="B1676" s="9" t="str">
        <f t="shared" si="79"/>
        <v>Celestion Truvox 1215</v>
      </c>
      <c r="C1676" s="9" t="s">
        <v>960</v>
      </c>
      <c r="D1676" s="9" t="s">
        <v>2434</v>
      </c>
      <c r="E1676" s="9"/>
      <c r="F1676" s="9"/>
      <c r="G1676" s="9"/>
      <c r="H1676" s="9">
        <v>100</v>
      </c>
      <c r="I1676" s="9">
        <v>95</v>
      </c>
      <c r="J1676" s="9">
        <v>2</v>
      </c>
      <c r="K1676" s="9">
        <v>60</v>
      </c>
      <c r="L1676" s="9">
        <v>75.2</v>
      </c>
      <c r="M1676" s="9">
        <v>1.04</v>
      </c>
      <c r="N1676" s="14">
        <f t="shared" si="78"/>
        <v>1.25</v>
      </c>
      <c r="O1676" s="14">
        <f t="shared" si="80"/>
        <v>6.1904761904761951</v>
      </c>
      <c r="P1676" s="9"/>
      <c r="Q1676" s="9"/>
      <c r="R1676" s="9"/>
      <c r="W1676" t="s">
        <v>3530</v>
      </c>
      <c r="X1676" s="6">
        <v>2004</v>
      </c>
      <c r="Z1676" s="6">
        <v>0</v>
      </c>
      <c r="AD1676" s="9">
        <v>48</v>
      </c>
    </row>
    <row r="1677" spans="1:30">
      <c r="A1677" s="9">
        <v>12</v>
      </c>
      <c r="B1677" s="9" t="str">
        <f t="shared" si="79"/>
        <v>Celestion Truvox 1218</v>
      </c>
      <c r="C1677" s="9" t="s">
        <v>960</v>
      </c>
      <c r="D1677" s="9" t="s">
        <v>2435</v>
      </c>
      <c r="E1677" s="9"/>
      <c r="F1677" s="9"/>
      <c r="G1677" s="9"/>
      <c r="H1677" s="9">
        <v>100</v>
      </c>
      <c r="I1677" s="9">
        <v>96</v>
      </c>
      <c r="J1677" s="9">
        <v>2</v>
      </c>
      <c r="K1677" s="9">
        <v>60</v>
      </c>
      <c r="L1677" s="9">
        <v>69.8</v>
      </c>
      <c r="M1677" s="9">
        <v>0.76</v>
      </c>
      <c r="N1677" s="14">
        <f t="shared" si="78"/>
        <v>0.89552238805970152</v>
      </c>
      <c r="O1677" s="14">
        <f t="shared" si="80"/>
        <v>5.0220264317180598</v>
      </c>
      <c r="P1677" s="9"/>
      <c r="Q1677" s="9"/>
      <c r="R1677" s="9"/>
      <c r="W1677" t="s">
        <v>3530</v>
      </c>
      <c r="X1677" s="6">
        <v>2004</v>
      </c>
      <c r="Z1677" s="6">
        <v>0</v>
      </c>
      <c r="AD1677" s="9">
        <v>67</v>
      </c>
    </row>
    <row r="1678" spans="1:30">
      <c r="A1678" s="9">
        <v>12</v>
      </c>
      <c r="B1678" s="9" t="str">
        <f t="shared" si="79"/>
        <v>Celestion Truvox 1218 TC</v>
      </c>
      <c r="C1678" s="9" t="s">
        <v>960</v>
      </c>
      <c r="D1678" s="9" t="s">
        <v>2436</v>
      </c>
      <c r="E1678" s="9"/>
      <c r="F1678" s="9"/>
      <c r="G1678" s="9"/>
      <c r="H1678" s="9">
        <v>100</v>
      </c>
      <c r="I1678" s="9">
        <v>98</v>
      </c>
      <c r="J1678" s="9">
        <v>1.5</v>
      </c>
      <c r="K1678" s="9">
        <v>56</v>
      </c>
      <c r="L1678" s="9">
        <v>80</v>
      </c>
      <c r="M1678" s="9">
        <v>0.41</v>
      </c>
      <c r="N1678" s="14">
        <f t="shared" si="78"/>
        <v>0.45161290322580644</v>
      </c>
      <c r="O1678" s="14">
        <f t="shared" si="80"/>
        <v>4.4496124031007787</v>
      </c>
      <c r="P1678" s="9"/>
      <c r="Q1678" s="9"/>
      <c r="R1678" s="9"/>
      <c r="W1678" t="s">
        <v>3530</v>
      </c>
      <c r="X1678" s="6">
        <v>2004</v>
      </c>
      <c r="Z1678" s="6">
        <v>0</v>
      </c>
      <c r="AD1678" s="9">
        <v>124</v>
      </c>
    </row>
    <row r="1679" spans="1:30">
      <c r="A1679" s="9">
        <v>12</v>
      </c>
      <c r="B1679" s="9" t="str">
        <f t="shared" si="79"/>
        <v>Celestion Truvox 1220</v>
      </c>
      <c r="C1679" s="9" t="s">
        <v>960</v>
      </c>
      <c r="D1679" s="9" t="s">
        <v>2437</v>
      </c>
      <c r="E1679" s="9"/>
      <c r="F1679" s="9"/>
      <c r="G1679" s="9"/>
      <c r="H1679" s="9">
        <v>150</v>
      </c>
      <c r="I1679" s="9">
        <v>97</v>
      </c>
      <c r="J1679" s="9">
        <v>2</v>
      </c>
      <c r="K1679" s="9">
        <v>55</v>
      </c>
      <c r="L1679" s="9">
        <v>84</v>
      </c>
      <c r="M1679" s="9">
        <v>0.42</v>
      </c>
      <c r="N1679" s="14">
        <f t="shared" si="78"/>
        <v>0.45833333333333331</v>
      </c>
      <c r="O1679" s="14">
        <f t="shared" si="80"/>
        <v>5.0217391304347903</v>
      </c>
      <c r="P1679" s="9"/>
      <c r="Q1679" s="9"/>
      <c r="R1679" s="9"/>
      <c r="W1679" t="s">
        <v>3530</v>
      </c>
      <c r="X1679" s="6">
        <v>2004</v>
      </c>
      <c r="Z1679" s="6">
        <v>0</v>
      </c>
      <c r="AD1679" s="9">
        <v>120</v>
      </c>
    </row>
    <row r="1680" spans="1:30">
      <c r="A1680" s="9">
        <v>12</v>
      </c>
      <c r="B1680" s="9" t="str">
        <f t="shared" si="79"/>
        <v>Celestion Truvox 1225</v>
      </c>
      <c r="C1680" s="9" t="s">
        <v>960</v>
      </c>
      <c r="D1680" s="9" t="s">
        <v>2438</v>
      </c>
      <c r="E1680" s="9"/>
      <c r="F1680" s="9"/>
      <c r="G1680" s="9"/>
      <c r="H1680" s="9">
        <v>250</v>
      </c>
      <c r="I1680" s="9">
        <v>97</v>
      </c>
      <c r="J1680" s="9">
        <v>2.4</v>
      </c>
      <c r="K1680" s="9">
        <v>63</v>
      </c>
      <c r="L1680" s="9">
        <v>55</v>
      </c>
      <c r="M1680" s="9">
        <v>0.5</v>
      </c>
      <c r="N1680" s="14">
        <f t="shared" si="78"/>
        <v>0.53846153846153844</v>
      </c>
      <c r="O1680" s="14">
        <f t="shared" si="80"/>
        <v>7.0000000000000036</v>
      </c>
      <c r="P1680" s="9"/>
      <c r="Q1680" s="9"/>
      <c r="R1680" s="9"/>
      <c r="W1680" t="s">
        <v>3530</v>
      </c>
      <c r="X1680" s="6">
        <v>2004</v>
      </c>
      <c r="Z1680" s="6">
        <v>0</v>
      </c>
      <c r="AD1680" s="9">
        <v>117</v>
      </c>
    </row>
    <row r="1681" spans="1:30">
      <c r="A1681" s="9">
        <v>12</v>
      </c>
      <c r="B1681" s="9" t="str">
        <f t="shared" si="79"/>
        <v>Celestion Truvox 1225 e</v>
      </c>
      <c r="C1681" s="9" t="s">
        <v>960</v>
      </c>
      <c r="D1681" s="9" t="s">
        <v>2439</v>
      </c>
      <c r="E1681" s="9"/>
      <c r="F1681" s="9"/>
      <c r="G1681" s="9"/>
      <c r="H1681" s="9">
        <v>300</v>
      </c>
      <c r="I1681" s="9">
        <v>96</v>
      </c>
      <c r="J1681" s="9">
        <v>3.3</v>
      </c>
      <c r="K1681" s="9">
        <v>59</v>
      </c>
      <c r="L1681" s="9">
        <v>60</v>
      </c>
      <c r="M1681" s="9">
        <v>0.4</v>
      </c>
      <c r="N1681" s="14">
        <f t="shared" si="78"/>
        <v>0.40972222222222221</v>
      </c>
      <c r="O1681" s="14">
        <f t="shared" si="80"/>
        <v>16.857142857142904</v>
      </c>
      <c r="P1681" s="9"/>
      <c r="Q1681" s="9"/>
      <c r="R1681" s="9"/>
      <c r="W1681" t="s">
        <v>3530</v>
      </c>
      <c r="X1681" s="6">
        <v>2004</v>
      </c>
      <c r="Z1681" s="6">
        <v>0</v>
      </c>
      <c r="AD1681" s="9">
        <v>144</v>
      </c>
    </row>
    <row r="1682" spans="1:30">
      <c r="A1682" s="9">
        <v>12</v>
      </c>
      <c r="B1682" s="9" t="str">
        <f t="shared" si="79"/>
        <v>Cerwin-Vega Stroker 12</v>
      </c>
      <c r="C1682" s="9" t="s">
        <v>1384</v>
      </c>
      <c r="D1682" s="9" t="s">
        <v>2440</v>
      </c>
      <c r="E1682" s="9"/>
      <c r="F1682" s="9"/>
      <c r="G1682" s="9"/>
      <c r="H1682" s="9">
        <v>100</v>
      </c>
      <c r="I1682" s="9"/>
      <c r="J1682" s="9">
        <v>4.8</v>
      </c>
      <c r="K1682" s="9">
        <v>45</v>
      </c>
      <c r="L1682" s="9">
        <v>21.7</v>
      </c>
      <c r="M1682" s="9">
        <v>0.23</v>
      </c>
      <c r="N1682" s="14">
        <f t="shared" si="78"/>
        <v>0.22959183673469388</v>
      </c>
      <c r="O1682" s="14">
        <f t="shared" si="80"/>
        <v>-129.37500000000239</v>
      </c>
      <c r="P1682" s="9"/>
      <c r="Q1682" s="9"/>
      <c r="R1682" s="9"/>
      <c r="W1682" t="s">
        <v>3530</v>
      </c>
      <c r="X1682" s="6">
        <v>2004</v>
      </c>
      <c r="Z1682" s="6">
        <v>0</v>
      </c>
      <c r="AD1682" s="9">
        <v>196</v>
      </c>
    </row>
    <row r="1683" spans="1:30">
      <c r="A1683" s="9">
        <v>12</v>
      </c>
      <c r="B1683" s="9" t="str">
        <f t="shared" si="79"/>
        <v>CMX T6124</v>
      </c>
      <c r="C1683" s="9" t="s">
        <v>1900</v>
      </c>
      <c r="D1683" s="9" t="s">
        <v>2441</v>
      </c>
      <c r="E1683" s="9"/>
      <c r="F1683" s="9"/>
      <c r="G1683" s="9"/>
      <c r="H1683" s="9">
        <v>250</v>
      </c>
      <c r="I1683" s="9">
        <v>87.1</v>
      </c>
      <c r="J1683" s="9">
        <v>9.4</v>
      </c>
      <c r="K1683" s="9">
        <v>29.7</v>
      </c>
      <c r="L1683" s="9">
        <v>78.400000000000006</v>
      </c>
      <c r="M1683" s="9">
        <v>0.66</v>
      </c>
      <c r="N1683" s="14">
        <f t="shared" si="78"/>
        <v>0.724390243902439</v>
      </c>
      <c r="O1683" s="14">
        <f t="shared" si="80"/>
        <v>7.4249999999999972</v>
      </c>
      <c r="P1683" s="9"/>
      <c r="Q1683" s="9"/>
      <c r="R1683" s="9"/>
      <c r="W1683" t="s">
        <v>3530</v>
      </c>
      <c r="X1683" s="6">
        <v>2004</v>
      </c>
      <c r="Z1683" s="6">
        <v>0</v>
      </c>
      <c r="AD1683" s="9">
        <v>41</v>
      </c>
    </row>
    <row r="1684" spans="1:30">
      <c r="A1684" s="9">
        <v>12</v>
      </c>
      <c r="B1684" s="9" t="str">
        <f t="shared" si="79"/>
        <v>CMX T6128</v>
      </c>
      <c r="C1684" s="9" t="s">
        <v>1900</v>
      </c>
      <c r="D1684" s="9" t="s">
        <v>2442</v>
      </c>
      <c r="E1684" s="9"/>
      <c r="F1684" s="9"/>
      <c r="G1684" s="9"/>
      <c r="H1684" s="9">
        <v>250</v>
      </c>
      <c r="I1684" s="9">
        <v>87.1</v>
      </c>
      <c r="J1684" s="9">
        <v>9.4</v>
      </c>
      <c r="K1684" s="9">
        <v>31.9</v>
      </c>
      <c r="L1684" s="9">
        <v>72.5</v>
      </c>
      <c r="M1684" s="9">
        <v>0.78</v>
      </c>
      <c r="N1684" s="14">
        <f t="shared" si="78"/>
        <v>0.88611111111111107</v>
      </c>
      <c r="O1684" s="14">
        <f t="shared" si="80"/>
        <v>6.5136125654450359</v>
      </c>
      <c r="P1684" s="9"/>
      <c r="Q1684" s="9"/>
      <c r="R1684" s="9"/>
      <c r="W1684" t="s">
        <v>3530</v>
      </c>
      <c r="X1684" s="6">
        <v>2004</v>
      </c>
      <c r="Z1684" s="6">
        <v>0</v>
      </c>
      <c r="AD1684" s="9">
        <v>36</v>
      </c>
    </row>
    <row r="1685" spans="1:30">
      <c r="A1685" s="9">
        <v>12</v>
      </c>
      <c r="B1685" s="9" t="str">
        <f t="shared" si="79"/>
        <v>CMX T8124</v>
      </c>
      <c r="C1685" s="9" t="s">
        <v>1900</v>
      </c>
      <c r="D1685" s="9" t="s">
        <v>2443</v>
      </c>
      <c r="E1685" s="9"/>
      <c r="F1685" s="9"/>
      <c r="G1685" s="9"/>
      <c r="H1685" s="9">
        <v>400</v>
      </c>
      <c r="I1685" s="9">
        <v>85.8</v>
      </c>
      <c r="J1685" s="9">
        <v>12.3</v>
      </c>
      <c r="K1685" s="9">
        <v>23.6</v>
      </c>
      <c r="L1685" s="9">
        <v>95.2</v>
      </c>
      <c r="M1685" s="9">
        <v>0.5</v>
      </c>
      <c r="N1685" s="14">
        <f t="shared" si="78"/>
        <v>0.53636363636363638</v>
      </c>
      <c r="O1685" s="14">
        <f t="shared" si="80"/>
        <v>7.3749999999999956</v>
      </c>
      <c r="P1685" s="9"/>
      <c r="Q1685" s="9"/>
      <c r="R1685" s="9"/>
      <c r="W1685" t="s">
        <v>3530</v>
      </c>
      <c r="X1685" s="6">
        <v>2004</v>
      </c>
      <c r="Z1685" s="6">
        <v>0</v>
      </c>
      <c r="AD1685" s="9">
        <v>44</v>
      </c>
    </row>
    <row r="1686" spans="1:30">
      <c r="A1686" s="9">
        <v>12</v>
      </c>
      <c r="B1686" s="9" t="str">
        <f t="shared" si="79"/>
        <v>Conrad Electronik DS120i</v>
      </c>
      <c r="C1686" s="9" t="s">
        <v>962</v>
      </c>
      <c r="D1686" s="9" t="s">
        <v>2444</v>
      </c>
      <c r="E1686" s="9"/>
      <c r="F1686" s="9"/>
      <c r="G1686" s="9"/>
      <c r="H1686" s="9">
        <v>120</v>
      </c>
      <c r="I1686" s="9"/>
      <c r="J1686" s="9">
        <v>4</v>
      </c>
      <c r="K1686" s="9">
        <v>24</v>
      </c>
      <c r="L1686" s="9">
        <v>180</v>
      </c>
      <c r="M1686" s="9">
        <v>0.33</v>
      </c>
      <c r="N1686" s="14">
        <f t="shared" si="78"/>
        <v>0.35820895522388058</v>
      </c>
      <c r="O1686" s="14">
        <f t="shared" si="80"/>
        <v>4.190476190476196</v>
      </c>
      <c r="P1686" s="9"/>
      <c r="Q1686" s="9"/>
      <c r="R1686" s="9"/>
      <c r="W1686" t="s">
        <v>3530</v>
      </c>
      <c r="X1686" s="6">
        <v>2004</v>
      </c>
      <c r="Z1686" s="6">
        <v>0</v>
      </c>
      <c r="AD1686" s="9">
        <v>67</v>
      </c>
    </row>
    <row r="1687" spans="1:30">
      <c r="A1687" s="9">
        <v>12</v>
      </c>
      <c r="B1687" s="9" t="str">
        <f t="shared" si="79"/>
        <v>Craaft 12-400LC</v>
      </c>
      <c r="C1687" s="9" t="s">
        <v>1135</v>
      </c>
      <c r="D1687" s="9" t="s">
        <v>2445</v>
      </c>
      <c r="E1687" s="9"/>
      <c r="F1687" s="9"/>
      <c r="G1687" s="9"/>
      <c r="H1687" s="9">
        <v>400</v>
      </c>
      <c r="I1687" s="9">
        <v>101</v>
      </c>
      <c r="J1687" s="9">
        <v>3</v>
      </c>
      <c r="K1687" s="9">
        <v>57</v>
      </c>
      <c r="L1687" s="9">
        <v>95</v>
      </c>
      <c r="M1687" s="9">
        <v>0.22</v>
      </c>
      <c r="N1687" s="14">
        <f t="shared" si="78"/>
        <v>0.22983870967741934</v>
      </c>
      <c r="O1687" s="14">
        <f t="shared" si="80"/>
        <v>5.1393442622950767</v>
      </c>
      <c r="P1687" s="9"/>
      <c r="Q1687" s="9"/>
      <c r="R1687" s="9"/>
      <c r="W1687" t="s">
        <v>3530</v>
      </c>
      <c r="X1687" s="6">
        <v>2004</v>
      </c>
      <c r="Z1687" s="6">
        <v>0</v>
      </c>
      <c r="AD1687" s="9">
        <v>248</v>
      </c>
    </row>
    <row r="1688" spans="1:30">
      <c r="A1688" s="9">
        <v>12</v>
      </c>
      <c r="B1688" s="9" t="str">
        <f t="shared" si="79"/>
        <v>Crunch BL124</v>
      </c>
      <c r="C1688" s="9" t="s">
        <v>1137</v>
      </c>
      <c r="D1688" s="9" t="s">
        <v>2446</v>
      </c>
      <c r="E1688" s="9"/>
      <c r="F1688" s="9"/>
      <c r="G1688" s="9"/>
      <c r="H1688" s="9">
        <v>175</v>
      </c>
      <c r="I1688" s="9">
        <v>90</v>
      </c>
      <c r="J1688" s="9">
        <v>6.6</v>
      </c>
      <c r="K1688" s="9">
        <v>35</v>
      </c>
      <c r="L1688" s="9">
        <v>96.3</v>
      </c>
      <c r="M1688" s="9">
        <v>0.64019999999999999</v>
      </c>
      <c r="N1688" s="14">
        <f t="shared" si="78"/>
        <v>0.7</v>
      </c>
      <c r="O1688" s="14">
        <f t="shared" si="80"/>
        <v>7.4939799331103707</v>
      </c>
      <c r="P1688" s="9"/>
      <c r="Q1688" s="9"/>
      <c r="R1688" s="9"/>
      <c r="W1688" t="s">
        <v>3530</v>
      </c>
      <c r="X1688" s="6">
        <v>2004</v>
      </c>
      <c r="Z1688" s="6">
        <v>0</v>
      </c>
      <c r="AD1688" s="9">
        <v>50</v>
      </c>
    </row>
    <row r="1689" spans="1:30">
      <c r="A1689" s="9">
        <v>12</v>
      </c>
      <c r="B1689" s="9" t="str">
        <f t="shared" si="79"/>
        <v>Crunch CR124</v>
      </c>
      <c r="C1689" s="9" t="s">
        <v>1137</v>
      </c>
      <c r="D1689" s="9" t="s">
        <v>2447</v>
      </c>
      <c r="E1689" s="9"/>
      <c r="F1689" s="9"/>
      <c r="G1689" s="9"/>
      <c r="H1689" s="9">
        <v>200</v>
      </c>
      <c r="I1689" s="9">
        <v>92</v>
      </c>
      <c r="J1689" s="9">
        <v>6.6</v>
      </c>
      <c r="K1689" s="9">
        <v>26</v>
      </c>
      <c r="L1689" s="9">
        <v>222.3</v>
      </c>
      <c r="M1689" s="9">
        <v>0.36940000000000001</v>
      </c>
      <c r="N1689" s="14">
        <f t="shared" si="78"/>
        <v>0.38805970149253732</v>
      </c>
      <c r="O1689" s="14">
        <f t="shared" si="80"/>
        <v>7.6822908334666211</v>
      </c>
      <c r="P1689" s="9"/>
      <c r="Q1689" s="9"/>
      <c r="R1689" s="9"/>
      <c r="W1689" t="s">
        <v>3530</v>
      </c>
      <c r="X1689" s="6">
        <v>2004</v>
      </c>
      <c r="Z1689" s="6">
        <v>0</v>
      </c>
      <c r="AD1689" s="9">
        <v>67</v>
      </c>
    </row>
    <row r="1690" spans="1:30">
      <c r="A1690" s="9">
        <v>12</v>
      </c>
      <c r="B1690" s="9" t="str">
        <f t="shared" si="79"/>
        <v>Crunch CR128</v>
      </c>
      <c r="C1690" s="9" t="s">
        <v>1137</v>
      </c>
      <c r="D1690" s="9" t="s">
        <v>2448</v>
      </c>
      <c r="E1690" s="9"/>
      <c r="F1690" s="9"/>
      <c r="G1690" s="9"/>
      <c r="H1690" s="9">
        <v>200</v>
      </c>
      <c r="I1690" s="9">
        <v>93</v>
      </c>
      <c r="J1690" s="9">
        <v>6.6</v>
      </c>
      <c r="K1690" s="9">
        <v>29</v>
      </c>
      <c r="L1690" s="9">
        <v>195.4</v>
      </c>
      <c r="M1690" s="9">
        <v>0.39169999999999999</v>
      </c>
      <c r="N1690" s="14">
        <f t="shared" si="78"/>
        <v>0.42028985507246375</v>
      </c>
      <c r="O1690" s="14">
        <f t="shared" si="80"/>
        <v>5.7582501140568807</v>
      </c>
      <c r="P1690" s="9"/>
      <c r="Q1690" s="9"/>
      <c r="R1690" s="9"/>
      <c r="W1690" t="s">
        <v>3530</v>
      </c>
      <c r="X1690" s="6">
        <v>2004</v>
      </c>
      <c r="Z1690" s="6">
        <v>0</v>
      </c>
      <c r="AD1690" s="9">
        <v>69</v>
      </c>
    </row>
    <row r="1691" spans="1:30">
      <c r="A1691" s="9">
        <v>12</v>
      </c>
      <c r="B1691" s="9" t="str">
        <f t="shared" si="79"/>
        <v>Crunch CR12PRO-04</v>
      </c>
      <c r="C1691" s="9" t="s">
        <v>1137</v>
      </c>
      <c r="D1691" s="9" t="s">
        <v>2449</v>
      </c>
      <c r="E1691" s="9"/>
      <c r="F1691" s="9"/>
      <c r="G1691" s="9"/>
      <c r="H1691" s="9">
        <v>300</v>
      </c>
      <c r="I1691" s="9">
        <v>96</v>
      </c>
      <c r="J1691" s="9">
        <v>6.6</v>
      </c>
      <c r="K1691" s="9">
        <v>35</v>
      </c>
      <c r="L1691" s="9">
        <v>206.7</v>
      </c>
      <c r="M1691" s="9">
        <v>0.30480000000000002</v>
      </c>
      <c r="N1691" s="14">
        <f t="shared" si="78"/>
        <v>0.32110091743119268</v>
      </c>
      <c r="O1691" s="14">
        <f t="shared" si="80"/>
        <v>6.0040522287258131</v>
      </c>
      <c r="P1691" s="9"/>
      <c r="Q1691" s="9"/>
      <c r="R1691" s="9"/>
      <c r="W1691" t="s">
        <v>3530</v>
      </c>
      <c r="X1691" s="6">
        <v>2004</v>
      </c>
      <c r="Z1691" s="6">
        <v>0</v>
      </c>
      <c r="AD1691" s="9">
        <v>109</v>
      </c>
    </row>
    <row r="1692" spans="1:30">
      <c r="A1692" s="9">
        <v>12</v>
      </c>
      <c r="B1692" s="9" t="str">
        <f t="shared" si="79"/>
        <v>Crunch CR12PRO-08</v>
      </c>
      <c r="C1692" s="9" t="s">
        <v>1137</v>
      </c>
      <c r="D1692" s="9" t="s">
        <v>2450</v>
      </c>
      <c r="E1692" s="9"/>
      <c r="F1692" s="9"/>
      <c r="G1692" s="9"/>
      <c r="H1692" s="9">
        <v>300</v>
      </c>
      <c r="I1692" s="9">
        <v>93</v>
      </c>
      <c r="J1692" s="9">
        <v>6.6</v>
      </c>
      <c r="K1692" s="9">
        <v>37</v>
      </c>
      <c r="L1692" s="9">
        <v>116.1</v>
      </c>
      <c r="M1692" s="9">
        <v>0.40579999999999999</v>
      </c>
      <c r="N1692" s="14">
        <f t="shared" si="78"/>
        <v>0.43023255813953487</v>
      </c>
      <c r="O1692" s="14">
        <f t="shared" si="80"/>
        <v>7.1457262516657325</v>
      </c>
      <c r="P1692" s="9"/>
      <c r="Q1692" s="9"/>
      <c r="R1692" s="9"/>
      <c r="W1692" t="s">
        <v>3530</v>
      </c>
      <c r="X1692" s="6">
        <v>2004</v>
      </c>
      <c r="Z1692" s="6">
        <v>0</v>
      </c>
      <c r="AD1692" s="9">
        <v>86</v>
      </c>
    </row>
    <row r="1693" spans="1:30">
      <c r="A1693" s="9">
        <v>12</v>
      </c>
      <c r="B1693" s="9" t="str">
        <f t="shared" si="79"/>
        <v>Crunch CR12WTP-04</v>
      </c>
      <c r="C1693" s="9" t="s">
        <v>1137</v>
      </c>
      <c r="D1693" s="9" t="s">
        <v>2451</v>
      </c>
      <c r="E1693" s="9"/>
      <c r="F1693" s="9"/>
      <c r="G1693" s="9"/>
      <c r="H1693" s="9">
        <v>250</v>
      </c>
      <c r="I1693" s="9">
        <v>92</v>
      </c>
      <c r="J1693" s="9">
        <v>6.6</v>
      </c>
      <c r="K1693" s="9">
        <v>22</v>
      </c>
      <c r="L1693" s="9">
        <v>262</v>
      </c>
      <c r="M1693" s="9">
        <v>0.28110000000000002</v>
      </c>
      <c r="N1693" s="14">
        <f t="shared" si="78"/>
        <v>0.28947368421052633</v>
      </c>
      <c r="O1693" s="14">
        <f t="shared" si="80"/>
        <v>9.7174732872407574</v>
      </c>
      <c r="P1693" s="9"/>
      <c r="Q1693" s="9"/>
      <c r="R1693" s="9"/>
      <c r="W1693" t="s">
        <v>3530</v>
      </c>
      <c r="X1693" s="6">
        <v>2004</v>
      </c>
      <c r="Z1693" s="6">
        <v>0</v>
      </c>
      <c r="AD1693" s="9">
        <v>76</v>
      </c>
    </row>
    <row r="1694" spans="1:30">
      <c r="A1694" s="9">
        <v>12</v>
      </c>
      <c r="B1694" s="9" t="str">
        <f t="shared" si="79"/>
        <v>Crunch CR12WTP-08</v>
      </c>
      <c r="C1694" s="9" t="s">
        <v>1137</v>
      </c>
      <c r="D1694" s="9" t="s">
        <v>2452</v>
      </c>
      <c r="E1694" s="9"/>
      <c r="F1694" s="9"/>
      <c r="G1694" s="9"/>
      <c r="H1694" s="9">
        <v>250</v>
      </c>
      <c r="I1694" s="9">
        <v>96</v>
      </c>
      <c r="J1694" s="9">
        <v>6.6</v>
      </c>
      <c r="K1694" s="9">
        <v>25</v>
      </c>
      <c r="L1694" s="9">
        <v>566.4</v>
      </c>
      <c r="M1694" s="9">
        <v>0.31030000000000002</v>
      </c>
      <c r="N1694" s="14">
        <f t="shared" si="78"/>
        <v>0.32051282051282054</v>
      </c>
      <c r="O1694" s="14">
        <f t="shared" si="80"/>
        <v>9.7382626161185097</v>
      </c>
      <c r="P1694" s="9"/>
      <c r="Q1694" s="9"/>
      <c r="R1694" s="9"/>
      <c r="W1694" t="s">
        <v>3530</v>
      </c>
      <c r="X1694" s="6">
        <v>2004</v>
      </c>
      <c r="Z1694" s="6">
        <v>0</v>
      </c>
      <c r="AD1694" s="9">
        <v>78</v>
      </c>
    </row>
    <row r="1695" spans="1:30">
      <c r="A1695" s="9">
        <v>12</v>
      </c>
      <c r="B1695" s="9" t="str">
        <f t="shared" si="79"/>
        <v>D.A.S. 12B</v>
      </c>
      <c r="C1695" s="9" t="s">
        <v>1913</v>
      </c>
      <c r="D1695" s="9" t="s">
        <v>2453</v>
      </c>
      <c r="E1695" s="9"/>
      <c r="F1695" s="9"/>
      <c r="G1695" s="9"/>
      <c r="H1695" s="9">
        <v>500</v>
      </c>
      <c r="I1695" s="9">
        <v>99</v>
      </c>
      <c r="J1695" s="9">
        <v>4</v>
      </c>
      <c r="K1695" s="9">
        <v>46</v>
      </c>
      <c r="L1695" s="9">
        <v>78</v>
      </c>
      <c r="M1695" s="9">
        <v>0.188</v>
      </c>
      <c r="N1695" s="14">
        <f t="shared" si="78"/>
        <v>0.19166666666666668</v>
      </c>
      <c r="O1695" s="14">
        <f t="shared" si="80"/>
        <v>9.827272727272744</v>
      </c>
      <c r="P1695" s="9"/>
      <c r="Q1695" s="9"/>
      <c r="R1695" s="9"/>
      <c r="W1695" t="s">
        <v>3530</v>
      </c>
      <c r="X1695" s="6">
        <v>2004</v>
      </c>
      <c r="Z1695" s="6">
        <v>0</v>
      </c>
      <c r="AD1695" s="9">
        <v>240</v>
      </c>
    </row>
    <row r="1696" spans="1:30">
      <c r="A1696" s="9">
        <v>12</v>
      </c>
      <c r="B1696" s="9" t="str">
        <f t="shared" si="79"/>
        <v>D.A.S. 12BN</v>
      </c>
      <c r="C1696" s="9" t="s">
        <v>1913</v>
      </c>
      <c r="D1696" s="9" t="s">
        <v>2454</v>
      </c>
      <c r="E1696" s="9"/>
      <c r="F1696" s="9"/>
      <c r="G1696" s="9"/>
      <c r="H1696" s="9">
        <v>500</v>
      </c>
      <c r="I1696" s="9">
        <v>99</v>
      </c>
      <c r="J1696" s="9">
        <v>4</v>
      </c>
      <c r="K1696" s="9">
        <v>46</v>
      </c>
      <c r="L1696" s="9">
        <v>84</v>
      </c>
      <c r="M1696" s="9">
        <v>0.16500000000000001</v>
      </c>
      <c r="N1696" s="14">
        <f t="shared" si="78"/>
        <v>0.16788321167883211</v>
      </c>
      <c r="O1696" s="14">
        <f t="shared" si="80"/>
        <v>9.6075949367089297</v>
      </c>
      <c r="P1696" s="9"/>
      <c r="Q1696" s="9"/>
      <c r="R1696" s="9"/>
      <c r="W1696" t="s">
        <v>3530</v>
      </c>
      <c r="X1696" s="6">
        <v>2004</v>
      </c>
      <c r="Z1696" s="6">
        <v>0</v>
      </c>
      <c r="AD1696" s="9">
        <v>274</v>
      </c>
    </row>
    <row r="1697" spans="1:30">
      <c r="A1697" s="9">
        <v>12</v>
      </c>
      <c r="B1697" s="9" t="str">
        <f t="shared" si="79"/>
        <v>D.A.S. 12G</v>
      </c>
      <c r="C1697" s="9" t="s">
        <v>1913</v>
      </c>
      <c r="D1697" s="9" t="s">
        <v>2455</v>
      </c>
      <c r="E1697" s="9"/>
      <c r="F1697" s="9"/>
      <c r="G1697" s="9"/>
      <c r="H1697" s="9">
        <v>700</v>
      </c>
      <c r="I1697" s="9">
        <v>96</v>
      </c>
      <c r="J1697" s="9">
        <v>6</v>
      </c>
      <c r="K1697" s="9">
        <v>48</v>
      </c>
      <c r="L1697" s="9">
        <v>148</v>
      </c>
      <c r="M1697" s="9">
        <v>0.26600000000000001</v>
      </c>
      <c r="N1697" s="14">
        <f t="shared" si="78"/>
        <v>0.27586206896551724</v>
      </c>
      <c r="O1697" s="14">
        <f t="shared" si="80"/>
        <v>7.44055944055944</v>
      </c>
      <c r="P1697" s="9"/>
      <c r="Q1697" s="9"/>
      <c r="R1697" s="9"/>
      <c r="W1697" t="s">
        <v>3530</v>
      </c>
      <c r="X1697" s="6">
        <v>2004</v>
      </c>
      <c r="Z1697" s="6">
        <v>0</v>
      </c>
      <c r="AD1697" s="9">
        <v>174</v>
      </c>
    </row>
    <row r="1698" spans="1:30">
      <c r="A1698" s="9">
        <v>12</v>
      </c>
      <c r="B1698" s="9" t="str">
        <f t="shared" si="79"/>
        <v>D.A.S. 12H</v>
      </c>
      <c r="C1698" s="9" t="s">
        <v>1913</v>
      </c>
      <c r="D1698" s="9" t="s">
        <v>2456</v>
      </c>
      <c r="E1698" s="9"/>
      <c r="F1698" s="9"/>
      <c r="G1698" s="9"/>
      <c r="H1698" s="9">
        <v>600</v>
      </c>
      <c r="I1698" s="9">
        <v>95</v>
      </c>
      <c r="J1698" s="9">
        <v>6</v>
      </c>
      <c r="K1698" s="9">
        <v>48</v>
      </c>
      <c r="L1698" s="9">
        <v>57</v>
      </c>
      <c r="M1698" s="9">
        <v>0.30199999999999999</v>
      </c>
      <c r="N1698" s="14">
        <f t="shared" si="78"/>
        <v>0.31788079470198677</v>
      </c>
      <c r="O1698" s="14">
        <f t="shared" si="80"/>
        <v>6.0450375312760514</v>
      </c>
      <c r="P1698" s="9"/>
      <c r="Q1698" s="9"/>
      <c r="R1698" s="9"/>
      <c r="W1698" t="s">
        <v>3530</v>
      </c>
      <c r="X1698" s="6">
        <v>2004</v>
      </c>
      <c r="Z1698" s="6">
        <v>0</v>
      </c>
      <c r="AD1698" s="9">
        <v>151</v>
      </c>
    </row>
    <row r="1699" spans="1:30">
      <c r="A1699" s="9">
        <v>12</v>
      </c>
      <c r="B1699" s="9" t="str">
        <f t="shared" si="79"/>
        <v>D.A.S. 12HM</v>
      </c>
      <c r="C1699" s="9" t="s">
        <v>1913</v>
      </c>
      <c r="D1699" s="9" t="s">
        <v>2457</v>
      </c>
      <c r="E1699" s="9"/>
      <c r="F1699" s="9"/>
      <c r="G1699" s="9"/>
      <c r="H1699" s="9">
        <v>500</v>
      </c>
      <c r="I1699" s="9">
        <v>97.5</v>
      </c>
      <c r="J1699" s="9">
        <v>4</v>
      </c>
      <c r="K1699" s="9">
        <v>44</v>
      </c>
      <c r="L1699" s="9">
        <v>83</v>
      </c>
      <c r="M1699" s="9">
        <v>0.23</v>
      </c>
      <c r="N1699" s="14">
        <f t="shared" si="78"/>
        <v>0.23655913978494625</v>
      </c>
      <c r="O1699" s="14">
        <f t="shared" si="80"/>
        <v>8.2950819672130862</v>
      </c>
      <c r="P1699" s="9"/>
      <c r="Q1699" s="9"/>
      <c r="R1699" s="9"/>
      <c r="W1699" t="s">
        <v>3530</v>
      </c>
      <c r="X1699" s="6">
        <v>2004</v>
      </c>
      <c r="Z1699" s="6">
        <v>0</v>
      </c>
      <c r="AD1699" s="9">
        <v>186</v>
      </c>
    </row>
    <row r="1700" spans="1:30">
      <c r="A1700" s="9">
        <v>12</v>
      </c>
      <c r="B1700" s="9" t="str">
        <f t="shared" si="79"/>
        <v>D.A.S. 12L</v>
      </c>
      <c r="C1700" s="9" t="s">
        <v>1913</v>
      </c>
      <c r="D1700" s="9" t="s">
        <v>2458</v>
      </c>
      <c r="E1700" s="9"/>
      <c r="F1700" s="9"/>
      <c r="G1700" s="9"/>
      <c r="H1700" s="9">
        <v>400</v>
      </c>
      <c r="I1700" s="9">
        <v>97</v>
      </c>
      <c r="J1700" s="9">
        <v>6</v>
      </c>
      <c r="K1700" s="9">
        <v>42</v>
      </c>
      <c r="L1700" s="9">
        <v>124</v>
      </c>
      <c r="M1700" s="9">
        <v>0.28699999999999998</v>
      </c>
      <c r="N1700" s="14">
        <f t="shared" si="78"/>
        <v>0.29577464788732394</v>
      </c>
      <c r="O1700" s="14">
        <f t="shared" si="80"/>
        <v>9.6741573033707624</v>
      </c>
      <c r="P1700" s="9"/>
      <c r="Q1700" s="9"/>
      <c r="R1700" s="9"/>
      <c r="W1700" t="s">
        <v>3530</v>
      </c>
      <c r="X1700" s="6">
        <v>2004</v>
      </c>
      <c r="Z1700" s="6">
        <v>0</v>
      </c>
      <c r="AD1700" s="9">
        <v>142</v>
      </c>
    </row>
    <row r="1701" spans="1:30">
      <c r="A1701" s="9">
        <v>12</v>
      </c>
      <c r="B1701" s="9" t="str">
        <f t="shared" si="79"/>
        <v>D.A.S. 12P</v>
      </c>
      <c r="C1701" s="9" t="s">
        <v>1913</v>
      </c>
      <c r="D1701" s="9" t="s">
        <v>2459</v>
      </c>
      <c r="E1701" s="9"/>
      <c r="F1701" s="9"/>
      <c r="G1701" s="9"/>
      <c r="H1701" s="9">
        <v>400</v>
      </c>
      <c r="I1701" s="9">
        <v>96</v>
      </c>
      <c r="J1701" s="9">
        <v>6</v>
      </c>
      <c r="K1701" s="9">
        <v>42</v>
      </c>
      <c r="L1701" s="9">
        <v>105</v>
      </c>
      <c r="M1701" s="9">
        <v>0.32900000000000001</v>
      </c>
      <c r="N1701" s="14">
        <f t="shared" si="78"/>
        <v>0.33870967741935482</v>
      </c>
      <c r="O1701" s="14">
        <f t="shared" si="80"/>
        <v>11.476744186046567</v>
      </c>
      <c r="P1701" s="9"/>
      <c r="Q1701" s="9"/>
      <c r="R1701" s="9"/>
      <c r="W1701" t="s">
        <v>3530</v>
      </c>
      <c r="X1701" s="6">
        <v>2004</v>
      </c>
      <c r="Z1701" s="6">
        <v>0</v>
      </c>
      <c r="AD1701" s="9">
        <v>124</v>
      </c>
    </row>
    <row r="1702" spans="1:30">
      <c r="A1702" s="9">
        <v>12</v>
      </c>
      <c r="B1702" s="9" t="str">
        <f t="shared" si="79"/>
        <v>Davis 31 ST 12</v>
      </c>
      <c r="C1702" s="9" t="s">
        <v>851</v>
      </c>
      <c r="D1702" s="9" t="s">
        <v>2460</v>
      </c>
      <c r="E1702" s="9"/>
      <c r="F1702" s="9"/>
      <c r="G1702" s="9"/>
      <c r="H1702" s="9"/>
      <c r="I1702" s="9">
        <v>94</v>
      </c>
      <c r="J1702" s="9">
        <v>9</v>
      </c>
      <c r="K1702" s="9">
        <v>31</v>
      </c>
      <c r="L1702" s="9">
        <v>58</v>
      </c>
      <c r="M1702" s="9">
        <v>0.81</v>
      </c>
      <c r="N1702" s="14">
        <f t="shared" si="78"/>
        <v>1.0689655172413792</v>
      </c>
      <c r="O1702" s="14">
        <f t="shared" si="80"/>
        <v>3.3435419440745688</v>
      </c>
      <c r="P1702" s="9"/>
      <c r="Q1702" s="9"/>
      <c r="R1702" s="9"/>
      <c r="W1702" t="s">
        <v>3530</v>
      </c>
      <c r="X1702" s="6">
        <v>2004</v>
      </c>
      <c r="Z1702" s="6">
        <v>0</v>
      </c>
      <c r="AD1702" s="9">
        <v>29</v>
      </c>
    </row>
    <row r="1703" spans="1:30">
      <c r="A1703" s="9">
        <v>12</v>
      </c>
      <c r="B1703" s="9" t="str">
        <f t="shared" si="79"/>
        <v>Davis 31 ST 12 M</v>
      </c>
      <c r="C1703" s="9" t="s">
        <v>851</v>
      </c>
      <c r="D1703" s="9" t="s">
        <v>2461</v>
      </c>
      <c r="E1703" s="9"/>
      <c r="F1703" s="9"/>
      <c r="G1703" s="9"/>
      <c r="H1703" s="9"/>
      <c r="I1703" s="9">
        <v>92</v>
      </c>
      <c r="J1703" s="9">
        <v>9</v>
      </c>
      <c r="K1703" s="9">
        <v>24</v>
      </c>
      <c r="L1703" s="9">
        <v>260</v>
      </c>
      <c r="M1703" s="9">
        <v>0.4</v>
      </c>
      <c r="N1703" s="14">
        <f t="shared" si="78"/>
        <v>0.5</v>
      </c>
      <c r="O1703" s="14">
        <f t="shared" si="80"/>
        <v>2</v>
      </c>
      <c r="P1703" s="9"/>
      <c r="Q1703" s="9"/>
      <c r="R1703" s="9"/>
      <c r="W1703" t="s">
        <v>3530</v>
      </c>
      <c r="X1703" s="6">
        <v>2004</v>
      </c>
      <c r="Z1703" s="6">
        <v>0</v>
      </c>
      <c r="AD1703" s="9">
        <v>48</v>
      </c>
    </row>
    <row r="1704" spans="1:30">
      <c r="A1704" s="9">
        <v>12</v>
      </c>
      <c r="B1704" s="9" t="str">
        <f t="shared" si="79"/>
        <v>Davis 31 TCA 12 W</v>
      </c>
      <c r="C1704" s="9" t="s">
        <v>851</v>
      </c>
      <c r="D1704" s="9" t="s">
        <v>2462</v>
      </c>
      <c r="E1704" s="9"/>
      <c r="F1704" s="9"/>
      <c r="G1704" s="9"/>
      <c r="H1704" s="9"/>
      <c r="I1704" s="9">
        <v>94</v>
      </c>
      <c r="J1704" s="9">
        <v>6</v>
      </c>
      <c r="K1704" s="9">
        <v>27</v>
      </c>
      <c r="L1704" s="9">
        <v>335</v>
      </c>
      <c r="M1704" s="9">
        <v>0.28000000000000003</v>
      </c>
      <c r="N1704" s="14">
        <f t="shared" si="78"/>
        <v>0.32142857142857145</v>
      </c>
      <c r="O1704" s="14">
        <f t="shared" si="80"/>
        <v>2.1724137931034475</v>
      </c>
      <c r="P1704" s="9"/>
      <c r="Q1704" s="9"/>
      <c r="R1704" s="9"/>
      <c r="W1704" t="s">
        <v>3530</v>
      </c>
      <c r="X1704" s="6">
        <v>2004</v>
      </c>
      <c r="Z1704" s="6">
        <v>0</v>
      </c>
      <c r="AD1704" s="9">
        <v>84</v>
      </c>
    </row>
    <row r="1705" spans="1:30">
      <c r="A1705" s="9">
        <v>12</v>
      </c>
      <c r="B1705" s="9" t="str">
        <f t="shared" si="79"/>
        <v>Dayton 295-320</v>
      </c>
      <c r="C1705" s="9" t="s">
        <v>970</v>
      </c>
      <c r="D1705" s="9" t="s">
        <v>201</v>
      </c>
      <c r="E1705" s="9"/>
      <c r="F1705" s="9"/>
      <c r="G1705" s="9"/>
      <c r="H1705" s="9">
        <v>115</v>
      </c>
      <c r="I1705" s="9">
        <v>91.6</v>
      </c>
      <c r="J1705" s="9">
        <v>4.3</v>
      </c>
      <c r="K1705" s="9">
        <v>28</v>
      </c>
      <c r="L1705" s="9">
        <v>144.69999999999999</v>
      </c>
      <c r="M1705" s="9">
        <v>0.37</v>
      </c>
      <c r="N1705" s="14">
        <f t="shared" si="78"/>
        <v>0.41791044776119401</v>
      </c>
      <c r="O1705" s="14">
        <f t="shared" si="80"/>
        <v>3.2274143302180685</v>
      </c>
      <c r="P1705" s="9"/>
      <c r="Q1705" s="9"/>
      <c r="R1705" s="9"/>
      <c r="W1705" t="s">
        <v>3530</v>
      </c>
      <c r="X1705" s="6">
        <v>2004</v>
      </c>
      <c r="Z1705" s="6">
        <v>0</v>
      </c>
      <c r="AD1705" s="9">
        <v>67</v>
      </c>
    </row>
    <row r="1706" spans="1:30">
      <c r="A1706" s="9">
        <v>12</v>
      </c>
      <c r="B1706" s="9" t="str">
        <f t="shared" si="79"/>
        <v>Dayton Titanic MKIII</v>
      </c>
      <c r="C1706" s="9" t="s">
        <v>970</v>
      </c>
      <c r="D1706" s="9" t="s">
        <v>2463</v>
      </c>
      <c r="E1706" s="9"/>
      <c r="F1706" s="9"/>
      <c r="G1706" s="9"/>
      <c r="H1706" s="9">
        <v>700</v>
      </c>
      <c r="I1706" s="9"/>
      <c r="J1706" s="9">
        <v>18.7</v>
      </c>
      <c r="K1706" s="9">
        <v>22.2</v>
      </c>
      <c r="L1706" s="9">
        <v>73.900000000000006</v>
      </c>
      <c r="M1706" s="9">
        <v>0.44</v>
      </c>
      <c r="N1706" s="14">
        <f t="shared" si="78"/>
        <v>0.47234042553191485</v>
      </c>
      <c r="O1706" s="14">
        <f t="shared" si="80"/>
        <v>6.4263157894736818</v>
      </c>
      <c r="P1706" s="9"/>
      <c r="Q1706" s="9"/>
      <c r="R1706" s="9"/>
      <c r="W1706" t="s">
        <v>3530</v>
      </c>
      <c r="X1706" s="6">
        <v>2004</v>
      </c>
      <c r="Z1706" s="6">
        <v>0</v>
      </c>
      <c r="AD1706" s="9">
        <v>47</v>
      </c>
    </row>
    <row r="1707" spans="1:30">
      <c r="A1707" s="9">
        <v>12</v>
      </c>
      <c r="B1707" s="9" t="str">
        <f t="shared" si="79"/>
        <v>Dynabel DB-12</v>
      </c>
      <c r="C1707" s="9" t="s">
        <v>2464</v>
      </c>
      <c r="D1707" s="9" t="s">
        <v>2465</v>
      </c>
      <c r="E1707" s="9"/>
      <c r="F1707" s="9"/>
      <c r="G1707" s="9"/>
      <c r="H1707" s="9">
        <v>300</v>
      </c>
      <c r="I1707" s="9">
        <v>90</v>
      </c>
      <c r="J1707" s="9">
        <v>12</v>
      </c>
      <c r="K1707" s="9">
        <v>28.8</v>
      </c>
      <c r="L1707" s="9">
        <v>104.1</v>
      </c>
      <c r="M1707" s="9">
        <v>0.6</v>
      </c>
      <c r="N1707" s="14">
        <f t="shared" si="78"/>
        <v>0.68571428571428572</v>
      </c>
      <c r="O1707" s="14">
        <f t="shared" si="80"/>
        <v>4.7999999999999963</v>
      </c>
      <c r="P1707" s="9"/>
      <c r="Q1707" s="9"/>
      <c r="R1707" s="9"/>
      <c r="W1707" t="s">
        <v>3530</v>
      </c>
      <c r="X1707" s="6">
        <v>2004</v>
      </c>
      <c r="Z1707" s="6">
        <v>0</v>
      </c>
      <c r="AD1707" s="9">
        <v>42</v>
      </c>
    </row>
    <row r="1708" spans="1:30">
      <c r="A1708" s="9">
        <v>12</v>
      </c>
      <c r="B1708" s="9" t="str">
        <f t="shared" si="79"/>
        <v>Dynaudio MW190</v>
      </c>
      <c r="C1708" s="9" t="s">
        <v>1143</v>
      </c>
      <c r="D1708" s="9" t="s">
        <v>2466</v>
      </c>
      <c r="E1708" s="9"/>
      <c r="F1708" s="9"/>
      <c r="G1708" s="9"/>
      <c r="H1708" s="9">
        <v>190</v>
      </c>
      <c r="I1708" s="9"/>
      <c r="J1708" s="9">
        <v>9</v>
      </c>
      <c r="K1708" s="9">
        <v>31</v>
      </c>
      <c r="L1708" s="9">
        <v>143.4</v>
      </c>
      <c r="M1708" s="9">
        <v>0.53</v>
      </c>
      <c r="N1708" s="14">
        <f t="shared" si="78"/>
        <v>0.64583333333333337</v>
      </c>
      <c r="O1708" s="14">
        <f t="shared" si="80"/>
        <v>2.955035971223023</v>
      </c>
      <c r="P1708" s="9"/>
      <c r="Q1708" s="9"/>
      <c r="R1708" s="9"/>
      <c r="W1708" t="s">
        <v>3530</v>
      </c>
      <c r="X1708" s="6">
        <v>2004</v>
      </c>
      <c r="Z1708" s="6">
        <v>0</v>
      </c>
      <c r="AD1708" s="9">
        <v>48</v>
      </c>
    </row>
    <row r="1709" spans="1:30">
      <c r="A1709" s="9">
        <v>12</v>
      </c>
      <c r="B1709" s="9" t="str">
        <f t="shared" si="79"/>
        <v>Earthquake dB12 600 MAX</v>
      </c>
      <c r="C1709" s="9" t="s">
        <v>1461</v>
      </c>
      <c r="D1709" s="9" t="s">
        <v>2467</v>
      </c>
      <c r="E1709" s="9"/>
      <c r="F1709" s="9"/>
      <c r="G1709" s="9"/>
      <c r="H1709" s="9">
        <v>600</v>
      </c>
      <c r="I1709" s="9">
        <v>90</v>
      </c>
      <c r="J1709" s="9"/>
      <c r="K1709" s="9">
        <v>27</v>
      </c>
      <c r="L1709" s="9">
        <v>86.13</v>
      </c>
      <c r="M1709" s="9">
        <v>0.63390000000000002</v>
      </c>
      <c r="N1709" s="14">
        <f t="shared" si="78"/>
        <v>0</v>
      </c>
      <c r="O1709" s="14">
        <f t="shared" si="80"/>
        <v>0</v>
      </c>
      <c r="P1709" s="9"/>
      <c r="Q1709" s="9"/>
      <c r="R1709" s="9"/>
      <c r="W1709" t="s">
        <v>3530</v>
      </c>
      <c r="X1709" s="6">
        <v>2004</v>
      </c>
      <c r="Z1709" s="6">
        <v>0</v>
      </c>
      <c r="AD1709" s="9"/>
    </row>
    <row r="1710" spans="1:30">
      <c r="A1710" s="9">
        <v>12</v>
      </c>
      <c r="B1710" s="9" t="str">
        <f t="shared" si="79"/>
        <v>Earthquake Magma 12</v>
      </c>
      <c r="C1710" s="9" t="s">
        <v>1461</v>
      </c>
      <c r="D1710" s="9" t="s">
        <v>2468</v>
      </c>
      <c r="E1710" s="9"/>
      <c r="F1710" s="9"/>
      <c r="G1710" s="9"/>
      <c r="H1710" s="9">
        <v>500</v>
      </c>
      <c r="I1710" s="9">
        <v>85</v>
      </c>
      <c r="J1710" s="9">
        <v>22</v>
      </c>
      <c r="K1710" s="9">
        <v>27</v>
      </c>
      <c r="L1710" s="9">
        <v>48.6</v>
      </c>
      <c r="M1710" s="9">
        <v>0.46100000000000002</v>
      </c>
      <c r="N1710" s="14">
        <f t="shared" si="78"/>
        <v>0</v>
      </c>
      <c r="O1710" s="14">
        <f t="shared" si="80"/>
        <v>0</v>
      </c>
      <c r="P1710" s="9"/>
      <c r="Q1710" s="9"/>
      <c r="R1710" s="9"/>
      <c r="W1710" t="s">
        <v>3530</v>
      </c>
      <c r="X1710" s="6">
        <v>2004</v>
      </c>
      <c r="Z1710" s="6">
        <v>0</v>
      </c>
      <c r="AD1710" s="9"/>
    </row>
    <row r="1711" spans="1:30">
      <c r="A1711" s="9">
        <v>12</v>
      </c>
      <c r="B1711" s="9" t="str">
        <f t="shared" si="79"/>
        <v>Earthquake TremorX 12R</v>
      </c>
      <c r="C1711" s="9" t="s">
        <v>1461</v>
      </c>
      <c r="D1711" s="9" t="s">
        <v>2469</v>
      </c>
      <c r="E1711" s="9"/>
      <c r="F1711" s="9"/>
      <c r="G1711" s="9"/>
      <c r="H1711" s="9">
        <v>800</v>
      </c>
      <c r="I1711" s="9">
        <v>87</v>
      </c>
      <c r="J1711" s="9">
        <v>12.5</v>
      </c>
      <c r="K1711" s="9">
        <v>27</v>
      </c>
      <c r="L1711" s="9">
        <v>64.8</v>
      </c>
      <c r="M1711" s="9">
        <v>0.63590000000000002</v>
      </c>
      <c r="N1711" s="14">
        <f t="shared" si="78"/>
        <v>0.72972972972972971</v>
      </c>
      <c r="O1711" s="14">
        <f t="shared" si="80"/>
        <v>4.9455022035314133</v>
      </c>
      <c r="P1711" s="9"/>
      <c r="Q1711" s="9"/>
      <c r="R1711" s="9"/>
      <c r="W1711" t="s">
        <v>3530</v>
      </c>
      <c r="X1711" s="6">
        <v>2004</v>
      </c>
      <c r="Z1711" s="6">
        <v>0</v>
      </c>
      <c r="AD1711" s="9">
        <v>37</v>
      </c>
    </row>
    <row r="1712" spans="1:30">
      <c r="A1712" s="9">
        <v>12</v>
      </c>
      <c r="B1712" s="9" t="str">
        <f t="shared" si="79"/>
        <v>EAW PRO L12/554</v>
      </c>
      <c r="C1712" s="9" t="s">
        <v>2470</v>
      </c>
      <c r="D1712" s="9" t="s">
        <v>2471</v>
      </c>
      <c r="E1712" s="9"/>
      <c r="F1712" s="9"/>
      <c r="G1712" s="9"/>
      <c r="H1712" s="9">
        <v>300</v>
      </c>
      <c r="I1712" s="9">
        <v>98</v>
      </c>
      <c r="J1712" s="9">
        <v>5</v>
      </c>
      <c r="K1712" s="9">
        <v>40</v>
      </c>
      <c r="L1712" s="9">
        <v>130</v>
      </c>
      <c r="M1712" s="9">
        <v>0.22389999999999999</v>
      </c>
      <c r="N1712" s="14">
        <f t="shared" si="78"/>
        <v>0.22988505747126436</v>
      </c>
      <c r="O1712" s="14">
        <f t="shared" si="80"/>
        <v>8.5999615901670285</v>
      </c>
      <c r="P1712" s="9"/>
      <c r="Q1712" s="9"/>
      <c r="R1712" s="9"/>
      <c r="W1712" t="s">
        <v>3530</v>
      </c>
      <c r="X1712" s="6">
        <v>2004</v>
      </c>
      <c r="Z1712" s="6">
        <v>0</v>
      </c>
      <c r="AD1712" s="9">
        <v>174</v>
      </c>
    </row>
    <row r="1713" spans="1:30">
      <c r="A1713" s="9">
        <v>12</v>
      </c>
      <c r="B1713" s="9" t="str">
        <f t="shared" si="79"/>
        <v>Eighteen Sound 12LW1400 8 ohm</v>
      </c>
      <c r="C1713" s="9" t="s">
        <v>1145</v>
      </c>
      <c r="D1713" s="9" t="s">
        <v>2472</v>
      </c>
      <c r="E1713" s="9"/>
      <c r="F1713" s="9"/>
      <c r="G1713" s="9"/>
      <c r="H1713" s="9">
        <v>900</v>
      </c>
      <c r="I1713" s="9">
        <v>96</v>
      </c>
      <c r="J1713" s="9">
        <v>9.5</v>
      </c>
      <c r="K1713" s="9">
        <v>48</v>
      </c>
      <c r="L1713" s="9">
        <v>44</v>
      </c>
      <c r="M1713" s="9">
        <v>0.33</v>
      </c>
      <c r="N1713" s="14">
        <f t="shared" si="78"/>
        <v>0.34042553191489361</v>
      </c>
      <c r="O1713" s="14">
        <f t="shared" si="80"/>
        <v>10.775510204081636</v>
      </c>
      <c r="P1713" s="9"/>
      <c r="Q1713" s="9"/>
      <c r="R1713" s="9"/>
      <c r="W1713" t="s">
        <v>3530</v>
      </c>
      <c r="X1713" s="6">
        <v>2004</v>
      </c>
      <c r="Z1713" s="6">
        <v>0</v>
      </c>
      <c r="AD1713" s="9">
        <v>141</v>
      </c>
    </row>
    <row r="1714" spans="1:30">
      <c r="A1714" s="9">
        <v>12</v>
      </c>
      <c r="B1714" s="9" t="str">
        <f t="shared" si="79"/>
        <v>Eighteen Sound 12LW800 8 ohm</v>
      </c>
      <c r="C1714" s="9" t="s">
        <v>1145</v>
      </c>
      <c r="D1714" s="9" t="s">
        <v>2473</v>
      </c>
      <c r="E1714" s="9"/>
      <c r="F1714" s="9"/>
      <c r="G1714" s="9"/>
      <c r="H1714" s="9">
        <v>500</v>
      </c>
      <c r="I1714" s="9">
        <v>96</v>
      </c>
      <c r="J1714" s="9">
        <v>6.5</v>
      </c>
      <c r="K1714" s="9">
        <v>52</v>
      </c>
      <c r="L1714" s="9">
        <v>48</v>
      </c>
      <c r="M1714" s="9">
        <v>0.28999999999999998</v>
      </c>
      <c r="N1714" s="14">
        <f t="shared" si="78"/>
        <v>0.30057803468208094</v>
      </c>
      <c r="O1714" s="14">
        <f t="shared" si="80"/>
        <v>8.240437158469911</v>
      </c>
      <c r="P1714" s="9"/>
      <c r="Q1714" s="9"/>
      <c r="R1714" s="9"/>
      <c r="W1714" t="s">
        <v>3530</v>
      </c>
      <c r="X1714" s="6">
        <v>2004</v>
      </c>
      <c r="Z1714" s="6">
        <v>0</v>
      </c>
      <c r="AD1714" s="9">
        <v>173</v>
      </c>
    </row>
    <row r="1715" spans="1:30">
      <c r="A1715" s="9">
        <v>12</v>
      </c>
      <c r="B1715" s="9" t="str">
        <f t="shared" si="79"/>
        <v>Eighteen Sound 12LW801 8 ohm</v>
      </c>
      <c r="C1715" s="9" t="s">
        <v>1145</v>
      </c>
      <c r="D1715" s="9" t="s">
        <v>2474</v>
      </c>
      <c r="E1715" s="9"/>
      <c r="F1715" s="9"/>
      <c r="G1715" s="9"/>
      <c r="H1715" s="9">
        <v>500</v>
      </c>
      <c r="I1715" s="9">
        <v>96</v>
      </c>
      <c r="J1715" s="9">
        <v>8</v>
      </c>
      <c r="K1715" s="9">
        <v>54</v>
      </c>
      <c r="L1715" s="9">
        <v>41</v>
      </c>
      <c r="M1715" s="9">
        <v>0.33</v>
      </c>
      <c r="N1715" s="14">
        <f t="shared" si="78"/>
        <v>0.33962264150943394</v>
      </c>
      <c r="O1715" s="14">
        <f t="shared" si="80"/>
        <v>11.647058823529441</v>
      </c>
      <c r="P1715" s="9"/>
      <c r="Q1715" s="9"/>
      <c r="R1715" s="9"/>
      <c r="W1715" t="s">
        <v>3530</v>
      </c>
      <c r="X1715" s="6">
        <v>2004</v>
      </c>
      <c r="Z1715" s="6">
        <v>0</v>
      </c>
      <c r="AD1715" s="9">
        <v>159</v>
      </c>
    </row>
    <row r="1716" spans="1:30">
      <c r="A1716" s="9">
        <v>12</v>
      </c>
      <c r="B1716" s="9" t="str">
        <f t="shared" si="79"/>
        <v>Eighteen Sound 12MB1000 8 ohm</v>
      </c>
      <c r="C1716" s="9" t="s">
        <v>1145</v>
      </c>
      <c r="D1716" s="9" t="s">
        <v>2475</v>
      </c>
      <c r="E1716" s="9"/>
      <c r="F1716" s="9"/>
      <c r="G1716" s="9"/>
      <c r="H1716" s="9">
        <v>600</v>
      </c>
      <c r="I1716" s="9">
        <v>102</v>
      </c>
      <c r="J1716" s="9">
        <v>2.5</v>
      </c>
      <c r="K1716" s="9">
        <v>54</v>
      </c>
      <c r="L1716" s="9">
        <v>60</v>
      </c>
      <c r="M1716" s="9">
        <v>0.18</v>
      </c>
      <c r="N1716" s="14">
        <f t="shared" si="78"/>
        <v>0.2</v>
      </c>
      <c r="O1716" s="14">
        <f t="shared" si="80"/>
        <v>1.8000000000000007</v>
      </c>
      <c r="P1716" s="9"/>
      <c r="Q1716" s="9"/>
      <c r="R1716" s="9"/>
      <c r="W1716" t="s">
        <v>3530</v>
      </c>
      <c r="X1716" s="6">
        <v>2004</v>
      </c>
      <c r="Z1716" s="6">
        <v>0</v>
      </c>
      <c r="AD1716" s="9">
        <v>270</v>
      </c>
    </row>
    <row r="1717" spans="1:30">
      <c r="A1717" s="9">
        <v>12</v>
      </c>
      <c r="B1717" s="9" t="str">
        <f t="shared" si="79"/>
        <v>Eighteen Sound 12MB600 8 ohm</v>
      </c>
      <c r="C1717" s="9" t="s">
        <v>1145</v>
      </c>
      <c r="D1717" s="9" t="s">
        <v>2476</v>
      </c>
      <c r="E1717" s="9"/>
      <c r="F1717" s="9"/>
      <c r="G1717" s="9"/>
      <c r="H1717" s="9">
        <v>450</v>
      </c>
      <c r="I1717" s="9">
        <v>101</v>
      </c>
      <c r="J1717" s="9">
        <v>4.5</v>
      </c>
      <c r="K1717" s="9">
        <v>44</v>
      </c>
      <c r="L1717" s="9">
        <v>115</v>
      </c>
      <c r="M1717" s="9">
        <v>0.18</v>
      </c>
      <c r="N1717" s="14">
        <f t="shared" si="78"/>
        <v>0.18965517241379309</v>
      </c>
      <c r="O1717" s="14">
        <f t="shared" si="80"/>
        <v>3.5357142857142962</v>
      </c>
      <c r="P1717" s="9"/>
      <c r="Q1717" s="9"/>
      <c r="R1717" s="9"/>
      <c r="W1717" t="s">
        <v>3530</v>
      </c>
      <c r="X1717" s="6">
        <v>2004</v>
      </c>
      <c r="Z1717" s="6">
        <v>0</v>
      </c>
      <c r="AD1717" s="9">
        <v>232</v>
      </c>
    </row>
    <row r="1718" spans="1:30">
      <c r="A1718" s="9">
        <v>12</v>
      </c>
      <c r="B1718" s="9" t="str">
        <f t="shared" si="79"/>
        <v>Eighteen Sound 12MB606 8 ohm</v>
      </c>
      <c r="C1718" s="9" t="s">
        <v>1145</v>
      </c>
      <c r="D1718" s="9" t="s">
        <v>2477</v>
      </c>
      <c r="E1718" s="9"/>
      <c r="F1718" s="9"/>
      <c r="G1718" s="9"/>
      <c r="H1718" s="9">
        <v>450</v>
      </c>
      <c r="I1718" s="9">
        <v>98</v>
      </c>
      <c r="J1718" s="9">
        <v>6.5</v>
      </c>
      <c r="K1718" s="9">
        <v>50</v>
      </c>
      <c r="L1718" s="9">
        <v>84</v>
      </c>
      <c r="M1718" s="9">
        <v>0.32</v>
      </c>
      <c r="N1718" s="14">
        <f t="shared" si="78"/>
        <v>0.3401360544217687</v>
      </c>
      <c r="O1718" s="14">
        <f t="shared" si="80"/>
        <v>5.4054054054054035</v>
      </c>
      <c r="P1718" s="9"/>
      <c r="Q1718" s="9"/>
      <c r="R1718" s="9"/>
      <c r="W1718" t="s">
        <v>3530</v>
      </c>
      <c r="X1718" s="6">
        <v>2004</v>
      </c>
      <c r="Z1718" s="6">
        <v>0</v>
      </c>
      <c r="AD1718" s="9">
        <v>147</v>
      </c>
    </row>
    <row r="1719" spans="1:30">
      <c r="A1719" s="9">
        <v>12</v>
      </c>
      <c r="B1719" s="9" t="str">
        <f t="shared" si="79"/>
        <v>Eighteen Sound 12MB700 8 ohm</v>
      </c>
      <c r="C1719" s="9" t="s">
        <v>1145</v>
      </c>
      <c r="D1719" s="9" t="s">
        <v>2478</v>
      </c>
      <c r="E1719" s="9"/>
      <c r="F1719" s="9"/>
      <c r="G1719" s="9"/>
      <c r="H1719" s="9">
        <v>450</v>
      </c>
      <c r="I1719" s="9">
        <v>101.5</v>
      </c>
      <c r="J1719" s="9">
        <v>4.5</v>
      </c>
      <c r="K1719" s="9">
        <v>49</v>
      </c>
      <c r="L1719" s="9">
        <v>101</v>
      </c>
      <c r="M1719" s="9">
        <v>0.19</v>
      </c>
      <c r="N1719" s="14">
        <f t="shared" si="78"/>
        <v>0.2</v>
      </c>
      <c r="O1719" s="14">
        <f t="shared" si="80"/>
        <v>3.7999999999999945</v>
      </c>
      <c r="P1719" s="9"/>
      <c r="Q1719" s="9"/>
      <c r="R1719" s="9"/>
      <c r="W1719" t="s">
        <v>3530</v>
      </c>
      <c r="X1719" s="6">
        <v>2004</v>
      </c>
      <c r="Z1719" s="6">
        <v>0</v>
      </c>
      <c r="AD1719" s="9">
        <v>245</v>
      </c>
    </row>
    <row r="1720" spans="1:30">
      <c r="A1720" s="9">
        <v>12</v>
      </c>
      <c r="B1720" s="9" t="str">
        <f t="shared" si="79"/>
        <v>Eighteen Sound 12ND520 8 ohm</v>
      </c>
      <c r="C1720" s="9" t="s">
        <v>1145</v>
      </c>
      <c r="D1720" s="9" t="s">
        <v>2479</v>
      </c>
      <c r="E1720" s="9"/>
      <c r="F1720" s="9"/>
      <c r="G1720" s="9"/>
      <c r="H1720" s="9">
        <v>300</v>
      </c>
      <c r="I1720" s="9">
        <v>99.5</v>
      </c>
      <c r="J1720" s="9">
        <v>4</v>
      </c>
      <c r="K1720" s="9">
        <v>50</v>
      </c>
      <c r="L1720" s="9">
        <v>95.5</v>
      </c>
      <c r="M1720" s="9">
        <v>0.35</v>
      </c>
      <c r="N1720" s="14">
        <f t="shared" si="78"/>
        <v>0.37878787878787878</v>
      </c>
      <c r="O1720" s="14">
        <f t="shared" si="80"/>
        <v>4.6052631578947381</v>
      </c>
      <c r="P1720" s="9"/>
      <c r="Q1720" s="9"/>
      <c r="R1720" s="9"/>
      <c r="W1720" t="s">
        <v>3530</v>
      </c>
      <c r="X1720" s="6">
        <v>2004</v>
      </c>
      <c r="Z1720" s="6">
        <v>0</v>
      </c>
      <c r="AD1720" s="9">
        <v>132</v>
      </c>
    </row>
    <row r="1721" spans="1:30">
      <c r="A1721" s="9">
        <v>12</v>
      </c>
      <c r="B1721" s="9" t="str">
        <f t="shared" si="79"/>
        <v>Eighteen Sound 12ND610 8 ohm</v>
      </c>
      <c r="C1721" s="9" t="s">
        <v>1145</v>
      </c>
      <c r="D1721" s="9" t="s">
        <v>2480</v>
      </c>
      <c r="E1721" s="9"/>
      <c r="F1721" s="9"/>
      <c r="G1721" s="9"/>
      <c r="H1721" s="9">
        <v>450</v>
      </c>
      <c r="I1721" s="9">
        <v>103</v>
      </c>
      <c r="J1721" s="9">
        <v>3.5</v>
      </c>
      <c r="K1721" s="9">
        <v>49</v>
      </c>
      <c r="L1721" s="9">
        <v>87.4</v>
      </c>
      <c r="M1721" s="9">
        <v>0.16</v>
      </c>
      <c r="N1721" s="14">
        <f t="shared" si="78"/>
        <v>0.1701388888888889</v>
      </c>
      <c r="O1721" s="14">
        <f t="shared" si="80"/>
        <v>2.6849315068493107</v>
      </c>
      <c r="P1721" s="9"/>
      <c r="Q1721" s="9"/>
      <c r="R1721" s="9"/>
      <c r="W1721" t="s">
        <v>3530</v>
      </c>
      <c r="X1721" s="6">
        <v>2004</v>
      </c>
      <c r="Z1721" s="6">
        <v>0</v>
      </c>
      <c r="AD1721" s="9">
        <v>288</v>
      </c>
    </row>
    <row r="1722" spans="1:30">
      <c r="A1722" s="9">
        <v>12</v>
      </c>
      <c r="B1722" s="9" t="str">
        <f t="shared" si="79"/>
        <v>Eighteen Sound 12ND930 8 ohm</v>
      </c>
      <c r="C1722" s="9" t="s">
        <v>1145</v>
      </c>
      <c r="D1722" s="9" t="s">
        <v>2481</v>
      </c>
      <c r="E1722" s="9"/>
      <c r="F1722" s="9"/>
      <c r="G1722" s="9"/>
      <c r="H1722" s="9">
        <v>500</v>
      </c>
      <c r="I1722" s="9">
        <v>98</v>
      </c>
      <c r="J1722" s="9">
        <v>7.5</v>
      </c>
      <c r="K1722" s="9">
        <v>50</v>
      </c>
      <c r="L1722" s="9">
        <v>54.7</v>
      </c>
      <c r="M1722" s="9">
        <v>0.28000000000000003</v>
      </c>
      <c r="N1722" s="14">
        <f t="shared" si="78"/>
        <v>0.29069767441860467</v>
      </c>
      <c r="O1722" s="14">
        <f t="shared" si="80"/>
        <v>7.6086956521739246</v>
      </c>
      <c r="P1722" s="9"/>
      <c r="Q1722" s="9"/>
      <c r="R1722" s="9"/>
      <c r="W1722" t="s">
        <v>3530</v>
      </c>
      <c r="X1722" s="6">
        <v>2004</v>
      </c>
      <c r="Z1722" s="6">
        <v>0</v>
      </c>
      <c r="AD1722" s="9">
        <v>172</v>
      </c>
    </row>
    <row r="1723" spans="1:30">
      <c r="A1723" s="9">
        <v>12</v>
      </c>
      <c r="B1723" s="9" t="str">
        <f t="shared" si="79"/>
        <v>Eighteen Sound 12TC300 8 ohm</v>
      </c>
      <c r="C1723" s="9" t="s">
        <v>1145</v>
      </c>
      <c r="D1723" s="9" t="s">
        <v>2482</v>
      </c>
      <c r="E1723" s="9"/>
      <c r="F1723" s="9"/>
      <c r="G1723" s="9"/>
      <c r="H1723" s="9">
        <v>175</v>
      </c>
      <c r="I1723" s="9">
        <v>99.5</v>
      </c>
      <c r="J1723" s="9">
        <v>1.5</v>
      </c>
      <c r="K1723" s="9">
        <v>78</v>
      </c>
      <c r="L1723" s="9">
        <v>56.5</v>
      </c>
      <c r="M1723" s="9">
        <v>0.43</v>
      </c>
      <c r="N1723" s="14">
        <f t="shared" si="78"/>
        <v>0.45086705202312138</v>
      </c>
      <c r="O1723" s="14">
        <f t="shared" si="80"/>
        <v>9.2908587257617707</v>
      </c>
      <c r="P1723" s="9"/>
      <c r="Q1723" s="9"/>
      <c r="R1723" s="9"/>
      <c r="W1723" t="s">
        <v>3530</v>
      </c>
      <c r="X1723" s="6">
        <v>2004</v>
      </c>
      <c r="Z1723" s="6">
        <v>0</v>
      </c>
      <c r="AD1723" s="9">
        <v>173</v>
      </c>
    </row>
    <row r="1724" spans="1:30">
      <c r="A1724" s="9">
        <v>12</v>
      </c>
      <c r="B1724" s="9" t="str">
        <f t="shared" si="79"/>
        <v>Eighteen Sound 12W1300 8 ohm</v>
      </c>
      <c r="C1724" s="9" t="s">
        <v>1145</v>
      </c>
      <c r="D1724" s="9" t="s">
        <v>2483</v>
      </c>
      <c r="E1724" s="9"/>
      <c r="F1724" s="9"/>
      <c r="G1724" s="9"/>
      <c r="H1724" s="9">
        <v>750</v>
      </c>
      <c r="I1724" s="9">
        <v>96.5</v>
      </c>
      <c r="J1724" s="9">
        <v>9</v>
      </c>
      <c r="K1724" s="9">
        <v>50</v>
      </c>
      <c r="L1724" s="9">
        <v>56.4</v>
      </c>
      <c r="M1724" s="9">
        <v>0.26</v>
      </c>
      <c r="N1724" s="14">
        <f t="shared" si="78"/>
        <v>0.27932960893854747</v>
      </c>
      <c r="O1724" s="14">
        <f t="shared" si="80"/>
        <v>3.7572254335260173</v>
      </c>
      <c r="P1724" s="9"/>
      <c r="Q1724" s="9"/>
      <c r="R1724" s="9"/>
      <c r="W1724" t="s">
        <v>3530</v>
      </c>
      <c r="X1724" s="6">
        <v>2004</v>
      </c>
      <c r="Z1724" s="6">
        <v>0</v>
      </c>
      <c r="AD1724" s="9">
        <v>179</v>
      </c>
    </row>
    <row r="1725" spans="1:30">
      <c r="A1725" s="9">
        <v>12</v>
      </c>
      <c r="B1725" s="9" t="str">
        <f t="shared" si="79"/>
        <v>Eighteen Sound 12W500 8 ohm</v>
      </c>
      <c r="C1725" s="9" t="s">
        <v>1145</v>
      </c>
      <c r="D1725" s="9" t="s">
        <v>2484</v>
      </c>
      <c r="E1725" s="9"/>
      <c r="F1725" s="9"/>
      <c r="G1725" s="9"/>
      <c r="H1725" s="9">
        <v>350</v>
      </c>
      <c r="I1725" s="9">
        <v>99.5</v>
      </c>
      <c r="J1725" s="9">
        <v>4</v>
      </c>
      <c r="K1725" s="9">
        <v>46</v>
      </c>
      <c r="L1725" s="9">
        <v>123</v>
      </c>
      <c r="M1725" s="9">
        <v>0.36</v>
      </c>
      <c r="N1725" s="14">
        <f t="shared" si="78"/>
        <v>0.38016528925619836</v>
      </c>
      <c r="O1725" s="14">
        <f t="shared" si="80"/>
        <v>6.78688524590165</v>
      </c>
      <c r="P1725" s="9"/>
      <c r="Q1725" s="9"/>
      <c r="R1725" s="9"/>
      <c r="W1725" t="s">
        <v>3530</v>
      </c>
      <c r="X1725" s="6">
        <v>2004</v>
      </c>
      <c r="Z1725" s="6">
        <v>0</v>
      </c>
      <c r="AD1725" s="9">
        <v>121</v>
      </c>
    </row>
    <row r="1726" spans="1:30">
      <c r="A1726" s="9">
        <v>12</v>
      </c>
      <c r="B1726" s="9" t="str">
        <f t="shared" si="79"/>
        <v>Eighteen Sound 12W501 8 ohm</v>
      </c>
      <c r="C1726" s="9" t="s">
        <v>1145</v>
      </c>
      <c r="D1726" s="9" t="s">
        <v>2485</v>
      </c>
      <c r="E1726" s="9"/>
      <c r="F1726" s="9"/>
      <c r="G1726" s="9"/>
      <c r="H1726" s="9">
        <v>320</v>
      </c>
      <c r="I1726" s="9">
        <v>99</v>
      </c>
      <c r="J1726" s="9">
        <v>4</v>
      </c>
      <c r="K1726" s="9">
        <v>46</v>
      </c>
      <c r="L1726" s="9">
        <v>123</v>
      </c>
      <c r="M1726" s="9">
        <v>0.37</v>
      </c>
      <c r="N1726" s="14">
        <f t="shared" si="78"/>
        <v>0.38983050847457629</v>
      </c>
      <c r="O1726" s="14">
        <f t="shared" si="80"/>
        <v>7.273504273504269</v>
      </c>
      <c r="P1726" s="9"/>
      <c r="Q1726" s="9"/>
      <c r="R1726" s="9"/>
      <c r="W1726" t="s">
        <v>3530</v>
      </c>
      <c r="X1726" s="6">
        <v>2004</v>
      </c>
      <c r="Z1726" s="6">
        <v>0</v>
      </c>
      <c r="AD1726" s="9">
        <v>118</v>
      </c>
    </row>
    <row r="1727" spans="1:30">
      <c r="A1727" s="9">
        <v>12</v>
      </c>
      <c r="B1727" s="9" t="str">
        <f t="shared" si="79"/>
        <v>Eighteen Sound 12W700 8 ohm</v>
      </c>
      <c r="C1727" s="9" t="s">
        <v>1145</v>
      </c>
      <c r="D1727" s="9" t="s">
        <v>2486</v>
      </c>
      <c r="E1727" s="9"/>
      <c r="F1727" s="9"/>
      <c r="G1727" s="9"/>
      <c r="H1727" s="9">
        <v>450</v>
      </c>
      <c r="I1727" s="9">
        <v>98</v>
      </c>
      <c r="J1727" s="9">
        <v>6.5</v>
      </c>
      <c r="K1727" s="9">
        <v>58</v>
      </c>
      <c r="L1727" s="9">
        <v>55</v>
      </c>
      <c r="M1727" s="9">
        <v>0.36</v>
      </c>
      <c r="N1727" s="14">
        <f t="shared" si="78"/>
        <v>0.36942675159235666</v>
      </c>
      <c r="O1727" s="14">
        <f t="shared" si="80"/>
        <v>14.10810810810821</v>
      </c>
      <c r="P1727" s="9"/>
      <c r="Q1727" s="9"/>
      <c r="R1727" s="9"/>
      <c r="W1727" t="s">
        <v>3530</v>
      </c>
      <c r="X1727" s="6">
        <v>2004</v>
      </c>
      <c r="Z1727" s="6">
        <v>0</v>
      </c>
      <c r="AD1727" s="9">
        <v>157</v>
      </c>
    </row>
    <row r="1728" spans="1:30">
      <c r="A1728" s="9">
        <v>12</v>
      </c>
      <c r="B1728" s="9" t="str">
        <f t="shared" si="79"/>
        <v>Electro Voice DL12BFH</v>
      </c>
      <c r="C1728" s="9" t="s">
        <v>1927</v>
      </c>
      <c r="D1728" s="9" t="s">
        <v>2487</v>
      </c>
      <c r="E1728" s="9"/>
      <c r="F1728" s="9"/>
      <c r="G1728" s="9"/>
      <c r="H1728" s="9">
        <v>300</v>
      </c>
      <c r="I1728" s="9">
        <v>96</v>
      </c>
      <c r="J1728" s="9">
        <v>4.0599999999999996</v>
      </c>
      <c r="K1728" s="9">
        <v>60.04</v>
      </c>
      <c r="L1728" s="9">
        <v>55.02</v>
      </c>
      <c r="M1728" s="9">
        <v>0.30680000000000002</v>
      </c>
      <c r="N1728" s="14">
        <f t="shared" si="78"/>
        <v>0.31767195767195766</v>
      </c>
      <c r="O1728" s="14">
        <f t="shared" si="80"/>
        <v>8.964508467977458</v>
      </c>
      <c r="P1728" s="9"/>
      <c r="Q1728" s="9"/>
      <c r="R1728" s="9"/>
      <c r="W1728" t="s">
        <v>3530</v>
      </c>
      <c r="X1728" s="6">
        <v>2004</v>
      </c>
      <c r="Z1728" s="6">
        <v>0</v>
      </c>
      <c r="AD1728" s="9">
        <v>189</v>
      </c>
    </row>
    <row r="1729" spans="1:30">
      <c r="A1729" s="9">
        <v>12</v>
      </c>
      <c r="B1729" s="9" t="str">
        <f t="shared" si="79"/>
        <v>Electro Voice DL12ST</v>
      </c>
      <c r="C1729" s="9" t="s">
        <v>1927</v>
      </c>
      <c r="D1729" s="9" t="s">
        <v>2488</v>
      </c>
      <c r="E1729" s="9"/>
      <c r="F1729" s="9"/>
      <c r="G1729" s="9"/>
      <c r="H1729" s="9">
        <v>300</v>
      </c>
      <c r="I1729" s="9">
        <v>98</v>
      </c>
      <c r="J1729" s="9">
        <v>4.0599999999999996</v>
      </c>
      <c r="K1729" s="9">
        <v>72.73</v>
      </c>
      <c r="L1729" s="9">
        <v>46.25</v>
      </c>
      <c r="M1729" s="9">
        <v>0.29959999999999998</v>
      </c>
      <c r="N1729" s="14">
        <f t="shared" si="78"/>
        <v>0.31214592274678116</v>
      </c>
      <c r="O1729" s="14">
        <f t="shared" si="80"/>
        <v>7.4541283524904012</v>
      </c>
      <c r="P1729" s="9"/>
      <c r="Q1729" s="9"/>
      <c r="R1729" s="9"/>
      <c r="W1729" t="s">
        <v>3530</v>
      </c>
      <c r="X1729" s="6">
        <v>2004</v>
      </c>
      <c r="Z1729" s="6">
        <v>0</v>
      </c>
      <c r="AD1729" s="9">
        <v>233</v>
      </c>
    </row>
    <row r="1730" spans="1:30">
      <c r="A1730" s="9">
        <v>12</v>
      </c>
      <c r="B1730" s="9" t="str">
        <f t="shared" si="79"/>
        <v>Electro Voice ND12A</v>
      </c>
      <c r="C1730" s="9" t="s">
        <v>1927</v>
      </c>
      <c r="D1730" s="9" t="s">
        <v>2489</v>
      </c>
      <c r="E1730" s="9"/>
      <c r="F1730" s="9"/>
      <c r="G1730" s="9"/>
      <c r="H1730" s="9">
        <v>300</v>
      </c>
      <c r="I1730" s="9">
        <v>102</v>
      </c>
      <c r="J1730" s="9">
        <v>4.0599999999999996</v>
      </c>
      <c r="K1730" s="9">
        <v>67.11</v>
      </c>
      <c r="L1730" s="9">
        <v>55.31</v>
      </c>
      <c r="M1730" s="9">
        <v>0.13489999999999999</v>
      </c>
      <c r="N1730" s="14">
        <f t="shared" ref="N1730:N1793" si="81">IF(AD1730&gt;0,K1730/AD1730,0)</f>
        <v>0.13780287474332648</v>
      </c>
      <c r="O1730" s="14">
        <f t="shared" si="80"/>
        <v>6.4038614981962256</v>
      </c>
      <c r="P1730" s="9"/>
      <c r="Q1730" s="9"/>
      <c r="R1730" s="9"/>
      <c r="W1730" t="s">
        <v>3530</v>
      </c>
      <c r="X1730" s="6">
        <v>2004</v>
      </c>
      <c r="Z1730" s="6">
        <v>0</v>
      </c>
      <c r="AD1730" s="9">
        <v>487</v>
      </c>
    </row>
    <row r="1731" spans="1:30">
      <c r="A1731" s="9">
        <v>12</v>
      </c>
      <c r="B1731" s="9" t="str">
        <f t="shared" ref="B1731:B1794" si="82">CONCATENATE(C1731,CHAR(32),D1731)</f>
        <v>Electro Voice ND12A</v>
      </c>
      <c r="C1731" s="9" t="s">
        <v>1927</v>
      </c>
      <c r="D1731" s="9" t="s">
        <v>2489</v>
      </c>
      <c r="E1731" s="9"/>
      <c r="F1731" s="9"/>
      <c r="G1731" s="9"/>
      <c r="H1731" s="9">
        <v>300</v>
      </c>
      <c r="I1731" s="9">
        <v>102</v>
      </c>
      <c r="J1731" s="9">
        <v>4.0599999999999996</v>
      </c>
      <c r="K1731" s="9">
        <v>67.11</v>
      </c>
      <c r="L1731" s="9">
        <v>55.31</v>
      </c>
      <c r="M1731" s="9">
        <v>0.13489999999999999</v>
      </c>
      <c r="N1731" s="14">
        <f t="shared" si="81"/>
        <v>0.13780287474332648</v>
      </c>
      <c r="O1731" s="14">
        <f t="shared" si="80"/>
        <v>6.4038614981962256</v>
      </c>
      <c r="P1731" s="9"/>
      <c r="Q1731" s="9"/>
      <c r="R1731" s="9"/>
      <c r="W1731" t="s">
        <v>3530</v>
      </c>
      <c r="X1731" s="6">
        <v>2004</v>
      </c>
      <c r="Z1731" s="6">
        <v>0</v>
      </c>
      <c r="AD1731" s="9">
        <v>487</v>
      </c>
    </row>
    <row r="1732" spans="1:30">
      <c r="A1732" s="9">
        <v>12</v>
      </c>
      <c r="B1732" s="9" t="str">
        <f t="shared" si="82"/>
        <v>Elemental Designs E12A.22</v>
      </c>
      <c r="C1732" s="9" t="s">
        <v>2490</v>
      </c>
      <c r="D1732" s="9" t="s">
        <v>2491</v>
      </c>
      <c r="E1732" s="9"/>
      <c r="F1732" s="9"/>
      <c r="G1732" s="9"/>
      <c r="H1732" s="9">
        <v>1400</v>
      </c>
      <c r="I1732" s="9"/>
      <c r="J1732" s="9">
        <v>26</v>
      </c>
      <c r="K1732" s="9">
        <v>27.3</v>
      </c>
      <c r="L1732" s="9">
        <v>47.27</v>
      </c>
      <c r="M1732" s="9">
        <v>0.41</v>
      </c>
      <c r="N1732" s="14">
        <f t="shared" si="81"/>
        <v>0.44754098360655736</v>
      </c>
      <c r="O1732" s="14">
        <f t="shared" ref="O1732:O1795" si="83">IF(AD1732&gt;0,1/(1/M1732-1/N1732),0)</f>
        <v>4.8877729257641951</v>
      </c>
      <c r="P1732" s="9"/>
      <c r="Q1732" s="9"/>
      <c r="R1732" s="9"/>
      <c r="W1732" t="s">
        <v>3530</v>
      </c>
      <c r="X1732" s="6">
        <v>2004</v>
      </c>
      <c r="Z1732" s="6">
        <v>0</v>
      </c>
      <c r="AD1732" s="9">
        <v>61</v>
      </c>
    </row>
    <row r="1733" spans="1:30">
      <c r="A1733" s="9">
        <v>12</v>
      </c>
      <c r="B1733" s="9" t="str">
        <f t="shared" si="82"/>
        <v>Eminence Alpha 12</v>
      </c>
      <c r="C1733" s="9" t="s">
        <v>1148</v>
      </c>
      <c r="D1733" s="9" t="s">
        <v>2492</v>
      </c>
      <c r="E1733" s="9"/>
      <c r="F1733" s="9"/>
      <c r="G1733" s="9"/>
      <c r="H1733" s="9">
        <v>150</v>
      </c>
      <c r="I1733" s="9"/>
      <c r="J1733" s="9">
        <v>2.4</v>
      </c>
      <c r="K1733" s="9">
        <v>49</v>
      </c>
      <c r="L1733" s="9">
        <v>121.5</v>
      </c>
      <c r="M1733" s="9">
        <v>0.77</v>
      </c>
      <c r="N1733" s="14">
        <f t="shared" si="81"/>
        <v>0.875</v>
      </c>
      <c r="O1733" s="14">
        <f t="shared" si="83"/>
        <v>6.4166666666666643</v>
      </c>
      <c r="P1733" s="9"/>
      <c r="Q1733" s="9"/>
      <c r="R1733" s="9"/>
      <c r="W1733" t="s">
        <v>3530</v>
      </c>
      <c r="X1733" s="6">
        <v>2004</v>
      </c>
      <c r="Z1733" s="6">
        <v>0</v>
      </c>
      <c r="AD1733" s="9">
        <v>56</v>
      </c>
    </row>
    <row r="1734" spans="1:30">
      <c r="A1734" s="9">
        <v>12</v>
      </c>
      <c r="B1734" s="9" t="str">
        <f t="shared" si="82"/>
        <v>Eminence Beta 12</v>
      </c>
      <c r="C1734" s="9" t="s">
        <v>1148</v>
      </c>
      <c r="D1734" s="9" t="s">
        <v>2493</v>
      </c>
      <c r="E1734" s="9"/>
      <c r="F1734" s="9"/>
      <c r="G1734" s="9"/>
      <c r="H1734" s="9">
        <v>250</v>
      </c>
      <c r="I1734" s="9"/>
      <c r="J1734" s="9">
        <v>0.8</v>
      </c>
      <c r="K1734" s="9">
        <v>50</v>
      </c>
      <c r="L1734" s="9">
        <v>114.7</v>
      </c>
      <c r="M1734" s="9">
        <v>0.52</v>
      </c>
      <c r="N1734" s="14">
        <f t="shared" si="81"/>
        <v>0.56818181818181823</v>
      </c>
      <c r="O1734" s="14">
        <f t="shared" si="83"/>
        <v>6.1320754716981112</v>
      </c>
      <c r="P1734" s="9"/>
      <c r="Q1734" s="9"/>
      <c r="R1734" s="9"/>
      <c r="W1734" t="s">
        <v>3530</v>
      </c>
      <c r="X1734" s="6">
        <v>2004</v>
      </c>
      <c r="Z1734" s="6">
        <v>0</v>
      </c>
      <c r="AD1734" s="9">
        <v>88</v>
      </c>
    </row>
    <row r="1735" spans="1:30">
      <c r="A1735" s="9">
        <v>12</v>
      </c>
      <c r="B1735" s="9" t="str">
        <f t="shared" si="82"/>
        <v>Eminence Beta 12CX</v>
      </c>
      <c r="C1735" s="9" t="s">
        <v>1148</v>
      </c>
      <c r="D1735" s="9" t="s">
        <v>2494</v>
      </c>
      <c r="E1735" s="9"/>
      <c r="F1735" s="9"/>
      <c r="G1735" s="9"/>
      <c r="H1735" s="9">
        <v>250</v>
      </c>
      <c r="I1735" s="9"/>
      <c r="J1735" s="9">
        <v>3</v>
      </c>
      <c r="K1735" s="9">
        <v>43</v>
      </c>
      <c r="L1735" s="9">
        <v>161</v>
      </c>
      <c r="M1735" s="9">
        <v>0.48</v>
      </c>
      <c r="N1735" s="14">
        <f t="shared" si="81"/>
        <v>0.51190476190476186</v>
      </c>
      <c r="O1735" s="14">
        <f t="shared" si="83"/>
        <v>7.701492537313432</v>
      </c>
      <c r="P1735" s="9"/>
      <c r="Q1735" s="9"/>
      <c r="R1735" s="9"/>
      <c r="W1735" t="s">
        <v>3530</v>
      </c>
      <c r="X1735" s="6">
        <v>2004</v>
      </c>
      <c r="Z1735" s="6">
        <v>0</v>
      </c>
      <c r="AD1735" s="9">
        <v>84</v>
      </c>
    </row>
    <row r="1736" spans="1:30">
      <c r="A1736" s="9">
        <v>12</v>
      </c>
      <c r="B1736" s="9" t="str">
        <f t="shared" si="82"/>
        <v>Eminence Beta 12LT</v>
      </c>
      <c r="C1736" s="9" t="s">
        <v>1148</v>
      </c>
      <c r="D1736" s="9" t="s">
        <v>2495</v>
      </c>
      <c r="E1736" s="9"/>
      <c r="F1736" s="9"/>
      <c r="G1736" s="9"/>
      <c r="H1736" s="9">
        <v>225</v>
      </c>
      <c r="I1736" s="9"/>
      <c r="J1736" s="9">
        <v>0.8</v>
      </c>
      <c r="K1736" s="9">
        <v>45</v>
      </c>
      <c r="L1736" s="9">
        <v>136.30000000000001</v>
      </c>
      <c r="M1736" s="9">
        <v>0.51</v>
      </c>
      <c r="N1736" s="14">
        <f t="shared" si="81"/>
        <v>0.54878048780487809</v>
      </c>
      <c r="O1736" s="14">
        <f t="shared" si="83"/>
        <v>7.2169811320754746</v>
      </c>
      <c r="P1736" s="9"/>
      <c r="Q1736" s="9"/>
      <c r="R1736" s="9"/>
      <c r="W1736" t="s">
        <v>3530</v>
      </c>
      <c r="X1736" s="6">
        <v>2004</v>
      </c>
      <c r="Z1736" s="6">
        <v>0</v>
      </c>
      <c r="AD1736" s="9">
        <v>82</v>
      </c>
    </row>
    <row r="1737" spans="1:30">
      <c r="A1737" s="9">
        <v>12</v>
      </c>
      <c r="B1737" s="9" t="str">
        <f t="shared" si="82"/>
        <v>Eminence Delta 12</v>
      </c>
      <c r="C1737" s="9" t="s">
        <v>1148</v>
      </c>
      <c r="D1737" s="9" t="s">
        <v>2496</v>
      </c>
      <c r="E1737" s="9"/>
      <c r="F1737" s="9"/>
      <c r="G1737" s="9"/>
      <c r="H1737" s="9">
        <v>400</v>
      </c>
      <c r="I1737" s="9"/>
      <c r="J1737" s="9">
        <v>1.6</v>
      </c>
      <c r="K1737" s="9">
        <v>55</v>
      </c>
      <c r="L1737" s="9">
        <v>81.3</v>
      </c>
      <c r="M1737" s="9">
        <v>0.43</v>
      </c>
      <c r="N1737" s="14">
        <f t="shared" si="81"/>
        <v>0.45833333333333331</v>
      </c>
      <c r="O1737" s="14">
        <f t="shared" si="83"/>
        <v>6.9558823529411837</v>
      </c>
      <c r="P1737" s="9"/>
      <c r="Q1737" s="9"/>
      <c r="R1737" s="9"/>
      <c r="W1737" t="s">
        <v>3530</v>
      </c>
      <c r="X1737" s="6">
        <v>2004</v>
      </c>
      <c r="Z1737" s="6">
        <v>0</v>
      </c>
      <c r="AD1737" s="9">
        <v>120</v>
      </c>
    </row>
    <row r="1738" spans="1:30">
      <c r="A1738" s="9">
        <v>12</v>
      </c>
      <c r="B1738" s="9" t="str">
        <f t="shared" si="82"/>
        <v>Eminence Delta 12LF</v>
      </c>
      <c r="C1738" s="9" t="s">
        <v>1148</v>
      </c>
      <c r="D1738" s="9" t="s">
        <v>2497</v>
      </c>
      <c r="E1738" s="9"/>
      <c r="F1738" s="9"/>
      <c r="G1738" s="9"/>
      <c r="H1738" s="9">
        <v>500</v>
      </c>
      <c r="I1738" s="9"/>
      <c r="J1738" s="9">
        <v>4.8</v>
      </c>
      <c r="K1738" s="9">
        <v>45</v>
      </c>
      <c r="L1738" s="9">
        <v>67.88</v>
      </c>
      <c r="M1738" s="9">
        <v>0.42</v>
      </c>
      <c r="N1738" s="14">
        <f t="shared" si="81"/>
        <v>0.45</v>
      </c>
      <c r="O1738" s="14">
        <f t="shared" si="83"/>
        <v>6.3000000000000052</v>
      </c>
      <c r="P1738" s="9"/>
      <c r="Q1738" s="9"/>
      <c r="R1738" s="9"/>
      <c r="W1738" t="s">
        <v>3530</v>
      </c>
      <c r="X1738" s="6">
        <v>2004</v>
      </c>
      <c r="Z1738" s="6">
        <v>0</v>
      </c>
      <c r="AD1738" s="9">
        <v>100</v>
      </c>
    </row>
    <row r="1739" spans="1:30">
      <c r="A1739" s="9">
        <v>12</v>
      </c>
      <c r="B1739" s="9" t="str">
        <f t="shared" si="82"/>
        <v>Eminence Delta Pro 12</v>
      </c>
      <c r="C1739" s="9" t="s">
        <v>1148</v>
      </c>
      <c r="D1739" s="9" t="s">
        <v>2498</v>
      </c>
      <c r="E1739" s="9"/>
      <c r="F1739" s="9"/>
      <c r="G1739" s="9"/>
      <c r="H1739" s="9">
        <v>400</v>
      </c>
      <c r="I1739" s="9"/>
      <c r="J1739" s="9">
        <v>3.2</v>
      </c>
      <c r="K1739" s="9">
        <v>51</v>
      </c>
      <c r="L1739" s="9">
        <v>81.7</v>
      </c>
      <c r="M1739" s="9">
        <v>0.35</v>
      </c>
      <c r="N1739" s="14">
        <f t="shared" si="81"/>
        <v>0.36956521739130432</v>
      </c>
      <c r="O1739" s="14">
        <f t="shared" si="83"/>
        <v>6.6111111111111152</v>
      </c>
      <c r="P1739" s="9"/>
      <c r="Q1739" s="9"/>
      <c r="R1739" s="9"/>
      <c r="W1739" t="s">
        <v>3530</v>
      </c>
      <c r="X1739" s="6">
        <v>2004</v>
      </c>
      <c r="Z1739" s="6">
        <v>0</v>
      </c>
      <c r="AD1739" s="9">
        <v>138</v>
      </c>
    </row>
    <row r="1740" spans="1:30">
      <c r="A1740" s="9">
        <v>12</v>
      </c>
      <c r="B1740" s="9" t="str">
        <f t="shared" si="82"/>
        <v>Eminence Deltalite 2512</v>
      </c>
      <c r="C1740" s="9" t="s">
        <v>1148</v>
      </c>
      <c r="D1740" s="9" t="s">
        <v>2499</v>
      </c>
      <c r="E1740" s="9"/>
      <c r="F1740" s="9"/>
      <c r="G1740" s="9"/>
      <c r="H1740" s="9">
        <v>300</v>
      </c>
      <c r="I1740" s="9"/>
      <c r="J1740" s="9">
        <v>2.9</v>
      </c>
      <c r="K1740" s="9">
        <v>42.13</v>
      </c>
      <c r="L1740" s="9">
        <v>154.52000000000001</v>
      </c>
      <c r="M1740" s="9">
        <v>0.36</v>
      </c>
      <c r="N1740" s="14">
        <f t="shared" si="81"/>
        <v>0.40123809523809528</v>
      </c>
      <c r="O1740" s="14">
        <f t="shared" si="83"/>
        <v>3.5027251732101594</v>
      </c>
      <c r="P1740" s="9"/>
      <c r="Q1740" s="9"/>
      <c r="R1740" s="9"/>
      <c r="W1740" t="s">
        <v>3530</v>
      </c>
      <c r="X1740" s="6">
        <v>2004</v>
      </c>
      <c r="Z1740" s="6">
        <v>0</v>
      </c>
      <c r="AD1740" s="9">
        <v>105</v>
      </c>
    </row>
    <row r="1741" spans="1:30">
      <c r="A1741" s="9">
        <v>12</v>
      </c>
      <c r="B1741" s="9" t="str">
        <f t="shared" si="82"/>
        <v>Eminence Gamma 12</v>
      </c>
      <c r="C1741" s="9" t="s">
        <v>1148</v>
      </c>
      <c r="D1741" s="9" t="s">
        <v>2500</v>
      </c>
      <c r="E1741" s="9"/>
      <c r="F1741" s="9"/>
      <c r="G1741" s="9"/>
      <c r="H1741" s="9">
        <v>300</v>
      </c>
      <c r="I1741" s="9"/>
      <c r="J1741" s="9">
        <v>1.6</v>
      </c>
      <c r="K1741" s="9">
        <v>57</v>
      </c>
      <c r="L1741" s="9">
        <v>74.099999999999994</v>
      </c>
      <c r="M1741" s="9">
        <v>0.67</v>
      </c>
      <c r="N1741" s="14">
        <f t="shared" si="81"/>
        <v>0.75</v>
      </c>
      <c r="O1741" s="14">
        <f t="shared" si="83"/>
        <v>6.2812500000000027</v>
      </c>
      <c r="P1741" s="9"/>
      <c r="Q1741" s="9"/>
      <c r="R1741" s="9"/>
      <c r="W1741" t="s">
        <v>3530</v>
      </c>
      <c r="X1741" s="6">
        <v>2004</v>
      </c>
      <c r="Z1741" s="6">
        <v>0</v>
      </c>
      <c r="AD1741" s="9">
        <v>76</v>
      </c>
    </row>
    <row r="1742" spans="1:30">
      <c r="A1742" s="9">
        <v>12</v>
      </c>
      <c r="B1742" s="9" t="str">
        <f t="shared" si="82"/>
        <v>Eminence Kappa 12</v>
      </c>
      <c r="C1742" s="9" t="s">
        <v>1148</v>
      </c>
      <c r="D1742" s="9" t="s">
        <v>2501</v>
      </c>
      <c r="E1742" s="9"/>
      <c r="F1742" s="9"/>
      <c r="G1742" s="9"/>
      <c r="H1742" s="9">
        <v>450</v>
      </c>
      <c r="I1742" s="9"/>
      <c r="J1742" s="9">
        <v>3.2</v>
      </c>
      <c r="K1742" s="9">
        <v>45</v>
      </c>
      <c r="L1742" s="9">
        <v>112.1</v>
      </c>
      <c r="M1742" s="9">
        <v>0.27</v>
      </c>
      <c r="N1742" s="14">
        <f t="shared" si="81"/>
        <v>0.27950310559006208</v>
      </c>
      <c r="O1742" s="14">
        <f t="shared" si="83"/>
        <v>7.9411764705882728</v>
      </c>
      <c r="P1742" s="9"/>
      <c r="Q1742" s="9"/>
      <c r="R1742" s="9"/>
      <c r="W1742" t="s">
        <v>3530</v>
      </c>
      <c r="X1742" s="6">
        <v>2004</v>
      </c>
      <c r="Z1742" s="6">
        <v>0</v>
      </c>
      <c r="AD1742" s="9">
        <v>161</v>
      </c>
    </row>
    <row r="1743" spans="1:30">
      <c r="A1743" s="9">
        <v>12</v>
      </c>
      <c r="B1743" s="9" t="str">
        <f t="shared" si="82"/>
        <v>Eminence Kappa Pro 12</v>
      </c>
      <c r="C1743" s="9" t="s">
        <v>1148</v>
      </c>
      <c r="D1743" s="9" t="s">
        <v>2502</v>
      </c>
      <c r="E1743" s="9"/>
      <c r="F1743" s="9"/>
      <c r="G1743" s="9"/>
      <c r="H1743" s="9">
        <v>500</v>
      </c>
      <c r="I1743" s="9"/>
      <c r="J1743" s="9">
        <v>4.8</v>
      </c>
      <c r="K1743" s="9">
        <v>37</v>
      </c>
      <c r="L1743" s="9">
        <v>121</v>
      </c>
      <c r="M1743" s="9">
        <v>0.24</v>
      </c>
      <c r="N1743" s="14">
        <f t="shared" si="81"/>
        <v>0.25</v>
      </c>
      <c r="O1743" s="14">
        <f t="shared" si="83"/>
        <v>5.9999999999999893</v>
      </c>
      <c r="P1743" s="9"/>
      <c r="Q1743" s="9"/>
      <c r="R1743" s="9"/>
      <c r="W1743" t="s">
        <v>3530</v>
      </c>
      <c r="X1743" s="6">
        <v>2004</v>
      </c>
      <c r="Z1743" s="6">
        <v>0</v>
      </c>
      <c r="AD1743" s="9">
        <v>148</v>
      </c>
    </row>
    <row r="1744" spans="1:30">
      <c r="A1744" s="9">
        <v>12</v>
      </c>
      <c r="B1744" s="9" t="str">
        <f t="shared" si="82"/>
        <v>Eminence LAB 12</v>
      </c>
      <c r="C1744" s="9" t="s">
        <v>1148</v>
      </c>
      <c r="D1744" s="9" t="s">
        <v>2503</v>
      </c>
      <c r="E1744" s="9"/>
      <c r="F1744" s="9"/>
      <c r="G1744" s="9"/>
      <c r="H1744" s="9"/>
      <c r="I1744" s="9">
        <v>87.4</v>
      </c>
      <c r="J1744" s="9">
        <v>13</v>
      </c>
      <c r="K1744" s="9">
        <v>22</v>
      </c>
      <c r="L1744" s="9">
        <v>125.22</v>
      </c>
      <c r="M1744" s="9">
        <v>0.38</v>
      </c>
      <c r="N1744" s="14">
        <f t="shared" si="81"/>
        <v>0.37931034482758619</v>
      </c>
      <c r="O1744" s="14">
        <f t="shared" si="83"/>
        <v>-208.99999999999406</v>
      </c>
      <c r="P1744" s="9"/>
      <c r="Q1744" s="9"/>
      <c r="R1744" s="9"/>
      <c r="W1744" t="s">
        <v>3530</v>
      </c>
      <c r="X1744" s="6">
        <v>2004</v>
      </c>
      <c r="Z1744" s="6">
        <v>0</v>
      </c>
      <c r="AD1744" s="9">
        <v>58</v>
      </c>
    </row>
    <row r="1745" spans="1:30">
      <c r="A1745" s="9">
        <v>12</v>
      </c>
      <c r="B1745" s="9" t="str">
        <f t="shared" si="82"/>
        <v>Eminence MAGNUM 12HO</v>
      </c>
      <c r="C1745" s="9" t="s">
        <v>1148</v>
      </c>
      <c r="D1745" s="9" t="s">
        <v>2504</v>
      </c>
      <c r="E1745" s="9"/>
      <c r="F1745" s="9"/>
      <c r="G1745" s="9"/>
      <c r="H1745" s="9">
        <v>600</v>
      </c>
      <c r="I1745" s="9">
        <v>95</v>
      </c>
      <c r="J1745" s="9">
        <v>4.8</v>
      </c>
      <c r="K1745" s="9">
        <v>43</v>
      </c>
      <c r="L1745" s="9">
        <v>79.599999999999994</v>
      </c>
      <c r="M1745" s="9">
        <v>0.28999999999999998</v>
      </c>
      <c r="N1745" s="14">
        <f t="shared" si="81"/>
        <v>0.30935251798561153</v>
      </c>
      <c r="O1745" s="14">
        <f t="shared" si="83"/>
        <v>4.635687732342002</v>
      </c>
      <c r="P1745" s="9"/>
      <c r="Q1745" s="9"/>
      <c r="R1745" s="9"/>
      <c r="W1745" t="s">
        <v>3530</v>
      </c>
      <c r="X1745" s="6">
        <v>2004</v>
      </c>
      <c r="Z1745" s="6">
        <v>0</v>
      </c>
      <c r="AD1745" s="9">
        <v>139</v>
      </c>
    </row>
    <row r="1746" spans="1:30">
      <c r="A1746" s="9">
        <v>12</v>
      </c>
      <c r="B1746" s="9" t="str">
        <f t="shared" si="82"/>
        <v>Eminence Omega Pro 12</v>
      </c>
      <c r="C1746" s="9" t="s">
        <v>1148</v>
      </c>
      <c r="D1746" s="9" t="s">
        <v>2505</v>
      </c>
      <c r="E1746" s="9"/>
      <c r="F1746" s="9"/>
      <c r="G1746" s="9"/>
      <c r="H1746" s="9">
        <v>700</v>
      </c>
      <c r="I1746" s="9">
        <v>95</v>
      </c>
      <c r="J1746" s="9">
        <v>4.8</v>
      </c>
      <c r="K1746" s="9">
        <v>39</v>
      </c>
      <c r="L1746" s="9">
        <v>88.4</v>
      </c>
      <c r="M1746" s="9">
        <v>0.3</v>
      </c>
      <c r="N1746" s="14">
        <f t="shared" si="81"/>
        <v>0.31967213114754101</v>
      </c>
      <c r="O1746" s="14">
        <f t="shared" si="83"/>
        <v>4.8749999999999964</v>
      </c>
      <c r="P1746" s="9"/>
      <c r="Q1746" s="9"/>
      <c r="R1746" s="9"/>
      <c r="W1746" t="s">
        <v>3530</v>
      </c>
      <c r="X1746" s="6">
        <v>2004</v>
      </c>
      <c r="Z1746" s="6">
        <v>0</v>
      </c>
      <c r="AD1746" s="9">
        <v>122</v>
      </c>
    </row>
    <row r="1747" spans="1:30">
      <c r="A1747" s="9">
        <v>12</v>
      </c>
      <c r="B1747" s="9" t="str">
        <f t="shared" si="82"/>
        <v>Fane BASS100</v>
      </c>
      <c r="C1747" s="9" t="s">
        <v>974</v>
      </c>
      <c r="D1747" s="9" t="s">
        <v>2506</v>
      </c>
      <c r="E1747" s="9"/>
      <c r="F1747" s="9"/>
      <c r="G1747" s="9"/>
      <c r="H1747" s="9">
        <v>100</v>
      </c>
      <c r="I1747" s="9"/>
      <c r="J1747" s="9">
        <v>8.8000000000000007</v>
      </c>
      <c r="K1747" s="9">
        <v>46</v>
      </c>
      <c r="L1747" s="9">
        <v>128</v>
      </c>
      <c r="M1747" s="9">
        <v>0.5</v>
      </c>
      <c r="N1747" s="14">
        <f t="shared" si="81"/>
        <v>0.56097560975609762</v>
      </c>
      <c r="O1747" s="14">
        <f t="shared" si="83"/>
        <v>4.5999999999999988</v>
      </c>
      <c r="P1747" s="9"/>
      <c r="Q1747" s="9"/>
      <c r="R1747" s="9"/>
      <c r="W1747" t="s">
        <v>3530</v>
      </c>
      <c r="X1747" s="6">
        <v>2004</v>
      </c>
      <c r="Z1747" s="6">
        <v>0</v>
      </c>
      <c r="AD1747" s="9">
        <v>82</v>
      </c>
    </row>
    <row r="1748" spans="1:30">
      <c r="A1748" s="9">
        <v>12</v>
      </c>
      <c r="B1748" s="9" t="str">
        <f t="shared" si="82"/>
        <v>Fane Classic 12/100CT</v>
      </c>
      <c r="C1748" s="9" t="s">
        <v>974</v>
      </c>
      <c r="D1748" s="9" t="s">
        <v>2507</v>
      </c>
      <c r="E1748" s="9"/>
      <c r="F1748" s="9"/>
      <c r="G1748" s="9"/>
      <c r="H1748" s="9">
        <v>100</v>
      </c>
      <c r="I1748" s="9">
        <v>101</v>
      </c>
      <c r="J1748" s="9"/>
      <c r="K1748" s="9">
        <v>52</v>
      </c>
      <c r="L1748" s="9">
        <v>80.17</v>
      </c>
      <c r="M1748" s="9">
        <v>0.36</v>
      </c>
      <c r="N1748" s="14">
        <f t="shared" si="81"/>
        <v>0</v>
      </c>
      <c r="O1748" s="14">
        <f t="shared" si="83"/>
        <v>0</v>
      </c>
      <c r="P1748" s="9"/>
      <c r="Q1748" s="9"/>
      <c r="R1748" s="9"/>
      <c r="W1748" t="s">
        <v>3530</v>
      </c>
      <c r="X1748" s="6">
        <v>2004</v>
      </c>
      <c r="Z1748" s="6">
        <v>0</v>
      </c>
      <c r="AD1748" s="9"/>
    </row>
    <row r="1749" spans="1:30">
      <c r="A1749" s="9">
        <v>12</v>
      </c>
      <c r="B1749" s="9" t="str">
        <f t="shared" si="82"/>
        <v>Fane CLASSIC12/100</v>
      </c>
      <c r="C1749" s="9" t="s">
        <v>974</v>
      </c>
      <c r="D1749" s="9" t="s">
        <v>2508</v>
      </c>
      <c r="E1749" s="9"/>
      <c r="F1749" s="9"/>
      <c r="G1749" s="9"/>
      <c r="H1749" s="9">
        <v>200</v>
      </c>
      <c r="I1749" s="9">
        <v>101</v>
      </c>
      <c r="J1749" s="9">
        <v>10.8</v>
      </c>
      <c r="K1749" s="9">
        <v>67</v>
      </c>
      <c r="L1749" s="9">
        <v>58</v>
      </c>
      <c r="M1749" s="9">
        <v>0.45</v>
      </c>
      <c r="N1749" s="14">
        <f t="shared" si="81"/>
        <v>0.47857142857142859</v>
      </c>
      <c r="O1749" s="14">
        <f t="shared" si="83"/>
        <v>7.5374999999999837</v>
      </c>
      <c r="P1749" s="9"/>
      <c r="Q1749" s="9"/>
      <c r="R1749" s="9"/>
      <c r="W1749" t="s">
        <v>3530</v>
      </c>
      <c r="X1749" s="6">
        <v>2004</v>
      </c>
      <c r="Z1749" s="6">
        <v>0</v>
      </c>
      <c r="AD1749" s="9">
        <v>140</v>
      </c>
    </row>
    <row r="1750" spans="1:30">
      <c r="A1750" s="9">
        <v>12</v>
      </c>
      <c r="B1750" s="9" t="str">
        <f t="shared" si="82"/>
        <v>Fane CLASSIC12/100C</v>
      </c>
      <c r="C1750" s="9" t="s">
        <v>974</v>
      </c>
      <c r="D1750" s="9" t="s">
        <v>2509</v>
      </c>
      <c r="E1750" s="9"/>
      <c r="F1750" s="9"/>
      <c r="G1750" s="9"/>
      <c r="H1750" s="9">
        <v>200</v>
      </c>
      <c r="I1750" s="9"/>
      <c r="J1750" s="9">
        <v>10.8</v>
      </c>
      <c r="K1750" s="9">
        <v>52</v>
      </c>
      <c r="L1750" s="9">
        <v>80</v>
      </c>
      <c r="M1750" s="9">
        <v>0.36</v>
      </c>
      <c r="N1750" s="14">
        <f t="shared" si="81"/>
        <v>0.39097744360902253</v>
      </c>
      <c r="O1750" s="14">
        <f t="shared" si="83"/>
        <v>4.5436893203883564</v>
      </c>
      <c r="P1750" s="9"/>
      <c r="Q1750" s="9"/>
      <c r="R1750" s="9"/>
      <c r="W1750" t="s">
        <v>3530</v>
      </c>
      <c r="X1750" s="6">
        <v>2004</v>
      </c>
      <c r="Z1750" s="6">
        <v>0</v>
      </c>
      <c r="AD1750" s="9">
        <v>133</v>
      </c>
    </row>
    <row r="1751" spans="1:30">
      <c r="A1751" s="9">
        <v>12</v>
      </c>
      <c r="B1751" s="9" t="str">
        <f t="shared" si="82"/>
        <v>Fane CLASSIC12/150</v>
      </c>
      <c r="C1751" s="9" t="s">
        <v>974</v>
      </c>
      <c r="D1751" s="9" t="s">
        <v>2510</v>
      </c>
      <c r="E1751" s="9"/>
      <c r="F1751" s="9"/>
      <c r="G1751" s="9"/>
      <c r="H1751" s="9">
        <v>250</v>
      </c>
      <c r="I1751" s="9">
        <v>101</v>
      </c>
      <c r="J1751" s="9">
        <v>10.8</v>
      </c>
      <c r="K1751" s="9">
        <v>74</v>
      </c>
      <c r="L1751" s="9">
        <v>37</v>
      </c>
      <c r="M1751" s="9">
        <v>0.56000000000000005</v>
      </c>
      <c r="N1751" s="14">
        <f t="shared" si="81"/>
        <v>0.63247863247863245</v>
      </c>
      <c r="O1751" s="14">
        <f t="shared" si="83"/>
        <v>4.8867924528301927</v>
      </c>
      <c r="P1751" s="9"/>
      <c r="Q1751" s="9"/>
      <c r="R1751" s="9"/>
      <c r="W1751" t="s">
        <v>3530</v>
      </c>
      <c r="X1751" s="6">
        <v>2004</v>
      </c>
      <c r="Z1751" s="6">
        <v>0</v>
      </c>
      <c r="AD1751" s="9">
        <v>117</v>
      </c>
    </row>
    <row r="1752" spans="1:30">
      <c r="A1752" s="9">
        <v>12</v>
      </c>
      <c r="B1752" s="9" t="str">
        <f t="shared" si="82"/>
        <v>Fane CLASSIC12/150C</v>
      </c>
      <c r="C1752" s="9" t="s">
        <v>974</v>
      </c>
      <c r="D1752" s="9" t="s">
        <v>2511</v>
      </c>
      <c r="E1752" s="9"/>
      <c r="F1752" s="9"/>
      <c r="G1752" s="9"/>
      <c r="H1752" s="9">
        <v>250</v>
      </c>
      <c r="I1752" s="9">
        <v>101</v>
      </c>
      <c r="J1752" s="9">
        <v>10.8</v>
      </c>
      <c r="K1752" s="9">
        <v>57</v>
      </c>
      <c r="L1752" s="9">
        <v>74</v>
      </c>
      <c r="M1752" s="9">
        <v>0.42</v>
      </c>
      <c r="N1752" s="14">
        <f t="shared" si="81"/>
        <v>0.54807692307692313</v>
      </c>
      <c r="O1752" s="14">
        <f t="shared" si="83"/>
        <v>1.7972972972972971</v>
      </c>
      <c r="P1752" s="9"/>
      <c r="Q1752" s="9"/>
      <c r="R1752" s="9"/>
      <c r="W1752" t="s">
        <v>3530</v>
      </c>
      <c r="X1752" s="6">
        <v>2004</v>
      </c>
      <c r="Z1752" s="6">
        <v>0</v>
      </c>
      <c r="AD1752" s="9">
        <v>104</v>
      </c>
    </row>
    <row r="1753" spans="1:30">
      <c r="A1753" s="9">
        <v>12</v>
      </c>
      <c r="B1753" s="9" t="str">
        <f t="shared" si="82"/>
        <v>Fane CLASSIC12/30</v>
      </c>
      <c r="C1753" s="9" t="s">
        <v>974</v>
      </c>
      <c r="D1753" s="9" t="s">
        <v>2512</v>
      </c>
      <c r="E1753" s="9"/>
      <c r="F1753" s="9"/>
      <c r="G1753" s="9"/>
      <c r="H1753" s="9">
        <v>50</v>
      </c>
      <c r="I1753" s="9"/>
      <c r="J1753" s="9">
        <v>9.5</v>
      </c>
      <c r="K1753" s="9">
        <v>67</v>
      </c>
      <c r="L1753" s="9">
        <v>63</v>
      </c>
      <c r="M1753" s="9">
        <v>1.5</v>
      </c>
      <c r="N1753" s="14">
        <f t="shared" si="81"/>
        <v>1.9705882352941178</v>
      </c>
      <c r="O1753" s="14">
        <f t="shared" si="83"/>
        <v>6.2812500000000027</v>
      </c>
      <c r="P1753" s="9"/>
      <c r="Q1753" s="9"/>
      <c r="R1753" s="9"/>
      <c r="W1753" t="s">
        <v>3530</v>
      </c>
      <c r="X1753" s="6">
        <v>2004</v>
      </c>
      <c r="Z1753" s="6">
        <v>0</v>
      </c>
      <c r="AD1753" s="9">
        <v>34</v>
      </c>
    </row>
    <row r="1754" spans="1:30">
      <c r="A1754" s="9">
        <v>12</v>
      </c>
      <c r="B1754" s="9" t="str">
        <f t="shared" si="82"/>
        <v>Fane CLASSIC12/30C</v>
      </c>
      <c r="C1754" s="9" t="s">
        <v>974</v>
      </c>
      <c r="D1754" s="9" t="s">
        <v>2513</v>
      </c>
      <c r="E1754" s="9"/>
      <c r="F1754" s="9"/>
      <c r="G1754" s="9"/>
      <c r="H1754" s="9">
        <v>400</v>
      </c>
      <c r="I1754" s="9"/>
      <c r="J1754" s="9">
        <v>10.8</v>
      </c>
      <c r="K1754" s="9">
        <v>56</v>
      </c>
      <c r="L1754" s="9">
        <v>61</v>
      </c>
      <c r="M1754" s="9">
        <v>0.48</v>
      </c>
      <c r="N1754" s="14">
        <f t="shared" si="81"/>
        <v>0.57731958762886593</v>
      </c>
      <c r="O1754" s="14">
        <f t="shared" si="83"/>
        <v>2.8474576271186436</v>
      </c>
      <c r="P1754" s="9"/>
      <c r="Q1754" s="9"/>
      <c r="R1754" s="9"/>
      <c r="W1754" t="s">
        <v>3530</v>
      </c>
      <c r="X1754" s="6">
        <v>2004</v>
      </c>
      <c r="Z1754" s="6">
        <v>0</v>
      </c>
      <c r="AD1754" s="9">
        <v>97</v>
      </c>
    </row>
    <row r="1755" spans="1:30">
      <c r="A1755" s="9">
        <v>12</v>
      </c>
      <c r="B1755" s="9" t="str">
        <f t="shared" si="82"/>
        <v>Fane CLASSIC12/50</v>
      </c>
      <c r="C1755" s="9" t="s">
        <v>974</v>
      </c>
      <c r="D1755" s="9" t="s">
        <v>2514</v>
      </c>
      <c r="E1755" s="9"/>
      <c r="F1755" s="9"/>
      <c r="G1755" s="9"/>
      <c r="H1755" s="9">
        <v>400</v>
      </c>
      <c r="I1755" s="9"/>
      <c r="J1755" s="9">
        <v>19</v>
      </c>
      <c r="K1755" s="9">
        <v>76</v>
      </c>
      <c r="L1755" s="9">
        <v>179</v>
      </c>
      <c r="M1755" s="9">
        <v>1</v>
      </c>
      <c r="N1755" s="14">
        <f t="shared" si="81"/>
        <v>1.3103448275862069</v>
      </c>
      <c r="O1755" s="14">
        <f t="shared" si="83"/>
        <v>4.2222222222222232</v>
      </c>
      <c r="P1755" s="9"/>
      <c r="Q1755" s="9"/>
      <c r="R1755" s="9"/>
      <c r="W1755" t="s">
        <v>3530</v>
      </c>
      <c r="X1755" s="6">
        <v>2004</v>
      </c>
      <c r="Z1755" s="6">
        <v>0</v>
      </c>
      <c r="AD1755" s="9">
        <v>58</v>
      </c>
    </row>
    <row r="1756" spans="1:30">
      <c r="A1756" s="9">
        <v>12</v>
      </c>
      <c r="B1756" s="9" t="str">
        <f t="shared" si="82"/>
        <v>Fane CLASSIC12/50C</v>
      </c>
      <c r="C1756" s="9" t="s">
        <v>974</v>
      </c>
      <c r="D1756" s="9" t="s">
        <v>2515</v>
      </c>
      <c r="E1756" s="9"/>
      <c r="F1756" s="9"/>
      <c r="G1756" s="9"/>
      <c r="H1756" s="9">
        <v>100</v>
      </c>
      <c r="I1756" s="9"/>
      <c r="J1756" s="9">
        <v>10</v>
      </c>
      <c r="K1756" s="9">
        <v>61</v>
      </c>
      <c r="L1756" s="9">
        <v>59</v>
      </c>
      <c r="M1756" s="9">
        <v>0.86</v>
      </c>
      <c r="N1756" s="14">
        <f t="shared" si="81"/>
        <v>1</v>
      </c>
      <c r="O1756" s="14">
        <f t="shared" si="83"/>
        <v>6.1428571428571406</v>
      </c>
      <c r="P1756" s="9"/>
      <c r="Q1756" s="9"/>
      <c r="R1756" s="9"/>
      <c r="W1756" t="s">
        <v>3530</v>
      </c>
      <c r="X1756" s="6">
        <v>2004</v>
      </c>
      <c r="Z1756" s="6">
        <v>0</v>
      </c>
      <c r="AD1756" s="9">
        <v>61</v>
      </c>
    </row>
    <row r="1757" spans="1:30">
      <c r="A1757" s="9">
        <v>12</v>
      </c>
      <c r="B1757" s="9" t="str">
        <f t="shared" si="82"/>
        <v>Fane CLASSIC12/70</v>
      </c>
      <c r="C1757" s="9" t="s">
        <v>974</v>
      </c>
      <c r="D1757" s="9" t="s">
        <v>2516</v>
      </c>
      <c r="E1757" s="9"/>
      <c r="F1757" s="9"/>
      <c r="G1757" s="9"/>
      <c r="H1757" s="9">
        <v>200</v>
      </c>
      <c r="I1757" s="9">
        <v>101</v>
      </c>
      <c r="J1757" s="9">
        <v>10</v>
      </c>
      <c r="K1757" s="9">
        <v>76</v>
      </c>
      <c r="L1757" s="9">
        <v>34</v>
      </c>
      <c r="M1757" s="9">
        <v>0.75</v>
      </c>
      <c r="N1757" s="14">
        <f t="shared" si="81"/>
        <v>0.8539325842696629</v>
      </c>
      <c r="O1757" s="14">
        <f t="shared" si="83"/>
        <v>6.1621621621621641</v>
      </c>
      <c r="P1757" s="9"/>
      <c r="Q1757" s="9"/>
      <c r="R1757" s="9"/>
      <c r="W1757" t="s">
        <v>3530</v>
      </c>
      <c r="X1757" s="6">
        <v>2004</v>
      </c>
      <c r="Z1757" s="6">
        <v>0</v>
      </c>
      <c r="AD1757" s="9">
        <v>89</v>
      </c>
    </row>
    <row r="1758" spans="1:30">
      <c r="A1758" s="9">
        <v>12</v>
      </c>
      <c r="B1758" s="9" t="str">
        <f t="shared" si="82"/>
        <v>Fane CLASSIC12/70C</v>
      </c>
      <c r="C1758" s="9" t="s">
        <v>974</v>
      </c>
      <c r="D1758" s="9" t="s">
        <v>2517</v>
      </c>
      <c r="E1758" s="9"/>
      <c r="F1758" s="9"/>
      <c r="G1758" s="9"/>
      <c r="H1758" s="9">
        <v>80</v>
      </c>
      <c r="I1758" s="9"/>
      <c r="J1758" s="9">
        <v>10</v>
      </c>
      <c r="K1758" s="9">
        <v>61</v>
      </c>
      <c r="L1758" s="9">
        <v>78</v>
      </c>
      <c r="M1758" s="9">
        <v>0.56000000000000005</v>
      </c>
      <c r="N1758" s="14">
        <f t="shared" si="81"/>
        <v>0.62886597938144329</v>
      </c>
      <c r="O1758" s="14">
        <f t="shared" si="83"/>
        <v>5.1137724550898236</v>
      </c>
      <c r="P1758" s="9"/>
      <c r="Q1758" s="9"/>
      <c r="R1758" s="9"/>
      <c r="W1758" t="s">
        <v>3530</v>
      </c>
      <c r="X1758" s="6">
        <v>2004</v>
      </c>
      <c r="Z1758" s="6">
        <v>0</v>
      </c>
      <c r="AD1758" s="9">
        <v>97</v>
      </c>
    </row>
    <row r="1759" spans="1:30">
      <c r="A1759" s="9">
        <v>12</v>
      </c>
      <c r="B1759" s="9" t="str">
        <f t="shared" si="82"/>
        <v>Fane CLASSIC12/85</v>
      </c>
      <c r="C1759" s="9" t="s">
        <v>974</v>
      </c>
      <c r="D1759" s="9" t="s">
        <v>2518</v>
      </c>
      <c r="E1759" s="9"/>
      <c r="F1759" s="9"/>
      <c r="G1759" s="9"/>
      <c r="H1759" s="9">
        <v>100</v>
      </c>
      <c r="I1759" s="9">
        <v>104</v>
      </c>
      <c r="J1759" s="9">
        <v>6</v>
      </c>
      <c r="K1759" s="9">
        <v>64</v>
      </c>
      <c r="L1759" s="9">
        <v>76</v>
      </c>
      <c r="M1759" s="9">
        <v>0.45</v>
      </c>
      <c r="N1759" s="14">
        <f t="shared" si="81"/>
        <v>0.48854961832061067</v>
      </c>
      <c r="O1759" s="14">
        <f t="shared" si="83"/>
        <v>5.7029702970297</v>
      </c>
      <c r="P1759" s="9"/>
      <c r="Q1759" s="9"/>
      <c r="R1759" s="9"/>
      <c r="W1759" t="s">
        <v>3530</v>
      </c>
      <c r="X1759" s="6">
        <v>2004</v>
      </c>
      <c r="Z1759" s="6">
        <v>0</v>
      </c>
      <c r="AD1759" s="9">
        <v>131</v>
      </c>
    </row>
    <row r="1760" spans="1:30">
      <c r="A1760" s="9">
        <v>12</v>
      </c>
      <c r="B1760" s="9" t="str">
        <f t="shared" si="82"/>
        <v>Fane CLASSIC12/85C</v>
      </c>
      <c r="C1760" s="9" t="s">
        <v>974</v>
      </c>
      <c r="D1760" s="9" t="s">
        <v>2519</v>
      </c>
      <c r="E1760" s="9"/>
      <c r="F1760" s="9"/>
      <c r="G1760" s="9"/>
      <c r="H1760" s="9">
        <v>150</v>
      </c>
      <c r="I1760" s="9"/>
      <c r="J1760" s="9">
        <v>9.1</v>
      </c>
      <c r="K1760" s="9">
        <v>58</v>
      </c>
      <c r="L1760" s="9">
        <v>51</v>
      </c>
      <c r="M1760" s="9">
        <v>0.54</v>
      </c>
      <c r="N1760" s="14">
        <f t="shared" si="81"/>
        <v>0.66666666666666663</v>
      </c>
      <c r="O1760" s="14">
        <f t="shared" si="83"/>
        <v>2.8421052631578965</v>
      </c>
      <c r="P1760" s="9"/>
      <c r="Q1760" s="9"/>
      <c r="R1760" s="9"/>
      <c r="W1760" t="s">
        <v>3530</v>
      </c>
      <c r="X1760" s="6">
        <v>2004</v>
      </c>
      <c r="Z1760" s="6">
        <v>0</v>
      </c>
      <c r="AD1760" s="9">
        <v>87</v>
      </c>
    </row>
    <row r="1761" spans="1:30">
      <c r="A1761" s="9">
        <v>12</v>
      </c>
      <c r="B1761" s="9" t="str">
        <f t="shared" si="82"/>
        <v>Fane CRESCENDO12/100</v>
      </c>
      <c r="C1761" s="9" t="s">
        <v>974</v>
      </c>
      <c r="D1761" s="9" t="s">
        <v>2520</v>
      </c>
      <c r="E1761" s="9"/>
      <c r="F1761" s="9"/>
      <c r="G1761" s="9"/>
      <c r="H1761" s="9">
        <v>175</v>
      </c>
      <c r="I1761" s="9"/>
      <c r="J1761" s="9">
        <v>7.5</v>
      </c>
      <c r="K1761" s="9">
        <v>85</v>
      </c>
      <c r="L1761" s="9">
        <v>33</v>
      </c>
      <c r="M1761" s="9">
        <v>0.64</v>
      </c>
      <c r="N1761" s="14">
        <f t="shared" si="81"/>
        <v>0.7024793388429752</v>
      </c>
      <c r="O1761" s="14">
        <f t="shared" si="83"/>
        <v>7.195767195767198</v>
      </c>
      <c r="P1761" s="9"/>
      <c r="Q1761" s="9"/>
      <c r="R1761" s="9"/>
      <c r="W1761" t="s">
        <v>3530</v>
      </c>
      <c r="X1761" s="6">
        <v>2004</v>
      </c>
      <c r="Z1761" s="6">
        <v>0</v>
      </c>
      <c r="AD1761" s="9">
        <v>121</v>
      </c>
    </row>
    <row r="1762" spans="1:30">
      <c r="A1762" s="9">
        <v>12</v>
      </c>
      <c r="B1762" s="9" t="str">
        <f t="shared" si="82"/>
        <v>Fane CRESCENDO12/150</v>
      </c>
      <c r="C1762" s="9" t="s">
        <v>974</v>
      </c>
      <c r="D1762" s="9" t="s">
        <v>2521</v>
      </c>
      <c r="E1762" s="9"/>
      <c r="F1762" s="9"/>
      <c r="G1762" s="9"/>
      <c r="H1762" s="9">
        <v>200</v>
      </c>
      <c r="I1762" s="9"/>
      <c r="J1762" s="9">
        <v>8</v>
      </c>
      <c r="K1762" s="9">
        <v>80</v>
      </c>
      <c r="L1762" s="9">
        <v>34.799999999999997</v>
      </c>
      <c r="M1762" s="9">
        <v>0.42</v>
      </c>
      <c r="N1762" s="14">
        <f t="shared" si="81"/>
        <v>0.449438202247191</v>
      </c>
      <c r="O1762" s="14">
        <f t="shared" si="83"/>
        <v>6.4122137404580197</v>
      </c>
      <c r="P1762" s="9"/>
      <c r="Q1762" s="9"/>
      <c r="R1762" s="9"/>
      <c r="W1762" t="s">
        <v>3530</v>
      </c>
      <c r="X1762" s="6">
        <v>2004</v>
      </c>
      <c r="Z1762" s="6">
        <v>0</v>
      </c>
      <c r="AD1762" s="9">
        <v>178</v>
      </c>
    </row>
    <row r="1763" spans="1:30">
      <c r="A1763" s="9">
        <v>12</v>
      </c>
      <c r="B1763" s="9" t="str">
        <f t="shared" si="82"/>
        <v>Fane CRESCENDO12/200</v>
      </c>
      <c r="C1763" s="9" t="s">
        <v>974</v>
      </c>
      <c r="D1763" s="9" t="s">
        <v>2522</v>
      </c>
      <c r="E1763" s="9"/>
      <c r="F1763" s="9"/>
      <c r="G1763" s="9"/>
      <c r="H1763" s="9">
        <v>250</v>
      </c>
      <c r="I1763" s="9"/>
      <c r="J1763" s="9">
        <v>7.8</v>
      </c>
      <c r="K1763" s="9">
        <v>64</v>
      </c>
      <c r="L1763" s="9">
        <v>73</v>
      </c>
      <c r="M1763" s="9">
        <v>0.3</v>
      </c>
      <c r="N1763" s="14">
        <f t="shared" si="81"/>
        <v>0.32</v>
      </c>
      <c r="O1763" s="14">
        <f t="shared" si="83"/>
        <v>4.7999999999999963</v>
      </c>
      <c r="P1763" s="9"/>
      <c r="Q1763" s="9"/>
      <c r="R1763" s="9"/>
      <c r="W1763" t="s">
        <v>3530</v>
      </c>
      <c r="X1763" s="6">
        <v>2004</v>
      </c>
      <c r="Z1763" s="6">
        <v>0</v>
      </c>
      <c r="AD1763" s="9">
        <v>200</v>
      </c>
    </row>
    <row r="1764" spans="1:30">
      <c r="A1764" s="9">
        <v>12</v>
      </c>
      <c r="B1764" s="9" t="str">
        <f t="shared" si="82"/>
        <v>Fane G100L</v>
      </c>
      <c r="C1764" s="9" t="s">
        <v>974</v>
      </c>
      <c r="D1764" s="9" t="s">
        <v>2523</v>
      </c>
      <c r="E1764" s="9"/>
      <c r="F1764" s="9"/>
      <c r="G1764" s="9"/>
      <c r="H1764" s="9">
        <v>70</v>
      </c>
      <c r="I1764" s="9"/>
      <c r="J1764" s="9">
        <v>1.2</v>
      </c>
      <c r="K1764" s="9">
        <v>80</v>
      </c>
      <c r="L1764" s="9">
        <v>39</v>
      </c>
      <c r="M1764" s="9">
        <v>0.51</v>
      </c>
      <c r="N1764" s="14">
        <f t="shared" si="81"/>
        <v>0.5714285714285714</v>
      </c>
      <c r="O1764" s="14">
        <f t="shared" si="83"/>
        <v>4.7441860465116301</v>
      </c>
      <c r="P1764" s="9"/>
      <c r="Q1764" s="9"/>
      <c r="R1764" s="9"/>
      <c r="W1764" t="s">
        <v>3530</v>
      </c>
      <c r="X1764" s="6">
        <v>2004</v>
      </c>
      <c r="Z1764" s="6">
        <v>0</v>
      </c>
      <c r="AD1764" s="9">
        <v>140</v>
      </c>
    </row>
    <row r="1765" spans="1:30">
      <c r="A1765" s="9">
        <v>12</v>
      </c>
      <c r="B1765" s="9" t="str">
        <f t="shared" si="82"/>
        <v>Fane STUD 12 BASS</v>
      </c>
      <c r="C1765" s="9" t="s">
        <v>974</v>
      </c>
      <c r="D1765" s="9" t="s">
        <v>2524</v>
      </c>
      <c r="E1765" s="9"/>
      <c r="F1765" s="9"/>
      <c r="G1765" s="9"/>
      <c r="H1765" s="9">
        <v>150</v>
      </c>
      <c r="I1765" s="9">
        <v>96</v>
      </c>
      <c r="J1765" s="9">
        <v>5.5</v>
      </c>
      <c r="K1765" s="9">
        <v>24.9</v>
      </c>
      <c r="L1765" s="9">
        <v>312</v>
      </c>
      <c r="M1765" s="9">
        <v>0.16889999999999999</v>
      </c>
      <c r="N1765" s="14">
        <f t="shared" si="81"/>
        <v>0.18043478260869564</v>
      </c>
      <c r="O1765" s="14">
        <f t="shared" si="83"/>
        <v>2.6420467395401461</v>
      </c>
      <c r="P1765" s="9"/>
      <c r="Q1765" s="9"/>
      <c r="R1765" s="9"/>
      <c r="W1765" t="s">
        <v>3530</v>
      </c>
      <c r="X1765" s="6">
        <v>2004</v>
      </c>
      <c r="Z1765" s="6">
        <v>0</v>
      </c>
      <c r="AD1765" s="9">
        <v>138</v>
      </c>
    </row>
    <row r="1766" spans="1:30">
      <c r="A1766" s="9">
        <v>12</v>
      </c>
      <c r="B1766" s="9" t="str">
        <f t="shared" si="82"/>
        <v>Fane STUDIO 12B</v>
      </c>
      <c r="C1766" s="9" t="s">
        <v>974</v>
      </c>
      <c r="D1766" s="9" t="s">
        <v>2525</v>
      </c>
      <c r="E1766" s="9"/>
      <c r="F1766" s="9"/>
      <c r="G1766" s="9"/>
      <c r="H1766" s="9">
        <v>200</v>
      </c>
      <c r="I1766" s="9">
        <v>99</v>
      </c>
      <c r="J1766" s="9">
        <v>5.5</v>
      </c>
      <c r="K1766" s="9">
        <v>47</v>
      </c>
      <c r="L1766" s="9">
        <v>144</v>
      </c>
      <c r="M1766" s="9">
        <v>0.27439999999999998</v>
      </c>
      <c r="N1766" s="14">
        <f t="shared" si="81"/>
        <v>0.29936305732484075</v>
      </c>
      <c r="O1766" s="14">
        <f t="shared" si="83"/>
        <v>3.2906715656256336</v>
      </c>
      <c r="P1766" s="9"/>
      <c r="Q1766" s="9"/>
      <c r="R1766" s="9"/>
      <c r="W1766" t="s">
        <v>3530</v>
      </c>
      <c r="X1766" s="6">
        <v>2004</v>
      </c>
      <c r="Z1766" s="6">
        <v>0</v>
      </c>
      <c r="AD1766" s="9">
        <v>157</v>
      </c>
    </row>
    <row r="1767" spans="1:30">
      <c r="A1767" s="9">
        <v>12</v>
      </c>
      <c r="B1767" s="9" t="str">
        <f t="shared" si="82"/>
        <v>Fane STUDIO 12L</v>
      </c>
      <c r="C1767" s="9" t="s">
        <v>974</v>
      </c>
      <c r="D1767" s="9" t="s">
        <v>2526</v>
      </c>
      <c r="E1767" s="9"/>
      <c r="F1767" s="9"/>
      <c r="G1767" s="9"/>
      <c r="H1767" s="9">
        <v>200</v>
      </c>
      <c r="I1767" s="9">
        <v>99</v>
      </c>
      <c r="J1767" s="9">
        <v>5.5</v>
      </c>
      <c r="K1767" s="9">
        <v>49</v>
      </c>
      <c r="L1767" s="9">
        <v>121</v>
      </c>
      <c r="M1767" s="9">
        <v>0.24079999999999999</v>
      </c>
      <c r="N1767" s="14">
        <f t="shared" si="81"/>
        <v>0.26063829787234044</v>
      </c>
      <c r="O1767" s="14">
        <f t="shared" si="83"/>
        <v>3.1636636636636628</v>
      </c>
      <c r="P1767" s="9"/>
      <c r="Q1767" s="9"/>
      <c r="R1767" s="9"/>
      <c r="W1767" t="s">
        <v>3530</v>
      </c>
      <c r="X1767" s="6">
        <v>2004</v>
      </c>
      <c r="Z1767" s="6">
        <v>0</v>
      </c>
      <c r="AD1767" s="9">
        <v>188</v>
      </c>
    </row>
    <row r="1768" spans="1:30">
      <c r="A1768" s="9">
        <v>12</v>
      </c>
      <c r="B1768" s="9" t="str">
        <f t="shared" si="82"/>
        <v>Fane STUDIO12BASS</v>
      </c>
      <c r="C1768" s="9" t="s">
        <v>974</v>
      </c>
      <c r="D1768" s="9" t="s">
        <v>2527</v>
      </c>
      <c r="E1768" s="9"/>
      <c r="F1768" s="9"/>
      <c r="G1768" s="9"/>
      <c r="H1768" s="9">
        <v>50</v>
      </c>
      <c r="I1768" s="9"/>
      <c r="J1768" s="9">
        <v>9.1</v>
      </c>
      <c r="K1768" s="9">
        <v>25.1</v>
      </c>
      <c r="L1768" s="9">
        <v>312</v>
      </c>
      <c r="M1768" s="9">
        <v>0.17</v>
      </c>
      <c r="N1768" s="14">
        <f t="shared" si="81"/>
        <v>0.18057553956834532</v>
      </c>
      <c r="O1768" s="14">
        <f t="shared" si="83"/>
        <v>2.9027210884353818</v>
      </c>
      <c r="P1768" s="9"/>
      <c r="Q1768" s="9"/>
      <c r="R1768" s="9"/>
      <c r="W1768" t="s">
        <v>3530</v>
      </c>
      <c r="X1768" s="6">
        <v>2004</v>
      </c>
      <c r="Z1768" s="6">
        <v>0</v>
      </c>
      <c r="AD1768" s="9">
        <v>139</v>
      </c>
    </row>
    <row r="1769" spans="1:30">
      <c r="A1769" s="9">
        <v>12</v>
      </c>
      <c r="B1769" s="9" t="str">
        <f t="shared" si="82"/>
        <v>Fostex FW305</v>
      </c>
      <c r="C1769" s="14" t="s">
        <v>786</v>
      </c>
      <c r="D1769" s="14" t="s">
        <v>2528</v>
      </c>
      <c r="E1769" s="14"/>
      <c r="F1769" s="14"/>
      <c r="G1769" s="14"/>
      <c r="H1769" s="14">
        <v>125</v>
      </c>
      <c r="I1769" s="14">
        <v>95</v>
      </c>
      <c r="J1769" s="9">
        <v>4.8</v>
      </c>
      <c r="K1769" s="14">
        <v>25</v>
      </c>
      <c r="L1769" s="14">
        <v>254</v>
      </c>
      <c r="M1769" s="14">
        <v>0.25</v>
      </c>
      <c r="N1769" s="14">
        <f t="shared" si="81"/>
        <v>0.2808988764044944</v>
      </c>
      <c r="O1769" s="14">
        <f t="shared" si="83"/>
        <v>2.2727272727272707</v>
      </c>
      <c r="P1769" s="14"/>
      <c r="Q1769" s="14"/>
      <c r="R1769" s="14"/>
      <c r="W1769" t="s">
        <v>3530</v>
      </c>
      <c r="X1769" s="6">
        <v>2004</v>
      </c>
      <c r="Z1769" s="6">
        <v>0</v>
      </c>
      <c r="AD1769" s="14">
        <v>89</v>
      </c>
    </row>
    <row r="1770" spans="1:30">
      <c r="A1770" s="9">
        <v>12</v>
      </c>
      <c r="B1770" s="9" t="str">
        <f t="shared" si="82"/>
        <v>Fostex W300A</v>
      </c>
      <c r="C1770" s="14" t="s">
        <v>786</v>
      </c>
      <c r="D1770" s="14" t="s">
        <v>2529</v>
      </c>
      <c r="E1770" s="14"/>
      <c r="F1770" s="14"/>
      <c r="G1770" s="14"/>
      <c r="H1770" s="14">
        <v>50</v>
      </c>
      <c r="I1770" s="14">
        <v>93</v>
      </c>
      <c r="J1770" s="9">
        <v>6.5</v>
      </c>
      <c r="K1770" s="14">
        <v>25</v>
      </c>
      <c r="L1770" s="14">
        <v>227.01</v>
      </c>
      <c r="M1770" s="14">
        <v>0.28000000000000003</v>
      </c>
      <c r="N1770" s="14">
        <f t="shared" si="81"/>
        <v>0.29069767441860467</v>
      </c>
      <c r="O1770" s="14">
        <f t="shared" si="83"/>
        <v>7.6086956521739246</v>
      </c>
      <c r="P1770" s="14"/>
      <c r="Q1770" s="14"/>
      <c r="R1770" s="14"/>
      <c r="W1770" t="s">
        <v>3530</v>
      </c>
      <c r="X1770" s="6">
        <v>2004</v>
      </c>
      <c r="Z1770" s="6">
        <v>0</v>
      </c>
      <c r="AD1770" s="14">
        <v>86</v>
      </c>
    </row>
    <row r="1771" spans="1:30">
      <c r="A1771" s="9">
        <v>12</v>
      </c>
      <c r="B1771" s="9" t="str">
        <f t="shared" si="82"/>
        <v>Gold Sound 1240-4</v>
      </c>
      <c r="C1771" s="14" t="s">
        <v>1955</v>
      </c>
      <c r="D1771" s="14" t="s">
        <v>2530</v>
      </c>
      <c r="E1771" s="14"/>
      <c r="F1771" s="14"/>
      <c r="G1771" s="14"/>
      <c r="H1771" s="14">
        <v>150</v>
      </c>
      <c r="I1771" s="14">
        <v>85</v>
      </c>
      <c r="J1771" s="9">
        <v>7.6</v>
      </c>
      <c r="K1771" s="14">
        <v>24</v>
      </c>
      <c r="L1771" s="14">
        <v>135.91999999999999</v>
      </c>
      <c r="M1771" s="14">
        <v>0.81679999999999997</v>
      </c>
      <c r="N1771" s="14">
        <f t="shared" si="81"/>
        <v>1</v>
      </c>
      <c r="O1771" s="14">
        <f t="shared" si="83"/>
        <v>4.4585152838427948</v>
      </c>
      <c r="P1771" s="14"/>
      <c r="Q1771" s="14"/>
      <c r="R1771" s="14"/>
      <c r="W1771" t="s">
        <v>3530</v>
      </c>
      <c r="X1771" s="6">
        <v>2004</v>
      </c>
      <c r="Z1771" s="6">
        <v>0</v>
      </c>
      <c r="AD1771" s="14">
        <v>24</v>
      </c>
    </row>
    <row r="1772" spans="1:30">
      <c r="A1772" s="9">
        <v>12</v>
      </c>
      <c r="B1772" s="9" t="str">
        <f t="shared" si="82"/>
        <v>Gold Sound 1240-8</v>
      </c>
      <c r="C1772" s="14" t="s">
        <v>1955</v>
      </c>
      <c r="D1772" s="14" t="s">
        <v>2531</v>
      </c>
      <c r="E1772" s="14"/>
      <c r="F1772" s="14"/>
      <c r="G1772" s="14"/>
      <c r="H1772" s="14">
        <v>150</v>
      </c>
      <c r="I1772" s="14">
        <v>86</v>
      </c>
      <c r="J1772" s="9">
        <v>7.6</v>
      </c>
      <c r="K1772" s="14">
        <v>26</v>
      </c>
      <c r="L1772" s="14">
        <v>139.04</v>
      </c>
      <c r="M1772" s="14">
        <v>0.80149999999999999</v>
      </c>
      <c r="N1772" s="14">
        <f t="shared" si="81"/>
        <v>1</v>
      </c>
      <c r="O1772" s="14">
        <f t="shared" si="83"/>
        <v>4.037783375314862</v>
      </c>
      <c r="P1772" s="14"/>
      <c r="Q1772" s="14"/>
      <c r="R1772" s="14"/>
      <c r="W1772" t="s">
        <v>3530</v>
      </c>
      <c r="X1772" s="6">
        <v>2004</v>
      </c>
      <c r="Z1772" s="6">
        <v>0</v>
      </c>
      <c r="AD1772" s="14">
        <v>26</v>
      </c>
    </row>
    <row r="1773" spans="1:30">
      <c r="A1773" s="9">
        <v>12</v>
      </c>
      <c r="B1773" s="9" t="str">
        <f t="shared" si="82"/>
        <v>Gold Sound 1240-8 PAR</v>
      </c>
      <c r="C1773" s="14" t="s">
        <v>1955</v>
      </c>
      <c r="D1773" s="14" t="s">
        <v>2532</v>
      </c>
      <c r="E1773" s="14"/>
      <c r="F1773" s="14"/>
      <c r="G1773" s="14"/>
      <c r="H1773" s="14">
        <v>150</v>
      </c>
      <c r="I1773" s="14">
        <v>87</v>
      </c>
      <c r="J1773" s="9">
        <v>7.6</v>
      </c>
      <c r="K1773" s="14">
        <v>26</v>
      </c>
      <c r="L1773" s="14">
        <v>139.04</v>
      </c>
      <c r="M1773" s="14">
        <v>0.63660000000000005</v>
      </c>
      <c r="N1773" s="14">
        <f t="shared" si="81"/>
        <v>0.74285714285714288</v>
      </c>
      <c r="O1773" s="14">
        <f t="shared" si="83"/>
        <v>4.450551223447162</v>
      </c>
      <c r="P1773" s="14"/>
      <c r="Q1773" s="14"/>
      <c r="R1773" s="14"/>
      <c r="W1773" t="s">
        <v>3530</v>
      </c>
      <c r="X1773" s="6">
        <v>2004</v>
      </c>
      <c r="Z1773" s="6">
        <v>0</v>
      </c>
      <c r="AD1773" s="14">
        <v>35</v>
      </c>
    </row>
    <row r="1774" spans="1:30">
      <c r="A1774" s="9">
        <v>12</v>
      </c>
      <c r="B1774" s="9" t="str">
        <f t="shared" si="82"/>
        <v>Gold Sound 1260-4</v>
      </c>
      <c r="C1774" s="14" t="s">
        <v>1955</v>
      </c>
      <c r="D1774" s="14" t="s">
        <v>2533</v>
      </c>
      <c r="E1774" s="14"/>
      <c r="F1774" s="14"/>
      <c r="G1774" s="14"/>
      <c r="H1774" s="14">
        <v>200</v>
      </c>
      <c r="I1774" s="14">
        <v>86</v>
      </c>
      <c r="J1774" s="9">
        <v>7.6</v>
      </c>
      <c r="K1774" s="14">
        <v>22</v>
      </c>
      <c r="L1774" s="14">
        <v>192.56</v>
      </c>
      <c r="M1774" s="14">
        <v>0.65869999999999995</v>
      </c>
      <c r="N1774" s="14">
        <f t="shared" si="81"/>
        <v>0.73333333333333328</v>
      </c>
      <c r="O1774" s="14">
        <f t="shared" si="83"/>
        <v>6.4722644037516774</v>
      </c>
      <c r="P1774" s="14"/>
      <c r="Q1774" s="14"/>
      <c r="R1774" s="14"/>
      <c r="W1774" t="s">
        <v>3530</v>
      </c>
      <c r="X1774" s="6">
        <v>2004</v>
      </c>
      <c r="Z1774" s="6">
        <v>0</v>
      </c>
      <c r="AD1774" s="14">
        <v>30</v>
      </c>
    </row>
    <row r="1775" spans="1:30">
      <c r="A1775" s="9">
        <v>12</v>
      </c>
      <c r="B1775" s="9" t="str">
        <f t="shared" si="82"/>
        <v>Gold Sound 1260-8</v>
      </c>
      <c r="C1775" s="14" t="s">
        <v>1955</v>
      </c>
      <c r="D1775" s="14" t="s">
        <v>2534</v>
      </c>
      <c r="E1775" s="14"/>
      <c r="F1775" s="14"/>
      <c r="G1775" s="14"/>
      <c r="H1775" s="14">
        <v>200</v>
      </c>
      <c r="I1775" s="14">
        <v>85</v>
      </c>
      <c r="J1775" s="9">
        <v>7.6</v>
      </c>
      <c r="K1775" s="14">
        <v>24</v>
      </c>
      <c r="L1775" s="14">
        <v>138.75</v>
      </c>
      <c r="M1775" s="14">
        <v>0.81840000000000002</v>
      </c>
      <c r="N1775" s="14">
        <f t="shared" si="81"/>
        <v>0.96</v>
      </c>
      <c r="O1775" s="14">
        <f t="shared" si="83"/>
        <v>5.5484745762711878</v>
      </c>
      <c r="P1775" s="14"/>
      <c r="Q1775" s="14"/>
      <c r="R1775" s="14"/>
      <c r="W1775" t="s">
        <v>3530</v>
      </c>
      <c r="X1775" s="6">
        <v>2004</v>
      </c>
      <c r="Z1775" s="6">
        <v>0</v>
      </c>
      <c r="AD1775" s="14">
        <v>25</v>
      </c>
    </row>
    <row r="1776" spans="1:30">
      <c r="A1776" s="9">
        <v>12</v>
      </c>
      <c r="B1776" s="9" t="str">
        <f t="shared" si="82"/>
        <v>Gold Sound 1260-8 PAR</v>
      </c>
      <c r="C1776" s="14" t="s">
        <v>1955</v>
      </c>
      <c r="D1776" s="14" t="s">
        <v>2535</v>
      </c>
      <c r="E1776" s="14"/>
      <c r="F1776" s="14"/>
      <c r="G1776" s="14"/>
      <c r="H1776" s="14">
        <v>200</v>
      </c>
      <c r="I1776" s="14">
        <v>88</v>
      </c>
      <c r="J1776" s="9">
        <v>7.6</v>
      </c>
      <c r="K1776" s="14">
        <v>24</v>
      </c>
      <c r="L1776" s="14">
        <v>138.75</v>
      </c>
      <c r="M1776" s="14">
        <v>0.43540000000000001</v>
      </c>
      <c r="N1776" s="14">
        <f t="shared" si="81"/>
        <v>0.47058823529411764</v>
      </c>
      <c r="O1776" s="14">
        <f t="shared" si="83"/>
        <v>5.8228017385489794</v>
      </c>
      <c r="P1776" s="14"/>
      <c r="Q1776" s="14"/>
      <c r="R1776" s="14"/>
      <c r="W1776" t="s">
        <v>3530</v>
      </c>
      <c r="X1776" s="6">
        <v>2004</v>
      </c>
      <c r="Z1776" s="6">
        <v>0</v>
      </c>
      <c r="AD1776" s="14">
        <v>51</v>
      </c>
    </row>
    <row r="1777" spans="1:30">
      <c r="A1777" s="9">
        <v>12</v>
      </c>
      <c r="B1777" s="9" t="str">
        <f t="shared" si="82"/>
        <v>Gold Sound 1261-8</v>
      </c>
      <c r="C1777" s="14" t="s">
        <v>1955</v>
      </c>
      <c r="D1777" s="14" t="s">
        <v>2536</v>
      </c>
      <c r="E1777" s="14"/>
      <c r="F1777" s="14"/>
      <c r="G1777" s="14"/>
      <c r="H1777" s="14">
        <v>200</v>
      </c>
      <c r="I1777" s="14">
        <v>85</v>
      </c>
      <c r="J1777" s="9">
        <v>7.6</v>
      </c>
      <c r="K1777" s="14">
        <v>24</v>
      </c>
      <c r="L1777" s="14">
        <v>138.75</v>
      </c>
      <c r="M1777" s="14">
        <v>0.81840000000000002</v>
      </c>
      <c r="N1777" s="14">
        <f t="shared" si="81"/>
        <v>0.96</v>
      </c>
      <c r="O1777" s="14">
        <f t="shared" si="83"/>
        <v>5.5484745762711878</v>
      </c>
      <c r="P1777" s="14"/>
      <c r="Q1777" s="14"/>
      <c r="R1777" s="14"/>
      <c r="W1777" t="s">
        <v>3530</v>
      </c>
      <c r="X1777" s="6">
        <v>2004</v>
      </c>
      <c r="Z1777" s="6">
        <v>0</v>
      </c>
      <c r="AD1777" s="14">
        <v>25</v>
      </c>
    </row>
    <row r="1778" spans="1:30">
      <c r="A1778" s="9">
        <v>12</v>
      </c>
      <c r="B1778" s="9" t="str">
        <f t="shared" si="82"/>
        <v xml:space="preserve">Hi-Vi F12 </v>
      </c>
      <c r="C1778" s="14" t="s">
        <v>8</v>
      </c>
      <c r="D1778" s="14" t="s">
        <v>2537</v>
      </c>
      <c r="E1778" s="14"/>
      <c r="F1778" s="14"/>
      <c r="G1778" s="14"/>
      <c r="H1778" s="14">
        <v>100</v>
      </c>
      <c r="I1778" s="14">
        <v>90</v>
      </c>
      <c r="J1778" s="9">
        <v>6</v>
      </c>
      <c r="K1778" s="14">
        <v>25</v>
      </c>
      <c r="L1778" s="14">
        <v>173.9</v>
      </c>
      <c r="M1778" s="14">
        <v>0.37</v>
      </c>
      <c r="N1778" s="14">
        <f t="shared" si="81"/>
        <v>0.44642857142857145</v>
      </c>
      <c r="O1778" s="14">
        <f t="shared" si="83"/>
        <v>2.1612149532710272</v>
      </c>
      <c r="P1778" s="14"/>
      <c r="Q1778" s="14"/>
      <c r="R1778" s="14"/>
      <c r="W1778" t="s">
        <v>3530</v>
      </c>
      <c r="X1778" s="6">
        <v>2004</v>
      </c>
      <c r="Z1778" s="6">
        <v>0</v>
      </c>
      <c r="AD1778" s="14">
        <v>56</v>
      </c>
    </row>
    <row r="1779" spans="1:30">
      <c r="A1779" s="9">
        <v>12</v>
      </c>
      <c r="B1779" s="9" t="str">
        <f t="shared" si="82"/>
        <v xml:space="preserve">Hi-Vi M12 </v>
      </c>
      <c r="C1779" s="14" t="s">
        <v>8</v>
      </c>
      <c r="D1779" s="14" t="s">
        <v>2538</v>
      </c>
      <c r="E1779" s="14"/>
      <c r="F1779" s="14"/>
      <c r="G1779" s="14"/>
      <c r="H1779" s="14">
        <v>150</v>
      </c>
      <c r="I1779" s="14">
        <v>93</v>
      </c>
      <c r="J1779" s="9">
        <v>7.2</v>
      </c>
      <c r="K1779" s="14">
        <v>27</v>
      </c>
      <c r="L1779" s="14">
        <v>81.400000000000006</v>
      </c>
      <c r="M1779" s="14">
        <v>0.33</v>
      </c>
      <c r="N1779" s="14">
        <f t="shared" si="81"/>
        <v>0.36</v>
      </c>
      <c r="O1779" s="14">
        <f t="shared" si="83"/>
        <v>3.9599999999999991</v>
      </c>
      <c r="P1779" s="14"/>
      <c r="Q1779" s="14"/>
      <c r="R1779" s="14"/>
      <c r="W1779" t="s">
        <v>3530</v>
      </c>
      <c r="X1779" s="6">
        <v>2004</v>
      </c>
      <c r="Z1779" s="6">
        <v>0</v>
      </c>
      <c r="AD1779" s="14">
        <v>75</v>
      </c>
    </row>
    <row r="1780" spans="1:30">
      <c r="A1780" s="9">
        <v>12</v>
      </c>
      <c r="B1780" s="9" t="str">
        <f t="shared" si="82"/>
        <v xml:space="preserve">Hi-Vi SS12Â </v>
      </c>
      <c r="C1780" s="14" t="s">
        <v>8</v>
      </c>
      <c r="D1780" s="14" t="s">
        <v>2539</v>
      </c>
      <c r="E1780" s="14"/>
      <c r="F1780" s="14"/>
      <c r="G1780" s="14"/>
      <c r="H1780" s="14">
        <v>150</v>
      </c>
      <c r="I1780" s="14">
        <v>89</v>
      </c>
      <c r="J1780" s="9">
        <v>7.3</v>
      </c>
      <c r="K1780" s="14">
        <v>17</v>
      </c>
      <c r="L1780" s="14">
        <v>382.9</v>
      </c>
      <c r="M1780" s="14">
        <v>0.34</v>
      </c>
      <c r="N1780" s="14">
        <f t="shared" si="81"/>
        <v>0.41463414634146339</v>
      </c>
      <c r="O1780" s="14">
        <f t="shared" si="83"/>
        <v>1.8888888888888908</v>
      </c>
      <c r="P1780" s="14"/>
      <c r="Q1780" s="14"/>
      <c r="R1780" s="14"/>
      <c r="W1780" t="s">
        <v>3530</v>
      </c>
      <c r="X1780" s="6">
        <v>2004</v>
      </c>
      <c r="Z1780" s="6">
        <v>0</v>
      </c>
      <c r="AD1780" s="14">
        <v>41</v>
      </c>
    </row>
    <row r="1781" spans="1:30">
      <c r="A1781" s="9">
        <v>12</v>
      </c>
      <c r="B1781" s="9" t="str">
        <f t="shared" si="82"/>
        <v xml:space="preserve">Hi-Vi W12 </v>
      </c>
      <c r="C1781" s="14" t="s">
        <v>8</v>
      </c>
      <c r="D1781" s="14" t="s">
        <v>2540</v>
      </c>
      <c r="E1781" s="14"/>
      <c r="F1781" s="14"/>
      <c r="G1781" s="14"/>
      <c r="H1781" s="14">
        <v>150</v>
      </c>
      <c r="I1781" s="14">
        <v>90</v>
      </c>
      <c r="J1781" s="9">
        <v>7</v>
      </c>
      <c r="K1781" s="14">
        <v>28</v>
      </c>
      <c r="L1781" s="14">
        <v>156</v>
      </c>
      <c r="M1781" s="14">
        <v>0.42</v>
      </c>
      <c r="N1781" s="14">
        <f t="shared" si="81"/>
        <v>0.51851851851851849</v>
      </c>
      <c r="O1781" s="14">
        <f t="shared" si="83"/>
        <v>2.2105263157894739</v>
      </c>
      <c r="P1781" s="14"/>
      <c r="Q1781" s="14"/>
      <c r="R1781" s="14"/>
      <c r="W1781" t="s">
        <v>3530</v>
      </c>
      <c r="X1781" s="6">
        <v>2004</v>
      </c>
      <c r="Z1781" s="6">
        <v>0</v>
      </c>
      <c r="AD1781" s="14">
        <v>54</v>
      </c>
    </row>
    <row r="1782" spans="1:30">
      <c r="A1782" s="9">
        <v>12</v>
      </c>
      <c r="B1782" s="9" t="str">
        <f t="shared" si="82"/>
        <v>Infinity 120.1dvc</v>
      </c>
      <c r="C1782" s="14" t="s">
        <v>863</v>
      </c>
      <c r="D1782" s="14" t="s">
        <v>2541</v>
      </c>
      <c r="E1782" s="14"/>
      <c r="F1782" s="14"/>
      <c r="G1782" s="14"/>
      <c r="H1782" s="14">
        <v>250</v>
      </c>
      <c r="I1782" s="14"/>
      <c r="J1782" s="9">
        <v>9.5</v>
      </c>
      <c r="K1782" s="14">
        <v>23.08</v>
      </c>
      <c r="L1782" s="14">
        <v>154.995</v>
      </c>
      <c r="M1782" s="14">
        <v>0.43</v>
      </c>
      <c r="N1782" s="14">
        <f t="shared" si="81"/>
        <v>0.44384615384615383</v>
      </c>
      <c r="O1782" s="14">
        <f t="shared" si="83"/>
        <v>13.78388888888888</v>
      </c>
      <c r="P1782" s="14"/>
      <c r="Q1782" s="14"/>
      <c r="R1782" s="14"/>
      <c r="W1782" t="s">
        <v>3530</v>
      </c>
      <c r="X1782" s="6">
        <v>2004</v>
      </c>
      <c r="Z1782" s="6">
        <v>0</v>
      </c>
      <c r="AD1782" s="14">
        <v>52</v>
      </c>
    </row>
    <row r="1783" spans="1:30">
      <c r="A1783" s="9">
        <v>12</v>
      </c>
      <c r="B1783" s="9" t="str">
        <f t="shared" si="82"/>
        <v>Infinity 120.1se</v>
      </c>
      <c r="C1783" s="14" t="s">
        <v>863</v>
      </c>
      <c r="D1783" s="14" t="s">
        <v>2542</v>
      </c>
      <c r="E1783" s="14"/>
      <c r="F1783" s="14"/>
      <c r="G1783" s="14"/>
      <c r="H1783" s="14">
        <v>300</v>
      </c>
      <c r="I1783" s="14"/>
      <c r="J1783" s="9">
        <v>11.24</v>
      </c>
      <c r="K1783" s="14">
        <v>22.52</v>
      </c>
      <c r="L1783" s="14">
        <v>146.46600000000001</v>
      </c>
      <c r="M1783" s="14">
        <v>0.36</v>
      </c>
      <c r="N1783" s="14">
        <f t="shared" si="81"/>
        <v>0.36918032786885246</v>
      </c>
      <c r="O1783" s="14">
        <f t="shared" si="83"/>
        <v>14.477142857142887</v>
      </c>
      <c r="P1783" s="14"/>
      <c r="Q1783" s="14"/>
      <c r="R1783" s="14"/>
      <c r="W1783" t="s">
        <v>3530</v>
      </c>
      <c r="X1783" s="6">
        <v>2004</v>
      </c>
      <c r="Z1783" s="6">
        <v>0</v>
      </c>
      <c r="AD1783" s="14">
        <v>61</v>
      </c>
    </row>
    <row r="1784" spans="1:30">
      <c r="A1784" s="9">
        <v>12</v>
      </c>
      <c r="B1784" s="9" t="str">
        <f t="shared" si="82"/>
        <v>Infinity 1200GTi</v>
      </c>
      <c r="C1784" s="14" t="s">
        <v>863</v>
      </c>
      <c r="D1784" s="14" t="s">
        <v>2543</v>
      </c>
      <c r="E1784" s="14"/>
      <c r="F1784" s="14"/>
      <c r="G1784" s="14"/>
      <c r="H1784" s="14">
        <v>600</v>
      </c>
      <c r="I1784" s="14"/>
      <c r="J1784" s="9">
        <v>5.4610000000000003</v>
      </c>
      <c r="K1784" s="14">
        <v>37</v>
      </c>
      <c r="L1784" s="14">
        <v>56.66</v>
      </c>
      <c r="M1784" s="14">
        <v>0.47</v>
      </c>
      <c r="N1784" s="14">
        <f t="shared" si="81"/>
        <v>0.52112676056338025</v>
      </c>
      <c r="O1784" s="14">
        <f t="shared" si="83"/>
        <v>4.7906336088154315</v>
      </c>
      <c r="P1784" s="14"/>
      <c r="Q1784" s="14"/>
      <c r="R1784" s="14"/>
      <c r="W1784" t="s">
        <v>3530</v>
      </c>
      <c r="X1784" s="6">
        <v>2004</v>
      </c>
      <c r="Z1784" s="6">
        <v>0</v>
      </c>
      <c r="AD1784" s="14">
        <v>71</v>
      </c>
    </row>
    <row r="1785" spans="1:30">
      <c r="A1785" s="9">
        <v>12</v>
      </c>
      <c r="B1785" s="9" t="str">
        <f t="shared" si="82"/>
        <v>Infinity 1211w</v>
      </c>
      <c r="C1785" s="14" t="s">
        <v>863</v>
      </c>
      <c r="D1785" s="14" t="s">
        <v>2544</v>
      </c>
      <c r="E1785" s="14"/>
      <c r="F1785" s="14"/>
      <c r="G1785" s="14"/>
      <c r="H1785" s="14">
        <v>250</v>
      </c>
      <c r="I1785" s="14"/>
      <c r="J1785" s="9">
        <v>4.5</v>
      </c>
      <c r="K1785" s="14">
        <v>35.127000000000002</v>
      </c>
      <c r="L1785" s="14">
        <v>123.3</v>
      </c>
      <c r="M1785" s="14">
        <v>0.4</v>
      </c>
      <c r="N1785" s="14">
        <f t="shared" si="81"/>
        <v>0.42321686746987952</v>
      </c>
      <c r="O1785" s="14">
        <f t="shared" si="83"/>
        <v>7.2915412558380872</v>
      </c>
      <c r="P1785" s="14"/>
      <c r="Q1785" s="14"/>
      <c r="R1785" s="14"/>
      <c r="W1785" t="s">
        <v>3530</v>
      </c>
      <c r="X1785" s="6">
        <v>2004</v>
      </c>
      <c r="Z1785" s="6">
        <v>0</v>
      </c>
      <c r="AD1785" s="14">
        <v>83</v>
      </c>
    </row>
    <row r="1786" spans="1:30">
      <c r="A1786" s="9">
        <v>12</v>
      </c>
      <c r="B1786" s="9" t="str">
        <f t="shared" si="82"/>
        <v>Infinity 1220W</v>
      </c>
      <c r="C1786" s="14" t="s">
        <v>863</v>
      </c>
      <c r="D1786" s="14" t="s">
        <v>2545</v>
      </c>
      <c r="E1786" s="14"/>
      <c r="F1786" s="14"/>
      <c r="G1786" s="14"/>
      <c r="H1786" s="14">
        <v>300</v>
      </c>
      <c r="I1786" s="14">
        <v>92</v>
      </c>
      <c r="J1786" s="9">
        <v>11.91</v>
      </c>
      <c r="K1786" s="14">
        <v>24</v>
      </c>
      <c r="L1786" s="14">
        <v>128.80000000000001</v>
      </c>
      <c r="M1786" s="14">
        <v>0.56000000000000005</v>
      </c>
      <c r="N1786" s="14">
        <f t="shared" si="81"/>
        <v>0.6</v>
      </c>
      <c r="O1786" s="14">
        <f t="shared" si="83"/>
        <v>8.4000000000000146</v>
      </c>
      <c r="P1786" s="14"/>
      <c r="Q1786" s="14"/>
      <c r="R1786" s="14"/>
      <c r="W1786" t="s">
        <v>3530</v>
      </c>
      <c r="X1786" s="6">
        <v>2004</v>
      </c>
      <c r="Z1786" s="6">
        <v>0</v>
      </c>
      <c r="AD1786" s="14">
        <v>40</v>
      </c>
    </row>
    <row r="1787" spans="1:30">
      <c r="A1787" s="9">
        <v>12</v>
      </c>
      <c r="B1787" s="9" t="str">
        <f t="shared" si="82"/>
        <v>Infinity 1220w</v>
      </c>
      <c r="C1787" s="14" t="s">
        <v>863</v>
      </c>
      <c r="D1787" s="14" t="s">
        <v>2546</v>
      </c>
      <c r="E1787" s="14"/>
      <c r="F1787" s="14"/>
      <c r="G1787" s="14"/>
      <c r="H1787" s="14">
        <v>300</v>
      </c>
      <c r="I1787" s="14"/>
      <c r="J1787" s="9">
        <v>11.913</v>
      </c>
      <c r="K1787" s="14">
        <v>25.457000000000001</v>
      </c>
      <c r="L1787" s="14">
        <v>145.114</v>
      </c>
      <c r="M1787" s="14">
        <v>0.45400000000000001</v>
      </c>
      <c r="N1787" s="14">
        <f t="shared" si="81"/>
        <v>0.48032075471698116</v>
      </c>
      <c r="O1787" s="14">
        <f t="shared" si="83"/>
        <v>8.2849304659498326</v>
      </c>
      <c r="P1787" s="14"/>
      <c r="Q1787" s="14"/>
      <c r="R1787" s="14"/>
      <c r="W1787" t="s">
        <v>3530</v>
      </c>
      <c r="X1787" s="6">
        <v>2004</v>
      </c>
      <c r="Z1787" s="6">
        <v>0</v>
      </c>
      <c r="AD1787" s="14">
        <v>53</v>
      </c>
    </row>
    <row r="1788" spans="1:30">
      <c r="A1788" s="9">
        <v>12</v>
      </c>
      <c r="B1788" s="9" t="str">
        <f t="shared" si="82"/>
        <v>Infinity 1230W</v>
      </c>
      <c r="C1788" s="14" t="s">
        <v>863</v>
      </c>
      <c r="D1788" s="14" t="s">
        <v>2547</v>
      </c>
      <c r="E1788" s="14"/>
      <c r="F1788" s="14"/>
      <c r="G1788" s="14"/>
      <c r="H1788" s="14">
        <v>300</v>
      </c>
      <c r="I1788" s="14">
        <v>90</v>
      </c>
      <c r="J1788" s="9">
        <v>12.25</v>
      </c>
      <c r="K1788" s="14">
        <v>27.27</v>
      </c>
      <c r="L1788" s="14">
        <v>78.5</v>
      </c>
      <c r="M1788" s="14">
        <v>0.44</v>
      </c>
      <c r="N1788" s="14">
        <f t="shared" si="81"/>
        <v>0.47017241379310343</v>
      </c>
      <c r="O1788" s="14">
        <f t="shared" si="83"/>
        <v>6.8564571428571375</v>
      </c>
      <c r="P1788" s="14"/>
      <c r="Q1788" s="14"/>
      <c r="R1788" s="14"/>
      <c r="W1788" t="s">
        <v>3530</v>
      </c>
      <c r="X1788" s="6">
        <v>2004</v>
      </c>
      <c r="Z1788" s="6">
        <v>0</v>
      </c>
      <c r="AD1788" s="14">
        <v>58</v>
      </c>
    </row>
    <row r="1789" spans="1:30">
      <c r="A1789" s="9">
        <v>12</v>
      </c>
      <c r="B1789" s="9" t="str">
        <f t="shared" si="82"/>
        <v>Infinity DS120</v>
      </c>
      <c r="C1789" s="14" t="s">
        <v>863</v>
      </c>
      <c r="D1789" s="14" t="s">
        <v>2548</v>
      </c>
      <c r="E1789" s="14"/>
      <c r="F1789" s="14"/>
      <c r="G1789" s="14"/>
      <c r="H1789" s="14">
        <v>120</v>
      </c>
      <c r="I1789" s="14"/>
      <c r="J1789" s="9">
        <v>4.5</v>
      </c>
      <c r="K1789" s="14">
        <v>31.21</v>
      </c>
      <c r="L1789" s="14">
        <v>127.28</v>
      </c>
      <c r="M1789" s="14">
        <v>0.38</v>
      </c>
      <c r="N1789" s="14">
        <f t="shared" si="81"/>
        <v>0.41065789473684211</v>
      </c>
      <c r="O1789" s="14">
        <f t="shared" si="83"/>
        <v>5.0900429184549321</v>
      </c>
      <c r="P1789" s="14"/>
      <c r="Q1789" s="14"/>
      <c r="R1789" s="14"/>
      <c r="W1789" t="s">
        <v>3530</v>
      </c>
      <c r="X1789" s="6">
        <v>2004</v>
      </c>
      <c r="Z1789" s="6">
        <v>0</v>
      </c>
      <c r="AD1789" s="14">
        <v>76</v>
      </c>
    </row>
    <row r="1790" spans="1:30">
      <c r="A1790" s="9">
        <v>12</v>
      </c>
      <c r="B1790" s="9" t="str">
        <f t="shared" si="82"/>
        <v>Infinity GT1200</v>
      </c>
      <c r="C1790" s="14" t="s">
        <v>863</v>
      </c>
      <c r="D1790" s="14" t="s">
        <v>2549</v>
      </c>
      <c r="E1790" s="14"/>
      <c r="F1790" s="14"/>
      <c r="G1790" s="14"/>
      <c r="H1790" s="14">
        <v>280</v>
      </c>
      <c r="I1790" s="14"/>
      <c r="J1790" s="9">
        <v>7.1529999999999996</v>
      </c>
      <c r="K1790" s="14">
        <v>24.8</v>
      </c>
      <c r="L1790" s="14">
        <v>155.72999999999999</v>
      </c>
      <c r="M1790" s="14">
        <v>0.31</v>
      </c>
      <c r="N1790" s="14">
        <f t="shared" si="81"/>
        <v>0.31794871794871798</v>
      </c>
      <c r="O1790" s="14">
        <f t="shared" si="83"/>
        <v>12.399999999999874</v>
      </c>
      <c r="P1790" s="14"/>
      <c r="Q1790" s="14"/>
      <c r="R1790" s="14"/>
      <c r="W1790" t="s">
        <v>3530</v>
      </c>
      <c r="X1790" s="6">
        <v>2004</v>
      </c>
      <c r="Z1790" s="6">
        <v>0</v>
      </c>
      <c r="AD1790" s="14">
        <v>78</v>
      </c>
    </row>
    <row r="1791" spans="1:30">
      <c r="A1791" s="9">
        <v>12</v>
      </c>
      <c r="B1791" s="9" t="str">
        <f t="shared" si="82"/>
        <v>Infinity GT1200D</v>
      </c>
      <c r="C1791" s="14" t="s">
        <v>863</v>
      </c>
      <c r="D1791" s="14" t="s">
        <v>2550</v>
      </c>
      <c r="E1791" s="14"/>
      <c r="F1791" s="14"/>
      <c r="G1791" s="14"/>
      <c r="H1791" s="14">
        <v>280</v>
      </c>
      <c r="I1791" s="14"/>
      <c r="J1791" s="9">
        <v>7.1529999999999996</v>
      </c>
      <c r="K1791" s="14">
        <v>24.63</v>
      </c>
      <c r="L1791" s="14">
        <v>168</v>
      </c>
      <c r="M1791" s="14">
        <v>0.43</v>
      </c>
      <c r="N1791" s="14">
        <f t="shared" si="81"/>
        <v>0.44781818181818178</v>
      </c>
      <c r="O1791" s="14">
        <f t="shared" si="83"/>
        <v>10.807040816326534</v>
      </c>
      <c r="P1791" s="14"/>
      <c r="Q1791" s="14"/>
      <c r="R1791" s="14"/>
      <c r="W1791" t="s">
        <v>3530</v>
      </c>
      <c r="X1791" s="6">
        <v>2004</v>
      </c>
      <c r="Z1791" s="6">
        <v>0</v>
      </c>
      <c r="AD1791" s="14">
        <v>55</v>
      </c>
    </row>
    <row r="1792" spans="1:30">
      <c r="A1792" s="9">
        <v>12</v>
      </c>
      <c r="B1792" s="9" t="str">
        <f t="shared" si="82"/>
        <v>Infinity GT1201</v>
      </c>
      <c r="C1792" s="14" t="s">
        <v>863</v>
      </c>
      <c r="D1792" s="14" t="s">
        <v>2551</v>
      </c>
      <c r="E1792" s="14"/>
      <c r="F1792" s="14"/>
      <c r="G1792" s="14"/>
      <c r="H1792" s="14">
        <v>300</v>
      </c>
      <c r="I1792" s="14"/>
      <c r="J1792" s="9">
        <v>11.663</v>
      </c>
      <c r="K1792" s="14">
        <v>24.82</v>
      </c>
      <c r="L1792" s="14">
        <v>141.39500000000001</v>
      </c>
      <c r="M1792" s="14">
        <v>0.497</v>
      </c>
      <c r="N1792" s="14">
        <f t="shared" si="81"/>
        <v>0.52808510638297868</v>
      </c>
      <c r="O1792" s="14">
        <f t="shared" si="83"/>
        <v>8.4432169746749075</v>
      </c>
      <c r="P1792" s="14"/>
      <c r="Q1792" s="14"/>
      <c r="R1792" s="14"/>
      <c r="W1792" t="s">
        <v>3530</v>
      </c>
      <c r="X1792" s="6">
        <v>2004</v>
      </c>
      <c r="Z1792" s="6">
        <v>0</v>
      </c>
      <c r="AD1792" s="14">
        <v>47</v>
      </c>
    </row>
    <row r="1793" spans="1:30">
      <c r="A1793" s="9">
        <v>12</v>
      </c>
      <c r="B1793" s="9" t="str">
        <f t="shared" si="82"/>
        <v>Infinity GT1201D</v>
      </c>
      <c r="C1793" s="14" t="s">
        <v>863</v>
      </c>
      <c r="D1793" s="14" t="s">
        <v>2552</v>
      </c>
      <c r="E1793" s="14"/>
      <c r="F1793" s="14"/>
      <c r="G1793" s="14"/>
      <c r="H1793" s="14">
        <v>300</v>
      </c>
      <c r="I1793" s="14"/>
      <c r="J1793" s="9">
        <v>11.663</v>
      </c>
      <c r="K1793" s="14">
        <v>22</v>
      </c>
      <c r="L1793" s="14">
        <v>146.33000000000001</v>
      </c>
      <c r="M1793" s="14">
        <v>0.437</v>
      </c>
      <c r="N1793" s="14">
        <f t="shared" si="81"/>
        <v>0.45833333333333331</v>
      </c>
      <c r="O1793" s="14">
        <f t="shared" si="83"/>
        <v>9.3886718750000089</v>
      </c>
      <c r="P1793" s="14"/>
      <c r="Q1793" s="14"/>
      <c r="R1793" s="14"/>
      <c r="W1793" t="s">
        <v>3530</v>
      </c>
      <c r="X1793" s="6">
        <v>2004</v>
      </c>
      <c r="Z1793" s="6">
        <v>0</v>
      </c>
      <c r="AD1793" s="14">
        <v>48</v>
      </c>
    </row>
    <row r="1794" spans="1:30">
      <c r="A1794" s="9">
        <v>12</v>
      </c>
      <c r="B1794" s="9" t="str">
        <f t="shared" si="82"/>
        <v>Infinity Kappa Perfect12.1</v>
      </c>
      <c r="C1794" s="14" t="s">
        <v>863</v>
      </c>
      <c r="D1794" s="14" t="s">
        <v>2553</v>
      </c>
      <c r="E1794" s="14"/>
      <c r="F1794" s="14"/>
      <c r="G1794" s="14"/>
      <c r="H1794" s="14">
        <v>350</v>
      </c>
      <c r="I1794" s="14"/>
      <c r="J1794" s="9">
        <v>14.15</v>
      </c>
      <c r="K1794" s="14">
        <v>23.32</v>
      </c>
      <c r="L1794" s="14">
        <v>99.97</v>
      </c>
      <c r="M1794" s="14">
        <v>0.44</v>
      </c>
      <c r="N1794" s="14">
        <f t="shared" ref="N1794:N1857" si="84">IF(AD1794&gt;0,K1794/AD1794,0)</f>
        <v>0.45725490196078433</v>
      </c>
      <c r="O1794" s="14">
        <f t="shared" si="83"/>
        <v>11.659999999999947</v>
      </c>
      <c r="P1794" s="14"/>
      <c r="Q1794" s="14"/>
      <c r="R1794" s="14"/>
      <c r="W1794" t="s">
        <v>3530</v>
      </c>
      <c r="X1794" s="6">
        <v>2004</v>
      </c>
      <c r="Z1794" s="6">
        <v>0</v>
      </c>
      <c r="AD1794" s="14">
        <v>51</v>
      </c>
    </row>
    <row r="1795" spans="1:30">
      <c r="A1795" s="9">
        <v>12</v>
      </c>
      <c r="B1795" s="9" t="str">
        <f t="shared" ref="B1795:B1858" si="85">CONCATENATE(C1795,CHAR(32),D1795)</f>
        <v>Infinity Kappa120.3dvc</v>
      </c>
      <c r="C1795" s="14" t="s">
        <v>863</v>
      </c>
      <c r="D1795" s="14" t="s">
        <v>2554</v>
      </c>
      <c r="E1795" s="14"/>
      <c r="F1795" s="14"/>
      <c r="G1795" s="14"/>
      <c r="H1795" s="14">
        <v>300</v>
      </c>
      <c r="I1795" s="14"/>
      <c r="J1795" s="9">
        <v>13.5</v>
      </c>
      <c r="K1795" s="14">
        <v>26.83</v>
      </c>
      <c r="L1795" s="14">
        <v>69.87</v>
      </c>
      <c r="M1795" s="14">
        <v>0.43</v>
      </c>
      <c r="N1795" s="14">
        <f t="shared" si="84"/>
        <v>0.4707017543859649</v>
      </c>
      <c r="O1795" s="14">
        <f t="shared" si="83"/>
        <v>4.972801724137927</v>
      </c>
      <c r="P1795" s="14"/>
      <c r="Q1795" s="14"/>
      <c r="R1795" s="14"/>
      <c r="W1795" t="s">
        <v>3530</v>
      </c>
      <c r="X1795" s="6">
        <v>2004</v>
      </c>
      <c r="Z1795" s="6">
        <v>0</v>
      </c>
      <c r="AD1795" s="14">
        <v>57</v>
      </c>
    </row>
    <row r="1796" spans="1:30">
      <c r="A1796" s="9">
        <v>12</v>
      </c>
      <c r="B1796" s="9" t="str">
        <f t="shared" si="85"/>
        <v>Infinity Kappa120.3se</v>
      </c>
      <c r="C1796" s="14" t="s">
        <v>863</v>
      </c>
      <c r="D1796" s="14" t="s">
        <v>2555</v>
      </c>
      <c r="E1796" s="14"/>
      <c r="F1796" s="14"/>
      <c r="G1796" s="14"/>
      <c r="H1796" s="14">
        <v>300</v>
      </c>
      <c r="I1796" s="14"/>
      <c r="J1796" s="9">
        <v>13.5</v>
      </c>
      <c r="K1796" s="14">
        <v>28.43</v>
      </c>
      <c r="L1796" s="14">
        <v>55.61</v>
      </c>
      <c r="M1796" s="14">
        <v>0.48</v>
      </c>
      <c r="N1796" s="14">
        <f t="shared" si="84"/>
        <v>0.50767857142857142</v>
      </c>
      <c r="O1796" s="14">
        <f t="shared" ref="O1796:O1859" si="86">IF(AD1796&gt;0,1/(1/M1796-1/N1796),0)</f>
        <v>8.8041290322580483</v>
      </c>
      <c r="P1796" s="14"/>
      <c r="Q1796" s="14"/>
      <c r="R1796" s="14"/>
      <c r="W1796" t="s">
        <v>3530</v>
      </c>
      <c r="X1796" s="6">
        <v>2004</v>
      </c>
      <c r="Z1796" s="6">
        <v>0</v>
      </c>
      <c r="AD1796" s="14">
        <v>56</v>
      </c>
    </row>
    <row r="1797" spans="1:30">
      <c r="A1797" s="9">
        <v>12</v>
      </c>
      <c r="B1797" s="9" t="str">
        <f t="shared" si="85"/>
        <v>Infinity KappaPerfect12.1d</v>
      </c>
      <c r="C1797" s="14" t="s">
        <v>863</v>
      </c>
      <c r="D1797" s="14" t="s">
        <v>2556</v>
      </c>
      <c r="E1797" s="14"/>
      <c r="F1797" s="14"/>
      <c r="G1797" s="14"/>
      <c r="H1797" s="14">
        <v>350</v>
      </c>
      <c r="I1797" s="14"/>
      <c r="J1797" s="9">
        <v>14.15</v>
      </c>
      <c r="K1797" s="14">
        <v>23.663</v>
      </c>
      <c r="L1797" s="14">
        <v>87.5</v>
      </c>
      <c r="M1797" s="14">
        <v>0.38</v>
      </c>
      <c r="N1797" s="14">
        <f t="shared" si="84"/>
        <v>0.38791803278688525</v>
      </c>
      <c r="O1797" s="14">
        <f t="shared" si="86"/>
        <v>18.616853002070282</v>
      </c>
      <c r="P1797" s="14"/>
      <c r="Q1797" s="14"/>
      <c r="R1797" s="14"/>
      <c r="W1797" t="s">
        <v>3530</v>
      </c>
      <c r="X1797" s="6">
        <v>2004</v>
      </c>
      <c r="Z1797" s="6">
        <v>0</v>
      </c>
      <c r="AD1797" s="14">
        <v>61</v>
      </c>
    </row>
    <row r="1798" spans="1:30">
      <c r="A1798" s="9">
        <v>12</v>
      </c>
      <c r="B1798" s="9" t="str">
        <f t="shared" si="85"/>
        <v>Infinity KCS-120BR</v>
      </c>
      <c r="C1798" s="14" t="s">
        <v>863</v>
      </c>
      <c r="D1798" s="14" t="s">
        <v>2557</v>
      </c>
      <c r="E1798" s="14"/>
      <c r="F1798" s="14"/>
      <c r="G1798" s="14"/>
      <c r="H1798" s="14">
        <v>250</v>
      </c>
      <c r="I1798" s="14">
        <v>91</v>
      </c>
      <c r="J1798" s="9">
        <v>6.7</v>
      </c>
      <c r="K1798" s="14">
        <v>25</v>
      </c>
      <c r="L1798" s="14">
        <v>215.2</v>
      </c>
      <c r="M1798" s="14">
        <v>0.43159999999999998</v>
      </c>
      <c r="N1798" s="14">
        <f t="shared" si="84"/>
        <v>0.45454545454545453</v>
      </c>
      <c r="O1798" s="14">
        <f t="shared" si="86"/>
        <v>8.5499207606973098</v>
      </c>
      <c r="P1798" s="14"/>
      <c r="Q1798" s="14"/>
      <c r="R1798" s="14"/>
      <c r="W1798" t="s">
        <v>3530</v>
      </c>
      <c r="X1798" s="6">
        <v>2004</v>
      </c>
      <c r="Z1798" s="6">
        <v>0</v>
      </c>
      <c r="AD1798" s="14">
        <v>55</v>
      </c>
    </row>
    <row r="1799" spans="1:30">
      <c r="A1799" s="9">
        <v>12</v>
      </c>
      <c r="B1799" s="9" t="str">
        <f t="shared" si="85"/>
        <v>Infinity KCS-120IB</v>
      </c>
      <c r="C1799" s="14" t="s">
        <v>863</v>
      </c>
      <c r="D1799" s="14" t="s">
        <v>2558</v>
      </c>
      <c r="E1799" s="14"/>
      <c r="F1799" s="14"/>
      <c r="G1799" s="14"/>
      <c r="H1799" s="14">
        <v>200</v>
      </c>
      <c r="I1799" s="14">
        <v>91</v>
      </c>
      <c r="J1799" s="9">
        <v>6.7</v>
      </c>
      <c r="K1799" s="14">
        <v>29</v>
      </c>
      <c r="L1799" s="14">
        <v>161.4</v>
      </c>
      <c r="M1799" s="14">
        <v>0.48459999999999998</v>
      </c>
      <c r="N1799" s="14">
        <f t="shared" si="84"/>
        <v>0.50877192982456143</v>
      </c>
      <c r="O1799" s="14">
        <f t="shared" si="86"/>
        <v>10.199883872840752</v>
      </c>
      <c r="P1799" s="14"/>
      <c r="Q1799" s="14"/>
      <c r="R1799" s="14"/>
      <c r="W1799" t="s">
        <v>3530</v>
      </c>
      <c r="X1799" s="6">
        <v>2004</v>
      </c>
      <c r="Z1799" s="6">
        <v>0</v>
      </c>
      <c r="AD1799" s="14">
        <v>57</v>
      </c>
    </row>
    <row r="1800" spans="1:30">
      <c r="A1800" s="9">
        <v>12</v>
      </c>
      <c r="B1800" s="9" t="str">
        <f t="shared" si="85"/>
        <v>Infinity P1200</v>
      </c>
      <c r="C1800" s="14" t="s">
        <v>863</v>
      </c>
      <c r="D1800" s="14" t="s">
        <v>2559</v>
      </c>
      <c r="E1800" s="14"/>
      <c r="F1800" s="14"/>
      <c r="G1800" s="14"/>
      <c r="H1800" s="14">
        <v>280</v>
      </c>
      <c r="I1800" s="14"/>
      <c r="J1800" s="9">
        <v>7.7469999999999999</v>
      </c>
      <c r="K1800" s="14">
        <v>30</v>
      </c>
      <c r="L1800" s="14">
        <v>123</v>
      </c>
      <c r="M1800" s="14">
        <v>0.45</v>
      </c>
      <c r="N1800" s="14">
        <f t="shared" si="84"/>
        <v>0.49180327868852458</v>
      </c>
      <c r="O1800" s="14">
        <f t="shared" si="86"/>
        <v>5.2941176470588172</v>
      </c>
      <c r="P1800" s="14"/>
      <c r="Q1800" s="14"/>
      <c r="R1800" s="14"/>
      <c r="W1800" t="s">
        <v>3530</v>
      </c>
      <c r="X1800" s="6">
        <v>2004</v>
      </c>
      <c r="Z1800" s="6">
        <v>0</v>
      </c>
      <c r="AD1800" s="14">
        <v>61</v>
      </c>
    </row>
    <row r="1801" spans="1:30">
      <c r="A1801" s="9">
        <v>12</v>
      </c>
      <c r="B1801" s="9" t="str">
        <f t="shared" si="85"/>
        <v>Infinity P1240</v>
      </c>
      <c r="C1801" s="14" t="s">
        <v>863</v>
      </c>
      <c r="D1801" s="14" t="s">
        <v>2560</v>
      </c>
      <c r="E1801" s="14"/>
      <c r="F1801" s="14"/>
      <c r="G1801" s="14"/>
      <c r="H1801" s="14">
        <v>325</v>
      </c>
      <c r="I1801" s="14"/>
      <c r="J1801" s="9">
        <v>11.913</v>
      </c>
      <c r="K1801" s="14">
        <v>31.888000000000002</v>
      </c>
      <c r="L1801" s="14">
        <v>86.063999999999993</v>
      </c>
      <c r="M1801" s="14">
        <v>0.45100000000000001</v>
      </c>
      <c r="N1801" s="14">
        <f t="shared" si="84"/>
        <v>0.46894117647058825</v>
      </c>
      <c r="O1801" s="14">
        <f t="shared" si="86"/>
        <v>11.78810491803279</v>
      </c>
      <c r="P1801" s="14"/>
      <c r="Q1801" s="14"/>
      <c r="R1801" s="14"/>
      <c r="W1801" t="s">
        <v>3530</v>
      </c>
      <c r="X1801" s="6">
        <v>2004</v>
      </c>
      <c r="Z1801" s="6">
        <v>0</v>
      </c>
      <c r="AD1801" s="14">
        <v>68</v>
      </c>
    </row>
    <row r="1802" spans="1:30">
      <c r="A1802" s="9">
        <v>12</v>
      </c>
      <c r="B1802" s="9" t="str">
        <f t="shared" si="85"/>
        <v>Infinity Perfect12</v>
      </c>
      <c r="C1802" s="14" t="s">
        <v>863</v>
      </c>
      <c r="D1802" s="14" t="s">
        <v>2561</v>
      </c>
      <c r="E1802" s="14"/>
      <c r="F1802" s="14"/>
      <c r="G1802" s="14"/>
      <c r="H1802" s="14">
        <v>350</v>
      </c>
      <c r="I1802" s="14"/>
      <c r="J1802" s="9">
        <v>14.15</v>
      </c>
      <c r="K1802" s="14">
        <v>23.317</v>
      </c>
      <c r="L1802" s="14">
        <v>83.281999999999996</v>
      </c>
      <c r="M1802" s="14">
        <v>0.44</v>
      </c>
      <c r="N1802" s="14">
        <f t="shared" si="84"/>
        <v>0.45719607843137255</v>
      </c>
      <c r="O1802" s="14">
        <f t="shared" si="86"/>
        <v>11.698380843785591</v>
      </c>
      <c r="P1802" s="14"/>
      <c r="Q1802" s="14"/>
      <c r="R1802" s="14"/>
      <c r="W1802" t="s">
        <v>3530</v>
      </c>
      <c r="X1802" s="6">
        <v>2004</v>
      </c>
      <c r="Z1802" s="6">
        <v>0</v>
      </c>
      <c r="AD1802" s="14">
        <v>51</v>
      </c>
    </row>
    <row r="1803" spans="1:30">
      <c r="A1803" s="9">
        <v>12</v>
      </c>
      <c r="B1803" s="9" t="str">
        <f t="shared" si="85"/>
        <v>Infinity Reference 1220w</v>
      </c>
      <c r="C1803" s="14" t="s">
        <v>863</v>
      </c>
      <c r="D1803" s="14" t="s">
        <v>2562</v>
      </c>
      <c r="E1803" s="14"/>
      <c r="F1803" s="14"/>
      <c r="G1803" s="14"/>
      <c r="H1803" s="14">
        <v>300</v>
      </c>
      <c r="I1803" s="14"/>
      <c r="J1803" s="9">
        <v>11.91</v>
      </c>
      <c r="K1803" s="14">
        <v>24</v>
      </c>
      <c r="L1803" s="14">
        <v>128.80000000000001</v>
      </c>
      <c r="M1803" s="14">
        <v>0.56000000000000005</v>
      </c>
      <c r="N1803" s="14">
        <f t="shared" si="84"/>
        <v>0.6</v>
      </c>
      <c r="O1803" s="14">
        <f t="shared" si="86"/>
        <v>8.4000000000000146</v>
      </c>
      <c r="P1803" s="14"/>
      <c r="Q1803" s="14"/>
      <c r="R1803" s="14"/>
      <c r="W1803" t="s">
        <v>3530</v>
      </c>
      <c r="X1803" s="6">
        <v>2004</v>
      </c>
      <c r="Z1803" s="6">
        <v>0</v>
      </c>
      <c r="AD1803" s="14">
        <v>40</v>
      </c>
    </row>
    <row r="1804" spans="1:30">
      <c r="A1804" s="9">
        <v>12</v>
      </c>
      <c r="B1804" s="9" t="str">
        <f t="shared" si="85"/>
        <v>Infinity TwelveX</v>
      </c>
      <c r="C1804" s="14" t="s">
        <v>863</v>
      </c>
      <c r="D1804" s="14" t="s">
        <v>2563</v>
      </c>
      <c r="E1804" s="14"/>
      <c r="F1804" s="14"/>
      <c r="G1804" s="14"/>
      <c r="H1804" s="14">
        <v>275</v>
      </c>
      <c r="I1804" s="14"/>
      <c r="J1804" s="9">
        <v>10.050000000000001</v>
      </c>
      <c r="K1804" s="14">
        <v>32.869999999999997</v>
      </c>
      <c r="L1804" s="14">
        <v>93.292000000000002</v>
      </c>
      <c r="M1804" s="14">
        <v>0.41</v>
      </c>
      <c r="N1804" s="14">
        <f t="shared" si="84"/>
        <v>0.43826666666666664</v>
      </c>
      <c r="O1804" s="14">
        <f t="shared" si="86"/>
        <v>6.3569339622641587</v>
      </c>
      <c r="P1804" s="14"/>
      <c r="Q1804" s="14"/>
      <c r="R1804" s="14"/>
      <c r="W1804" t="s">
        <v>3530</v>
      </c>
      <c r="X1804" s="6">
        <v>2004</v>
      </c>
      <c r="Z1804" s="6">
        <v>0</v>
      </c>
      <c r="AD1804" s="14">
        <v>75</v>
      </c>
    </row>
    <row r="1805" spans="1:30">
      <c r="A1805" s="9">
        <v>12</v>
      </c>
      <c r="B1805" s="9" t="str">
        <f t="shared" si="85"/>
        <v>Infinity TwelveXdvc</v>
      </c>
      <c r="C1805" s="14" t="s">
        <v>863</v>
      </c>
      <c r="D1805" s="14" t="s">
        <v>2564</v>
      </c>
      <c r="E1805" s="14"/>
      <c r="F1805" s="14"/>
      <c r="G1805" s="14"/>
      <c r="H1805" s="14">
        <v>275</v>
      </c>
      <c r="I1805" s="14"/>
      <c r="J1805" s="9">
        <v>10.050000000000001</v>
      </c>
      <c r="K1805" s="14">
        <v>21.8</v>
      </c>
      <c r="L1805" s="14">
        <v>202.33</v>
      </c>
      <c r="M1805" s="14">
        <v>0.29399999999999998</v>
      </c>
      <c r="N1805" s="14">
        <f t="shared" si="84"/>
        <v>0.3070422535211268</v>
      </c>
      <c r="O1805" s="14">
        <f t="shared" si="86"/>
        <v>6.921382289416826</v>
      </c>
      <c r="P1805" s="14"/>
      <c r="Q1805" s="14"/>
      <c r="R1805" s="14"/>
      <c r="W1805" t="s">
        <v>3530</v>
      </c>
      <c r="X1805" s="6">
        <v>2004</v>
      </c>
      <c r="Z1805" s="6">
        <v>0</v>
      </c>
      <c r="AD1805" s="14">
        <v>71</v>
      </c>
    </row>
    <row r="1806" spans="1:30">
      <c r="A1806" s="9">
        <v>12</v>
      </c>
      <c r="B1806" s="9" t="str">
        <f t="shared" si="85"/>
        <v>Infinity W12GTi</v>
      </c>
      <c r="C1806" s="14" t="s">
        <v>863</v>
      </c>
      <c r="D1806" s="14" t="s">
        <v>2565</v>
      </c>
      <c r="E1806" s="14"/>
      <c r="F1806" s="14"/>
      <c r="G1806" s="14"/>
      <c r="H1806" s="14">
        <v>700</v>
      </c>
      <c r="I1806" s="14"/>
      <c r="J1806" s="9">
        <v>20.32</v>
      </c>
      <c r="K1806" s="14">
        <v>31.83</v>
      </c>
      <c r="L1806" s="14">
        <v>44.75</v>
      </c>
      <c r="M1806" s="14">
        <v>0.51</v>
      </c>
      <c r="N1806" s="14">
        <f t="shared" si="84"/>
        <v>0.54879310344827581</v>
      </c>
      <c r="O1806" s="14">
        <f t="shared" si="86"/>
        <v>7.2148000000000074</v>
      </c>
      <c r="P1806" s="14"/>
      <c r="Q1806" s="14"/>
      <c r="R1806" s="14"/>
      <c r="W1806" t="s">
        <v>3530</v>
      </c>
      <c r="X1806" s="6">
        <v>2004</v>
      </c>
      <c r="Z1806" s="6">
        <v>0</v>
      </c>
      <c r="AD1806" s="14">
        <v>58</v>
      </c>
    </row>
    <row r="1807" spans="1:30">
      <c r="A1807" s="9">
        <v>12</v>
      </c>
      <c r="B1807" s="9" t="str">
        <f t="shared" si="85"/>
        <v>Isophon PSL 320/400 S</v>
      </c>
      <c r="C1807" s="14" t="s">
        <v>1176</v>
      </c>
      <c r="D1807" s="14" t="s">
        <v>2566</v>
      </c>
      <c r="E1807" s="14"/>
      <c r="F1807" s="14"/>
      <c r="G1807" s="14"/>
      <c r="H1807" s="14"/>
      <c r="I1807" s="14">
        <v>93</v>
      </c>
      <c r="J1807" s="9"/>
      <c r="K1807" s="14">
        <v>28</v>
      </c>
      <c r="L1807" s="14">
        <v>130</v>
      </c>
      <c r="M1807" s="14">
        <v>0.21</v>
      </c>
      <c r="N1807" s="14">
        <f t="shared" si="84"/>
        <v>0.22047244094488189</v>
      </c>
      <c r="O1807" s="14">
        <f t="shared" si="86"/>
        <v>4.421052631578946</v>
      </c>
      <c r="P1807" s="14"/>
      <c r="Q1807" s="14"/>
      <c r="R1807" s="14"/>
      <c r="W1807" t="s">
        <v>3530</v>
      </c>
      <c r="X1807" s="6">
        <v>2004</v>
      </c>
      <c r="Z1807" s="6">
        <v>0</v>
      </c>
      <c r="AD1807" s="14">
        <v>127</v>
      </c>
    </row>
    <row r="1808" spans="1:30">
      <c r="A1808" s="9">
        <v>12</v>
      </c>
      <c r="B1808" s="9" t="str">
        <f t="shared" si="85"/>
        <v>JBL 2023H</v>
      </c>
      <c r="C1808" s="14" t="s">
        <v>1002</v>
      </c>
      <c r="D1808" s="14" t="s">
        <v>2567</v>
      </c>
      <c r="E1808" s="14"/>
      <c r="F1808" s="14"/>
      <c r="G1808" s="14"/>
      <c r="H1808" s="14">
        <v>300</v>
      </c>
      <c r="I1808" s="14"/>
      <c r="J1808" s="9">
        <v>8.6</v>
      </c>
      <c r="K1808" s="14">
        <v>67</v>
      </c>
      <c r="L1808" s="14">
        <v>48.8</v>
      </c>
      <c r="M1808" s="14">
        <v>0.37</v>
      </c>
      <c r="N1808" s="14">
        <f t="shared" si="84"/>
        <v>0.37016574585635359</v>
      </c>
      <c r="O1808" s="14">
        <f t="shared" si="86"/>
        <v>826.33333333340056</v>
      </c>
      <c r="P1808" s="14"/>
      <c r="Q1808" s="14"/>
      <c r="R1808" s="14"/>
      <c r="W1808" t="s">
        <v>3530</v>
      </c>
      <c r="X1808" s="6">
        <v>2004</v>
      </c>
      <c r="Z1808" s="6">
        <v>0</v>
      </c>
      <c r="AD1808" s="14">
        <v>181</v>
      </c>
    </row>
    <row r="1809" spans="1:30">
      <c r="A1809" s="9">
        <v>12</v>
      </c>
      <c r="B1809" s="9" t="str">
        <f t="shared" si="85"/>
        <v>JBL 2142H</v>
      </c>
      <c r="C1809" s="14" t="s">
        <v>1002</v>
      </c>
      <c r="D1809" s="14" t="s">
        <v>2568</v>
      </c>
      <c r="E1809" s="14"/>
      <c r="F1809" s="14"/>
      <c r="G1809" s="14"/>
      <c r="H1809" s="14">
        <v>90</v>
      </c>
      <c r="I1809" s="14">
        <v>98</v>
      </c>
      <c r="J1809" s="9">
        <v>2.5</v>
      </c>
      <c r="K1809" s="14">
        <v>72</v>
      </c>
      <c r="L1809" s="14">
        <v>45</v>
      </c>
      <c r="M1809" s="14">
        <v>0.75</v>
      </c>
      <c r="N1809" s="14">
        <f t="shared" si="84"/>
        <v>0.92307692307692313</v>
      </c>
      <c r="O1809" s="14">
        <f t="shared" si="86"/>
        <v>4</v>
      </c>
      <c r="P1809" s="14"/>
      <c r="Q1809" s="14"/>
      <c r="R1809" s="14"/>
      <c r="W1809" t="s">
        <v>3530</v>
      </c>
      <c r="X1809" s="6">
        <v>2004</v>
      </c>
      <c r="Z1809" s="6">
        <v>0</v>
      </c>
      <c r="AD1809" s="14">
        <v>78</v>
      </c>
    </row>
    <row r="1810" spans="1:30">
      <c r="A1810" s="9">
        <v>12</v>
      </c>
      <c r="B1810" s="9" t="str">
        <f t="shared" si="85"/>
        <v>JBL 2152H</v>
      </c>
      <c r="C1810" s="14" t="s">
        <v>1002</v>
      </c>
      <c r="D1810" s="14" t="s">
        <v>2569</v>
      </c>
      <c r="E1810" s="14"/>
      <c r="F1810" s="14"/>
      <c r="G1810" s="14"/>
      <c r="H1810" s="14">
        <v>150</v>
      </c>
      <c r="I1810" s="14">
        <v>102</v>
      </c>
      <c r="J1810" s="9">
        <v>2.5</v>
      </c>
      <c r="K1810" s="14">
        <v>85</v>
      </c>
      <c r="L1810" s="14">
        <v>37</v>
      </c>
      <c r="M1810" s="14">
        <v>0.39</v>
      </c>
      <c r="N1810" s="14">
        <f t="shared" si="84"/>
        <v>0.44041450777202074</v>
      </c>
      <c r="O1810" s="14">
        <f t="shared" si="86"/>
        <v>3.4069886947584807</v>
      </c>
      <c r="P1810" s="14"/>
      <c r="Q1810" s="14"/>
      <c r="R1810" s="14"/>
      <c r="W1810" t="s">
        <v>3530</v>
      </c>
      <c r="X1810" s="6">
        <v>2004</v>
      </c>
      <c r="Z1810" s="6">
        <v>0</v>
      </c>
      <c r="AD1810" s="14">
        <v>193</v>
      </c>
    </row>
    <row r="1811" spans="1:30">
      <c r="A1811" s="9">
        <v>12</v>
      </c>
      <c r="B1811" s="9" t="str">
        <f t="shared" si="85"/>
        <v>JBL 252F</v>
      </c>
      <c r="C1811" s="14" t="s">
        <v>1002</v>
      </c>
      <c r="D1811" s="14" t="s">
        <v>2570</v>
      </c>
      <c r="E1811" s="14"/>
      <c r="F1811" s="14"/>
      <c r="G1811" s="14"/>
      <c r="H1811" s="14">
        <v>150</v>
      </c>
      <c r="I1811" s="14"/>
      <c r="J1811" s="9">
        <v>7</v>
      </c>
      <c r="K1811" s="14">
        <v>24</v>
      </c>
      <c r="L1811" s="14">
        <v>171</v>
      </c>
      <c r="M1811" s="14">
        <v>0.28999999999999998</v>
      </c>
      <c r="N1811" s="14">
        <f t="shared" si="84"/>
        <v>0.3</v>
      </c>
      <c r="O1811" s="14">
        <f t="shared" si="86"/>
        <v>8.699999999999994</v>
      </c>
      <c r="P1811" s="14"/>
      <c r="Q1811" s="14"/>
      <c r="R1811" s="14"/>
      <c r="W1811" t="s">
        <v>3530</v>
      </c>
      <c r="X1811" s="6">
        <v>2004</v>
      </c>
      <c r="Z1811" s="6">
        <v>0</v>
      </c>
      <c r="AD1811" s="14">
        <v>80</v>
      </c>
    </row>
    <row r="1812" spans="1:30">
      <c r="A1812" s="9">
        <v>12</v>
      </c>
      <c r="B1812" s="9" t="str">
        <f t="shared" si="85"/>
        <v>JBL 252G</v>
      </c>
      <c r="C1812" s="14" t="s">
        <v>1002</v>
      </c>
      <c r="D1812" s="14" t="s">
        <v>2571</v>
      </c>
      <c r="E1812" s="14"/>
      <c r="F1812" s="14"/>
      <c r="G1812" s="14"/>
      <c r="H1812" s="14">
        <v>150</v>
      </c>
      <c r="I1812" s="14"/>
      <c r="J1812" s="9">
        <v>7</v>
      </c>
      <c r="K1812" s="14">
        <v>23</v>
      </c>
      <c r="L1812" s="14">
        <v>178</v>
      </c>
      <c r="M1812" s="14">
        <v>0.25</v>
      </c>
      <c r="N1812" s="14">
        <f t="shared" si="84"/>
        <v>0.26136363636363635</v>
      </c>
      <c r="O1812" s="14">
        <f t="shared" si="86"/>
        <v>5.7500000000000036</v>
      </c>
      <c r="P1812" s="14"/>
      <c r="Q1812" s="14"/>
      <c r="R1812" s="14"/>
      <c r="W1812" t="s">
        <v>3530</v>
      </c>
      <c r="X1812" s="6">
        <v>2004</v>
      </c>
      <c r="Z1812" s="6">
        <v>0</v>
      </c>
      <c r="AD1812" s="14">
        <v>88</v>
      </c>
    </row>
    <row r="1813" spans="1:30">
      <c r="A1813" s="9">
        <v>12</v>
      </c>
      <c r="B1813" s="9" t="str">
        <f t="shared" si="85"/>
        <v>JBL E120-16</v>
      </c>
      <c r="C1813" s="14" t="s">
        <v>1002</v>
      </c>
      <c r="D1813" s="14" t="s">
        <v>2572</v>
      </c>
      <c r="E1813" s="14"/>
      <c r="F1813" s="14"/>
      <c r="G1813" s="14"/>
      <c r="H1813" s="14">
        <v>300</v>
      </c>
      <c r="I1813" s="14">
        <v>103</v>
      </c>
      <c r="J1813" s="9">
        <v>2.5</v>
      </c>
      <c r="K1813" s="14">
        <v>60</v>
      </c>
      <c r="L1813" s="14">
        <v>80</v>
      </c>
      <c r="M1813" s="14">
        <v>0.17</v>
      </c>
      <c r="N1813" s="14">
        <f t="shared" si="84"/>
        <v>0.189873417721519</v>
      </c>
      <c r="O1813" s="14">
        <f t="shared" si="86"/>
        <v>1.6242038216560521</v>
      </c>
      <c r="P1813" s="14"/>
      <c r="Q1813" s="14"/>
      <c r="R1813" s="14"/>
      <c r="W1813" t="s">
        <v>3530</v>
      </c>
      <c r="X1813" s="6">
        <v>2004</v>
      </c>
      <c r="Z1813" s="6">
        <v>0</v>
      </c>
      <c r="AD1813" s="14">
        <v>316</v>
      </c>
    </row>
    <row r="1814" spans="1:30">
      <c r="A1814" s="9">
        <v>12</v>
      </c>
      <c r="B1814" s="9" t="str">
        <f t="shared" si="85"/>
        <v>JBL E120-8</v>
      </c>
      <c r="C1814" s="14" t="s">
        <v>1002</v>
      </c>
      <c r="D1814" s="14" t="s">
        <v>2573</v>
      </c>
      <c r="E1814" s="14"/>
      <c r="F1814" s="14"/>
      <c r="G1814" s="14"/>
      <c r="H1814" s="14">
        <v>300</v>
      </c>
      <c r="I1814" s="14">
        <v>103</v>
      </c>
      <c r="J1814" s="9">
        <v>2.5</v>
      </c>
      <c r="K1814" s="14">
        <v>60</v>
      </c>
      <c r="L1814" s="14">
        <v>80</v>
      </c>
      <c r="M1814" s="14">
        <v>0.17</v>
      </c>
      <c r="N1814" s="14">
        <f t="shared" si="84"/>
        <v>0.189873417721519</v>
      </c>
      <c r="O1814" s="14">
        <f t="shared" si="86"/>
        <v>1.6242038216560521</v>
      </c>
      <c r="P1814" s="14"/>
      <c r="Q1814" s="14"/>
      <c r="R1814" s="14"/>
      <c r="W1814" t="s">
        <v>3530</v>
      </c>
      <c r="X1814" s="6">
        <v>2004</v>
      </c>
      <c r="Z1814" s="6">
        <v>0</v>
      </c>
      <c r="AD1814" s="14">
        <v>316</v>
      </c>
    </row>
    <row r="1815" spans="1:30">
      <c r="A1815" s="9">
        <v>12</v>
      </c>
      <c r="B1815" s="9" t="str">
        <f t="shared" si="85"/>
        <v>Jensen C 12 K - 16 ohm</v>
      </c>
      <c r="C1815" s="14" t="s">
        <v>1005</v>
      </c>
      <c r="D1815" s="14" t="s">
        <v>2574</v>
      </c>
      <c r="E1815" s="14"/>
      <c r="F1815" s="14"/>
      <c r="G1815" s="14"/>
      <c r="H1815" s="14">
        <v>100</v>
      </c>
      <c r="I1815" s="14">
        <v>99</v>
      </c>
      <c r="J1815" s="9">
        <v>1</v>
      </c>
      <c r="K1815" s="14">
        <v>107</v>
      </c>
      <c r="L1815" s="14">
        <v>26</v>
      </c>
      <c r="M1815" s="14">
        <v>0.75</v>
      </c>
      <c r="N1815" s="14">
        <f t="shared" si="84"/>
        <v>0.78102189781021902</v>
      </c>
      <c r="O1815" s="14">
        <f t="shared" si="86"/>
        <v>18.882352941176507</v>
      </c>
      <c r="P1815" s="14"/>
      <c r="Q1815" s="14"/>
      <c r="R1815" s="14"/>
      <c r="W1815" t="s">
        <v>3530</v>
      </c>
      <c r="X1815" s="6">
        <v>2004</v>
      </c>
      <c r="Z1815" s="6">
        <v>0</v>
      </c>
      <c r="AD1815" s="14">
        <v>137</v>
      </c>
    </row>
    <row r="1816" spans="1:30">
      <c r="A1816" s="9">
        <v>12</v>
      </c>
      <c r="B1816" s="9" t="str">
        <f t="shared" si="85"/>
        <v>Jensen C 12 K - 4 ohm</v>
      </c>
      <c r="C1816" s="14" t="s">
        <v>1005</v>
      </c>
      <c r="D1816" s="14" t="s">
        <v>2575</v>
      </c>
      <c r="E1816" s="14"/>
      <c r="F1816" s="14"/>
      <c r="G1816" s="14"/>
      <c r="H1816" s="14">
        <v>100</v>
      </c>
      <c r="I1816" s="14">
        <v>99.4</v>
      </c>
      <c r="J1816" s="9">
        <v>1.5</v>
      </c>
      <c r="K1816" s="14">
        <v>102</v>
      </c>
      <c r="L1816" s="14">
        <v>23.6</v>
      </c>
      <c r="M1816" s="14">
        <v>0.52</v>
      </c>
      <c r="N1816" s="14">
        <f t="shared" si="84"/>
        <v>0.53968253968253965</v>
      </c>
      <c r="O1816" s="14">
        <f t="shared" si="86"/>
        <v>14.258064516129084</v>
      </c>
      <c r="P1816" s="14"/>
      <c r="Q1816" s="14"/>
      <c r="R1816" s="14"/>
      <c r="W1816" t="s">
        <v>3530</v>
      </c>
      <c r="X1816" s="6">
        <v>2004</v>
      </c>
      <c r="Z1816" s="6">
        <v>0</v>
      </c>
      <c r="AD1816" s="14">
        <v>189</v>
      </c>
    </row>
    <row r="1817" spans="1:30">
      <c r="A1817" s="9">
        <v>12</v>
      </c>
      <c r="B1817" s="9" t="str">
        <f t="shared" si="85"/>
        <v>Jensen C 12 K - 8 ohm</v>
      </c>
      <c r="C1817" s="14" t="s">
        <v>1005</v>
      </c>
      <c r="D1817" s="14" t="s">
        <v>2576</v>
      </c>
      <c r="E1817" s="14"/>
      <c r="F1817" s="14"/>
      <c r="G1817" s="14"/>
      <c r="H1817" s="14">
        <v>100</v>
      </c>
      <c r="I1817" s="14">
        <v>99.1</v>
      </c>
      <c r="J1817" s="9">
        <v>1</v>
      </c>
      <c r="K1817" s="14">
        <v>104</v>
      </c>
      <c r="L1817" s="14">
        <v>27.6</v>
      </c>
      <c r="M1817" s="14">
        <v>0.65</v>
      </c>
      <c r="N1817" s="14">
        <f t="shared" si="84"/>
        <v>0.67096774193548392</v>
      </c>
      <c r="O1817" s="14">
        <f t="shared" si="86"/>
        <v>20.799999999999979</v>
      </c>
      <c r="P1817" s="14"/>
      <c r="Q1817" s="14"/>
      <c r="R1817" s="14"/>
      <c r="W1817" t="s">
        <v>3530</v>
      </c>
      <c r="X1817" s="6">
        <v>2004</v>
      </c>
      <c r="Z1817" s="6">
        <v>0</v>
      </c>
      <c r="AD1817" s="14">
        <v>155</v>
      </c>
    </row>
    <row r="1818" spans="1:30">
      <c r="A1818" s="9">
        <v>12</v>
      </c>
      <c r="B1818" s="9" t="str">
        <f t="shared" si="85"/>
        <v>Jensen C 12 K2 - 16 ohm</v>
      </c>
      <c r="C1818" s="14" t="s">
        <v>1005</v>
      </c>
      <c r="D1818" s="14" t="s">
        <v>2577</v>
      </c>
      <c r="E1818" s="14"/>
      <c r="F1818" s="14"/>
      <c r="G1818" s="14"/>
      <c r="H1818" s="14">
        <v>100</v>
      </c>
      <c r="I1818" s="14">
        <v>99.9</v>
      </c>
      <c r="J1818" s="9">
        <v>1</v>
      </c>
      <c r="K1818" s="14">
        <v>85</v>
      </c>
      <c r="L1818" s="14">
        <v>46.7</v>
      </c>
      <c r="M1818" s="14">
        <v>0.56999999999999995</v>
      </c>
      <c r="N1818" s="14">
        <f t="shared" si="84"/>
        <v>0.59859154929577463</v>
      </c>
      <c r="O1818" s="14">
        <f t="shared" si="86"/>
        <v>11.933497536945804</v>
      </c>
      <c r="P1818" s="14"/>
      <c r="Q1818" s="14"/>
      <c r="R1818" s="14"/>
      <c r="W1818" t="s">
        <v>3530</v>
      </c>
      <c r="X1818" s="6">
        <v>2004</v>
      </c>
      <c r="Z1818" s="6">
        <v>0</v>
      </c>
      <c r="AD1818" s="14">
        <v>142</v>
      </c>
    </row>
    <row r="1819" spans="1:30">
      <c r="A1819" s="9">
        <v>12</v>
      </c>
      <c r="B1819" s="9" t="str">
        <f t="shared" si="85"/>
        <v>Jensen C 12 K2 - 4 ohm</v>
      </c>
      <c r="C1819" s="14" t="s">
        <v>1005</v>
      </c>
      <c r="D1819" s="14" t="s">
        <v>2578</v>
      </c>
      <c r="E1819" s="14"/>
      <c r="F1819" s="14"/>
      <c r="G1819" s="14"/>
      <c r="H1819" s="14">
        <v>100</v>
      </c>
      <c r="I1819" s="14">
        <v>100.9</v>
      </c>
      <c r="J1819" s="9">
        <v>1</v>
      </c>
      <c r="K1819" s="14">
        <v>82</v>
      </c>
      <c r="L1819" s="14">
        <v>44.5</v>
      </c>
      <c r="M1819" s="14">
        <v>0.35</v>
      </c>
      <c r="N1819" s="14">
        <f t="shared" si="84"/>
        <v>0.35964912280701755</v>
      </c>
      <c r="O1819" s="14">
        <f t="shared" si="86"/>
        <v>13.045454545454502</v>
      </c>
      <c r="P1819" s="14"/>
      <c r="Q1819" s="14"/>
      <c r="R1819" s="14"/>
      <c r="W1819" t="s">
        <v>3530</v>
      </c>
      <c r="X1819" s="6">
        <v>2004</v>
      </c>
      <c r="Z1819" s="6">
        <v>0</v>
      </c>
      <c r="AD1819" s="14">
        <v>228</v>
      </c>
    </row>
    <row r="1820" spans="1:30">
      <c r="A1820" s="9">
        <v>12</v>
      </c>
      <c r="B1820" s="9" t="str">
        <f t="shared" si="85"/>
        <v>Jensen C 12 K2 - 8 ohm</v>
      </c>
      <c r="C1820" s="14" t="s">
        <v>1005</v>
      </c>
      <c r="D1820" s="14" t="s">
        <v>2579</v>
      </c>
      <c r="E1820" s="14"/>
      <c r="F1820" s="14"/>
      <c r="G1820" s="14"/>
      <c r="H1820" s="14">
        <v>100</v>
      </c>
      <c r="I1820" s="14">
        <v>100.5</v>
      </c>
      <c r="J1820" s="9">
        <v>1</v>
      </c>
      <c r="K1820" s="14">
        <v>77</v>
      </c>
      <c r="L1820" s="14">
        <v>55.6</v>
      </c>
      <c r="M1820" s="14">
        <v>0.4</v>
      </c>
      <c r="N1820" s="14">
        <f t="shared" si="84"/>
        <v>0.40957446808510639</v>
      </c>
      <c r="O1820" s="14">
        <f t="shared" si="86"/>
        <v>17.111111111111089</v>
      </c>
      <c r="P1820" s="14"/>
      <c r="Q1820" s="14"/>
      <c r="R1820" s="14"/>
      <c r="W1820" t="s">
        <v>3530</v>
      </c>
      <c r="X1820" s="6">
        <v>2004</v>
      </c>
      <c r="Z1820" s="6">
        <v>0</v>
      </c>
      <c r="AD1820" s="14">
        <v>188</v>
      </c>
    </row>
    <row r="1821" spans="1:30">
      <c r="A1821" s="9">
        <v>12</v>
      </c>
      <c r="B1821" s="9" t="str">
        <f t="shared" si="85"/>
        <v>Jensen C 12 N - 16 ohm</v>
      </c>
      <c r="C1821" s="14" t="s">
        <v>1005</v>
      </c>
      <c r="D1821" s="14" t="s">
        <v>2580</v>
      </c>
      <c r="E1821" s="14"/>
      <c r="F1821" s="14"/>
      <c r="G1821" s="14"/>
      <c r="H1821" s="14">
        <v>50</v>
      </c>
      <c r="I1821" s="14">
        <v>97.5</v>
      </c>
      <c r="J1821" s="9">
        <v>1</v>
      </c>
      <c r="K1821" s="14">
        <v>110</v>
      </c>
      <c r="L1821" s="14">
        <v>28</v>
      </c>
      <c r="M1821" s="14">
        <v>1.06</v>
      </c>
      <c r="N1821" s="14">
        <f t="shared" si="84"/>
        <v>1.264367816091954</v>
      </c>
      <c r="O1821" s="14">
        <f t="shared" si="86"/>
        <v>6.557930258717664</v>
      </c>
      <c r="P1821" s="14"/>
      <c r="Q1821" s="14"/>
      <c r="R1821" s="14"/>
      <c r="W1821" t="s">
        <v>3530</v>
      </c>
      <c r="X1821" s="6">
        <v>2004</v>
      </c>
      <c r="Z1821" s="6">
        <v>0</v>
      </c>
      <c r="AD1821" s="14">
        <v>87</v>
      </c>
    </row>
    <row r="1822" spans="1:30">
      <c r="A1822" s="9">
        <v>12</v>
      </c>
      <c r="B1822" s="9" t="str">
        <f t="shared" si="85"/>
        <v>Jensen C 12 N - 8 ohm</v>
      </c>
      <c r="C1822" s="14" t="s">
        <v>1005</v>
      </c>
      <c r="D1822" s="14" t="s">
        <v>2581</v>
      </c>
      <c r="E1822" s="14"/>
      <c r="F1822" s="14"/>
      <c r="G1822" s="14"/>
      <c r="H1822" s="14">
        <v>50</v>
      </c>
      <c r="I1822" s="14">
        <v>98.4</v>
      </c>
      <c r="J1822" s="9">
        <v>1</v>
      </c>
      <c r="K1822" s="14">
        <v>112</v>
      </c>
      <c r="L1822" s="14">
        <v>27.6</v>
      </c>
      <c r="M1822" s="14">
        <v>0.92</v>
      </c>
      <c r="N1822" s="14">
        <f t="shared" si="84"/>
        <v>1.0467289719626167</v>
      </c>
      <c r="O1822" s="14">
        <f t="shared" si="86"/>
        <v>7.598820058997056</v>
      </c>
      <c r="P1822" s="14"/>
      <c r="Q1822" s="14"/>
      <c r="R1822" s="14"/>
      <c r="W1822" t="s">
        <v>3530</v>
      </c>
      <c r="X1822" s="6">
        <v>2004</v>
      </c>
      <c r="Z1822" s="6">
        <v>0</v>
      </c>
      <c r="AD1822" s="14">
        <v>107</v>
      </c>
    </row>
    <row r="1823" spans="1:30">
      <c r="A1823" s="9">
        <v>12</v>
      </c>
      <c r="B1823" s="9" t="str">
        <f t="shared" si="85"/>
        <v>Jensen C 12 Q - 16 ohm</v>
      </c>
      <c r="C1823" s="14" t="s">
        <v>1005</v>
      </c>
      <c r="D1823" s="14" t="s">
        <v>2582</v>
      </c>
      <c r="E1823" s="14"/>
      <c r="F1823" s="14"/>
      <c r="G1823" s="14"/>
      <c r="H1823" s="14">
        <v>35</v>
      </c>
      <c r="I1823" s="14">
        <v>93.9</v>
      </c>
      <c r="J1823" s="9">
        <v>1.5</v>
      </c>
      <c r="K1823" s="14">
        <v>87</v>
      </c>
      <c r="L1823" s="14">
        <v>46.3</v>
      </c>
      <c r="M1823" s="14">
        <v>1.99</v>
      </c>
      <c r="N1823" s="14">
        <f t="shared" si="84"/>
        <v>2.4857142857142858</v>
      </c>
      <c r="O1823" s="14">
        <f t="shared" si="86"/>
        <v>9.9786743515850205</v>
      </c>
      <c r="P1823" s="14"/>
      <c r="Q1823" s="14"/>
      <c r="R1823" s="14"/>
      <c r="W1823" t="s">
        <v>3530</v>
      </c>
      <c r="X1823" s="6">
        <v>2004</v>
      </c>
      <c r="Z1823" s="6">
        <v>0</v>
      </c>
      <c r="AD1823" s="14">
        <v>35</v>
      </c>
    </row>
    <row r="1824" spans="1:30">
      <c r="A1824" s="9">
        <v>12</v>
      </c>
      <c r="B1824" s="9" t="str">
        <f t="shared" si="85"/>
        <v>Jensen C 12 Q - 8 ohm</v>
      </c>
      <c r="C1824" s="14" t="s">
        <v>1005</v>
      </c>
      <c r="D1824" s="14" t="s">
        <v>2583</v>
      </c>
      <c r="E1824" s="14"/>
      <c r="F1824" s="14"/>
      <c r="G1824" s="14"/>
      <c r="H1824" s="14">
        <v>35</v>
      </c>
      <c r="I1824" s="14">
        <v>93.9</v>
      </c>
      <c r="J1824" s="9">
        <v>1.5</v>
      </c>
      <c r="K1824" s="14">
        <v>84</v>
      </c>
      <c r="L1824" s="14">
        <v>42.8</v>
      </c>
      <c r="M1824" s="14">
        <v>1.72</v>
      </c>
      <c r="N1824" s="14">
        <f t="shared" si="84"/>
        <v>1.9534883720930232</v>
      </c>
      <c r="O1824" s="14">
        <f t="shared" si="86"/>
        <v>14.390438247011959</v>
      </c>
      <c r="P1824" s="14"/>
      <c r="Q1824" s="14"/>
      <c r="R1824" s="14"/>
      <c r="W1824" t="s">
        <v>3530</v>
      </c>
      <c r="X1824" s="6">
        <v>2004</v>
      </c>
      <c r="Z1824" s="6">
        <v>0</v>
      </c>
      <c r="AD1824" s="14">
        <v>43</v>
      </c>
    </row>
    <row r="1825" spans="1:30">
      <c r="A1825" s="9">
        <v>12</v>
      </c>
      <c r="B1825" s="9" t="str">
        <f t="shared" si="85"/>
        <v>Jensen C 12 R - 16 ohm</v>
      </c>
      <c r="C1825" s="14" t="s">
        <v>1005</v>
      </c>
      <c r="D1825" s="14" t="s">
        <v>2584</v>
      </c>
      <c r="E1825" s="14"/>
      <c r="F1825" s="14"/>
      <c r="G1825" s="14"/>
      <c r="H1825" s="14">
        <v>25</v>
      </c>
      <c r="I1825" s="14">
        <v>92.6</v>
      </c>
      <c r="J1825" s="9">
        <v>1</v>
      </c>
      <c r="K1825" s="14">
        <v>76.599999999999994</v>
      </c>
      <c r="L1825" s="14">
        <v>49.8</v>
      </c>
      <c r="M1825" s="14">
        <v>2.29</v>
      </c>
      <c r="N1825" s="14">
        <f t="shared" si="84"/>
        <v>2.4709677419354836</v>
      </c>
      <c r="O1825" s="14">
        <f t="shared" si="86"/>
        <v>31.268092691622108</v>
      </c>
      <c r="P1825" s="14"/>
      <c r="Q1825" s="14"/>
      <c r="R1825" s="14"/>
      <c r="W1825" t="s">
        <v>3530</v>
      </c>
      <c r="X1825" s="6">
        <v>2004</v>
      </c>
      <c r="Z1825" s="6">
        <v>0</v>
      </c>
      <c r="AD1825" s="14">
        <v>31</v>
      </c>
    </row>
    <row r="1826" spans="1:30">
      <c r="A1826" s="9">
        <v>12</v>
      </c>
      <c r="B1826" s="9" t="str">
        <f t="shared" si="85"/>
        <v>Jensen C 12 R - 8 ohm</v>
      </c>
      <c r="C1826" s="14" t="s">
        <v>1005</v>
      </c>
      <c r="D1826" s="14" t="s">
        <v>2585</v>
      </c>
      <c r="E1826" s="14"/>
      <c r="F1826" s="14"/>
      <c r="G1826" s="14"/>
      <c r="H1826" s="14">
        <v>25</v>
      </c>
      <c r="I1826" s="14">
        <v>93.8</v>
      </c>
      <c r="J1826" s="9">
        <v>0.8</v>
      </c>
      <c r="K1826" s="14">
        <v>74</v>
      </c>
      <c r="L1826" s="14">
        <v>63.2</v>
      </c>
      <c r="M1826" s="14">
        <v>1.88</v>
      </c>
      <c r="N1826" s="14">
        <f t="shared" si="84"/>
        <v>2.0555555555555554</v>
      </c>
      <c r="O1826" s="14">
        <f t="shared" si="86"/>
        <v>22.012658227848117</v>
      </c>
      <c r="P1826" s="14"/>
      <c r="Q1826" s="14"/>
      <c r="R1826" s="14"/>
      <c r="W1826" t="s">
        <v>3530</v>
      </c>
      <c r="X1826" s="6">
        <v>2004</v>
      </c>
      <c r="Z1826" s="6">
        <v>0</v>
      </c>
      <c r="AD1826" s="14">
        <v>36</v>
      </c>
    </row>
    <row r="1827" spans="1:30">
      <c r="A1827" s="9">
        <v>12</v>
      </c>
      <c r="B1827" s="9" t="str">
        <f t="shared" si="85"/>
        <v>Jensen C12K</v>
      </c>
      <c r="C1827" s="14" t="s">
        <v>1005</v>
      </c>
      <c r="D1827" s="14" t="s">
        <v>2586</v>
      </c>
      <c r="E1827" s="14"/>
      <c r="F1827" s="14"/>
      <c r="G1827" s="14"/>
      <c r="H1827" s="14">
        <v>100</v>
      </c>
      <c r="I1827" s="14">
        <v>99.1</v>
      </c>
      <c r="J1827" s="9">
        <v>1</v>
      </c>
      <c r="K1827" s="14">
        <v>104</v>
      </c>
      <c r="L1827" s="14">
        <v>27.6</v>
      </c>
      <c r="M1827" s="14">
        <v>0.65</v>
      </c>
      <c r="N1827" s="14">
        <f t="shared" si="84"/>
        <v>0.67096774193548392</v>
      </c>
      <c r="O1827" s="14">
        <f t="shared" si="86"/>
        <v>20.799999999999979</v>
      </c>
      <c r="P1827" s="14"/>
      <c r="Q1827" s="14"/>
      <c r="R1827" s="14"/>
      <c r="W1827" t="s">
        <v>3530</v>
      </c>
      <c r="X1827" s="6">
        <v>2004</v>
      </c>
      <c r="Z1827" s="6">
        <v>0</v>
      </c>
      <c r="AD1827" s="14">
        <v>155</v>
      </c>
    </row>
    <row r="1828" spans="1:30">
      <c r="A1828" s="9">
        <v>12</v>
      </c>
      <c r="B1828" s="9" t="str">
        <f t="shared" si="85"/>
        <v>Jensen C12N</v>
      </c>
      <c r="C1828" s="14" t="s">
        <v>1005</v>
      </c>
      <c r="D1828" s="14" t="s">
        <v>2587</v>
      </c>
      <c r="E1828" s="14"/>
      <c r="F1828" s="14"/>
      <c r="G1828" s="14"/>
      <c r="H1828" s="14">
        <v>50</v>
      </c>
      <c r="I1828" s="14">
        <v>98.4</v>
      </c>
      <c r="J1828" s="9">
        <v>1</v>
      </c>
      <c r="K1828" s="14">
        <v>112</v>
      </c>
      <c r="L1828" s="14">
        <v>27.6</v>
      </c>
      <c r="M1828" s="14">
        <v>0.92</v>
      </c>
      <c r="N1828" s="14">
        <f t="shared" si="84"/>
        <v>1.0467289719626167</v>
      </c>
      <c r="O1828" s="14">
        <f t="shared" si="86"/>
        <v>7.598820058997056</v>
      </c>
      <c r="P1828" s="14"/>
      <c r="Q1828" s="14"/>
      <c r="R1828" s="14"/>
      <c r="W1828" t="s">
        <v>3530</v>
      </c>
      <c r="X1828" s="6">
        <v>2004</v>
      </c>
      <c r="Z1828" s="6">
        <v>0</v>
      </c>
      <c r="AD1828" s="14">
        <v>107</v>
      </c>
    </row>
    <row r="1829" spans="1:30">
      <c r="A1829" s="9">
        <v>12</v>
      </c>
      <c r="B1829" s="9" t="str">
        <f t="shared" si="85"/>
        <v>Jensen C12Q</v>
      </c>
      <c r="C1829" s="14" t="s">
        <v>1005</v>
      </c>
      <c r="D1829" s="14" t="s">
        <v>2588</v>
      </c>
      <c r="E1829" s="14"/>
      <c r="F1829" s="14"/>
      <c r="G1829" s="14"/>
      <c r="H1829" s="14">
        <v>35</v>
      </c>
      <c r="I1829" s="14">
        <v>93.9</v>
      </c>
      <c r="J1829" s="9">
        <v>1.5</v>
      </c>
      <c r="K1829" s="14">
        <v>84</v>
      </c>
      <c r="L1829" s="14">
        <v>42.8</v>
      </c>
      <c r="M1829" s="14">
        <v>1.72</v>
      </c>
      <c r="N1829" s="14">
        <f t="shared" si="84"/>
        <v>1.9534883720930232</v>
      </c>
      <c r="O1829" s="14">
        <f t="shared" si="86"/>
        <v>14.390438247011959</v>
      </c>
      <c r="P1829" s="14"/>
      <c r="Q1829" s="14"/>
      <c r="R1829" s="14"/>
      <c r="W1829" t="s">
        <v>3530</v>
      </c>
      <c r="X1829" s="6">
        <v>2004</v>
      </c>
      <c r="Z1829" s="6">
        <v>0</v>
      </c>
      <c r="AD1829" s="14">
        <v>43</v>
      </c>
    </row>
    <row r="1830" spans="1:30">
      <c r="A1830" s="9">
        <v>12</v>
      </c>
      <c r="B1830" s="9" t="str">
        <f t="shared" si="85"/>
        <v>Jensen C12R</v>
      </c>
      <c r="C1830" s="14" t="s">
        <v>1005</v>
      </c>
      <c r="D1830" s="14" t="s">
        <v>2589</v>
      </c>
      <c r="E1830" s="14"/>
      <c r="F1830" s="14"/>
      <c r="G1830" s="14"/>
      <c r="H1830" s="14">
        <v>25</v>
      </c>
      <c r="I1830" s="14">
        <v>93.8</v>
      </c>
      <c r="J1830" s="9">
        <v>0.8</v>
      </c>
      <c r="K1830" s="14">
        <v>74</v>
      </c>
      <c r="L1830" s="14">
        <v>63.2</v>
      </c>
      <c r="M1830" s="14">
        <v>1.88</v>
      </c>
      <c r="N1830" s="14">
        <f t="shared" si="84"/>
        <v>2.0555555555555554</v>
      </c>
      <c r="O1830" s="14">
        <f t="shared" si="86"/>
        <v>22.012658227848117</v>
      </c>
      <c r="P1830" s="14"/>
      <c r="Q1830" s="14"/>
      <c r="R1830" s="14"/>
      <c r="W1830" t="s">
        <v>3530</v>
      </c>
      <c r="X1830" s="6">
        <v>2004</v>
      </c>
      <c r="Z1830" s="6">
        <v>0</v>
      </c>
      <c r="AD1830" s="14">
        <v>36</v>
      </c>
    </row>
    <row r="1831" spans="1:30">
      <c r="A1831" s="9">
        <v>12</v>
      </c>
      <c r="B1831" s="9" t="str">
        <f t="shared" si="85"/>
        <v>Jensen JA 12/120 - 8 ohm</v>
      </c>
      <c r="C1831" s="14" t="s">
        <v>1005</v>
      </c>
      <c r="D1831" s="14" t="s">
        <v>2590</v>
      </c>
      <c r="E1831" s="14"/>
      <c r="F1831" s="14"/>
      <c r="G1831" s="14"/>
      <c r="H1831" s="14">
        <v>120</v>
      </c>
      <c r="I1831" s="14">
        <v>97.2</v>
      </c>
      <c r="J1831" s="9">
        <v>1</v>
      </c>
      <c r="K1831" s="14">
        <v>47</v>
      </c>
      <c r="L1831" s="14">
        <v>121.6</v>
      </c>
      <c r="M1831" s="14">
        <v>0.42</v>
      </c>
      <c r="N1831" s="14">
        <f t="shared" si="84"/>
        <v>0.43925233644859812</v>
      </c>
      <c r="O1831" s="14">
        <f t="shared" si="86"/>
        <v>9.5825242718446688</v>
      </c>
      <c r="P1831" s="14"/>
      <c r="Q1831" s="14"/>
      <c r="R1831" s="14"/>
      <c r="W1831" t="s">
        <v>3530</v>
      </c>
      <c r="X1831" s="6">
        <v>2004</v>
      </c>
      <c r="Z1831" s="6">
        <v>0</v>
      </c>
      <c r="AD1831" s="14">
        <v>107</v>
      </c>
    </row>
    <row r="1832" spans="1:30">
      <c r="A1832" s="9">
        <v>12</v>
      </c>
      <c r="B1832" s="9" t="str">
        <f t="shared" si="85"/>
        <v>Jensen JB 12/150 - 8 ohm</v>
      </c>
      <c r="C1832" s="14" t="s">
        <v>1005</v>
      </c>
      <c r="D1832" s="14" t="s">
        <v>2591</v>
      </c>
      <c r="E1832" s="14"/>
      <c r="F1832" s="14"/>
      <c r="G1832" s="14"/>
      <c r="H1832" s="14">
        <v>150</v>
      </c>
      <c r="I1832" s="14">
        <v>97.6</v>
      </c>
      <c r="J1832" s="9">
        <v>2</v>
      </c>
      <c r="K1832" s="14">
        <v>53</v>
      </c>
      <c r="L1832" s="14">
        <v>86.2</v>
      </c>
      <c r="M1832" s="14">
        <v>0.42</v>
      </c>
      <c r="N1832" s="14">
        <f t="shared" si="84"/>
        <v>0.44166666666666665</v>
      </c>
      <c r="O1832" s="14">
        <f t="shared" si="86"/>
        <v>8.5615384615384595</v>
      </c>
      <c r="P1832" s="14"/>
      <c r="Q1832" s="14"/>
      <c r="R1832" s="14"/>
      <c r="W1832" t="s">
        <v>3530</v>
      </c>
      <c r="X1832" s="6">
        <v>2004</v>
      </c>
      <c r="Z1832" s="6">
        <v>0</v>
      </c>
      <c r="AD1832" s="14">
        <v>120</v>
      </c>
    </row>
    <row r="1833" spans="1:30">
      <c r="A1833" s="9">
        <v>12</v>
      </c>
      <c r="B1833" s="9" t="str">
        <f t="shared" si="85"/>
        <v>Jensen JB 12/200 - 8 ohm</v>
      </c>
      <c r="C1833" s="14" t="s">
        <v>1005</v>
      </c>
      <c r="D1833" s="14" t="s">
        <v>2592</v>
      </c>
      <c r="E1833" s="14"/>
      <c r="F1833" s="14"/>
      <c r="G1833" s="14"/>
      <c r="H1833" s="14">
        <v>200</v>
      </c>
      <c r="I1833" s="14">
        <v>97.2</v>
      </c>
      <c r="J1833" s="9">
        <v>2</v>
      </c>
      <c r="K1833" s="14">
        <v>50</v>
      </c>
      <c r="L1833" s="14">
        <v>89</v>
      </c>
      <c r="M1833" s="14">
        <v>0.37</v>
      </c>
      <c r="N1833" s="14">
        <f t="shared" si="84"/>
        <v>0.37878787878787878</v>
      </c>
      <c r="O1833" s="14">
        <f t="shared" si="86"/>
        <v>15.948275862069016</v>
      </c>
      <c r="P1833" s="14"/>
      <c r="Q1833" s="14"/>
      <c r="R1833" s="14"/>
      <c r="W1833" t="s">
        <v>3530</v>
      </c>
      <c r="X1833" s="6">
        <v>2004</v>
      </c>
      <c r="Z1833" s="6">
        <v>0</v>
      </c>
      <c r="AD1833" s="14">
        <v>132</v>
      </c>
    </row>
    <row r="1834" spans="1:30">
      <c r="A1834" s="9">
        <v>12</v>
      </c>
      <c r="B1834" s="9" t="str">
        <f t="shared" si="85"/>
        <v>Jensen JCH 12/35 - 8 ohm</v>
      </c>
      <c r="C1834" s="14" t="s">
        <v>1005</v>
      </c>
      <c r="D1834" s="14" t="s">
        <v>2593</v>
      </c>
      <c r="E1834" s="14"/>
      <c r="F1834" s="14"/>
      <c r="G1834" s="14"/>
      <c r="H1834" s="14">
        <v>35</v>
      </c>
      <c r="I1834" s="14">
        <v>95.6</v>
      </c>
      <c r="J1834" s="9">
        <v>1.5</v>
      </c>
      <c r="K1834" s="14">
        <v>78</v>
      </c>
      <c r="L1834" s="14">
        <v>47.8</v>
      </c>
      <c r="M1834" s="14">
        <v>0.96</v>
      </c>
      <c r="N1834" s="14">
        <f t="shared" si="84"/>
        <v>1.0985915492957747</v>
      </c>
      <c r="O1834" s="14">
        <f t="shared" si="86"/>
        <v>7.6097560975609637</v>
      </c>
      <c r="P1834" s="14"/>
      <c r="Q1834" s="14"/>
      <c r="R1834" s="14"/>
      <c r="W1834" t="s">
        <v>3530</v>
      </c>
      <c r="X1834" s="6">
        <v>2004</v>
      </c>
      <c r="Z1834" s="6">
        <v>0</v>
      </c>
      <c r="AD1834" s="14">
        <v>71</v>
      </c>
    </row>
    <row r="1835" spans="1:30">
      <c r="A1835" s="9">
        <v>12</v>
      </c>
      <c r="B1835" s="9" t="str">
        <f t="shared" si="85"/>
        <v>Jensen JCH 12/50 - 4 ohm</v>
      </c>
      <c r="C1835" s="14" t="s">
        <v>1005</v>
      </c>
      <c r="D1835" s="14" t="s">
        <v>2594</v>
      </c>
      <c r="E1835" s="14"/>
      <c r="F1835" s="14"/>
      <c r="G1835" s="14"/>
      <c r="H1835" s="14">
        <v>50</v>
      </c>
      <c r="I1835" s="14">
        <v>95</v>
      </c>
      <c r="J1835" s="9">
        <v>2</v>
      </c>
      <c r="K1835" s="14">
        <v>82</v>
      </c>
      <c r="L1835" s="14">
        <v>48.1</v>
      </c>
      <c r="M1835" s="14">
        <v>0.15</v>
      </c>
      <c r="N1835" s="14">
        <f t="shared" si="84"/>
        <v>1.64</v>
      </c>
      <c r="O1835" s="14">
        <f t="shared" si="86"/>
        <v>0.16510067114093957</v>
      </c>
      <c r="P1835" s="14"/>
      <c r="Q1835" s="14"/>
      <c r="R1835" s="14"/>
      <c r="W1835" t="s">
        <v>3530</v>
      </c>
      <c r="X1835" s="6">
        <v>2004</v>
      </c>
      <c r="Z1835" s="6">
        <v>0</v>
      </c>
      <c r="AD1835" s="14">
        <v>50</v>
      </c>
    </row>
    <row r="1836" spans="1:30">
      <c r="A1836" s="9">
        <v>12</v>
      </c>
      <c r="B1836" s="9" t="str">
        <f t="shared" si="85"/>
        <v>Jensen JCH 12/50 - 8 ohm</v>
      </c>
      <c r="C1836" s="14" t="s">
        <v>1005</v>
      </c>
      <c r="D1836" s="14" t="s">
        <v>2595</v>
      </c>
      <c r="E1836" s="14"/>
      <c r="F1836" s="14"/>
      <c r="G1836" s="14"/>
      <c r="H1836" s="14">
        <v>50</v>
      </c>
      <c r="I1836" s="14">
        <v>94.3</v>
      </c>
      <c r="J1836" s="9">
        <v>1.5</v>
      </c>
      <c r="K1836" s="14">
        <v>82</v>
      </c>
      <c r="L1836" s="14">
        <v>43.6</v>
      </c>
      <c r="M1836" s="14">
        <v>1.4</v>
      </c>
      <c r="N1836" s="14">
        <f t="shared" si="84"/>
        <v>1.7446808510638299</v>
      </c>
      <c r="O1836" s="14">
        <f t="shared" si="86"/>
        <v>7.0864197530864166</v>
      </c>
      <c r="P1836" s="14"/>
      <c r="Q1836" s="14"/>
      <c r="R1836" s="14"/>
      <c r="W1836" t="s">
        <v>3530</v>
      </c>
      <c r="X1836" s="6">
        <v>2004</v>
      </c>
      <c r="Z1836" s="6">
        <v>0</v>
      </c>
      <c r="AD1836" s="14">
        <v>47</v>
      </c>
    </row>
    <row r="1837" spans="1:30">
      <c r="A1837" s="9">
        <v>12</v>
      </c>
      <c r="B1837" s="9" t="str">
        <f t="shared" si="85"/>
        <v>Jensen JCH 12/70 - 4 ohm</v>
      </c>
      <c r="C1837" s="14" t="s">
        <v>1005</v>
      </c>
      <c r="D1837" s="14" t="s">
        <v>2596</v>
      </c>
      <c r="E1837" s="14"/>
      <c r="F1837" s="14"/>
      <c r="G1837" s="14"/>
      <c r="H1837" s="14">
        <v>70</v>
      </c>
      <c r="I1837" s="14">
        <v>99.5</v>
      </c>
      <c r="J1837" s="9">
        <v>1.5</v>
      </c>
      <c r="K1837" s="14">
        <v>74</v>
      </c>
      <c r="L1837" s="14">
        <v>53.6</v>
      </c>
      <c r="M1837" s="14">
        <v>0.74</v>
      </c>
      <c r="N1837" s="14">
        <f t="shared" si="84"/>
        <v>0.82222222222222219</v>
      </c>
      <c r="O1837" s="14">
        <f t="shared" si="86"/>
        <v>7.400000000000003</v>
      </c>
      <c r="P1837" s="14"/>
      <c r="Q1837" s="14"/>
      <c r="R1837" s="14"/>
      <c r="W1837" t="s">
        <v>3530</v>
      </c>
      <c r="X1837" s="6">
        <v>2004</v>
      </c>
      <c r="Z1837" s="6">
        <v>0</v>
      </c>
      <c r="AD1837" s="14">
        <v>90</v>
      </c>
    </row>
    <row r="1838" spans="1:30">
      <c r="A1838" s="9">
        <v>12</v>
      </c>
      <c r="B1838" s="9" t="str">
        <f t="shared" si="85"/>
        <v>Jensen JCH 12/70 - 8 ohm</v>
      </c>
      <c r="C1838" s="14" t="s">
        <v>1005</v>
      </c>
      <c r="D1838" s="14" t="s">
        <v>2597</v>
      </c>
      <c r="E1838" s="14"/>
      <c r="F1838" s="14"/>
      <c r="G1838" s="14"/>
      <c r="H1838" s="14">
        <v>70</v>
      </c>
      <c r="I1838" s="14">
        <v>96.3</v>
      </c>
      <c r="J1838" s="9">
        <v>1.5</v>
      </c>
      <c r="K1838" s="14">
        <v>78</v>
      </c>
      <c r="L1838" s="14">
        <v>46.7</v>
      </c>
      <c r="M1838" s="14">
        <v>1.08</v>
      </c>
      <c r="N1838" s="14">
        <f t="shared" si="84"/>
        <v>1.1470588235294117</v>
      </c>
      <c r="O1838" s="14">
        <f t="shared" si="86"/>
        <v>18.473684210526358</v>
      </c>
      <c r="P1838" s="14"/>
      <c r="Q1838" s="14"/>
      <c r="R1838" s="14"/>
      <c r="W1838" t="s">
        <v>3530</v>
      </c>
      <c r="X1838" s="6">
        <v>2004</v>
      </c>
      <c r="Z1838" s="6">
        <v>0</v>
      </c>
      <c r="AD1838" s="14">
        <v>68</v>
      </c>
    </row>
    <row r="1839" spans="1:30">
      <c r="A1839" s="9">
        <v>12</v>
      </c>
      <c r="B1839" s="9" t="str">
        <f t="shared" si="85"/>
        <v>Jensen Mod 12-110</v>
      </c>
      <c r="C1839" s="14" t="s">
        <v>1005</v>
      </c>
      <c r="D1839" s="14" t="s">
        <v>2598</v>
      </c>
      <c r="E1839" s="14"/>
      <c r="F1839" s="14"/>
      <c r="G1839" s="14"/>
      <c r="H1839" s="14">
        <v>110</v>
      </c>
      <c r="I1839" s="14">
        <v>98.6</v>
      </c>
      <c r="J1839" s="9">
        <v>1.5</v>
      </c>
      <c r="K1839" s="14">
        <v>89.8</v>
      </c>
      <c r="L1839" s="14">
        <v>35</v>
      </c>
      <c r="M1839" s="14">
        <v>0.64</v>
      </c>
      <c r="N1839" s="14">
        <f t="shared" si="84"/>
        <v>0.67014925373134326</v>
      </c>
      <c r="O1839" s="14">
        <f t="shared" si="86"/>
        <v>14.225742574257454</v>
      </c>
      <c r="P1839" s="14"/>
      <c r="Q1839" s="14"/>
      <c r="R1839" s="14"/>
      <c r="W1839" t="s">
        <v>3530</v>
      </c>
      <c r="X1839" s="6">
        <v>2004</v>
      </c>
      <c r="Z1839" s="6">
        <v>0</v>
      </c>
      <c r="AD1839" s="14">
        <v>134</v>
      </c>
    </row>
    <row r="1840" spans="1:30">
      <c r="A1840" s="9">
        <v>12</v>
      </c>
      <c r="B1840" s="9" t="str">
        <f t="shared" si="85"/>
        <v>Jensen Mod 12-35</v>
      </c>
      <c r="C1840" s="14" t="s">
        <v>1005</v>
      </c>
      <c r="D1840" s="14" t="s">
        <v>2599</v>
      </c>
      <c r="E1840" s="14"/>
      <c r="F1840" s="14"/>
      <c r="G1840" s="14"/>
      <c r="H1840" s="14">
        <v>35</v>
      </c>
      <c r="I1840" s="14">
        <v>95.6</v>
      </c>
      <c r="J1840" s="9">
        <v>1.5</v>
      </c>
      <c r="K1840" s="14">
        <v>78</v>
      </c>
      <c r="L1840" s="14">
        <v>47.8</v>
      </c>
      <c r="M1840" s="14">
        <v>0.96</v>
      </c>
      <c r="N1840" s="14">
        <f t="shared" si="84"/>
        <v>1.0985915492957747</v>
      </c>
      <c r="O1840" s="14">
        <f t="shared" si="86"/>
        <v>7.6097560975609637</v>
      </c>
      <c r="P1840" s="14"/>
      <c r="Q1840" s="14"/>
      <c r="R1840" s="14"/>
      <c r="W1840" t="s">
        <v>3530</v>
      </c>
      <c r="X1840" s="6">
        <v>2004</v>
      </c>
      <c r="Z1840" s="6">
        <v>0</v>
      </c>
      <c r="AD1840" s="14">
        <v>71</v>
      </c>
    </row>
    <row r="1841" spans="1:30">
      <c r="A1841" s="9">
        <v>12</v>
      </c>
      <c r="B1841" s="9" t="str">
        <f t="shared" si="85"/>
        <v>Jensen Mod 12-50</v>
      </c>
      <c r="C1841" s="14" t="s">
        <v>1005</v>
      </c>
      <c r="D1841" s="14" t="s">
        <v>2600</v>
      </c>
      <c r="E1841" s="14"/>
      <c r="F1841" s="14"/>
      <c r="G1841" s="14"/>
      <c r="H1841" s="14">
        <v>50</v>
      </c>
      <c r="I1841" s="14">
        <v>94.3</v>
      </c>
      <c r="J1841" s="9">
        <v>1.5</v>
      </c>
      <c r="K1841" s="14">
        <v>82</v>
      </c>
      <c r="L1841" s="14">
        <v>43.6</v>
      </c>
      <c r="M1841" s="14">
        <v>1.4</v>
      </c>
      <c r="N1841" s="14">
        <f t="shared" si="84"/>
        <v>1.7446808510638299</v>
      </c>
      <c r="O1841" s="14">
        <f t="shared" si="86"/>
        <v>7.0864197530864166</v>
      </c>
      <c r="P1841" s="14"/>
      <c r="Q1841" s="14"/>
      <c r="R1841" s="14"/>
      <c r="W1841" t="s">
        <v>3530</v>
      </c>
      <c r="X1841" s="6">
        <v>2004</v>
      </c>
      <c r="Z1841" s="6">
        <v>0</v>
      </c>
      <c r="AD1841" s="14">
        <v>47</v>
      </c>
    </row>
    <row r="1842" spans="1:30">
      <c r="A1842" s="9">
        <v>12</v>
      </c>
      <c r="B1842" s="9" t="str">
        <f t="shared" si="85"/>
        <v>Jensen Mod 12-70</v>
      </c>
      <c r="C1842" s="14" t="s">
        <v>1005</v>
      </c>
      <c r="D1842" s="14" t="s">
        <v>2601</v>
      </c>
      <c r="E1842" s="14"/>
      <c r="F1842" s="14"/>
      <c r="G1842" s="14"/>
      <c r="H1842" s="14">
        <v>70</v>
      </c>
      <c r="I1842" s="14">
        <v>97.5</v>
      </c>
      <c r="J1842" s="9">
        <v>1.5</v>
      </c>
      <c r="K1842" s="14">
        <v>79</v>
      </c>
      <c r="L1842" s="14">
        <v>45.5</v>
      </c>
      <c r="M1842" s="14">
        <v>0.85</v>
      </c>
      <c r="N1842" s="14">
        <f t="shared" si="84"/>
        <v>0.96341463414634143</v>
      </c>
      <c r="O1842" s="14">
        <f t="shared" si="86"/>
        <v>7.2204301075268784</v>
      </c>
      <c r="P1842" s="14"/>
      <c r="Q1842" s="14"/>
      <c r="R1842" s="14"/>
      <c r="W1842" t="s">
        <v>3530</v>
      </c>
      <c r="X1842" s="6">
        <v>2004</v>
      </c>
      <c r="Z1842" s="6">
        <v>0</v>
      </c>
      <c r="AD1842" s="14">
        <v>82</v>
      </c>
    </row>
    <row r="1843" spans="1:30">
      <c r="A1843" s="9">
        <v>12</v>
      </c>
      <c r="B1843" s="9" t="str">
        <f t="shared" si="85"/>
        <v xml:space="preserve">Jensen Neo </v>
      </c>
      <c r="C1843" s="14" t="s">
        <v>1005</v>
      </c>
      <c r="D1843" s="14" t="s">
        <v>2602</v>
      </c>
      <c r="E1843" s="14"/>
      <c r="F1843" s="14"/>
      <c r="G1843" s="14"/>
      <c r="H1843" s="14">
        <v>100</v>
      </c>
      <c r="I1843" s="14">
        <v>98.8</v>
      </c>
      <c r="J1843" s="9">
        <v>1</v>
      </c>
      <c r="K1843" s="14">
        <v>92</v>
      </c>
      <c r="L1843" s="14">
        <v>40.4</v>
      </c>
      <c r="M1843" s="14">
        <v>0.71</v>
      </c>
      <c r="N1843" s="14">
        <f t="shared" si="84"/>
        <v>0.74193548387096775</v>
      </c>
      <c r="O1843" s="14">
        <f t="shared" si="86"/>
        <v>16.494949494949459</v>
      </c>
      <c r="P1843" s="14"/>
      <c r="Q1843" s="14"/>
      <c r="R1843" s="14"/>
      <c r="W1843" t="s">
        <v>3530</v>
      </c>
      <c r="X1843" s="6">
        <v>2004</v>
      </c>
      <c r="Z1843" s="6">
        <v>0</v>
      </c>
      <c r="AD1843" s="14">
        <v>124</v>
      </c>
    </row>
    <row r="1844" spans="1:30">
      <c r="A1844" s="9">
        <v>12</v>
      </c>
      <c r="B1844" s="9" t="str">
        <f t="shared" si="85"/>
        <v>Jensen P 12 N - 16 ohm</v>
      </c>
      <c r="C1844" s="14" t="s">
        <v>1005</v>
      </c>
      <c r="D1844" s="14" t="s">
        <v>2603</v>
      </c>
      <c r="E1844" s="14"/>
      <c r="F1844" s="14"/>
      <c r="G1844" s="14"/>
      <c r="H1844" s="14">
        <v>50</v>
      </c>
      <c r="I1844" s="14">
        <v>97.8</v>
      </c>
      <c r="J1844" s="9">
        <v>1</v>
      </c>
      <c r="K1844" s="14">
        <v>91</v>
      </c>
      <c r="L1844" s="14">
        <v>42.2</v>
      </c>
      <c r="M1844" s="14">
        <v>0.84</v>
      </c>
      <c r="N1844" s="14">
        <f t="shared" si="84"/>
        <v>0.978494623655914</v>
      </c>
      <c r="O1844" s="14">
        <f t="shared" si="86"/>
        <v>5.9347826086956497</v>
      </c>
      <c r="P1844" s="14"/>
      <c r="Q1844" s="14"/>
      <c r="R1844" s="14"/>
      <c r="W1844" t="s">
        <v>3530</v>
      </c>
      <c r="X1844" s="6">
        <v>2004</v>
      </c>
      <c r="Z1844" s="6">
        <v>0</v>
      </c>
      <c r="AD1844" s="14">
        <v>93</v>
      </c>
    </row>
    <row r="1845" spans="1:30">
      <c r="A1845" s="9">
        <v>12</v>
      </c>
      <c r="B1845" s="9" t="str">
        <f t="shared" si="85"/>
        <v>Jensen P 12 N - 8 ohm</v>
      </c>
      <c r="C1845" s="14" t="s">
        <v>1005</v>
      </c>
      <c r="D1845" s="14" t="s">
        <v>2604</v>
      </c>
      <c r="E1845" s="14"/>
      <c r="F1845" s="14"/>
      <c r="G1845" s="14"/>
      <c r="H1845" s="14">
        <v>50</v>
      </c>
      <c r="I1845" s="14">
        <v>98.4</v>
      </c>
      <c r="J1845" s="9">
        <v>1</v>
      </c>
      <c r="K1845" s="14">
        <v>90</v>
      </c>
      <c r="L1845" s="14">
        <v>40.200000000000003</v>
      </c>
      <c r="M1845" s="14">
        <v>0.72</v>
      </c>
      <c r="N1845" s="14">
        <f t="shared" si="84"/>
        <v>0.81818181818181823</v>
      </c>
      <c r="O1845" s="14">
        <f t="shared" si="86"/>
        <v>5.9999999999999973</v>
      </c>
      <c r="P1845" s="14"/>
      <c r="Q1845" s="14"/>
      <c r="R1845" s="14"/>
      <c r="W1845" t="s">
        <v>3530</v>
      </c>
      <c r="X1845" s="6">
        <v>2004</v>
      </c>
      <c r="Z1845" s="6">
        <v>0</v>
      </c>
      <c r="AD1845" s="14">
        <v>110</v>
      </c>
    </row>
    <row r="1846" spans="1:30">
      <c r="A1846" s="9">
        <v>12</v>
      </c>
      <c r="B1846" s="9" t="str">
        <f t="shared" si="85"/>
        <v>Jensen P 12 Q - 16 ohm</v>
      </c>
      <c r="C1846" s="14" t="s">
        <v>1005</v>
      </c>
      <c r="D1846" s="14" t="s">
        <v>2605</v>
      </c>
      <c r="E1846" s="14"/>
      <c r="F1846" s="14"/>
      <c r="G1846" s="14"/>
      <c r="H1846" s="14">
        <v>40</v>
      </c>
      <c r="I1846" s="14">
        <v>96.1</v>
      </c>
      <c r="J1846" s="9">
        <v>1</v>
      </c>
      <c r="K1846" s="14">
        <v>90</v>
      </c>
      <c r="L1846" s="14">
        <v>41.2</v>
      </c>
      <c r="M1846" s="14">
        <v>2.2999999999999998</v>
      </c>
      <c r="N1846" s="14">
        <f t="shared" si="84"/>
        <v>2.8125</v>
      </c>
      <c r="O1846" s="14">
        <f t="shared" si="86"/>
        <v>12.621951219512191</v>
      </c>
      <c r="P1846" s="14"/>
      <c r="Q1846" s="14"/>
      <c r="R1846" s="14"/>
      <c r="W1846" t="s">
        <v>3530</v>
      </c>
      <c r="X1846" s="6">
        <v>2004</v>
      </c>
      <c r="Z1846" s="6">
        <v>0</v>
      </c>
      <c r="AD1846" s="14">
        <v>32</v>
      </c>
    </row>
    <row r="1847" spans="1:30">
      <c r="A1847" s="9">
        <v>12</v>
      </c>
      <c r="B1847" s="9" t="str">
        <f t="shared" si="85"/>
        <v>Jensen P 12 Q - 8 ohm</v>
      </c>
      <c r="C1847" s="14" t="s">
        <v>1005</v>
      </c>
      <c r="D1847" s="14" t="s">
        <v>2606</v>
      </c>
      <c r="E1847" s="14"/>
      <c r="F1847" s="14"/>
      <c r="G1847" s="14"/>
      <c r="H1847" s="14">
        <v>40</v>
      </c>
      <c r="I1847" s="14">
        <v>96.1</v>
      </c>
      <c r="J1847" s="9">
        <v>1</v>
      </c>
      <c r="K1847" s="14">
        <v>84</v>
      </c>
      <c r="L1847" s="14">
        <v>49.7</v>
      </c>
      <c r="M1847" s="14">
        <v>1.41</v>
      </c>
      <c r="N1847" s="14">
        <f t="shared" si="84"/>
        <v>1.5849056603773586</v>
      </c>
      <c r="O1847" s="14">
        <f t="shared" si="86"/>
        <v>12.776699029126206</v>
      </c>
      <c r="P1847" s="14"/>
      <c r="Q1847" s="14"/>
      <c r="R1847" s="14"/>
      <c r="W1847" t="s">
        <v>3530</v>
      </c>
      <c r="X1847" s="6">
        <v>2004</v>
      </c>
      <c r="Z1847" s="6">
        <v>0</v>
      </c>
      <c r="AD1847" s="14">
        <v>53</v>
      </c>
    </row>
    <row r="1848" spans="1:30">
      <c r="A1848" s="9">
        <v>12</v>
      </c>
      <c r="B1848" s="9" t="str">
        <f t="shared" si="85"/>
        <v>Jensen P 12 R - 16 ohm</v>
      </c>
      <c r="C1848" s="14" t="s">
        <v>1005</v>
      </c>
      <c r="D1848" s="14" t="s">
        <v>2607</v>
      </c>
      <c r="E1848" s="14"/>
      <c r="F1848" s="14"/>
      <c r="G1848" s="14"/>
      <c r="H1848" s="14">
        <v>25</v>
      </c>
      <c r="I1848" s="14">
        <v>94</v>
      </c>
      <c r="J1848" s="9">
        <v>0.75</v>
      </c>
      <c r="K1848" s="14">
        <v>77</v>
      </c>
      <c r="L1848" s="14">
        <v>72.599999999999994</v>
      </c>
      <c r="M1848" s="14">
        <v>2.2000000000000002</v>
      </c>
      <c r="N1848" s="14">
        <f t="shared" si="84"/>
        <v>2.6551724137931036</v>
      </c>
      <c r="O1848" s="14">
        <f t="shared" si="86"/>
        <v>12.833333333333329</v>
      </c>
      <c r="P1848" s="14"/>
      <c r="Q1848" s="14"/>
      <c r="R1848" s="14"/>
      <c r="W1848" t="s">
        <v>3530</v>
      </c>
      <c r="X1848" s="6">
        <v>2004</v>
      </c>
      <c r="Z1848" s="6">
        <v>0</v>
      </c>
      <c r="AD1848" s="14">
        <v>29</v>
      </c>
    </row>
    <row r="1849" spans="1:30">
      <c r="A1849" s="9">
        <v>12</v>
      </c>
      <c r="B1849" s="9" t="str">
        <f t="shared" si="85"/>
        <v>Jensen P 12 R - 8 ohm</v>
      </c>
      <c r="C1849" s="14" t="s">
        <v>1005</v>
      </c>
      <c r="D1849" s="14" t="s">
        <v>2608</v>
      </c>
      <c r="E1849" s="14"/>
      <c r="F1849" s="14"/>
      <c r="G1849" s="14"/>
      <c r="H1849" s="14">
        <v>25</v>
      </c>
      <c r="I1849" s="14">
        <v>95</v>
      </c>
      <c r="J1849" s="9">
        <v>1</v>
      </c>
      <c r="K1849" s="14">
        <v>80</v>
      </c>
      <c r="L1849" s="14">
        <v>66.400000000000006</v>
      </c>
      <c r="M1849" s="14">
        <v>1.79</v>
      </c>
      <c r="N1849" s="14">
        <f t="shared" si="84"/>
        <v>2.1052631578947367</v>
      </c>
      <c r="O1849" s="14">
        <f t="shared" si="86"/>
        <v>11.953255425709525</v>
      </c>
      <c r="P1849" s="14"/>
      <c r="Q1849" s="14"/>
      <c r="R1849" s="14"/>
      <c r="W1849" t="s">
        <v>3530</v>
      </c>
      <c r="X1849" s="6">
        <v>2004</v>
      </c>
      <c r="Z1849" s="6">
        <v>0</v>
      </c>
      <c r="AD1849" s="14">
        <v>38</v>
      </c>
    </row>
    <row r="1850" spans="1:30">
      <c r="A1850" s="9">
        <v>12</v>
      </c>
      <c r="B1850" s="9" t="str">
        <f t="shared" si="85"/>
        <v>Jensen P12N</v>
      </c>
      <c r="C1850" s="14" t="s">
        <v>1005</v>
      </c>
      <c r="D1850" s="14" t="s">
        <v>2609</v>
      </c>
      <c r="E1850" s="14"/>
      <c r="F1850" s="14"/>
      <c r="G1850" s="14"/>
      <c r="H1850" s="14">
        <v>50</v>
      </c>
      <c r="I1850" s="14">
        <v>98.4</v>
      </c>
      <c r="J1850" s="9">
        <v>1</v>
      </c>
      <c r="K1850" s="14">
        <v>90</v>
      </c>
      <c r="L1850" s="14">
        <v>40.200000000000003</v>
      </c>
      <c r="M1850" s="14">
        <v>0.72</v>
      </c>
      <c r="N1850" s="14">
        <f t="shared" si="84"/>
        <v>0.81818181818181823</v>
      </c>
      <c r="O1850" s="14">
        <f t="shared" si="86"/>
        <v>5.9999999999999973</v>
      </c>
      <c r="P1850" s="14"/>
      <c r="Q1850" s="14"/>
      <c r="R1850" s="14"/>
      <c r="W1850" t="s">
        <v>3530</v>
      </c>
      <c r="X1850" s="6">
        <v>2004</v>
      </c>
      <c r="Z1850" s="6">
        <v>0</v>
      </c>
      <c r="AD1850" s="14">
        <v>110</v>
      </c>
    </row>
    <row r="1851" spans="1:30">
      <c r="A1851" s="9">
        <v>12</v>
      </c>
      <c r="B1851" s="9" t="str">
        <f t="shared" si="85"/>
        <v>Jensen P12Q</v>
      </c>
      <c r="C1851" s="14" t="s">
        <v>1005</v>
      </c>
      <c r="D1851" s="14" t="s">
        <v>2610</v>
      </c>
      <c r="E1851" s="14"/>
      <c r="F1851" s="14"/>
      <c r="G1851" s="14"/>
      <c r="H1851" s="14">
        <v>40</v>
      </c>
      <c r="I1851" s="14">
        <v>96.1</v>
      </c>
      <c r="J1851" s="9">
        <v>1</v>
      </c>
      <c r="K1851" s="14">
        <v>84</v>
      </c>
      <c r="L1851" s="14">
        <v>49.7</v>
      </c>
      <c r="M1851" s="14">
        <v>1.41</v>
      </c>
      <c r="N1851" s="14">
        <f t="shared" si="84"/>
        <v>1.5849056603773586</v>
      </c>
      <c r="O1851" s="14">
        <f t="shared" si="86"/>
        <v>12.776699029126206</v>
      </c>
      <c r="P1851" s="14"/>
      <c r="Q1851" s="14"/>
      <c r="R1851" s="14"/>
      <c r="W1851" t="s">
        <v>3530</v>
      </c>
      <c r="X1851" s="6">
        <v>2004</v>
      </c>
      <c r="Z1851" s="6">
        <v>0</v>
      </c>
      <c r="AD1851" s="14">
        <v>53</v>
      </c>
    </row>
    <row r="1852" spans="1:30">
      <c r="A1852" s="9">
        <v>12</v>
      </c>
      <c r="B1852" s="9" t="str">
        <f t="shared" si="85"/>
        <v>Jensen P12R</v>
      </c>
      <c r="C1852" s="14" t="s">
        <v>1005</v>
      </c>
      <c r="D1852" s="14" t="s">
        <v>2611</v>
      </c>
      <c r="E1852" s="14"/>
      <c r="F1852" s="14"/>
      <c r="G1852" s="14"/>
      <c r="H1852" s="14">
        <v>25</v>
      </c>
      <c r="I1852" s="14">
        <v>93.6</v>
      </c>
      <c r="J1852" s="9">
        <v>1</v>
      </c>
      <c r="K1852" s="14">
        <v>75</v>
      </c>
      <c r="L1852" s="14">
        <v>64.2</v>
      </c>
      <c r="M1852" s="14">
        <v>1.9</v>
      </c>
      <c r="N1852" s="14">
        <f t="shared" si="84"/>
        <v>2.0833333333333335</v>
      </c>
      <c r="O1852" s="14">
        <f t="shared" si="86"/>
        <v>21.590909090909097</v>
      </c>
      <c r="P1852" s="14"/>
      <c r="Q1852" s="14"/>
      <c r="R1852" s="14"/>
      <c r="W1852" t="s">
        <v>3530</v>
      </c>
      <c r="X1852" s="6">
        <v>2004</v>
      </c>
      <c r="Z1852" s="6">
        <v>0</v>
      </c>
      <c r="AD1852" s="14">
        <v>36</v>
      </c>
    </row>
    <row r="1853" spans="1:30">
      <c r="A1853" s="9">
        <v>12</v>
      </c>
      <c r="B1853" s="9" t="str">
        <f t="shared" si="85"/>
        <v>JL Audio 12W6v2-D4</v>
      </c>
      <c r="C1853" s="14" t="s">
        <v>1180</v>
      </c>
      <c r="D1853" s="14" t="s">
        <v>2612</v>
      </c>
      <c r="E1853" s="14"/>
      <c r="F1853" s="14"/>
      <c r="G1853" s="14"/>
      <c r="H1853" s="14">
        <v>400</v>
      </c>
      <c r="I1853" s="14">
        <v>85.9</v>
      </c>
      <c r="J1853" s="9">
        <v>16.5</v>
      </c>
      <c r="K1853" s="14">
        <v>25</v>
      </c>
      <c r="L1853" s="14">
        <v>79.900000000000006</v>
      </c>
      <c r="M1853" s="14">
        <v>0.45</v>
      </c>
      <c r="N1853" s="14">
        <f t="shared" si="84"/>
        <v>0.48076923076923078</v>
      </c>
      <c r="O1853" s="14">
        <f t="shared" si="86"/>
        <v>7.0312499999999982</v>
      </c>
      <c r="P1853" s="14"/>
      <c r="Q1853" s="14"/>
      <c r="R1853" s="14"/>
      <c r="W1853" t="s">
        <v>3530</v>
      </c>
      <c r="X1853" s="6">
        <v>2004</v>
      </c>
      <c r="Z1853" s="6">
        <v>0</v>
      </c>
      <c r="AD1853" s="14">
        <v>52</v>
      </c>
    </row>
    <row r="1854" spans="1:30">
      <c r="A1854" s="9">
        <v>12</v>
      </c>
      <c r="B1854" s="9" t="str">
        <f t="shared" si="85"/>
        <v>JL Audio 12W6v2-D4</v>
      </c>
      <c r="C1854" s="14" t="s">
        <v>1180</v>
      </c>
      <c r="D1854" s="14" t="s">
        <v>2612</v>
      </c>
      <c r="E1854" s="14"/>
      <c r="F1854" s="14"/>
      <c r="G1854" s="14"/>
      <c r="H1854" s="14">
        <v>400</v>
      </c>
      <c r="I1854" s="14">
        <v>85.9</v>
      </c>
      <c r="J1854" s="9">
        <v>16.5</v>
      </c>
      <c r="K1854" s="14">
        <v>25</v>
      </c>
      <c r="L1854" s="14">
        <v>79.900000000000006</v>
      </c>
      <c r="M1854" s="14">
        <v>0.45</v>
      </c>
      <c r="N1854" s="14">
        <f t="shared" si="84"/>
        <v>0.48076923076923078</v>
      </c>
      <c r="O1854" s="14">
        <f t="shared" si="86"/>
        <v>7.0312499999999982</v>
      </c>
      <c r="P1854" s="14"/>
      <c r="Q1854" s="14"/>
      <c r="R1854" s="14"/>
      <c r="W1854" t="s">
        <v>3530</v>
      </c>
      <c r="X1854" s="6">
        <v>2004</v>
      </c>
      <c r="Z1854" s="6">
        <v>0</v>
      </c>
      <c r="AD1854" s="14">
        <v>52</v>
      </c>
    </row>
    <row r="1855" spans="1:30">
      <c r="A1855" s="9">
        <v>12</v>
      </c>
      <c r="B1855" s="9" t="str">
        <f t="shared" si="85"/>
        <v>KEF B300-B-1071</v>
      </c>
      <c r="C1855" s="14" t="s">
        <v>1082</v>
      </c>
      <c r="D1855" s="14" t="s">
        <v>2613</v>
      </c>
      <c r="E1855" s="14"/>
      <c r="F1855" s="14"/>
      <c r="G1855" s="14"/>
      <c r="H1855" s="14">
        <v>200</v>
      </c>
      <c r="I1855" s="14">
        <v>87</v>
      </c>
      <c r="J1855" s="9">
        <v>3</v>
      </c>
      <c r="K1855" s="14">
        <v>23</v>
      </c>
      <c r="L1855" s="14">
        <v>130</v>
      </c>
      <c r="M1855" s="14">
        <v>0.45689999999999997</v>
      </c>
      <c r="N1855" s="14">
        <f t="shared" si="84"/>
        <v>0.5</v>
      </c>
      <c r="O1855" s="14">
        <f t="shared" si="86"/>
        <v>5.3004640371229685</v>
      </c>
      <c r="P1855" s="14"/>
      <c r="Q1855" s="14"/>
      <c r="R1855" s="14"/>
      <c r="W1855" t="s">
        <v>3530</v>
      </c>
      <c r="X1855" s="6">
        <v>2004</v>
      </c>
      <c r="Z1855" s="6">
        <v>0</v>
      </c>
      <c r="AD1855" s="14">
        <v>46</v>
      </c>
    </row>
    <row r="1856" spans="1:30">
      <c r="A1856" s="9">
        <v>12</v>
      </c>
      <c r="B1856" s="9" t="str">
        <f t="shared" si="85"/>
        <v>Kicker C124</v>
      </c>
      <c r="C1856" s="14" t="s">
        <v>1548</v>
      </c>
      <c r="D1856" s="14" t="s">
        <v>2614</v>
      </c>
      <c r="E1856" s="14"/>
      <c r="F1856" s="14"/>
      <c r="G1856" s="14"/>
      <c r="H1856" s="14">
        <v>150</v>
      </c>
      <c r="I1856" s="14">
        <v>88.6</v>
      </c>
      <c r="J1856" s="9">
        <v>7.5</v>
      </c>
      <c r="K1856" s="14">
        <v>25.8</v>
      </c>
      <c r="L1856" s="14">
        <v>133.27000000000001</v>
      </c>
      <c r="M1856" s="14">
        <v>0.47799999999999998</v>
      </c>
      <c r="N1856" s="14">
        <f t="shared" si="84"/>
        <v>0.49615384615384617</v>
      </c>
      <c r="O1856" s="14">
        <f t="shared" si="86"/>
        <v>13.063983050847478</v>
      </c>
      <c r="P1856" s="14"/>
      <c r="Q1856" s="14"/>
      <c r="R1856" s="14"/>
      <c r="W1856" t="s">
        <v>3530</v>
      </c>
      <c r="X1856" s="6">
        <v>2004</v>
      </c>
      <c r="Z1856" s="6">
        <v>0</v>
      </c>
      <c r="AD1856" s="14">
        <v>52</v>
      </c>
    </row>
    <row r="1857" spans="1:30">
      <c r="A1857" s="9">
        <v>12</v>
      </c>
      <c r="B1857" s="9" t="str">
        <f t="shared" si="85"/>
        <v>Kicker C128</v>
      </c>
      <c r="C1857" s="14" t="s">
        <v>1548</v>
      </c>
      <c r="D1857" s="14" t="s">
        <v>2615</v>
      </c>
      <c r="E1857" s="14"/>
      <c r="F1857" s="14"/>
      <c r="G1857" s="14"/>
      <c r="H1857" s="14">
        <v>150</v>
      </c>
      <c r="I1857" s="14">
        <v>88.5</v>
      </c>
      <c r="J1857" s="9">
        <v>7.5</v>
      </c>
      <c r="K1857" s="14">
        <v>27.3</v>
      </c>
      <c r="L1857" s="14">
        <v>127.53</v>
      </c>
      <c r="M1857" s="14">
        <v>0.56499999999999995</v>
      </c>
      <c r="N1857" s="14">
        <f t="shared" si="84"/>
        <v>0.59347826086956523</v>
      </c>
      <c r="O1857" s="14">
        <f t="shared" si="86"/>
        <v>11.774427480916019</v>
      </c>
      <c r="P1857" s="14"/>
      <c r="Q1857" s="14"/>
      <c r="R1857" s="14"/>
      <c r="W1857" t="s">
        <v>3530</v>
      </c>
      <c r="X1857" s="6">
        <v>2004</v>
      </c>
      <c r="Z1857" s="6">
        <v>0</v>
      </c>
      <c r="AD1857" s="14">
        <v>46</v>
      </c>
    </row>
    <row r="1858" spans="1:30">
      <c r="A1858" s="9">
        <v>12</v>
      </c>
      <c r="B1858" s="9" t="str">
        <f t="shared" si="85"/>
        <v>Kicker C12vr-2</v>
      </c>
      <c r="C1858" s="14" t="s">
        <v>1548</v>
      </c>
      <c r="D1858" s="14" t="s">
        <v>2616</v>
      </c>
      <c r="E1858" s="14"/>
      <c r="F1858" s="14"/>
      <c r="G1858" s="14"/>
      <c r="H1858" s="14">
        <v>200</v>
      </c>
      <c r="I1858" s="14">
        <v>86.5</v>
      </c>
      <c r="J1858" s="9">
        <v>11.5</v>
      </c>
      <c r="K1858" s="14">
        <v>24.7</v>
      </c>
      <c r="L1858" s="14">
        <v>92.08</v>
      </c>
      <c r="M1858" s="14">
        <v>0.503</v>
      </c>
      <c r="N1858" s="14">
        <f t="shared" ref="N1858:N1921" si="87">IF(AD1858&gt;0,K1858/AD1858,0)</f>
        <v>0.52553191489361706</v>
      </c>
      <c r="O1858" s="14">
        <f t="shared" si="86"/>
        <v>11.731916902738419</v>
      </c>
      <c r="P1858" s="14"/>
      <c r="Q1858" s="14"/>
      <c r="R1858" s="14"/>
      <c r="W1858" t="s">
        <v>3530</v>
      </c>
      <c r="X1858" s="6">
        <v>2004</v>
      </c>
      <c r="Z1858" s="6">
        <v>0</v>
      </c>
      <c r="AD1858" s="14">
        <v>47</v>
      </c>
    </row>
    <row r="1859" spans="1:30">
      <c r="A1859" s="9">
        <v>12</v>
      </c>
      <c r="B1859" s="9" t="str">
        <f t="shared" ref="B1859:B1922" si="88">CONCATENATE(C1859,CHAR(32),D1859)</f>
        <v>Kicker C12vr-4</v>
      </c>
      <c r="C1859" s="14" t="s">
        <v>1548</v>
      </c>
      <c r="D1859" s="14" t="s">
        <v>2617</v>
      </c>
      <c r="E1859" s="14"/>
      <c r="F1859" s="14"/>
      <c r="G1859" s="14"/>
      <c r="H1859" s="14">
        <v>200</v>
      </c>
      <c r="I1859" s="14">
        <v>86.4</v>
      </c>
      <c r="J1859" s="9">
        <v>11.5</v>
      </c>
      <c r="K1859" s="14">
        <v>26.3</v>
      </c>
      <c r="L1859" s="14">
        <v>92.82</v>
      </c>
      <c r="M1859" s="14">
        <v>0.56100000000000005</v>
      </c>
      <c r="N1859" s="14">
        <f t="shared" si="87"/>
        <v>0.59772727272727277</v>
      </c>
      <c r="O1859" s="14">
        <f t="shared" si="86"/>
        <v>9.1301361386138744</v>
      </c>
      <c r="P1859" s="14"/>
      <c r="Q1859" s="14"/>
      <c r="R1859" s="14"/>
      <c r="W1859" t="s">
        <v>3530</v>
      </c>
      <c r="X1859" s="6">
        <v>2004</v>
      </c>
      <c r="Z1859" s="6">
        <v>0</v>
      </c>
      <c r="AD1859" s="14">
        <v>44</v>
      </c>
    </row>
    <row r="1860" spans="1:30">
      <c r="A1860" s="9">
        <v>12</v>
      </c>
      <c r="B1860" s="9" t="str">
        <f t="shared" si="88"/>
        <v>Kicker Comp VR</v>
      </c>
      <c r="C1860" s="14" t="s">
        <v>1548</v>
      </c>
      <c r="D1860" s="14" t="s">
        <v>2618</v>
      </c>
      <c r="E1860" s="14"/>
      <c r="F1860" s="14"/>
      <c r="G1860" s="14"/>
      <c r="H1860" s="14">
        <v>400</v>
      </c>
      <c r="I1860" s="14">
        <v>86.4</v>
      </c>
      <c r="J1860" s="9">
        <v>11.5</v>
      </c>
      <c r="K1860" s="14">
        <v>26.8</v>
      </c>
      <c r="L1860" s="14">
        <v>92.82</v>
      </c>
      <c r="M1860" s="14">
        <v>0.56100000000000005</v>
      </c>
      <c r="N1860" s="14">
        <f t="shared" si="87"/>
        <v>0.59555555555555562</v>
      </c>
      <c r="O1860" s="14">
        <f t="shared" ref="O1860:O1923" si="89">IF(AD1860&gt;0,1/(1/M1860-1/N1860),0)</f>
        <v>9.6686816720257358</v>
      </c>
      <c r="P1860" s="14"/>
      <c r="Q1860" s="14"/>
      <c r="R1860" s="14"/>
      <c r="W1860" t="s">
        <v>3530</v>
      </c>
      <c r="X1860" s="6">
        <v>2004</v>
      </c>
      <c r="Z1860" s="6">
        <v>0</v>
      </c>
      <c r="AD1860" s="14">
        <v>45</v>
      </c>
    </row>
    <row r="1861" spans="1:30">
      <c r="A1861" s="9">
        <v>12</v>
      </c>
      <c r="B1861" s="9" t="str">
        <f t="shared" si="88"/>
        <v>Kicker S12L5-2</v>
      </c>
      <c r="C1861" s="14" t="s">
        <v>1548</v>
      </c>
      <c r="D1861" s="14" t="s">
        <v>2619</v>
      </c>
      <c r="E1861" s="14"/>
      <c r="F1861" s="14"/>
      <c r="G1861" s="14"/>
      <c r="H1861" s="14">
        <v>300</v>
      </c>
      <c r="I1861" s="14">
        <v>86.9</v>
      </c>
      <c r="J1861" s="9">
        <v>12.45</v>
      </c>
      <c r="K1861" s="14">
        <v>29.7</v>
      </c>
      <c r="L1861" s="14">
        <v>76.076999999999998</v>
      </c>
      <c r="M1861" s="14">
        <v>0.59199999999999997</v>
      </c>
      <c r="N1861" s="14">
        <f t="shared" si="87"/>
        <v>0.61875000000000002</v>
      </c>
      <c r="O1861" s="14">
        <f t="shared" si="89"/>
        <v>13.693457943925216</v>
      </c>
      <c r="P1861" s="14"/>
      <c r="Q1861" s="14"/>
      <c r="R1861" s="14"/>
      <c r="W1861" t="s">
        <v>3530</v>
      </c>
      <c r="X1861" s="6">
        <v>2004</v>
      </c>
      <c r="Z1861" s="6">
        <v>0</v>
      </c>
      <c r="AD1861" s="14">
        <v>48</v>
      </c>
    </row>
    <row r="1862" spans="1:30">
      <c r="A1862" s="9">
        <v>12</v>
      </c>
      <c r="B1862" s="9" t="str">
        <f t="shared" si="88"/>
        <v>Kicker S12L5-4</v>
      </c>
      <c r="C1862" s="14" t="s">
        <v>1548</v>
      </c>
      <c r="D1862" s="14" t="s">
        <v>2620</v>
      </c>
      <c r="E1862" s="14"/>
      <c r="F1862" s="14"/>
      <c r="G1862" s="14"/>
      <c r="H1862" s="14">
        <v>300</v>
      </c>
      <c r="I1862" s="14">
        <v>87.3</v>
      </c>
      <c r="J1862" s="9">
        <v>12.45</v>
      </c>
      <c r="K1862" s="14">
        <v>31.3</v>
      </c>
      <c r="L1862" s="14">
        <v>73.534999999999997</v>
      </c>
      <c r="M1862" s="14">
        <v>0.64700000000000002</v>
      </c>
      <c r="N1862" s="14">
        <f t="shared" si="87"/>
        <v>0.69555555555555559</v>
      </c>
      <c r="O1862" s="14">
        <f t="shared" si="89"/>
        <v>9.2682379862700373</v>
      </c>
      <c r="P1862" s="14"/>
      <c r="Q1862" s="14"/>
      <c r="R1862" s="14"/>
      <c r="W1862" t="s">
        <v>3530</v>
      </c>
      <c r="X1862" s="6">
        <v>2004</v>
      </c>
      <c r="Z1862" s="6">
        <v>0</v>
      </c>
      <c r="AD1862" s="14">
        <v>45</v>
      </c>
    </row>
    <row r="1863" spans="1:30">
      <c r="A1863" s="9">
        <v>12</v>
      </c>
      <c r="B1863" s="9" t="str">
        <f t="shared" si="88"/>
        <v>Kicker S12L7-2</v>
      </c>
      <c r="C1863" s="14" t="s">
        <v>1548</v>
      </c>
      <c r="D1863" s="14" t="s">
        <v>2621</v>
      </c>
      <c r="E1863" s="14"/>
      <c r="F1863" s="14"/>
      <c r="G1863" s="14"/>
      <c r="H1863" s="14">
        <v>375</v>
      </c>
      <c r="I1863" s="14">
        <v>87.4</v>
      </c>
      <c r="J1863" s="9">
        <v>13.2</v>
      </c>
      <c r="K1863" s="14">
        <v>31.2</v>
      </c>
      <c r="L1863" s="14">
        <v>68.754999999999995</v>
      </c>
      <c r="M1863" s="14">
        <v>0.56100000000000005</v>
      </c>
      <c r="N1863" s="14">
        <f t="shared" si="87"/>
        <v>0.58867924528301885</v>
      </c>
      <c r="O1863" s="14">
        <f t="shared" si="89"/>
        <v>11.931288343558316</v>
      </c>
      <c r="P1863" s="14"/>
      <c r="Q1863" s="14"/>
      <c r="R1863" s="14"/>
      <c r="W1863" t="s">
        <v>3530</v>
      </c>
      <c r="X1863" s="6">
        <v>2004</v>
      </c>
      <c r="Z1863" s="6">
        <v>0</v>
      </c>
      <c r="AD1863" s="14">
        <v>53</v>
      </c>
    </row>
    <row r="1864" spans="1:30">
      <c r="A1864" s="9">
        <v>12</v>
      </c>
      <c r="B1864" s="9" t="str">
        <f t="shared" si="88"/>
        <v>Kicker S12L7-4</v>
      </c>
      <c r="C1864" s="14" t="s">
        <v>1548</v>
      </c>
      <c r="D1864" s="14" t="s">
        <v>2622</v>
      </c>
      <c r="E1864" s="14"/>
      <c r="F1864" s="14"/>
      <c r="G1864" s="14"/>
      <c r="H1864" s="14">
        <v>375</v>
      </c>
      <c r="I1864" s="14">
        <v>86.6</v>
      </c>
      <c r="J1864" s="9">
        <v>13.2</v>
      </c>
      <c r="K1864" s="14">
        <v>31.7</v>
      </c>
      <c r="L1864" s="14">
        <v>71.233999999999995</v>
      </c>
      <c r="M1864" s="14">
        <v>0.66600000000000004</v>
      </c>
      <c r="N1864" s="14">
        <f t="shared" si="87"/>
        <v>0.70444444444444443</v>
      </c>
      <c r="O1864" s="14">
        <f t="shared" si="89"/>
        <v>12.203583815028923</v>
      </c>
      <c r="P1864" s="14"/>
      <c r="Q1864" s="14"/>
      <c r="R1864" s="14"/>
      <c r="W1864" t="s">
        <v>3530</v>
      </c>
      <c r="X1864" s="6">
        <v>2004</v>
      </c>
      <c r="Z1864" s="6">
        <v>0</v>
      </c>
      <c r="AD1864" s="14">
        <v>45</v>
      </c>
    </row>
    <row r="1865" spans="1:30">
      <c r="A1865" s="9">
        <v>12</v>
      </c>
      <c r="B1865" s="9" t="str">
        <f t="shared" si="88"/>
        <v>LPG 310HWD</v>
      </c>
      <c r="C1865" s="14" t="s">
        <v>866</v>
      </c>
      <c r="D1865" s="14" t="s">
        <v>2623</v>
      </c>
      <c r="E1865" s="14"/>
      <c r="F1865" s="14"/>
      <c r="G1865" s="14"/>
      <c r="H1865" s="14">
        <v>150</v>
      </c>
      <c r="I1865" s="14">
        <v>92</v>
      </c>
      <c r="J1865" s="9">
        <v>9.5</v>
      </c>
      <c r="K1865" s="14">
        <v>25</v>
      </c>
      <c r="L1865" s="14">
        <v>180</v>
      </c>
      <c r="M1865" s="14">
        <v>0.26790000000000003</v>
      </c>
      <c r="N1865" s="14">
        <f t="shared" si="87"/>
        <v>0.30864197530864196</v>
      </c>
      <c r="O1865" s="14">
        <f t="shared" si="89"/>
        <v>2.0294839550316679</v>
      </c>
      <c r="P1865" s="14"/>
      <c r="Q1865" s="14"/>
      <c r="R1865" s="14"/>
      <c r="W1865" t="s">
        <v>3530</v>
      </c>
      <c r="X1865" s="6">
        <v>2004</v>
      </c>
      <c r="Z1865" s="6">
        <v>0</v>
      </c>
      <c r="AD1865" s="14">
        <v>81</v>
      </c>
    </row>
    <row r="1866" spans="1:30">
      <c r="A1866" s="9">
        <v>12</v>
      </c>
      <c r="B1866" s="9" t="str">
        <f t="shared" si="88"/>
        <v>Madisound 12204DVC</v>
      </c>
      <c r="C1866" s="14" t="s">
        <v>1248</v>
      </c>
      <c r="D1866" s="14" t="s">
        <v>2624</v>
      </c>
      <c r="E1866" s="14"/>
      <c r="F1866" s="14"/>
      <c r="G1866" s="14"/>
      <c r="H1866" s="14">
        <v>100</v>
      </c>
      <c r="I1866" s="14">
        <v>90</v>
      </c>
      <c r="J1866" s="9">
        <v>5</v>
      </c>
      <c r="K1866" s="14">
        <v>22.8</v>
      </c>
      <c r="L1866" s="14">
        <v>220</v>
      </c>
      <c r="M1866" s="14">
        <v>0.38469999999999999</v>
      </c>
      <c r="N1866" s="14">
        <f t="shared" si="87"/>
        <v>0.42222222222222222</v>
      </c>
      <c r="O1866" s="14">
        <f t="shared" si="89"/>
        <v>4.3288717796861045</v>
      </c>
      <c r="P1866" s="14"/>
      <c r="Q1866" s="14"/>
      <c r="R1866" s="14"/>
      <c r="W1866" t="s">
        <v>3530</v>
      </c>
      <c r="X1866" s="6">
        <v>2004</v>
      </c>
      <c r="Z1866" s="6">
        <v>0</v>
      </c>
      <c r="AD1866" s="14">
        <v>54</v>
      </c>
    </row>
    <row r="1867" spans="1:30">
      <c r="A1867" s="9">
        <v>12</v>
      </c>
      <c r="B1867" s="9" t="str">
        <f t="shared" si="88"/>
        <v>Madisound 1252DVC</v>
      </c>
      <c r="C1867" s="14" t="s">
        <v>1248</v>
      </c>
      <c r="D1867" s="14" t="s">
        <v>2625</v>
      </c>
      <c r="E1867" s="14"/>
      <c r="F1867" s="14"/>
      <c r="G1867" s="14"/>
      <c r="H1867" s="14">
        <v>50</v>
      </c>
      <c r="I1867" s="14">
        <v>89</v>
      </c>
      <c r="J1867" s="9">
        <v>6</v>
      </c>
      <c r="K1867" s="14">
        <v>15</v>
      </c>
      <c r="L1867" s="14">
        <v>533</v>
      </c>
      <c r="M1867" s="14">
        <v>0.35610000000000003</v>
      </c>
      <c r="N1867" s="14">
        <f t="shared" si="87"/>
        <v>0.39473684210526316</v>
      </c>
      <c r="O1867" s="14">
        <f t="shared" si="89"/>
        <v>3.6381283203923167</v>
      </c>
      <c r="P1867" s="14"/>
      <c r="Q1867" s="14"/>
      <c r="R1867" s="14"/>
      <c r="W1867" t="s">
        <v>3530</v>
      </c>
      <c r="X1867" s="6">
        <v>2004</v>
      </c>
      <c r="Z1867" s="6">
        <v>0</v>
      </c>
      <c r="AD1867" s="14">
        <v>38</v>
      </c>
    </row>
    <row r="1868" spans="1:30">
      <c r="A1868" s="9">
        <v>12</v>
      </c>
      <c r="B1868" s="9" t="str">
        <f t="shared" si="88"/>
        <v>Madisound 1258</v>
      </c>
      <c r="C1868" s="14" t="s">
        <v>1248</v>
      </c>
      <c r="D1868" s="14" t="s">
        <v>2626</v>
      </c>
      <c r="E1868" s="14"/>
      <c r="F1868" s="14"/>
      <c r="G1868" s="14"/>
      <c r="H1868" s="14">
        <v>75</v>
      </c>
      <c r="I1868" s="14">
        <v>90</v>
      </c>
      <c r="J1868" s="9">
        <v>4</v>
      </c>
      <c r="K1868" s="14">
        <v>16.600000000000001</v>
      </c>
      <c r="L1868" s="14">
        <v>568</v>
      </c>
      <c r="M1868" s="14">
        <v>0.38069999999999998</v>
      </c>
      <c r="N1868" s="14">
        <f t="shared" si="87"/>
        <v>0.41500000000000004</v>
      </c>
      <c r="O1868" s="14">
        <f t="shared" si="89"/>
        <v>4.6061370262390602</v>
      </c>
      <c r="P1868" s="14"/>
      <c r="Q1868" s="14"/>
      <c r="R1868" s="14"/>
      <c r="W1868" t="s">
        <v>3530</v>
      </c>
      <c r="X1868" s="6">
        <v>2004</v>
      </c>
      <c r="Z1868" s="6">
        <v>0</v>
      </c>
      <c r="AD1868" s="14">
        <v>40</v>
      </c>
    </row>
    <row r="1869" spans="1:30">
      <c r="A1869" s="9">
        <v>12</v>
      </c>
      <c r="B1869" s="9" t="str">
        <f t="shared" si="88"/>
        <v>Magnat Destructor 12</v>
      </c>
      <c r="C1869" s="14" t="s">
        <v>2627</v>
      </c>
      <c r="D1869" s="14" t="s">
        <v>2628</v>
      </c>
      <c r="E1869" s="14"/>
      <c r="F1869" s="14"/>
      <c r="G1869" s="14"/>
      <c r="H1869" s="14">
        <v>350</v>
      </c>
      <c r="I1869" s="14"/>
      <c r="J1869" s="9">
        <v>10</v>
      </c>
      <c r="K1869" s="14">
        <v>21.9</v>
      </c>
      <c r="L1869" s="14">
        <v>96</v>
      </c>
      <c r="M1869" s="14">
        <v>0.22</v>
      </c>
      <c r="N1869" s="14">
        <f t="shared" si="87"/>
        <v>0.23052631578947366</v>
      </c>
      <c r="O1869" s="14">
        <f t="shared" si="89"/>
        <v>4.8180000000000085</v>
      </c>
      <c r="P1869" s="14"/>
      <c r="Q1869" s="14"/>
      <c r="R1869" s="14"/>
      <c r="W1869" t="s">
        <v>3530</v>
      </c>
      <c r="X1869" s="6">
        <v>2004</v>
      </c>
      <c r="Z1869" s="6">
        <v>0</v>
      </c>
      <c r="AD1869" s="14">
        <v>95</v>
      </c>
    </row>
    <row r="1870" spans="1:30">
      <c r="A1870" s="9">
        <v>12</v>
      </c>
      <c r="B1870" s="9" t="str">
        <f t="shared" si="88"/>
        <v>McCauley 6232-4</v>
      </c>
      <c r="C1870" s="14" t="s">
        <v>2033</v>
      </c>
      <c r="D1870" s="14" t="s">
        <v>2629</v>
      </c>
      <c r="E1870" s="14"/>
      <c r="F1870" s="14"/>
      <c r="G1870" s="14"/>
      <c r="H1870" s="14">
        <v>400</v>
      </c>
      <c r="I1870" s="14">
        <v>93</v>
      </c>
      <c r="J1870" s="9">
        <v>8.4</v>
      </c>
      <c r="K1870" s="14">
        <v>35</v>
      </c>
      <c r="L1870" s="14">
        <v>106</v>
      </c>
      <c r="M1870" s="14">
        <v>0.41</v>
      </c>
      <c r="N1870" s="14">
        <f t="shared" si="87"/>
        <v>0.43209876543209874</v>
      </c>
      <c r="O1870" s="14">
        <f t="shared" si="89"/>
        <v>8.0167597765363308</v>
      </c>
      <c r="P1870" s="14"/>
      <c r="Q1870" s="14"/>
      <c r="R1870" s="14"/>
      <c r="W1870" t="s">
        <v>3530</v>
      </c>
      <c r="X1870" s="6">
        <v>2004</v>
      </c>
      <c r="Z1870" s="6">
        <v>0</v>
      </c>
      <c r="AD1870" s="14">
        <v>81</v>
      </c>
    </row>
    <row r="1871" spans="1:30">
      <c r="A1871" s="9">
        <v>12</v>
      </c>
      <c r="B1871" s="9" t="str">
        <f t="shared" si="88"/>
        <v>McCauley 6232-8</v>
      </c>
      <c r="C1871" s="14" t="s">
        <v>2033</v>
      </c>
      <c r="D1871" s="14" t="s">
        <v>2630</v>
      </c>
      <c r="E1871" s="14"/>
      <c r="F1871" s="14"/>
      <c r="G1871" s="14"/>
      <c r="H1871" s="14">
        <v>400</v>
      </c>
      <c r="I1871" s="14">
        <v>93</v>
      </c>
      <c r="J1871" s="9">
        <v>8.4</v>
      </c>
      <c r="K1871" s="14">
        <v>35</v>
      </c>
      <c r="L1871" s="14">
        <v>106</v>
      </c>
      <c r="M1871" s="14">
        <v>0.41</v>
      </c>
      <c r="N1871" s="14">
        <f t="shared" si="87"/>
        <v>0.43209876543209874</v>
      </c>
      <c r="O1871" s="14">
        <f t="shared" si="89"/>
        <v>8.0167597765363308</v>
      </c>
      <c r="P1871" s="14"/>
      <c r="Q1871" s="14"/>
      <c r="R1871" s="14"/>
      <c r="W1871" t="s">
        <v>3530</v>
      </c>
      <c r="X1871" s="6">
        <v>2004</v>
      </c>
      <c r="Z1871" s="6">
        <v>0</v>
      </c>
      <c r="AD1871" s="14">
        <v>81</v>
      </c>
    </row>
    <row r="1872" spans="1:30">
      <c r="A1872" s="9">
        <v>12</v>
      </c>
      <c r="B1872" s="9" t="str">
        <f t="shared" si="88"/>
        <v>McCauley 6234-16</v>
      </c>
      <c r="C1872" s="14" t="s">
        <v>2033</v>
      </c>
      <c r="D1872" s="14" t="s">
        <v>2631</v>
      </c>
      <c r="E1872" s="14"/>
      <c r="F1872" s="14"/>
      <c r="G1872" s="14"/>
      <c r="H1872" s="14">
        <v>300</v>
      </c>
      <c r="I1872" s="14">
        <v>96</v>
      </c>
      <c r="J1872" s="9">
        <v>4.3</v>
      </c>
      <c r="K1872" s="14">
        <v>50</v>
      </c>
      <c r="L1872" s="14">
        <v>60</v>
      </c>
      <c r="M1872" s="14">
        <v>0.3</v>
      </c>
      <c r="N1872" s="14">
        <f t="shared" si="87"/>
        <v>0.3105590062111801</v>
      </c>
      <c r="O1872" s="14">
        <f t="shared" si="89"/>
        <v>8.8235294117647101</v>
      </c>
      <c r="P1872" s="14"/>
      <c r="Q1872" s="14"/>
      <c r="R1872" s="14"/>
      <c r="W1872" t="s">
        <v>3530</v>
      </c>
      <c r="X1872" s="6">
        <v>2004</v>
      </c>
      <c r="Z1872" s="6">
        <v>0</v>
      </c>
      <c r="AD1872" s="14">
        <v>161</v>
      </c>
    </row>
    <row r="1873" spans="1:30">
      <c r="A1873" s="9">
        <v>12</v>
      </c>
      <c r="B1873" s="9" t="str">
        <f t="shared" si="88"/>
        <v>McCauley 6234-4</v>
      </c>
      <c r="C1873" s="14" t="s">
        <v>2033</v>
      </c>
      <c r="D1873" s="14" t="s">
        <v>2632</v>
      </c>
      <c r="E1873" s="14"/>
      <c r="F1873" s="14"/>
      <c r="G1873" s="14"/>
      <c r="H1873" s="14">
        <v>300</v>
      </c>
      <c r="I1873" s="14">
        <v>96</v>
      </c>
      <c r="J1873" s="9">
        <v>4.3</v>
      </c>
      <c r="K1873" s="14">
        <v>50</v>
      </c>
      <c r="L1873" s="14">
        <v>60</v>
      </c>
      <c r="M1873" s="14">
        <v>0.3</v>
      </c>
      <c r="N1873" s="14">
        <f t="shared" si="87"/>
        <v>0.3105590062111801</v>
      </c>
      <c r="O1873" s="14">
        <f t="shared" si="89"/>
        <v>8.8235294117647101</v>
      </c>
      <c r="P1873" s="14"/>
      <c r="Q1873" s="14"/>
      <c r="R1873" s="14"/>
      <c r="W1873" t="s">
        <v>3530</v>
      </c>
      <c r="X1873" s="6">
        <v>2004</v>
      </c>
      <c r="Z1873" s="6">
        <v>0</v>
      </c>
      <c r="AD1873" s="14">
        <v>161</v>
      </c>
    </row>
    <row r="1874" spans="1:30">
      <c r="A1874" s="9">
        <v>12</v>
      </c>
      <c r="B1874" s="9" t="str">
        <f t="shared" si="88"/>
        <v>McCauley 6234-8</v>
      </c>
      <c r="C1874" s="14" t="s">
        <v>2033</v>
      </c>
      <c r="D1874" s="14" t="s">
        <v>2633</v>
      </c>
      <c r="E1874" s="14"/>
      <c r="F1874" s="14"/>
      <c r="G1874" s="14"/>
      <c r="H1874" s="14">
        <v>300</v>
      </c>
      <c r="I1874" s="14">
        <v>96</v>
      </c>
      <c r="J1874" s="9">
        <v>4.3</v>
      </c>
      <c r="K1874" s="14">
        <v>50</v>
      </c>
      <c r="L1874" s="14">
        <v>60</v>
      </c>
      <c r="M1874" s="14">
        <v>0.3</v>
      </c>
      <c r="N1874" s="14">
        <f t="shared" si="87"/>
        <v>0.3105590062111801</v>
      </c>
      <c r="O1874" s="14">
        <f t="shared" si="89"/>
        <v>8.8235294117647101</v>
      </c>
      <c r="P1874" s="14"/>
      <c r="Q1874" s="14"/>
      <c r="R1874" s="14"/>
      <c r="W1874" t="s">
        <v>3530</v>
      </c>
      <c r="X1874" s="6">
        <v>2004</v>
      </c>
      <c r="Z1874" s="6">
        <v>0</v>
      </c>
      <c r="AD1874" s="14">
        <v>161</v>
      </c>
    </row>
    <row r="1875" spans="1:30">
      <c r="A1875" s="9">
        <v>12</v>
      </c>
      <c r="B1875" s="9" t="str">
        <f t="shared" si="88"/>
        <v>McCauley 6234CX-16</v>
      </c>
      <c r="C1875" s="14" t="s">
        <v>2033</v>
      </c>
      <c r="D1875" s="14" t="s">
        <v>2634</v>
      </c>
      <c r="E1875" s="14"/>
      <c r="F1875" s="14"/>
      <c r="G1875" s="14"/>
      <c r="H1875" s="14">
        <v>300</v>
      </c>
      <c r="I1875" s="14">
        <v>96</v>
      </c>
      <c r="J1875" s="9">
        <v>4.3</v>
      </c>
      <c r="K1875" s="14">
        <v>50</v>
      </c>
      <c r="L1875" s="14">
        <v>60</v>
      </c>
      <c r="M1875" s="14">
        <v>0.3</v>
      </c>
      <c r="N1875" s="14">
        <f t="shared" si="87"/>
        <v>0.3105590062111801</v>
      </c>
      <c r="O1875" s="14">
        <f t="shared" si="89"/>
        <v>8.8235294117647101</v>
      </c>
      <c r="P1875" s="14"/>
      <c r="Q1875" s="14"/>
      <c r="R1875" s="14"/>
      <c r="W1875" t="s">
        <v>3530</v>
      </c>
      <c r="X1875" s="6">
        <v>2004</v>
      </c>
      <c r="Z1875" s="6">
        <v>0</v>
      </c>
      <c r="AD1875" s="14">
        <v>161</v>
      </c>
    </row>
    <row r="1876" spans="1:30">
      <c r="A1876" s="9">
        <v>12</v>
      </c>
      <c r="B1876" s="9" t="str">
        <f t="shared" si="88"/>
        <v>McCauley 6234CX-4</v>
      </c>
      <c r="C1876" s="14" t="s">
        <v>2033</v>
      </c>
      <c r="D1876" s="14" t="s">
        <v>2635</v>
      </c>
      <c r="E1876" s="14"/>
      <c r="F1876" s="14"/>
      <c r="G1876" s="14"/>
      <c r="H1876" s="14">
        <v>300</v>
      </c>
      <c r="I1876" s="14">
        <v>96</v>
      </c>
      <c r="J1876" s="9">
        <v>4.3</v>
      </c>
      <c r="K1876" s="14">
        <v>50</v>
      </c>
      <c r="L1876" s="14">
        <v>60</v>
      </c>
      <c r="M1876" s="14">
        <v>0.3</v>
      </c>
      <c r="N1876" s="14">
        <f t="shared" si="87"/>
        <v>0.3105590062111801</v>
      </c>
      <c r="O1876" s="14">
        <f t="shared" si="89"/>
        <v>8.8235294117647101</v>
      </c>
      <c r="P1876" s="14"/>
      <c r="Q1876" s="14"/>
      <c r="R1876" s="14"/>
      <c r="W1876" t="s">
        <v>3530</v>
      </c>
      <c r="X1876" s="6">
        <v>2004</v>
      </c>
      <c r="Z1876" s="6">
        <v>0</v>
      </c>
      <c r="AD1876" s="14">
        <v>161</v>
      </c>
    </row>
    <row r="1877" spans="1:30">
      <c r="A1877" s="9">
        <v>12</v>
      </c>
      <c r="B1877" s="9" t="str">
        <f t="shared" si="88"/>
        <v>McCauley 6234CX-8</v>
      </c>
      <c r="C1877" s="14" t="s">
        <v>2033</v>
      </c>
      <c r="D1877" s="14" t="s">
        <v>2636</v>
      </c>
      <c r="E1877" s="14"/>
      <c r="F1877" s="14"/>
      <c r="G1877" s="14"/>
      <c r="H1877" s="14">
        <v>300</v>
      </c>
      <c r="I1877" s="14">
        <v>96</v>
      </c>
      <c r="J1877" s="9">
        <v>4.3</v>
      </c>
      <c r="K1877" s="14">
        <v>50</v>
      </c>
      <c r="L1877" s="14">
        <v>60</v>
      </c>
      <c r="M1877" s="14">
        <v>0.3</v>
      </c>
      <c r="N1877" s="14">
        <f t="shared" si="87"/>
        <v>0.3105590062111801</v>
      </c>
      <c r="O1877" s="14">
        <f t="shared" si="89"/>
        <v>8.8235294117647101</v>
      </c>
      <c r="P1877" s="14"/>
      <c r="Q1877" s="14"/>
      <c r="R1877" s="14"/>
      <c r="W1877" t="s">
        <v>3530</v>
      </c>
      <c r="X1877" s="6">
        <v>2004</v>
      </c>
      <c r="Z1877" s="6">
        <v>0</v>
      </c>
      <c r="AD1877" s="14">
        <v>161</v>
      </c>
    </row>
    <row r="1878" spans="1:30">
      <c r="A1878" s="9">
        <v>12</v>
      </c>
      <c r="B1878" s="9" t="str">
        <f t="shared" si="88"/>
        <v>McCauley 6244CX-16</v>
      </c>
      <c r="C1878" s="14" t="s">
        <v>2033</v>
      </c>
      <c r="D1878" s="14" t="s">
        <v>2637</v>
      </c>
      <c r="E1878" s="14"/>
      <c r="F1878" s="14"/>
      <c r="G1878" s="14"/>
      <c r="H1878" s="14">
        <v>400</v>
      </c>
      <c r="I1878" s="14">
        <v>98</v>
      </c>
      <c r="J1878" s="9">
        <v>4.5999999999999996</v>
      </c>
      <c r="K1878" s="14">
        <v>40</v>
      </c>
      <c r="L1878" s="14">
        <v>144</v>
      </c>
      <c r="M1878" s="14">
        <v>0.24</v>
      </c>
      <c r="N1878" s="14">
        <f t="shared" si="87"/>
        <v>0.27972027972027974</v>
      </c>
      <c r="O1878" s="14">
        <f t="shared" si="89"/>
        <v>1.6901408450704209</v>
      </c>
      <c r="P1878" s="14"/>
      <c r="Q1878" s="14"/>
      <c r="R1878" s="14"/>
      <c r="W1878" t="s">
        <v>3530</v>
      </c>
      <c r="X1878" s="6">
        <v>2004</v>
      </c>
      <c r="Z1878" s="6">
        <v>0</v>
      </c>
      <c r="AD1878" s="14">
        <v>143</v>
      </c>
    </row>
    <row r="1879" spans="1:30">
      <c r="A1879" s="9">
        <v>12</v>
      </c>
      <c r="B1879" s="9" t="str">
        <f t="shared" si="88"/>
        <v>McCauley 6244CX-4</v>
      </c>
      <c r="C1879" s="14" t="s">
        <v>2033</v>
      </c>
      <c r="D1879" s="14" t="s">
        <v>2638</v>
      </c>
      <c r="E1879" s="14"/>
      <c r="F1879" s="14"/>
      <c r="G1879" s="14"/>
      <c r="H1879" s="14">
        <v>400</v>
      </c>
      <c r="I1879" s="14">
        <v>98</v>
      </c>
      <c r="J1879" s="9">
        <v>4.5999999999999996</v>
      </c>
      <c r="K1879" s="14">
        <v>40</v>
      </c>
      <c r="L1879" s="14">
        <v>144</v>
      </c>
      <c r="M1879" s="14">
        <v>0.24</v>
      </c>
      <c r="N1879" s="14">
        <f t="shared" si="87"/>
        <v>0.27972027972027974</v>
      </c>
      <c r="O1879" s="14">
        <f t="shared" si="89"/>
        <v>1.6901408450704209</v>
      </c>
      <c r="P1879" s="14"/>
      <c r="Q1879" s="14"/>
      <c r="R1879" s="14"/>
      <c r="W1879" t="s">
        <v>3530</v>
      </c>
      <c r="X1879" s="6">
        <v>2004</v>
      </c>
      <c r="Z1879" s="6">
        <v>0</v>
      </c>
      <c r="AD1879" s="14">
        <v>143</v>
      </c>
    </row>
    <row r="1880" spans="1:30">
      <c r="A1880" s="9">
        <v>12</v>
      </c>
      <c r="B1880" s="9" t="str">
        <f t="shared" si="88"/>
        <v>McCauley 6244CX-8</v>
      </c>
      <c r="C1880" s="14" t="s">
        <v>2033</v>
      </c>
      <c r="D1880" s="14" t="s">
        <v>2639</v>
      </c>
      <c r="E1880" s="14"/>
      <c r="F1880" s="14"/>
      <c r="G1880" s="14"/>
      <c r="H1880" s="14">
        <v>400</v>
      </c>
      <c r="I1880" s="14">
        <v>98</v>
      </c>
      <c r="J1880" s="9">
        <v>4.5999999999999996</v>
      </c>
      <c r="K1880" s="14">
        <v>40</v>
      </c>
      <c r="L1880" s="14">
        <v>144</v>
      </c>
      <c r="M1880" s="14">
        <v>0.24</v>
      </c>
      <c r="N1880" s="14">
        <f t="shared" si="87"/>
        <v>0.27972027972027974</v>
      </c>
      <c r="O1880" s="14">
        <f t="shared" si="89"/>
        <v>1.6901408450704209</v>
      </c>
      <c r="P1880" s="14"/>
      <c r="Q1880" s="14"/>
      <c r="R1880" s="14"/>
      <c r="W1880" t="s">
        <v>3530</v>
      </c>
      <c r="X1880" s="6">
        <v>2004</v>
      </c>
      <c r="Z1880" s="6">
        <v>0</v>
      </c>
      <c r="AD1880" s="14">
        <v>143</v>
      </c>
    </row>
    <row r="1881" spans="1:30">
      <c r="A1881" s="9">
        <v>12</v>
      </c>
      <c r="B1881" s="9" t="str">
        <f t="shared" si="88"/>
        <v>McCauley 6338-4</v>
      </c>
      <c r="C1881" s="14" t="s">
        <v>2033</v>
      </c>
      <c r="D1881" s="14" t="s">
        <v>2640</v>
      </c>
      <c r="E1881" s="14"/>
      <c r="F1881" s="14"/>
      <c r="G1881" s="14"/>
      <c r="H1881" s="14">
        <v>300</v>
      </c>
      <c r="I1881" s="14">
        <v>99</v>
      </c>
      <c r="J1881" s="9">
        <v>3.35</v>
      </c>
      <c r="K1881" s="14">
        <v>60</v>
      </c>
      <c r="L1881" s="14">
        <v>53</v>
      </c>
      <c r="M1881" s="14">
        <v>0.31</v>
      </c>
      <c r="N1881" s="14">
        <f t="shared" si="87"/>
        <v>0.31914893617021278</v>
      </c>
      <c r="O1881" s="14">
        <f t="shared" si="89"/>
        <v>10.813953488372061</v>
      </c>
      <c r="P1881" s="14"/>
      <c r="Q1881" s="14"/>
      <c r="R1881" s="14"/>
      <c r="W1881" t="s">
        <v>3530</v>
      </c>
      <c r="X1881" s="6">
        <v>2004</v>
      </c>
      <c r="Z1881" s="6">
        <v>0</v>
      </c>
      <c r="AD1881" s="14">
        <v>188</v>
      </c>
    </row>
    <row r="1882" spans="1:30">
      <c r="A1882" s="9">
        <v>12</v>
      </c>
      <c r="B1882" s="9" t="str">
        <f t="shared" si="88"/>
        <v>McCauley 6338-8</v>
      </c>
      <c r="C1882" s="14" t="s">
        <v>2033</v>
      </c>
      <c r="D1882" s="14" t="s">
        <v>2641</v>
      </c>
      <c r="E1882" s="14"/>
      <c r="F1882" s="14"/>
      <c r="G1882" s="14"/>
      <c r="H1882" s="14">
        <v>300</v>
      </c>
      <c r="I1882" s="14">
        <v>99</v>
      </c>
      <c r="J1882" s="9">
        <v>3.35</v>
      </c>
      <c r="K1882" s="14">
        <v>60</v>
      </c>
      <c r="L1882" s="14">
        <v>53</v>
      </c>
      <c r="M1882" s="14">
        <v>0.31</v>
      </c>
      <c r="N1882" s="14">
        <f t="shared" si="87"/>
        <v>0.31914893617021278</v>
      </c>
      <c r="O1882" s="14">
        <f t="shared" si="89"/>
        <v>10.813953488372061</v>
      </c>
      <c r="P1882" s="14"/>
      <c r="Q1882" s="14"/>
      <c r="R1882" s="14"/>
      <c r="W1882" t="s">
        <v>3530</v>
      </c>
      <c r="X1882" s="6">
        <v>2004</v>
      </c>
      <c r="Z1882" s="6">
        <v>0</v>
      </c>
      <c r="AD1882" s="14">
        <v>188</v>
      </c>
    </row>
    <row r="1883" spans="1:30">
      <c r="A1883" s="9">
        <v>12</v>
      </c>
      <c r="B1883" s="9" t="str">
        <f t="shared" si="88"/>
        <v>McCauley 6338CX-4</v>
      </c>
      <c r="C1883" s="14" t="s">
        <v>2033</v>
      </c>
      <c r="D1883" s="14" t="s">
        <v>2642</v>
      </c>
      <c r="E1883" s="14"/>
      <c r="F1883" s="14"/>
      <c r="G1883" s="14"/>
      <c r="H1883" s="14">
        <v>300</v>
      </c>
      <c r="I1883" s="14">
        <v>99</v>
      </c>
      <c r="J1883" s="9">
        <v>3.35</v>
      </c>
      <c r="K1883" s="14">
        <v>60</v>
      </c>
      <c r="L1883" s="14">
        <v>53</v>
      </c>
      <c r="M1883" s="14">
        <v>0.31</v>
      </c>
      <c r="N1883" s="14">
        <f t="shared" si="87"/>
        <v>0.31914893617021278</v>
      </c>
      <c r="O1883" s="14">
        <f t="shared" si="89"/>
        <v>10.813953488372061</v>
      </c>
      <c r="P1883" s="14"/>
      <c r="Q1883" s="14"/>
      <c r="R1883" s="14"/>
      <c r="W1883" t="s">
        <v>3530</v>
      </c>
      <c r="X1883" s="6">
        <v>2004</v>
      </c>
      <c r="Z1883" s="6">
        <v>0</v>
      </c>
      <c r="AD1883" s="14">
        <v>188</v>
      </c>
    </row>
    <row r="1884" spans="1:30">
      <c r="A1884" s="9">
        <v>12</v>
      </c>
      <c r="B1884" s="9" t="str">
        <f t="shared" si="88"/>
        <v>McCauley 6338CX-8</v>
      </c>
      <c r="C1884" s="14" t="s">
        <v>2033</v>
      </c>
      <c r="D1884" s="14" t="s">
        <v>2643</v>
      </c>
      <c r="E1884" s="14"/>
      <c r="F1884" s="14"/>
      <c r="G1884" s="14"/>
      <c r="H1884" s="14">
        <v>300</v>
      </c>
      <c r="I1884" s="14">
        <v>99</v>
      </c>
      <c r="J1884" s="9">
        <v>3.35</v>
      </c>
      <c r="K1884" s="14">
        <v>60</v>
      </c>
      <c r="L1884" s="14">
        <v>53</v>
      </c>
      <c r="M1884" s="14">
        <v>0.31</v>
      </c>
      <c r="N1884" s="14">
        <f t="shared" si="87"/>
        <v>0.31914893617021278</v>
      </c>
      <c r="O1884" s="14">
        <f t="shared" si="89"/>
        <v>10.813953488372061</v>
      </c>
      <c r="P1884" s="14"/>
      <c r="Q1884" s="14"/>
      <c r="R1884" s="14"/>
      <c r="W1884" t="s">
        <v>3530</v>
      </c>
      <c r="X1884" s="6">
        <v>2004</v>
      </c>
      <c r="Z1884" s="6">
        <v>0</v>
      </c>
      <c r="AD1884" s="14">
        <v>188</v>
      </c>
    </row>
    <row r="1885" spans="1:30">
      <c r="A1885" s="9">
        <v>12</v>
      </c>
      <c r="B1885" s="9" t="str">
        <f t="shared" si="88"/>
        <v>McCauley 6342CX-16</v>
      </c>
      <c r="C1885" s="14" t="s">
        <v>2033</v>
      </c>
      <c r="D1885" s="14" t="s">
        <v>2644</v>
      </c>
      <c r="E1885" s="14"/>
      <c r="F1885" s="14"/>
      <c r="G1885" s="14"/>
      <c r="H1885" s="14">
        <v>400</v>
      </c>
      <c r="I1885" s="14">
        <v>99</v>
      </c>
      <c r="J1885" s="9">
        <v>4.5999999999999996</v>
      </c>
      <c r="K1885" s="14">
        <v>40</v>
      </c>
      <c r="L1885" s="14">
        <v>200</v>
      </c>
      <c r="M1885" s="14">
        <v>0.2</v>
      </c>
      <c r="N1885" s="14">
        <f t="shared" si="87"/>
        <v>0.21052631578947367</v>
      </c>
      <c r="O1885" s="14">
        <f t="shared" si="89"/>
        <v>4</v>
      </c>
      <c r="P1885" s="14"/>
      <c r="Q1885" s="14"/>
      <c r="R1885" s="14"/>
      <c r="W1885" t="s">
        <v>3530</v>
      </c>
      <c r="X1885" s="6">
        <v>2004</v>
      </c>
      <c r="Z1885" s="6">
        <v>0</v>
      </c>
      <c r="AD1885" s="14">
        <v>190</v>
      </c>
    </row>
    <row r="1886" spans="1:30">
      <c r="A1886" s="9">
        <v>12</v>
      </c>
      <c r="B1886" s="9" t="str">
        <f t="shared" si="88"/>
        <v>McCauley 6342CX-4</v>
      </c>
      <c r="C1886" s="14" t="s">
        <v>2033</v>
      </c>
      <c r="D1886" s="14" t="s">
        <v>2645</v>
      </c>
      <c r="E1886" s="14"/>
      <c r="F1886" s="14"/>
      <c r="G1886" s="14"/>
      <c r="H1886" s="14">
        <v>400</v>
      </c>
      <c r="I1886" s="14">
        <v>99</v>
      </c>
      <c r="J1886" s="9">
        <v>4.5999999999999996</v>
      </c>
      <c r="K1886" s="14">
        <v>40</v>
      </c>
      <c r="L1886" s="14">
        <v>200</v>
      </c>
      <c r="M1886" s="14">
        <v>0.2</v>
      </c>
      <c r="N1886" s="14">
        <f t="shared" si="87"/>
        <v>0.21052631578947367</v>
      </c>
      <c r="O1886" s="14">
        <f t="shared" si="89"/>
        <v>4</v>
      </c>
      <c r="P1886" s="14"/>
      <c r="Q1886" s="14"/>
      <c r="R1886" s="14"/>
      <c r="W1886" t="s">
        <v>3530</v>
      </c>
      <c r="X1886" s="6">
        <v>2004</v>
      </c>
      <c r="Z1886" s="6">
        <v>0</v>
      </c>
      <c r="AD1886" s="14">
        <v>190</v>
      </c>
    </row>
    <row r="1887" spans="1:30">
      <c r="A1887" s="9">
        <v>12</v>
      </c>
      <c r="B1887" s="9" t="str">
        <f t="shared" si="88"/>
        <v>McCauley 6342CX-8</v>
      </c>
      <c r="C1887" s="14" t="s">
        <v>2033</v>
      </c>
      <c r="D1887" s="14" t="s">
        <v>2646</v>
      </c>
      <c r="E1887" s="14"/>
      <c r="F1887" s="14"/>
      <c r="G1887" s="14"/>
      <c r="H1887" s="14">
        <v>400</v>
      </c>
      <c r="I1887" s="14">
        <v>99</v>
      </c>
      <c r="J1887" s="9">
        <v>4.5999999999999996</v>
      </c>
      <c r="K1887" s="14">
        <v>40</v>
      </c>
      <c r="L1887" s="14">
        <v>200</v>
      </c>
      <c r="M1887" s="14">
        <v>0.2</v>
      </c>
      <c r="N1887" s="14">
        <f t="shared" si="87"/>
        <v>0.21052631578947367</v>
      </c>
      <c r="O1887" s="14">
        <f t="shared" si="89"/>
        <v>4</v>
      </c>
      <c r="P1887" s="14"/>
      <c r="Q1887" s="14"/>
      <c r="R1887" s="14"/>
      <c r="W1887" t="s">
        <v>3530</v>
      </c>
      <c r="X1887" s="6">
        <v>2004</v>
      </c>
      <c r="Z1887" s="6">
        <v>0</v>
      </c>
      <c r="AD1887" s="14">
        <v>190</v>
      </c>
    </row>
    <row r="1888" spans="1:30">
      <c r="A1888" s="9">
        <v>12</v>
      </c>
      <c r="B1888" s="9" t="str">
        <f t="shared" si="88"/>
        <v>MDS FAN-12-POWER</v>
      </c>
      <c r="C1888" s="14" t="s">
        <v>1564</v>
      </c>
      <c r="D1888" s="14" t="s">
        <v>2647</v>
      </c>
      <c r="E1888" s="14"/>
      <c r="F1888" s="14"/>
      <c r="G1888" s="14"/>
      <c r="H1888" s="14"/>
      <c r="I1888" s="14"/>
      <c r="J1888" s="9"/>
      <c r="K1888" s="14">
        <v>38.659999999999997</v>
      </c>
      <c r="L1888" s="14">
        <v>36.43</v>
      </c>
      <c r="M1888" s="14">
        <v>0.36</v>
      </c>
      <c r="N1888" s="14">
        <f t="shared" si="87"/>
        <v>0</v>
      </c>
      <c r="O1888" s="14">
        <f t="shared" si="89"/>
        <v>0</v>
      </c>
      <c r="P1888" s="14"/>
      <c r="Q1888" s="14"/>
      <c r="R1888" s="14"/>
      <c r="W1888" t="s">
        <v>3530</v>
      </c>
      <c r="X1888" s="6">
        <v>2004</v>
      </c>
      <c r="Z1888" s="6">
        <v>0</v>
      </c>
      <c r="AD1888" s="14"/>
    </row>
    <row r="1889" spans="1:30">
      <c r="A1889" s="9">
        <v>12</v>
      </c>
      <c r="B1889" s="9" t="str">
        <f t="shared" si="88"/>
        <v>MDS FAN-12R</v>
      </c>
      <c r="C1889" s="14" t="s">
        <v>1564</v>
      </c>
      <c r="D1889" s="14" t="s">
        <v>2648</v>
      </c>
      <c r="E1889" s="14"/>
      <c r="F1889" s="14"/>
      <c r="G1889" s="14"/>
      <c r="H1889" s="14"/>
      <c r="I1889" s="14"/>
      <c r="J1889" s="9"/>
      <c r="K1889" s="14">
        <v>33.5</v>
      </c>
      <c r="L1889" s="14">
        <v>82.5</v>
      </c>
      <c r="M1889" s="14">
        <v>0.55000000000000004</v>
      </c>
      <c r="N1889" s="14">
        <f t="shared" si="87"/>
        <v>0</v>
      </c>
      <c r="O1889" s="14">
        <f t="shared" si="89"/>
        <v>0</v>
      </c>
      <c r="P1889" s="14"/>
      <c r="Q1889" s="14"/>
      <c r="R1889" s="14"/>
      <c r="W1889" t="s">
        <v>3530</v>
      </c>
      <c r="X1889" s="6">
        <v>2004</v>
      </c>
      <c r="Z1889" s="6">
        <v>0</v>
      </c>
      <c r="AD1889" s="14"/>
    </row>
    <row r="1890" spans="1:30">
      <c r="A1890" s="9">
        <v>12</v>
      </c>
      <c r="B1890" s="9" t="str">
        <f t="shared" si="88"/>
        <v>Mivoc HCM 12 T</v>
      </c>
      <c r="C1890" s="14" t="s">
        <v>793</v>
      </c>
      <c r="D1890" s="14" t="s">
        <v>2649</v>
      </c>
      <c r="E1890" s="14"/>
      <c r="F1890" s="14"/>
      <c r="G1890" s="14"/>
      <c r="H1890" s="14">
        <v>225</v>
      </c>
      <c r="I1890" s="14"/>
      <c r="J1890" s="9">
        <v>10</v>
      </c>
      <c r="K1890" s="14">
        <v>19.899999999999999</v>
      </c>
      <c r="L1890" s="14">
        <v>105.8</v>
      </c>
      <c r="M1890" s="14">
        <v>0.31</v>
      </c>
      <c r="N1890" s="14">
        <f t="shared" si="87"/>
        <v>0.33166666666666667</v>
      </c>
      <c r="O1890" s="14">
        <f t="shared" si="89"/>
        <v>4.745384615384614</v>
      </c>
      <c r="P1890" s="14"/>
      <c r="Q1890" s="14"/>
      <c r="R1890" s="14"/>
      <c r="W1890" t="s">
        <v>3530</v>
      </c>
      <c r="X1890" s="6">
        <v>2004</v>
      </c>
      <c r="Z1890" s="6">
        <v>0</v>
      </c>
      <c r="AD1890" s="14">
        <v>60</v>
      </c>
    </row>
    <row r="1891" spans="1:30">
      <c r="A1891" s="9">
        <v>12</v>
      </c>
      <c r="B1891" s="9" t="str">
        <f t="shared" si="88"/>
        <v>Mobile Authority M1250</v>
      </c>
      <c r="C1891" s="14" t="s">
        <v>1566</v>
      </c>
      <c r="D1891" s="14" t="s">
        <v>2650</v>
      </c>
      <c r="E1891" s="14"/>
      <c r="F1891" s="14"/>
      <c r="G1891" s="14"/>
      <c r="H1891" s="14">
        <v>300</v>
      </c>
      <c r="I1891" s="14">
        <v>94</v>
      </c>
      <c r="J1891" s="9"/>
      <c r="K1891" s="14">
        <v>37</v>
      </c>
      <c r="L1891" s="14">
        <v>60</v>
      </c>
      <c r="M1891" s="14">
        <v>0.72</v>
      </c>
      <c r="N1891" s="14">
        <f t="shared" si="87"/>
        <v>0.88095238095238093</v>
      </c>
      <c r="O1891" s="14">
        <f t="shared" si="89"/>
        <v>3.940828402366864</v>
      </c>
      <c r="P1891" s="14"/>
      <c r="Q1891" s="14"/>
      <c r="R1891" s="14"/>
      <c r="W1891" t="s">
        <v>3530</v>
      </c>
      <c r="X1891" s="6">
        <v>2004</v>
      </c>
      <c r="Z1891" s="6">
        <v>0</v>
      </c>
      <c r="AD1891" s="14">
        <v>42</v>
      </c>
    </row>
    <row r="1892" spans="1:30">
      <c r="A1892" s="9">
        <v>12</v>
      </c>
      <c r="B1892" s="9" t="str">
        <f t="shared" si="88"/>
        <v>Mobile Authority M1275</v>
      </c>
      <c r="C1892" s="14" t="s">
        <v>1566</v>
      </c>
      <c r="D1892" s="14" t="s">
        <v>2651</v>
      </c>
      <c r="E1892" s="14"/>
      <c r="F1892" s="14"/>
      <c r="G1892" s="14"/>
      <c r="H1892" s="14">
        <v>700</v>
      </c>
      <c r="I1892" s="14">
        <v>92</v>
      </c>
      <c r="J1892" s="9"/>
      <c r="K1892" s="14">
        <v>33</v>
      </c>
      <c r="L1892" s="14">
        <v>57</v>
      </c>
      <c r="M1892" s="14">
        <v>0.89</v>
      </c>
      <c r="N1892" s="14">
        <f t="shared" si="87"/>
        <v>1.1000000000000001</v>
      </c>
      <c r="O1892" s="14">
        <f t="shared" si="89"/>
        <v>4.6619047619047596</v>
      </c>
      <c r="P1892" s="14"/>
      <c r="Q1892" s="14"/>
      <c r="R1892" s="14"/>
      <c r="W1892" t="s">
        <v>3530</v>
      </c>
      <c r="X1892" s="6">
        <v>2004</v>
      </c>
      <c r="Z1892" s="6">
        <v>0</v>
      </c>
      <c r="AD1892" s="14">
        <v>30</v>
      </c>
    </row>
    <row r="1893" spans="1:30">
      <c r="A1893" s="9">
        <v>12</v>
      </c>
      <c r="B1893" s="9" t="str">
        <f t="shared" si="88"/>
        <v>Mobile Authority M1295</v>
      </c>
      <c r="C1893" s="14" t="s">
        <v>1566</v>
      </c>
      <c r="D1893" s="14" t="s">
        <v>2652</v>
      </c>
      <c r="E1893" s="14"/>
      <c r="F1893" s="14"/>
      <c r="G1893" s="14"/>
      <c r="H1893" s="14">
        <v>500</v>
      </c>
      <c r="I1893" s="14">
        <v>92</v>
      </c>
      <c r="J1893" s="9"/>
      <c r="K1893" s="14">
        <v>40</v>
      </c>
      <c r="L1893" s="14">
        <v>58</v>
      </c>
      <c r="M1893" s="14">
        <v>0.85</v>
      </c>
      <c r="N1893" s="14">
        <f t="shared" si="87"/>
        <v>1.1428571428571428</v>
      </c>
      <c r="O1893" s="14">
        <f t="shared" si="89"/>
        <v>3.3170731707317067</v>
      </c>
      <c r="P1893" s="14"/>
      <c r="Q1893" s="14"/>
      <c r="R1893" s="14"/>
      <c r="W1893" t="s">
        <v>3530</v>
      </c>
      <c r="X1893" s="6">
        <v>2004</v>
      </c>
      <c r="Z1893" s="6">
        <v>0</v>
      </c>
      <c r="AD1893" s="14">
        <v>35</v>
      </c>
    </row>
    <row r="1894" spans="1:30">
      <c r="A1894" s="9">
        <v>12</v>
      </c>
      <c r="B1894" s="9" t="str">
        <f t="shared" si="88"/>
        <v>Monacor ISP30/200PA</v>
      </c>
      <c r="C1894" s="14" t="s">
        <v>1009</v>
      </c>
      <c r="D1894" s="14" t="s">
        <v>2653</v>
      </c>
      <c r="E1894" s="14"/>
      <c r="F1894" s="14"/>
      <c r="G1894" s="14"/>
      <c r="H1894" s="14">
        <v>200</v>
      </c>
      <c r="I1894" s="14"/>
      <c r="J1894" s="9">
        <v>2.5</v>
      </c>
      <c r="K1894" s="14">
        <v>42.4</v>
      </c>
      <c r="L1894" s="14">
        <v>115.8</v>
      </c>
      <c r="M1894" s="14">
        <v>0.31</v>
      </c>
      <c r="N1894" s="14">
        <f t="shared" si="87"/>
        <v>0.3392</v>
      </c>
      <c r="O1894" s="14">
        <f t="shared" si="89"/>
        <v>3.6010958904109565</v>
      </c>
      <c r="P1894" s="14"/>
      <c r="Q1894" s="14"/>
      <c r="R1894" s="14"/>
      <c r="W1894" t="s">
        <v>3530</v>
      </c>
      <c r="X1894" s="6">
        <v>2004</v>
      </c>
      <c r="Z1894" s="6">
        <v>0</v>
      </c>
      <c r="AD1894" s="14">
        <v>125</v>
      </c>
    </row>
    <row r="1895" spans="1:30">
      <c r="A1895" s="9">
        <v>12</v>
      </c>
      <c r="B1895" s="9" t="str">
        <f t="shared" si="88"/>
        <v>Morel CW12</v>
      </c>
      <c r="C1895" s="14" t="s">
        <v>13</v>
      </c>
      <c r="D1895" s="14" t="s">
        <v>2654</v>
      </c>
      <c r="E1895" s="14"/>
      <c r="F1895" s="14"/>
      <c r="G1895" s="14"/>
      <c r="H1895" s="14">
        <v>200</v>
      </c>
      <c r="I1895" s="14">
        <v>90</v>
      </c>
      <c r="J1895" s="9">
        <v>6</v>
      </c>
      <c r="K1895" s="14">
        <v>35</v>
      </c>
      <c r="L1895" s="14">
        <v>195</v>
      </c>
      <c r="M1895" s="14">
        <v>0.40479999999999999</v>
      </c>
      <c r="N1895" s="14">
        <f t="shared" si="87"/>
        <v>1.3461538461538463</v>
      </c>
      <c r="O1895" s="14">
        <f t="shared" si="89"/>
        <v>0.5788716741844806</v>
      </c>
      <c r="P1895" s="14"/>
      <c r="Q1895" s="14"/>
      <c r="R1895" s="14"/>
      <c r="W1895" t="s">
        <v>3530</v>
      </c>
      <c r="X1895" s="6">
        <v>2004</v>
      </c>
      <c r="Z1895" s="6">
        <v>0</v>
      </c>
      <c r="AD1895" s="14">
        <v>26</v>
      </c>
    </row>
    <row r="1896" spans="1:30">
      <c r="A1896" s="9">
        <v>12</v>
      </c>
      <c r="B1896" s="9" t="str">
        <f t="shared" si="88"/>
        <v>MTX T4124</v>
      </c>
      <c r="C1896" s="14" t="s">
        <v>1576</v>
      </c>
      <c r="D1896" s="14" t="s">
        <v>2655</v>
      </c>
      <c r="E1896" s="14"/>
      <c r="F1896" s="14"/>
      <c r="G1896" s="14"/>
      <c r="H1896" s="14">
        <v>200</v>
      </c>
      <c r="I1896" s="14">
        <v>89.8</v>
      </c>
      <c r="J1896" s="9">
        <v>9.3000000000000007</v>
      </c>
      <c r="K1896" s="14">
        <v>29.5</v>
      </c>
      <c r="L1896" s="14">
        <v>114.2</v>
      </c>
      <c r="M1896" s="14">
        <v>0.54</v>
      </c>
      <c r="N1896" s="14">
        <f t="shared" si="87"/>
        <v>0.55660377358490565</v>
      </c>
      <c r="O1896" s="14">
        <f t="shared" si="89"/>
        <v>18.10227272727283</v>
      </c>
      <c r="P1896" s="14"/>
      <c r="Q1896" s="14"/>
      <c r="R1896" s="14"/>
      <c r="W1896" t="s">
        <v>3530</v>
      </c>
      <c r="X1896" s="6">
        <v>2004</v>
      </c>
      <c r="Z1896" s="6">
        <v>0</v>
      </c>
      <c r="AD1896" s="14">
        <v>53</v>
      </c>
    </row>
    <row r="1897" spans="1:30">
      <c r="A1897" s="9">
        <v>12</v>
      </c>
      <c r="B1897" s="9" t="str">
        <f t="shared" si="88"/>
        <v>MTX T4124A</v>
      </c>
      <c r="C1897" s="14" t="s">
        <v>1576</v>
      </c>
      <c r="D1897" s="14" t="s">
        <v>2656</v>
      </c>
      <c r="E1897" s="14"/>
      <c r="F1897" s="14"/>
      <c r="G1897" s="14"/>
      <c r="H1897" s="14">
        <v>200</v>
      </c>
      <c r="I1897" s="14">
        <v>89.7</v>
      </c>
      <c r="J1897" s="9">
        <v>9.4</v>
      </c>
      <c r="K1897" s="14">
        <v>29.3</v>
      </c>
      <c r="L1897" s="14">
        <v>118.8</v>
      </c>
      <c r="M1897" s="14">
        <v>0.55000000000000004</v>
      </c>
      <c r="N1897" s="14">
        <f t="shared" si="87"/>
        <v>0.58599999999999997</v>
      </c>
      <c r="O1897" s="14">
        <f t="shared" si="89"/>
        <v>8.9527777777777882</v>
      </c>
      <c r="P1897" s="14"/>
      <c r="Q1897" s="14"/>
      <c r="R1897" s="14"/>
      <c r="W1897" t="s">
        <v>3530</v>
      </c>
      <c r="X1897" s="6">
        <v>2004</v>
      </c>
      <c r="Z1897" s="6">
        <v>0</v>
      </c>
      <c r="AD1897" s="14">
        <v>50</v>
      </c>
    </row>
    <row r="1898" spans="1:30">
      <c r="A1898" s="9">
        <v>12</v>
      </c>
      <c r="B1898" s="9" t="str">
        <f t="shared" si="88"/>
        <v>MTX T4128</v>
      </c>
      <c r="C1898" s="14" t="s">
        <v>1576</v>
      </c>
      <c r="D1898" s="14" t="s">
        <v>2657</v>
      </c>
      <c r="E1898" s="14"/>
      <c r="F1898" s="14"/>
      <c r="G1898" s="14"/>
      <c r="H1898" s="14">
        <v>200</v>
      </c>
      <c r="I1898" s="14">
        <v>90</v>
      </c>
      <c r="J1898" s="9">
        <v>8.1999999999999993</v>
      </c>
      <c r="K1898" s="14">
        <v>30.2</v>
      </c>
      <c r="L1898" s="14">
        <v>111.1</v>
      </c>
      <c r="M1898" s="14">
        <v>0.55000000000000004</v>
      </c>
      <c r="N1898" s="14">
        <f t="shared" si="87"/>
        <v>0.5807692307692307</v>
      </c>
      <c r="O1898" s="14">
        <f t="shared" si="89"/>
        <v>10.381250000000021</v>
      </c>
      <c r="P1898" s="14"/>
      <c r="Q1898" s="14"/>
      <c r="R1898" s="14"/>
      <c r="W1898" t="s">
        <v>3530</v>
      </c>
      <c r="X1898" s="6">
        <v>2004</v>
      </c>
      <c r="Z1898" s="6">
        <v>0</v>
      </c>
      <c r="AD1898" s="14">
        <v>52</v>
      </c>
    </row>
    <row r="1899" spans="1:30">
      <c r="A1899" s="9">
        <v>12</v>
      </c>
      <c r="B1899" s="9" t="str">
        <f t="shared" si="88"/>
        <v>MTX T4128A</v>
      </c>
      <c r="C1899" s="14" t="s">
        <v>1576</v>
      </c>
      <c r="D1899" s="14" t="s">
        <v>2658</v>
      </c>
      <c r="E1899" s="14"/>
      <c r="F1899" s="14"/>
      <c r="G1899" s="14"/>
      <c r="H1899" s="14">
        <v>200</v>
      </c>
      <c r="I1899" s="14">
        <v>89.7</v>
      </c>
      <c r="J1899" s="9">
        <v>8.1</v>
      </c>
      <c r="K1899" s="14">
        <v>30.4</v>
      </c>
      <c r="L1899" s="14">
        <v>107</v>
      </c>
      <c r="M1899" s="14">
        <v>0.56999999999999995</v>
      </c>
      <c r="N1899" s="14">
        <f t="shared" si="87"/>
        <v>0.62040816326530612</v>
      </c>
      <c r="O1899" s="14">
        <f t="shared" si="89"/>
        <v>7.0153846153846127</v>
      </c>
      <c r="P1899" s="14"/>
      <c r="Q1899" s="14"/>
      <c r="R1899" s="14"/>
      <c r="W1899" t="s">
        <v>3530</v>
      </c>
      <c r="X1899" s="6">
        <v>2004</v>
      </c>
      <c r="Z1899" s="6">
        <v>0</v>
      </c>
      <c r="AD1899" s="14">
        <v>49</v>
      </c>
    </row>
    <row r="1900" spans="1:30">
      <c r="A1900" s="9">
        <v>12</v>
      </c>
      <c r="B1900" s="9" t="str">
        <f t="shared" si="88"/>
        <v>MTX T9512-04</v>
      </c>
      <c r="C1900" s="14" t="s">
        <v>1576</v>
      </c>
      <c r="D1900" s="14" t="s">
        <v>2659</v>
      </c>
      <c r="E1900" s="14"/>
      <c r="F1900" s="14"/>
      <c r="G1900" s="14"/>
      <c r="H1900" s="14">
        <v>1000</v>
      </c>
      <c r="I1900" s="14">
        <v>84.2</v>
      </c>
      <c r="J1900" s="9">
        <v>25.5</v>
      </c>
      <c r="K1900" s="14">
        <v>34.299999999999997</v>
      </c>
      <c r="L1900" s="14">
        <v>30.3</v>
      </c>
      <c r="M1900" s="14">
        <v>0.56999999999999995</v>
      </c>
      <c r="N1900" s="14">
        <f t="shared" si="87"/>
        <v>0.7</v>
      </c>
      <c r="O1900" s="14">
        <f t="shared" si="89"/>
        <v>3.0692307692307685</v>
      </c>
      <c r="P1900" s="14"/>
      <c r="Q1900" s="14"/>
      <c r="R1900" s="14"/>
      <c r="W1900" t="s">
        <v>3530</v>
      </c>
      <c r="X1900" s="6">
        <v>2004</v>
      </c>
      <c r="Z1900" s="6">
        <v>0</v>
      </c>
      <c r="AD1900" s="14">
        <v>49</v>
      </c>
    </row>
    <row r="1901" spans="1:30">
      <c r="A1901" s="9">
        <v>12</v>
      </c>
      <c r="B1901" s="9" t="str">
        <f t="shared" si="88"/>
        <v>MTX T9512-44</v>
      </c>
      <c r="C1901" s="14" t="s">
        <v>1576</v>
      </c>
      <c r="D1901" s="14" t="s">
        <v>2660</v>
      </c>
      <c r="E1901" s="14"/>
      <c r="F1901" s="14"/>
      <c r="G1901" s="14"/>
      <c r="H1901" s="14">
        <v>1000</v>
      </c>
      <c r="I1901" s="14">
        <v>84.7</v>
      </c>
      <c r="J1901" s="9">
        <v>25.5</v>
      </c>
      <c r="K1901" s="14">
        <v>36.4</v>
      </c>
      <c r="L1901" s="14">
        <v>25.6</v>
      </c>
      <c r="M1901" s="14">
        <v>0.56000000000000005</v>
      </c>
      <c r="N1901" s="14">
        <f t="shared" si="87"/>
        <v>0.67407407407407405</v>
      </c>
      <c r="O1901" s="14">
        <f t="shared" si="89"/>
        <v>3.3090909090909113</v>
      </c>
      <c r="P1901" s="14"/>
      <c r="Q1901" s="14"/>
      <c r="R1901" s="14"/>
      <c r="W1901" t="s">
        <v>3530</v>
      </c>
      <c r="X1901" s="6">
        <v>2004</v>
      </c>
      <c r="Z1901" s="6">
        <v>0</v>
      </c>
      <c r="AD1901" s="14">
        <v>54</v>
      </c>
    </row>
    <row r="1902" spans="1:30">
      <c r="A1902" s="9">
        <v>12</v>
      </c>
      <c r="B1902" s="9" t="str">
        <f t="shared" si="88"/>
        <v>MTX Thunder 3124</v>
      </c>
      <c r="C1902" s="14" t="s">
        <v>1576</v>
      </c>
      <c r="D1902" s="14" t="s">
        <v>2661</v>
      </c>
      <c r="E1902" s="14"/>
      <c r="F1902" s="14"/>
      <c r="G1902" s="14"/>
      <c r="H1902" s="14">
        <v>200</v>
      </c>
      <c r="I1902" s="14">
        <v>89.3</v>
      </c>
      <c r="J1902" s="9">
        <v>9.4</v>
      </c>
      <c r="K1902" s="14">
        <v>30.5</v>
      </c>
      <c r="L1902" s="14">
        <v>91.6</v>
      </c>
      <c r="M1902" s="14">
        <v>0.53</v>
      </c>
      <c r="N1902" s="14">
        <f t="shared" si="87"/>
        <v>0.55454545454545456</v>
      </c>
      <c r="O1902" s="14">
        <f t="shared" si="89"/>
        <v>11.974074074074103</v>
      </c>
      <c r="P1902" s="14"/>
      <c r="Q1902" s="14"/>
      <c r="R1902" s="14"/>
      <c r="W1902" t="s">
        <v>3530</v>
      </c>
      <c r="X1902" s="6">
        <v>2004</v>
      </c>
      <c r="Z1902" s="6">
        <v>0</v>
      </c>
      <c r="AD1902" s="14">
        <v>55</v>
      </c>
    </row>
    <row r="1903" spans="1:30">
      <c r="A1903" s="9">
        <v>12</v>
      </c>
      <c r="B1903" s="9" t="str">
        <f t="shared" si="88"/>
        <v>MTX Thunder 3128</v>
      </c>
      <c r="C1903" s="14" t="s">
        <v>1576</v>
      </c>
      <c r="D1903" s="14" t="s">
        <v>2662</v>
      </c>
      <c r="E1903" s="14"/>
      <c r="F1903" s="14"/>
      <c r="G1903" s="14"/>
      <c r="H1903" s="14">
        <v>200</v>
      </c>
      <c r="I1903" s="14">
        <v>90.1</v>
      </c>
      <c r="J1903" s="9">
        <v>8.1</v>
      </c>
      <c r="K1903" s="14">
        <v>32</v>
      </c>
      <c r="L1903" s="14">
        <v>93.2</v>
      </c>
      <c r="M1903" s="14">
        <v>0.54</v>
      </c>
      <c r="N1903" s="14">
        <f t="shared" si="87"/>
        <v>0.56140350877192979</v>
      </c>
      <c r="O1903" s="14">
        <f t="shared" si="89"/>
        <v>14.163934426229551</v>
      </c>
      <c r="P1903" s="14"/>
      <c r="Q1903" s="14"/>
      <c r="R1903" s="14"/>
      <c r="W1903" t="s">
        <v>3530</v>
      </c>
      <c r="X1903" s="6">
        <v>2004</v>
      </c>
      <c r="Z1903" s="6">
        <v>0</v>
      </c>
      <c r="AD1903" s="14">
        <v>57</v>
      </c>
    </row>
    <row r="1904" spans="1:30">
      <c r="A1904" s="9">
        <v>12</v>
      </c>
      <c r="B1904" s="9" t="str">
        <f t="shared" si="88"/>
        <v>MTX Thunder 51212</v>
      </c>
      <c r="C1904" s="14" t="s">
        <v>1576</v>
      </c>
      <c r="D1904" s="14" t="s">
        <v>2663</v>
      </c>
      <c r="E1904" s="14"/>
      <c r="F1904" s="14"/>
      <c r="G1904" s="14"/>
      <c r="H1904" s="14">
        <v>250</v>
      </c>
      <c r="I1904" s="14">
        <v>87.8</v>
      </c>
      <c r="J1904" s="9">
        <v>9.4</v>
      </c>
      <c r="K1904" s="14">
        <v>27.2</v>
      </c>
      <c r="L1904" s="14">
        <v>104.2</v>
      </c>
      <c r="M1904" s="14">
        <v>0.66</v>
      </c>
      <c r="N1904" s="14">
        <f t="shared" si="87"/>
        <v>0.6974358974358974</v>
      </c>
      <c r="O1904" s="14">
        <f t="shared" si="89"/>
        <v>12.295890410958908</v>
      </c>
      <c r="P1904" s="14"/>
      <c r="Q1904" s="14"/>
      <c r="R1904" s="14"/>
      <c r="W1904" t="s">
        <v>3530</v>
      </c>
      <c r="X1904" s="6">
        <v>2004</v>
      </c>
      <c r="Z1904" s="6">
        <v>0</v>
      </c>
      <c r="AD1904" s="14">
        <v>39</v>
      </c>
    </row>
    <row r="1905" spans="1:30">
      <c r="A1905" s="9">
        <v>12</v>
      </c>
      <c r="B1905" s="9" t="str">
        <f t="shared" si="88"/>
        <v>MTX Thunder 5124</v>
      </c>
      <c r="C1905" s="14" t="s">
        <v>1576</v>
      </c>
      <c r="D1905" s="14" t="s">
        <v>2664</v>
      </c>
      <c r="E1905" s="14"/>
      <c r="F1905" s="14"/>
      <c r="G1905" s="14"/>
      <c r="H1905" s="14">
        <v>250</v>
      </c>
      <c r="I1905" s="14">
        <v>87.6</v>
      </c>
      <c r="J1905" s="9">
        <v>9.4</v>
      </c>
      <c r="K1905" s="14">
        <v>27.1</v>
      </c>
      <c r="L1905" s="14">
        <v>99.4</v>
      </c>
      <c r="M1905" s="14">
        <v>0.61</v>
      </c>
      <c r="N1905" s="14">
        <f t="shared" si="87"/>
        <v>0.64523809523809528</v>
      </c>
      <c r="O1905" s="14">
        <f t="shared" si="89"/>
        <v>11.169594594594574</v>
      </c>
      <c r="P1905" s="14"/>
      <c r="Q1905" s="14"/>
      <c r="R1905" s="14"/>
      <c r="W1905" t="s">
        <v>3530</v>
      </c>
      <c r="X1905" s="6">
        <v>2004</v>
      </c>
      <c r="Z1905" s="6">
        <v>0</v>
      </c>
      <c r="AD1905" s="14">
        <v>42</v>
      </c>
    </row>
    <row r="1906" spans="1:30">
      <c r="A1906" s="9">
        <v>12</v>
      </c>
      <c r="B1906" s="9" t="str">
        <f t="shared" si="88"/>
        <v>MTX Thunder 5128</v>
      </c>
      <c r="C1906" s="14" t="s">
        <v>1576</v>
      </c>
      <c r="D1906" s="14" t="s">
        <v>2665</v>
      </c>
      <c r="E1906" s="14"/>
      <c r="F1906" s="14"/>
      <c r="G1906" s="14"/>
      <c r="H1906" s="14">
        <v>250</v>
      </c>
      <c r="I1906" s="14">
        <v>88</v>
      </c>
      <c r="J1906" s="9">
        <v>9.4</v>
      </c>
      <c r="K1906" s="14">
        <v>27.4</v>
      </c>
      <c r="L1906" s="14">
        <v>103.4</v>
      </c>
      <c r="M1906" s="14">
        <v>0.61</v>
      </c>
      <c r="N1906" s="14">
        <f t="shared" si="87"/>
        <v>0.63720930232558137</v>
      </c>
      <c r="O1906" s="14">
        <f t="shared" si="89"/>
        <v>14.28547008547007</v>
      </c>
      <c r="P1906" s="14"/>
      <c r="Q1906" s="14"/>
      <c r="R1906" s="14"/>
      <c r="W1906" t="s">
        <v>3530</v>
      </c>
      <c r="X1906" s="6">
        <v>2004</v>
      </c>
      <c r="Z1906" s="6">
        <v>0</v>
      </c>
      <c r="AD1906" s="14">
        <v>43</v>
      </c>
    </row>
    <row r="1907" spans="1:30">
      <c r="A1907" s="9">
        <v>12</v>
      </c>
      <c r="B1907" s="9" t="str">
        <f t="shared" si="88"/>
        <v>MTX Thunder 71212</v>
      </c>
      <c r="C1907" s="14" t="s">
        <v>1576</v>
      </c>
      <c r="D1907" s="14" t="s">
        <v>2666</v>
      </c>
      <c r="E1907" s="14"/>
      <c r="F1907" s="14"/>
      <c r="G1907" s="14"/>
      <c r="H1907" s="14">
        <v>400</v>
      </c>
      <c r="I1907" s="14">
        <v>87.1</v>
      </c>
      <c r="J1907" s="9">
        <v>12.7</v>
      </c>
      <c r="K1907" s="14">
        <v>28.1</v>
      </c>
      <c r="L1907" s="14">
        <v>93.1</v>
      </c>
      <c r="M1907" s="14">
        <v>0.66</v>
      </c>
      <c r="N1907" s="14">
        <f t="shared" si="87"/>
        <v>0.70250000000000001</v>
      </c>
      <c r="O1907" s="14">
        <f t="shared" si="89"/>
        <v>10.909411764705894</v>
      </c>
      <c r="P1907" s="14"/>
      <c r="Q1907" s="14"/>
      <c r="R1907" s="14"/>
      <c r="W1907" t="s">
        <v>3530</v>
      </c>
      <c r="X1907" s="6">
        <v>2004</v>
      </c>
      <c r="Z1907" s="6">
        <v>0</v>
      </c>
      <c r="AD1907" s="14">
        <v>40</v>
      </c>
    </row>
    <row r="1908" spans="1:30">
      <c r="A1908" s="9">
        <v>12</v>
      </c>
      <c r="B1908" s="9" t="str">
        <f t="shared" si="88"/>
        <v>MTX Thunder 7124</v>
      </c>
      <c r="C1908" s="14" t="s">
        <v>1576</v>
      </c>
      <c r="D1908" s="14" t="s">
        <v>2667</v>
      </c>
      <c r="E1908" s="14"/>
      <c r="F1908" s="14"/>
      <c r="G1908" s="14"/>
      <c r="H1908" s="14">
        <v>400</v>
      </c>
      <c r="I1908" s="14">
        <v>86.8</v>
      </c>
      <c r="J1908" s="9">
        <v>12.7</v>
      </c>
      <c r="K1908" s="14">
        <v>26.4</v>
      </c>
      <c r="L1908" s="14">
        <v>90.1</v>
      </c>
      <c r="M1908" s="14">
        <v>0.55000000000000004</v>
      </c>
      <c r="N1908" s="14">
        <f t="shared" si="87"/>
        <v>0.58666666666666667</v>
      </c>
      <c r="O1908" s="14">
        <f t="shared" si="89"/>
        <v>8.8000000000000078</v>
      </c>
      <c r="P1908" s="14"/>
      <c r="Q1908" s="14"/>
      <c r="R1908" s="14"/>
      <c r="W1908" t="s">
        <v>3530</v>
      </c>
      <c r="X1908" s="6">
        <v>2004</v>
      </c>
      <c r="Z1908" s="6">
        <v>0</v>
      </c>
      <c r="AD1908" s="14">
        <v>45</v>
      </c>
    </row>
    <row r="1909" spans="1:30">
      <c r="A1909" s="9">
        <v>12</v>
      </c>
      <c r="B1909" s="9" t="str">
        <f t="shared" si="88"/>
        <v>MTX Thunder 7128</v>
      </c>
      <c r="C1909" s="14" t="s">
        <v>1576</v>
      </c>
      <c r="D1909" s="14" t="s">
        <v>2668</v>
      </c>
      <c r="E1909" s="14"/>
      <c r="F1909" s="14"/>
      <c r="G1909" s="14"/>
      <c r="H1909" s="14">
        <v>400</v>
      </c>
      <c r="I1909" s="14">
        <v>86.7</v>
      </c>
      <c r="J1909" s="9">
        <v>12.7</v>
      </c>
      <c r="K1909" s="14">
        <v>27.5</v>
      </c>
      <c r="L1909" s="14">
        <v>92.6</v>
      </c>
      <c r="M1909" s="14">
        <v>0.63</v>
      </c>
      <c r="N1909" s="14">
        <f t="shared" si="87"/>
        <v>0.67073170731707321</v>
      </c>
      <c r="O1909" s="14">
        <f t="shared" si="89"/>
        <v>10.374251497005979</v>
      </c>
      <c r="P1909" s="14"/>
      <c r="Q1909" s="14"/>
      <c r="R1909" s="14"/>
      <c r="W1909" t="s">
        <v>3530</v>
      </c>
      <c r="X1909" s="6">
        <v>2004</v>
      </c>
      <c r="Z1909" s="6">
        <v>0</v>
      </c>
      <c r="AD1909" s="14">
        <v>41</v>
      </c>
    </row>
    <row r="1910" spans="1:30">
      <c r="A1910" s="9">
        <v>12</v>
      </c>
      <c r="B1910" s="9" t="str">
        <f t="shared" si="88"/>
        <v>NHT 1259</v>
      </c>
      <c r="C1910" s="14" t="s">
        <v>2669</v>
      </c>
      <c r="D1910" s="14" t="s">
        <v>2670</v>
      </c>
      <c r="E1910" s="14"/>
      <c r="F1910" s="14"/>
      <c r="G1910" s="14"/>
      <c r="H1910" s="14">
        <v>300</v>
      </c>
      <c r="I1910" s="14">
        <v>90</v>
      </c>
      <c r="J1910" s="9">
        <v>13</v>
      </c>
      <c r="K1910" s="14">
        <v>16.5</v>
      </c>
      <c r="L1910" s="14">
        <v>238</v>
      </c>
      <c r="M1910" s="14">
        <v>0.44500000000000001</v>
      </c>
      <c r="N1910" s="14">
        <f t="shared" si="87"/>
        <v>0.532258064516129</v>
      </c>
      <c r="O1910" s="14">
        <f t="shared" si="89"/>
        <v>2.7144177449168203</v>
      </c>
      <c r="P1910" s="14"/>
      <c r="Q1910" s="14"/>
      <c r="R1910" s="14"/>
      <c r="W1910" t="s">
        <v>3530</v>
      </c>
      <c r="X1910" s="6">
        <v>2004</v>
      </c>
      <c r="Z1910" s="6">
        <v>0</v>
      </c>
      <c r="AD1910" s="14">
        <v>31</v>
      </c>
    </row>
    <row r="1911" spans="1:30">
      <c r="A1911" s="9">
        <v>12</v>
      </c>
      <c r="B1911" s="9" t="str">
        <f t="shared" si="88"/>
        <v>Orion C12D2</v>
      </c>
      <c r="C1911" s="14" t="s">
        <v>2071</v>
      </c>
      <c r="D1911" s="14" t="s">
        <v>2671</v>
      </c>
      <c r="E1911" s="14"/>
      <c r="F1911" s="14"/>
      <c r="G1911" s="14"/>
      <c r="H1911" s="14">
        <v>200</v>
      </c>
      <c r="I1911" s="14"/>
      <c r="J1911" s="9">
        <v>9.25</v>
      </c>
      <c r="K1911" s="14">
        <v>37.71</v>
      </c>
      <c r="L1911" s="14">
        <v>43.63</v>
      </c>
      <c r="M1911" s="14">
        <v>0.67</v>
      </c>
      <c r="N1911" s="14">
        <f t="shared" si="87"/>
        <v>0.73941176470588232</v>
      </c>
      <c r="O1911" s="14">
        <f t="shared" si="89"/>
        <v>7.1372033898305203</v>
      </c>
      <c r="P1911" s="14"/>
      <c r="Q1911" s="14"/>
      <c r="R1911" s="14"/>
      <c r="W1911" t="s">
        <v>3530</v>
      </c>
      <c r="X1911" s="6">
        <v>2004</v>
      </c>
      <c r="Z1911" s="6">
        <v>0</v>
      </c>
      <c r="AD1911" s="14">
        <v>51</v>
      </c>
    </row>
    <row r="1912" spans="1:30">
      <c r="A1912" s="9">
        <v>12</v>
      </c>
      <c r="B1912" s="9" t="str">
        <f t="shared" si="88"/>
        <v>Orion C12D4</v>
      </c>
      <c r="C1912" s="14" t="s">
        <v>2071</v>
      </c>
      <c r="D1912" s="14" t="s">
        <v>2672</v>
      </c>
      <c r="E1912" s="14"/>
      <c r="F1912" s="14"/>
      <c r="G1912" s="14"/>
      <c r="H1912" s="14">
        <v>200</v>
      </c>
      <c r="I1912" s="14"/>
      <c r="J1912" s="9">
        <v>10.3</v>
      </c>
      <c r="K1912" s="14">
        <v>39.590000000000003</v>
      </c>
      <c r="L1912" s="14">
        <v>41.27</v>
      </c>
      <c r="M1912" s="14">
        <v>0.71</v>
      </c>
      <c r="N1912" s="14">
        <f t="shared" si="87"/>
        <v>0.80795918367346942</v>
      </c>
      <c r="O1912" s="14">
        <f t="shared" si="89"/>
        <v>5.8560208333333268</v>
      </c>
      <c r="P1912" s="14"/>
      <c r="Q1912" s="14"/>
      <c r="R1912" s="14"/>
      <c r="W1912" t="s">
        <v>3530</v>
      </c>
      <c r="X1912" s="6">
        <v>2004</v>
      </c>
      <c r="Z1912" s="6">
        <v>0</v>
      </c>
      <c r="AD1912" s="14">
        <v>49</v>
      </c>
    </row>
    <row r="1913" spans="1:30">
      <c r="A1913" s="9">
        <v>12</v>
      </c>
      <c r="B1913" s="9" t="str">
        <f t="shared" si="88"/>
        <v>Orion H2 12.2</v>
      </c>
      <c r="C1913" s="14" t="s">
        <v>2071</v>
      </c>
      <c r="D1913" s="14" t="s">
        <v>2673</v>
      </c>
      <c r="E1913" s="14"/>
      <c r="F1913" s="14"/>
      <c r="G1913" s="14"/>
      <c r="H1913" s="14">
        <v>2000</v>
      </c>
      <c r="I1913" s="14"/>
      <c r="J1913" s="9">
        <v>29</v>
      </c>
      <c r="K1913" s="14">
        <v>30.54</v>
      </c>
      <c r="L1913" s="14">
        <v>30.18</v>
      </c>
      <c r="M1913" s="14">
        <v>0.57999999999999996</v>
      </c>
      <c r="N1913" s="14">
        <f t="shared" si="87"/>
        <v>0.62326530612244901</v>
      </c>
      <c r="O1913" s="14">
        <f t="shared" si="89"/>
        <v>8.3552830188679135</v>
      </c>
      <c r="P1913" s="14"/>
      <c r="Q1913" s="14"/>
      <c r="R1913" s="14"/>
      <c r="W1913" t="s">
        <v>3530</v>
      </c>
      <c r="X1913" s="6">
        <v>2004</v>
      </c>
      <c r="Z1913" s="6">
        <v>0</v>
      </c>
      <c r="AD1913" s="14">
        <v>49</v>
      </c>
    </row>
    <row r="1914" spans="1:30">
      <c r="A1914" s="9">
        <v>12</v>
      </c>
      <c r="B1914" s="9" t="str">
        <f t="shared" si="88"/>
        <v>Orion H2 12.4</v>
      </c>
      <c r="C1914" s="14" t="s">
        <v>2071</v>
      </c>
      <c r="D1914" s="14" t="s">
        <v>2674</v>
      </c>
      <c r="E1914" s="14"/>
      <c r="F1914" s="14"/>
      <c r="G1914" s="14"/>
      <c r="H1914" s="14">
        <v>2000</v>
      </c>
      <c r="I1914" s="14"/>
      <c r="J1914" s="9">
        <v>29</v>
      </c>
      <c r="K1914" s="14">
        <v>33.880000000000003</v>
      </c>
      <c r="L1914" s="14">
        <v>28.35</v>
      </c>
      <c r="M1914" s="14">
        <v>0.61</v>
      </c>
      <c r="N1914" s="14">
        <f t="shared" si="87"/>
        <v>0.66431372549019618</v>
      </c>
      <c r="O1914" s="14">
        <f t="shared" si="89"/>
        <v>7.4609386281588277</v>
      </c>
      <c r="P1914" s="14"/>
      <c r="Q1914" s="14"/>
      <c r="R1914" s="14"/>
      <c r="W1914" t="s">
        <v>3530</v>
      </c>
      <c r="X1914" s="6">
        <v>2004</v>
      </c>
      <c r="Z1914" s="6">
        <v>0</v>
      </c>
      <c r="AD1914" s="14">
        <v>51</v>
      </c>
    </row>
    <row r="1915" spans="1:30">
      <c r="A1915" s="9">
        <v>12</v>
      </c>
      <c r="B1915" s="9" t="str">
        <f t="shared" si="88"/>
        <v>Orion P12D2</v>
      </c>
      <c r="C1915" s="14" t="s">
        <v>2071</v>
      </c>
      <c r="D1915" s="14" t="s">
        <v>2675</v>
      </c>
      <c r="E1915" s="14"/>
      <c r="F1915" s="14"/>
      <c r="G1915" s="14"/>
      <c r="H1915" s="14">
        <v>500</v>
      </c>
      <c r="I1915" s="14"/>
      <c r="J1915" s="9">
        <v>17.190000000000001</v>
      </c>
      <c r="K1915" s="14">
        <v>27.23</v>
      </c>
      <c r="L1915" s="14">
        <v>50.07</v>
      </c>
      <c r="M1915" s="14">
        <v>0.54</v>
      </c>
      <c r="N1915" s="14">
        <f t="shared" si="87"/>
        <v>0.59195652173913049</v>
      </c>
      <c r="O1915" s="14">
        <f t="shared" si="89"/>
        <v>6.1523849372384927</v>
      </c>
      <c r="P1915" s="14"/>
      <c r="Q1915" s="14"/>
      <c r="R1915" s="14"/>
      <c r="W1915" t="s">
        <v>3530</v>
      </c>
      <c r="X1915" s="6">
        <v>2004</v>
      </c>
      <c r="Z1915" s="6">
        <v>0</v>
      </c>
      <c r="AD1915" s="14">
        <v>46</v>
      </c>
    </row>
    <row r="1916" spans="1:30">
      <c r="A1916" s="9">
        <v>12</v>
      </c>
      <c r="B1916" s="9" t="str">
        <f t="shared" si="88"/>
        <v>Orion P12D4</v>
      </c>
      <c r="C1916" s="14" t="s">
        <v>2071</v>
      </c>
      <c r="D1916" s="14" t="s">
        <v>2676</v>
      </c>
      <c r="E1916" s="14"/>
      <c r="F1916" s="14"/>
      <c r="G1916" s="14"/>
      <c r="H1916" s="14">
        <v>500</v>
      </c>
      <c r="I1916" s="14"/>
      <c r="J1916" s="9">
        <v>17.190000000000001</v>
      </c>
      <c r="K1916" s="14">
        <v>26.15</v>
      </c>
      <c r="L1916" s="14">
        <v>59.33</v>
      </c>
      <c r="M1916" s="14">
        <v>0.44</v>
      </c>
      <c r="N1916" s="14">
        <f t="shared" si="87"/>
        <v>0.48425925925925922</v>
      </c>
      <c r="O1916" s="14">
        <f t="shared" si="89"/>
        <v>4.8142259414225963</v>
      </c>
      <c r="P1916" s="14"/>
      <c r="Q1916" s="14"/>
      <c r="R1916" s="14"/>
      <c r="W1916" t="s">
        <v>3530</v>
      </c>
      <c r="X1916" s="6">
        <v>2004</v>
      </c>
      <c r="Z1916" s="6">
        <v>0</v>
      </c>
      <c r="AD1916" s="14">
        <v>54</v>
      </c>
    </row>
    <row r="1917" spans="1:30">
      <c r="A1917" s="9">
        <v>12</v>
      </c>
      <c r="B1917" s="9" t="str">
        <f t="shared" si="88"/>
        <v>ORIS Electonics AMW-12</v>
      </c>
      <c r="C1917" s="14" t="s">
        <v>2078</v>
      </c>
      <c r="D1917" s="14" t="s">
        <v>2677</v>
      </c>
      <c r="E1917" s="14"/>
      <c r="F1917" s="14"/>
      <c r="G1917" s="14"/>
      <c r="H1917" s="14">
        <v>500</v>
      </c>
      <c r="I1917" s="14">
        <v>87</v>
      </c>
      <c r="J1917" s="9">
        <v>14.3</v>
      </c>
      <c r="K1917" s="14">
        <v>39.96</v>
      </c>
      <c r="L1917" s="14">
        <v>37</v>
      </c>
      <c r="M1917" s="14">
        <v>0.53</v>
      </c>
      <c r="N1917" s="14">
        <f t="shared" si="87"/>
        <v>0.58764705882352941</v>
      </c>
      <c r="O1917" s="14">
        <f t="shared" si="89"/>
        <v>5.4027551020408238</v>
      </c>
      <c r="P1917" s="14"/>
      <c r="Q1917" s="14"/>
      <c r="R1917" s="14"/>
      <c r="W1917" t="s">
        <v>3530</v>
      </c>
      <c r="X1917" s="6">
        <v>2004</v>
      </c>
      <c r="Z1917" s="6">
        <v>0</v>
      </c>
      <c r="AD1917" s="14">
        <v>68</v>
      </c>
    </row>
    <row r="1918" spans="1:30">
      <c r="A1918" s="9">
        <v>12</v>
      </c>
      <c r="B1918" s="9" t="str">
        <f t="shared" si="88"/>
        <v>Peavey 1201-4</v>
      </c>
      <c r="C1918" s="14" t="s">
        <v>1586</v>
      </c>
      <c r="D1918" s="14" t="s">
        <v>2678</v>
      </c>
      <c r="E1918" s="14"/>
      <c r="F1918" s="14"/>
      <c r="G1918" s="14"/>
      <c r="H1918" s="14">
        <v>350</v>
      </c>
      <c r="I1918" s="14">
        <v>99</v>
      </c>
      <c r="J1918" s="9"/>
      <c r="K1918" s="14">
        <v>61</v>
      </c>
      <c r="L1918" s="14">
        <v>62.89</v>
      </c>
      <c r="M1918" s="14">
        <v>0.23499999999999999</v>
      </c>
      <c r="N1918" s="14">
        <f t="shared" si="87"/>
        <v>0</v>
      </c>
      <c r="O1918" s="14">
        <f t="shared" si="89"/>
        <v>0</v>
      </c>
      <c r="P1918" s="14"/>
      <c r="Q1918" s="14"/>
      <c r="R1918" s="14"/>
      <c r="W1918" t="s">
        <v>3530</v>
      </c>
      <c r="X1918" s="6">
        <v>2004</v>
      </c>
      <c r="Z1918" s="6">
        <v>0</v>
      </c>
      <c r="AD1918" s="14"/>
    </row>
    <row r="1919" spans="1:30">
      <c r="A1919" s="9">
        <v>12</v>
      </c>
      <c r="B1919" s="9" t="str">
        <f t="shared" si="88"/>
        <v>Peavey 1201-8</v>
      </c>
      <c r="C1919" s="14" t="s">
        <v>1586</v>
      </c>
      <c r="D1919" s="14" t="s">
        <v>2679</v>
      </c>
      <c r="E1919" s="14"/>
      <c r="F1919" s="14"/>
      <c r="G1919" s="14"/>
      <c r="H1919" s="14">
        <v>350</v>
      </c>
      <c r="I1919" s="14">
        <v>98.5</v>
      </c>
      <c r="J1919" s="9">
        <v>2.9</v>
      </c>
      <c r="K1919" s="14">
        <v>57.5</v>
      </c>
      <c r="L1919" s="14">
        <v>66</v>
      </c>
      <c r="M1919" s="14">
        <v>0.25700000000000001</v>
      </c>
      <c r="N1919" s="14">
        <f t="shared" si="87"/>
        <v>0.28048780487804881</v>
      </c>
      <c r="O1919" s="14">
        <f t="shared" si="89"/>
        <v>3.0690550363447548</v>
      </c>
      <c r="P1919" s="14"/>
      <c r="Q1919" s="14"/>
      <c r="R1919" s="14"/>
      <c r="W1919" t="s">
        <v>3530</v>
      </c>
      <c r="X1919" s="6">
        <v>2004</v>
      </c>
      <c r="Z1919" s="6">
        <v>0</v>
      </c>
      <c r="AD1919" s="14">
        <v>205</v>
      </c>
    </row>
    <row r="1920" spans="1:30">
      <c r="A1920" s="9">
        <v>12</v>
      </c>
      <c r="B1920" s="9" t="str">
        <f t="shared" si="88"/>
        <v>Peavey 1202-4</v>
      </c>
      <c r="C1920" s="14" t="s">
        <v>1586</v>
      </c>
      <c r="D1920" s="14" t="s">
        <v>2680</v>
      </c>
      <c r="E1920" s="14"/>
      <c r="F1920" s="14"/>
      <c r="G1920" s="14"/>
      <c r="H1920" s="14">
        <v>350</v>
      </c>
      <c r="I1920" s="14">
        <v>98</v>
      </c>
      <c r="J1920" s="9">
        <v>2.62</v>
      </c>
      <c r="K1920" s="14">
        <v>47</v>
      </c>
      <c r="L1920" s="14">
        <v>100</v>
      </c>
      <c r="M1920" s="14">
        <v>0.25</v>
      </c>
      <c r="N1920" s="14">
        <f t="shared" si="87"/>
        <v>0.25966850828729282</v>
      </c>
      <c r="O1920" s="14">
        <f t="shared" si="89"/>
        <v>6.71428571428571</v>
      </c>
      <c r="P1920" s="14"/>
      <c r="Q1920" s="14"/>
      <c r="R1920" s="14"/>
      <c r="W1920" t="s">
        <v>3530</v>
      </c>
      <c r="X1920" s="6">
        <v>2004</v>
      </c>
      <c r="Z1920" s="6">
        <v>0</v>
      </c>
      <c r="AD1920" s="14">
        <v>181</v>
      </c>
    </row>
    <row r="1921" spans="1:30">
      <c r="A1921" s="9">
        <v>12</v>
      </c>
      <c r="B1921" s="9" t="str">
        <f t="shared" si="88"/>
        <v>Peavey 1203-4</v>
      </c>
      <c r="C1921" s="14" t="s">
        <v>1586</v>
      </c>
      <c r="D1921" s="14" t="s">
        <v>2681</v>
      </c>
      <c r="E1921" s="14"/>
      <c r="F1921" s="14"/>
      <c r="G1921" s="14"/>
      <c r="H1921" s="14">
        <v>350</v>
      </c>
      <c r="I1921" s="14">
        <v>98</v>
      </c>
      <c r="J1921" s="9">
        <v>1</v>
      </c>
      <c r="K1921" s="14">
        <v>57.8</v>
      </c>
      <c r="L1921" s="14">
        <v>72</v>
      </c>
      <c r="M1921" s="14">
        <v>0.37069999999999997</v>
      </c>
      <c r="N1921" s="14">
        <f t="shared" si="87"/>
        <v>0.39054054054054055</v>
      </c>
      <c r="O1921" s="14">
        <f t="shared" si="89"/>
        <v>7.2968464786813687</v>
      </c>
      <c r="P1921" s="14"/>
      <c r="Q1921" s="14"/>
      <c r="R1921" s="14"/>
      <c r="W1921" t="s">
        <v>3530</v>
      </c>
      <c r="X1921" s="6">
        <v>2004</v>
      </c>
      <c r="Z1921" s="6">
        <v>0</v>
      </c>
      <c r="AD1921" s="14">
        <v>148</v>
      </c>
    </row>
    <row r="1922" spans="1:30">
      <c r="A1922" s="9">
        <v>12</v>
      </c>
      <c r="B1922" s="9" t="str">
        <f t="shared" si="88"/>
        <v>Peavey 1203-4</v>
      </c>
      <c r="C1922" s="14" t="s">
        <v>1586</v>
      </c>
      <c r="D1922" s="14" t="s">
        <v>2681</v>
      </c>
      <c r="E1922" s="14"/>
      <c r="F1922" s="14"/>
      <c r="G1922" s="14"/>
      <c r="H1922" s="14">
        <v>350</v>
      </c>
      <c r="I1922" s="14">
        <v>98.5</v>
      </c>
      <c r="J1922" s="9">
        <v>0.8</v>
      </c>
      <c r="K1922" s="14">
        <v>48.8</v>
      </c>
      <c r="L1922" s="14">
        <v>82</v>
      </c>
      <c r="M1922" s="14">
        <v>0.20399999999999999</v>
      </c>
      <c r="N1922" s="14">
        <f t="shared" ref="N1922:N1985" si="90">IF(AD1922&gt;0,K1922/AD1922,0)</f>
        <v>0</v>
      </c>
      <c r="O1922" s="14">
        <f t="shared" si="89"/>
        <v>0</v>
      </c>
      <c r="P1922" s="14"/>
      <c r="Q1922" s="14"/>
      <c r="R1922" s="14"/>
      <c r="W1922" t="s">
        <v>3530</v>
      </c>
      <c r="X1922" s="6">
        <v>2004</v>
      </c>
      <c r="Z1922" s="6">
        <v>0</v>
      </c>
      <c r="AD1922" s="14"/>
    </row>
    <row r="1923" spans="1:30">
      <c r="A1923" s="9">
        <v>12</v>
      </c>
      <c r="B1923" s="9" t="str">
        <f t="shared" ref="B1923:B1986" si="91">CONCATENATE(C1923,CHAR(32),D1923)</f>
        <v>Peavey 1203-8</v>
      </c>
      <c r="C1923" s="14" t="s">
        <v>1586</v>
      </c>
      <c r="D1923" s="14" t="s">
        <v>2682</v>
      </c>
      <c r="E1923" s="14"/>
      <c r="F1923" s="14"/>
      <c r="G1923" s="14"/>
      <c r="H1923" s="14">
        <v>350</v>
      </c>
      <c r="I1923" s="14">
        <v>98</v>
      </c>
      <c r="J1923" s="9">
        <v>1</v>
      </c>
      <c r="K1923" s="14">
        <v>59.4</v>
      </c>
      <c r="L1923" s="14">
        <v>69</v>
      </c>
      <c r="M1923" s="14">
        <v>0.38119999999999998</v>
      </c>
      <c r="N1923" s="14">
        <f t="shared" si="90"/>
        <v>0.39865771812080536</v>
      </c>
      <c r="O1923" s="14">
        <f t="shared" si="89"/>
        <v>8.7049361833000169</v>
      </c>
      <c r="P1923" s="14"/>
      <c r="Q1923" s="14"/>
      <c r="R1923" s="14"/>
      <c r="W1923" t="s">
        <v>3530</v>
      </c>
      <c r="X1923" s="6">
        <v>2004</v>
      </c>
      <c r="Z1923" s="6">
        <v>0</v>
      </c>
      <c r="AD1923" s="14">
        <v>149</v>
      </c>
    </row>
    <row r="1924" spans="1:30">
      <c r="A1924" s="9">
        <v>12</v>
      </c>
      <c r="B1924" s="9" t="str">
        <f t="shared" si="91"/>
        <v>Peavey 1203-8</v>
      </c>
      <c r="C1924" s="14" t="s">
        <v>1586</v>
      </c>
      <c r="D1924" s="14" t="s">
        <v>2682</v>
      </c>
      <c r="E1924" s="14"/>
      <c r="F1924" s="14"/>
      <c r="G1924" s="14"/>
      <c r="H1924" s="14">
        <v>350</v>
      </c>
      <c r="I1924" s="14">
        <v>97</v>
      </c>
      <c r="J1924" s="9">
        <v>1.02</v>
      </c>
      <c r="K1924" s="14">
        <v>59</v>
      </c>
      <c r="L1924" s="14">
        <v>69.13</v>
      </c>
      <c r="M1924" s="14">
        <v>0.38</v>
      </c>
      <c r="N1924" s="14">
        <f t="shared" si="90"/>
        <v>0</v>
      </c>
      <c r="O1924" s="14">
        <f t="shared" ref="O1924:O1987" si="92">IF(AD1924&gt;0,1/(1/M1924-1/N1924),0)</f>
        <v>0</v>
      </c>
      <c r="P1924" s="14"/>
      <c r="Q1924" s="14"/>
      <c r="R1924" s="14"/>
      <c r="W1924" t="s">
        <v>3530</v>
      </c>
      <c r="X1924" s="6">
        <v>2004</v>
      </c>
      <c r="Z1924" s="6">
        <v>0</v>
      </c>
      <c r="AD1924" s="14"/>
    </row>
    <row r="1925" spans="1:30">
      <c r="A1925" s="9">
        <v>12</v>
      </c>
      <c r="B1925" s="9" t="str">
        <f t="shared" si="91"/>
        <v>Peavey 1205-8</v>
      </c>
      <c r="C1925" s="14" t="s">
        <v>1586</v>
      </c>
      <c r="D1925" s="14" t="s">
        <v>2683</v>
      </c>
      <c r="E1925" s="14"/>
      <c r="F1925" s="14"/>
      <c r="G1925" s="14"/>
      <c r="H1925" s="14">
        <v>350</v>
      </c>
      <c r="I1925" s="14">
        <v>98</v>
      </c>
      <c r="J1925" s="9">
        <v>4.55</v>
      </c>
      <c r="K1925" s="14">
        <v>56</v>
      </c>
      <c r="L1925" s="14">
        <v>69.13</v>
      </c>
      <c r="M1925" s="14">
        <v>0.28000000000000003</v>
      </c>
      <c r="N1925" s="14">
        <f t="shared" si="90"/>
        <v>0.29015544041450775</v>
      </c>
      <c r="O1925" s="14">
        <f t="shared" si="92"/>
        <v>8.0000000000000284</v>
      </c>
      <c r="P1925" s="14"/>
      <c r="Q1925" s="14"/>
      <c r="R1925" s="14"/>
      <c r="W1925" t="s">
        <v>3530</v>
      </c>
      <c r="X1925" s="6">
        <v>2004</v>
      </c>
      <c r="Z1925" s="6">
        <v>0</v>
      </c>
      <c r="AD1925" s="14">
        <v>193</v>
      </c>
    </row>
    <row r="1926" spans="1:30">
      <c r="A1926" s="9">
        <v>12</v>
      </c>
      <c r="B1926" s="9" t="str">
        <f t="shared" si="91"/>
        <v>Peavey 1206-4</v>
      </c>
      <c r="C1926" s="14" t="s">
        <v>1586</v>
      </c>
      <c r="D1926" s="14" t="s">
        <v>2684</v>
      </c>
      <c r="E1926" s="14"/>
      <c r="F1926" s="14"/>
      <c r="G1926" s="14"/>
      <c r="H1926" s="14">
        <v>350</v>
      </c>
      <c r="I1926" s="14">
        <v>98.6</v>
      </c>
      <c r="J1926" s="9">
        <v>3</v>
      </c>
      <c r="K1926" s="14">
        <v>48.8</v>
      </c>
      <c r="L1926" s="14">
        <v>82</v>
      </c>
      <c r="M1926" s="14">
        <v>0.2</v>
      </c>
      <c r="N1926" s="14">
        <f t="shared" si="90"/>
        <v>0</v>
      </c>
      <c r="O1926" s="14">
        <f t="shared" si="92"/>
        <v>0</v>
      </c>
      <c r="P1926" s="14"/>
      <c r="Q1926" s="14"/>
      <c r="R1926" s="14"/>
      <c r="W1926" t="s">
        <v>3530</v>
      </c>
      <c r="X1926" s="6">
        <v>2004</v>
      </c>
      <c r="Z1926" s="6">
        <v>0</v>
      </c>
      <c r="AD1926" s="14"/>
    </row>
    <row r="1927" spans="1:30">
      <c r="A1927" s="9">
        <v>12</v>
      </c>
      <c r="B1927" s="9" t="str">
        <f t="shared" si="91"/>
        <v>Peavey 1208-4sps BWX</v>
      </c>
      <c r="C1927" s="14" t="s">
        <v>1586</v>
      </c>
      <c r="D1927" s="14" t="s">
        <v>2685</v>
      </c>
      <c r="E1927" s="14"/>
      <c r="F1927" s="14"/>
      <c r="G1927" s="14"/>
      <c r="H1927" s="14">
        <v>1000</v>
      </c>
      <c r="I1927" s="14">
        <v>96.9</v>
      </c>
      <c r="J1927" s="9">
        <v>1.95</v>
      </c>
      <c r="K1927" s="14">
        <v>52.037999999999997</v>
      </c>
      <c r="L1927" s="14">
        <v>61.994799999999998</v>
      </c>
      <c r="M1927" s="14">
        <v>0.318</v>
      </c>
      <c r="N1927" s="14">
        <f t="shared" si="90"/>
        <v>0.33145222929936302</v>
      </c>
      <c r="O1927" s="14">
        <f t="shared" si="92"/>
        <v>7.8352670454545814</v>
      </c>
      <c r="P1927" s="14"/>
      <c r="Q1927" s="14"/>
      <c r="R1927" s="14"/>
      <c r="W1927" t="s">
        <v>3530</v>
      </c>
      <c r="X1927" s="6">
        <v>2004</v>
      </c>
      <c r="Z1927" s="6">
        <v>0</v>
      </c>
      <c r="AD1927" s="14">
        <v>157</v>
      </c>
    </row>
    <row r="1928" spans="1:30">
      <c r="A1928" s="9">
        <v>12</v>
      </c>
      <c r="B1928" s="9" t="str">
        <f t="shared" si="91"/>
        <v>Peavey 1208-8sps BWX</v>
      </c>
      <c r="C1928" s="14" t="s">
        <v>1586</v>
      </c>
      <c r="D1928" s="14" t="s">
        <v>2686</v>
      </c>
      <c r="E1928" s="14"/>
      <c r="F1928" s="14"/>
      <c r="G1928" s="14"/>
      <c r="H1928" s="14">
        <v>1000</v>
      </c>
      <c r="I1928" s="14">
        <v>96.44</v>
      </c>
      <c r="J1928" s="9">
        <v>5.0750000000000002</v>
      </c>
      <c r="K1928" s="14">
        <v>52.613</v>
      </c>
      <c r="L1928" s="14">
        <v>62.332299999999996</v>
      </c>
      <c r="M1928" s="14">
        <v>0.371</v>
      </c>
      <c r="N1928" s="14">
        <f t="shared" si="90"/>
        <v>0.38686029411764705</v>
      </c>
      <c r="O1928" s="14">
        <f t="shared" si="92"/>
        <v>9.0493384330088134</v>
      </c>
      <c r="P1928" s="14"/>
      <c r="Q1928" s="14"/>
      <c r="R1928" s="14"/>
      <c r="W1928" t="s">
        <v>3530</v>
      </c>
      <c r="X1928" s="6">
        <v>2004</v>
      </c>
      <c r="Z1928" s="6">
        <v>0</v>
      </c>
      <c r="AD1928" s="14">
        <v>136</v>
      </c>
    </row>
    <row r="1929" spans="1:30">
      <c r="A1929" s="9">
        <v>12</v>
      </c>
      <c r="B1929" s="9" t="str">
        <f t="shared" si="91"/>
        <v>Peavey 121</v>
      </c>
      <c r="C1929" s="14" t="s">
        <v>1586</v>
      </c>
      <c r="D1929" s="14" t="s">
        <v>2687</v>
      </c>
      <c r="E1929" s="14"/>
      <c r="F1929" s="14"/>
      <c r="G1929" s="14"/>
      <c r="H1929" s="14"/>
      <c r="I1929" s="14">
        <v>91.1</v>
      </c>
      <c r="J1929" s="9">
        <v>5</v>
      </c>
      <c r="K1929" s="14">
        <v>46.8</v>
      </c>
      <c r="L1929" s="14">
        <v>55</v>
      </c>
      <c r="M1929" s="14">
        <v>0.63900000000000001</v>
      </c>
      <c r="N1929" s="14">
        <f t="shared" si="90"/>
        <v>0</v>
      </c>
      <c r="O1929" s="14">
        <f t="shared" si="92"/>
        <v>0</v>
      </c>
      <c r="P1929" s="14"/>
      <c r="Q1929" s="14"/>
      <c r="R1929" s="14"/>
      <c r="W1929" t="s">
        <v>3530</v>
      </c>
      <c r="X1929" s="6">
        <v>2004</v>
      </c>
      <c r="Z1929" s="6">
        <v>0</v>
      </c>
      <c r="AD1929" s="14"/>
    </row>
    <row r="1930" spans="1:30">
      <c r="A1930" s="9">
        <v>12</v>
      </c>
      <c r="B1930" s="9" t="str">
        <f t="shared" si="91"/>
        <v>Peavey 1254MR</v>
      </c>
      <c r="C1930" s="14" t="s">
        <v>1586</v>
      </c>
      <c r="D1930" s="14" t="s">
        <v>2688</v>
      </c>
      <c r="E1930" s="14"/>
      <c r="F1930" s="14"/>
      <c r="G1930" s="14"/>
      <c r="H1930" s="14">
        <v>350</v>
      </c>
      <c r="I1930" s="14">
        <v>98.2</v>
      </c>
      <c r="J1930" s="9">
        <v>3.1</v>
      </c>
      <c r="K1930" s="14">
        <v>64.900000000000006</v>
      </c>
      <c r="L1930" s="14">
        <v>51</v>
      </c>
      <c r="M1930" s="14">
        <v>0.311</v>
      </c>
      <c r="N1930" s="14">
        <f t="shared" si="90"/>
        <v>0</v>
      </c>
      <c r="O1930" s="14">
        <f t="shared" si="92"/>
        <v>0</v>
      </c>
      <c r="P1930" s="14"/>
      <c r="Q1930" s="14"/>
      <c r="R1930" s="14"/>
      <c r="W1930" t="s">
        <v>3530</v>
      </c>
      <c r="X1930" s="6">
        <v>2004</v>
      </c>
      <c r="Z1930" s="6">
        <v>0</v>
      </c>
      <c r="AD1930" s="14"/>
    </row>
    <row r="1931" spans="1:30">
      <c r="A1931" s="9">
        <v>12</v>
      </c>
      <c r="B1931" s="9" t="str">
        <f t="shared" si="91"/>
        <v>Peavey 1268MR</v>
      </c>
      <c r="C1931" s="14" t="s">
        <v>1586</v>
      </c>
      <c r="D1931" s="14" t="s">
        <v>2689</v>
      </c>
      <c r="E1931" s="14"/>
      <c r="F1931" s="14"/>
      <c r="G1931" s="14"/>
      <c r="H1931" s="14">
        <v>350</v>
      </c>
      <c r="I1931" s="14">
        <v>97.4</v>
      </c>
      <c r="J1931" s="9">
        <v>5.4</v>
      </c>
      <c r="K1931" s="14">
        <v>60.5</v>
      </c>
      <c r="L1931" s="14">
        <v>55</v>
      </c>
      <c r="M1931" s="14">
        <v>0.33300000000000002</v>
      </c>
      <c r="N1931" s="14">
        <f t="shared" si="90"/>
        <v>0</v>
      </c>
      <c r="O1931" s="14">
        <f t="shared" si="92"/>
        <v>0</v>
      </c>
      <c r="P1931" s="14"/>
      <c r="Q1931" s="14"/>
      <c r="R1931" s="14"/>
      <c r="W1931" t="s">
        <v>3530</v>
      </c>
      <c r="X1931" s="6">
        <v>2004</v>
      </c>
      <c r="Z1931" s="6">
        <v>0</v>
      </c>
      <c r="AD1931" s="14"/>
    </row>
    <row r="1932" spans="1:30">
      <c r="A1932" s="9">
        <v>12</v>
      </c>
      <c r="B1932" s="9" t="str">
        <f t="shared" si="91"/>
        <v>Peavey 1288 Neo</v>
      </c>
      <c r="C1932" s="14" t="s">
        <v>1586</v>
      </c>
      <c r="D1932" s="14" t="s">
        <v>2690</v>
      </c>
      <c r="E1932" s="14"/>
      <c r="F1932" s="14"/>
      <c r="G1932" s="14"/>
      <c r="H1932" s="14">
        <v>350</v>
      </c>
      <c r="I1932" s="14">
        <v>99.8</v>
      </c>
      <c r="J1932" s="9">
        <v>5.3</v>
      </c>
      <c r="K1932" s="14">
        <v>67.900000000000006</v>
      </c>
      <c r="L1932" s="14">
        <v>42</v>
      </c>
      <c r="M1932" s="14">
        <v>0.20699999999999999</v>
      </c>
      <c r="N1932" s="14">
        <f t="shared" si="90"/>
        <v>0</v>
      </c>
      <c r="O1932" s="14">
        <f t="shared" si="92"/>
        <v>0</v>
      </c>
      <c r="P1932" s="14"/>
      <c r="Q1932" s="14"/>
      <c r="R1932" s="14"/>
      <c r="W1932" t="s">
        <v>3530</v>
      </c>
      <c r="X1932" s="6">
        <v>2004</v>
      </c>
      <c r="Z1932" s="6">
        <v>0</v>
      </c>
      <c r="AD1932" s="14"/>
    </row>
    <row r="1933" spans="1:30">
      <c r="A1933" s="9">
        <v>12</v>
      </c>
      <c r="B1933" s="9" t="str">
        <f t="shared" si="91"/>
        <v>Peavey BW 1201-8</v>
      </c>
      <c r="C1933" s="14" t="s">
        <v>1586</v>
      </c>
      <c r="D1933" s="14" t="s">
        <v>2691</v>
      </c>
      <c r="E1933" s="14"/>
      <c r="F1933" s="14"/>
      <c r="G1933" s="14"/>
      <c r="H1933" s="14">
        <v>700</v>
      </c>
      <c r="I1933" s="14">
        <v>98.54</v>
      </c>
      <c r="J1933" s="9">
        <v>2.6</v>
      </c>
      <c r="K1933" s="14">
        <v>53.49</v>
      </c>
      <c r="L1933" s="14">
        <v>66.340299999999999</v>
      </c>
      <c r="M1933" s="14">
        <v>0.25700000000000001</v>
      </c>
      <c r="N1933" s="14">
        <f t="shared" si="90"/>
        <v>0.27152284263959392</v>
      </c>
      <c r="O1933" s="14">
        <f t="shared" si="92"/>
        <v>4.8049388325760249</v>
      </c>
      <c r="P1933" s="14"/>
      <c r="Q1933" s="14"/>
      <c r="R1933" s="14"/>
      <c r="W1933" t="s">
        <v>3530</v>
      </c>
      <c r="X1933" s="6">
        <v>2004</v>
      </c>
      <c r="Z1933" s="6">
        <v>0</v>
      </c>
      <c r="AD1933" s="14">
        <v>197</v>
      </c>
    </row>
    <row r="1934" spans="1:30">
      <c r="A1934" s="9">
        <v>12</v>
      </c>
      <c r="B1934" s="9" t="str">
        <f t="shared" si="91"/>
        <v>Peavey BW 1203-4</v>
      </c>
      <c r="C1934" s="14" t="s">
        <v>1586</v>
      </c>
      <c r="D1934" s="14" t="s">
        <v>2692</v>
      </c>
      <c r="E1934" s="14"/>
      <c r="F1934" s="14"/>
      <c r="G1934" s="14"/>
      <c r="H1934" s="14">
        <v>700</v>
      </c>
      <c r="I1934" s="14">
        <v>98.49</v>
      </c>
      <c r="J1934" s="9">
        <v>0.435</v>
      </c>
      <c r="K1934" s="14">
        <v>45.774000000000001</v>
      </c>
      <c r="L1934" s="14">
        <v>82.338099999999997</v>
      </c>
      <c r="M1934" s="14">
        <v>0.20399999999999999</v>
      </c>
      <c r="N1934" s="14">
        <f t="shared" si="90"/>
        <v>0.20997247706422018</v>
      </c>
      <c r="O1934" s="14">
        <f t="shared" si="92"/>
        <v>7.1719631336405492</v>
      </c>
      <c r="P1934" s="14"/>
      <c r="Q1934" s="14"/>
      <c r="R1934" s="14"/>
      <c r="W1934" t="s">
        <v>3530</v>
      </c>
      <c r="X1934" s="6">
        <v>2004</v>
      </c>
      <c r="Z1934" s="6">
        <v>0</v>
      </c>
      <c r="AD1934" s="14">
        <v>218</v>
      </c>
    </row>
    <row r="1935" spans="1:30">
      <c r="A1935" s="9">
        <v>12</v>
      </c>
      <c r="B1935" s="9" t="str">
        <f t="shared" si="91"/>
        <v>Peavey BW 1205-8</v>
      </c>
      <c r="C1935" s="14" t="s">
        <v>1586</v>
      </c>
      <c r="D1935" s="14" t="s">
        <v>2693</v>
      </c>
      <c r="E1935" s="14"/>
      <c r="F1935" s="14"/>
      <c r="G1935" s="14"/>
      <c r="H1935" s="14">
        <v>700</v>
      </c>
      <c r="I1935" s="14">
        <v>97.43</v>
      </c>
      <c r="J1935" s="9">
        <v>5.1349999999999998</v>
      </c>
      <c r="K1935" s="14">
        <v>48.17</v>
      </c>
      <c r="L1935" s="14">
        <v>76.821899999999999</v>
      </c>
      <c r="M1935" s="14">
        <v>0.28299999999999997</v>
      </c>
      <c r="N1935" s="14">
        <f t="shared" si="90"/>
        <v>0.29371951219512193</v>
      </c>
      <c r="O1935" s="14">
        <f t="shared" si="92"/>
        <v>7.7543287827076197</v>
      </c>
      <c r="P1935" s="14"/>
      <c r="Q1935" s="14"/>
      <c r="R1935" s="14"/>
      <c r="W1935" t="s">
        <v>3530</v>
      </c>
      <c r="X1935" s="6">
        <v>2004</v>
      </c>
      <c r="Z1935" s="6">
        <v>0</v>
      </c>
      <c r="AD1935" s="14">
        <v>164</v>
      </c>
    </row>
    <row r="1936" spans="1:30">
      <c r="A1936" s="9">
        <v>12</v>
      </c>
      <c r="B1936" s="9" t="str">
        <f t="shared" si="91"/>
        <v>Peavey BW 1206-4</v>
      </c>
      <c r="C1936" s="14" t="s">
        <v>1586</v>
      </c>
      <c r="D1936" s="14" t="s">
        <v>2694</v>
      </c>
      <c r="E1936" s="14"/>
      <c r="F1936" s="14"/>
      <c r="G1936" s="14"/>
      <c r="H1936" s="14">
        <v>700</v>
      </c>
      <c r="I1936" s="14">
        <v>98.59</v>
      </c>
      <c r="J1936" s="9">
        <v>2.66</v>
      </c>
      <c r="K1936" s="14">
        <v>45.774000000000001</v>
      </c>
      <c r="L1936" s="14">
        <v>82.338200000000001</v>
      </c>
      <c r="M1936" s="14">
        <v>0.2</v>
      </c>
      <c r="N1936" s="14">
        <f t="shared" si="90"/>
        <v>0.2052645739910314</v>
      </c>
      <c r="O1936" s="14">
        <f t="shared" si="92"/>
        <v>7.7979557069846477</v>
      </c>
      <c r="P1936" s="14"/>
      <c r="Q1936" s="14"/>
      <c r="R1936" s="14"/>
      <c r="W1936" t="s">
        <v>3530</v>
      </c>
      <c r="X1936" s="6">
        <v>2004</v>
      </c>
      <c r="Z1936" s="6">
        <v>0</v>
      </c>
      <c r="AD1936" s="14">
        <v>223</v>
      </c>
    </row>
    <row r="1937" spans="1:30">
      <c r="A1937" s="9">
        <v>12</v>
      </c>
      <c r="B1937" s="9" t="str">
        <f t="shared" si="91"/>
        <v>Peavey BW 1254MR</v>
      </c>
      <c r="C1937" s="14" t="s">
        <v>1586</v>
      </c>
      <c r="D1937" s="14" t="s">
        <v>2695</v>
      </c>
      <c r="E1937" s="14"/>
      <c r="F1937" s="14"/>
      <c r="G1937" s="14"/>
      <c r="H1937" s="14">
        <v>700</v>
      </c>
      <c r="I1937" s="14">
        <v>98.22</v>
      </c>
      <c r="J1937" s="9">
        <v>2.7250000000000001</v>
      </c>
      <c r="K1937" s="14">
        <v>60.466999999999999</v>
      </c>
      <c r="L1937" s="14">
        <v>51.233800000000002</v>
      </c>
      <c r="M1937" s="14">
        <v>0.311</v>
      </c>
      <c r="N1937" s="14">
        <f t="shared" si="90"/>
        <v>0.32509139784946234</v>
      </c>
      <c r="O1937" s="14">
        <f t="shared" si="92"/>
        <v>7.1748328882106236</v>
      </c>
      <c r="P1937" s="14"/>
      <c r="Q1937" s="14"/>
      <c r="R1937" s="14"/>
      <c r="W1937" t="s">
        <v>3530</v>
      </c>
      <c r="X1937" s="6">
        <v>2004</v>
      </c>
      <c r="Z1937" s="6">
        <v>0</v>
      </c>
      <c r="AD1937" s="14">
        <v>186</v>
      </c>
    </row>
    <row r="1938" spans="1:30">
      <c r="A1938" s="9">
        <v>12</v>
      </c>
      <c r="B1938" s="9" t="str">
        <f t="shared" si="91"/>
        <v>Peavey BW 1268MR</v>
      </c>
      <c r="C1938" s="14" t="s">
        <v>1586</v>
      </c>
      <c r="D1938" s="14" t="s">
        <v>2696</v>
      </c>
      <c r="E1938" s="14"/>
      <c r="F1938" s="14"/>
      <c r="G1938" s="14"/>
      <c r="H1938" s="14">
        <v>700</v>
      </c>
      <c r="I1938" s="14">
        <v>97.37</v>
      </c>
      <c r="J1938" s="9">
        <v>5.0750000000000002</v>
      </c>
      <c r="K1938" s="14">
        <v>56.572000000000003</v>
      </c>
      <c r="L1938" s="14">
        <v>55.4345</v>
      </c>
      <c r="M1938" s="14">
        <v>0.33300000000000002</v>
      </c>
      <c r="N1938" s="14">
        <f t="shared" si="90"/>
        <v>0.3470674846625767</v>
      </c>
      <c r="O1938" s="14">
        <f t="shared" si="92"/>
        <v>8.2156458787614444</v>
      </c>
      <c r="P1938" s="14"/>
      <c r="Q1938" s="14"/>
      <c r="R1938" s="14"/>
      <c r="W1938" t="s">
        <v>3530</v>
      </c>
      <c r="X1938" s="6">
        <v>2004</v>
      </c>
      <c r="Z1938" s="6">
        <v>0</v>
      </c>
      <c r="AD1938" s="14">
        <v>163</v>
      </c>
    </row>
    <row r="1939" spans="1:30">
      <c r="A1939" s="9">
        <v>12</v>
      </c>
      <c r="B1939" s="9" t="str">
        <f t="shared" si="91"/>
        <v>Peavey BW A/A 1288NEO</v>
      </c>
      <c r="C1939" s="14" t="s">
        <v>1586</v>
      </c>
      <c r="D1939" s="14" t="s">
        <v>2697</v>
      </c>
      <c r="E1939" s="14"/>
      <c r="F1939" s="14"/>
      <c r="G1939" s="14"/>
      <c r="H1939" s="14">
        <v>700</v>
      </c>
      <c r="I1939" s="14">
        <v>99.75</v>
      </c>
      <c r="J1939" s="9">
        <v>5.335</v>
      </c>
      <c r="K1939" s="14">
        <v>63.698999999999998</v>
      </c>
      <c r="L1939" s="14">
        <v>42.402500000000003</v>
      </c>
      <c r="M1939" s="14">
        <v>0.20699999999999999</v>
      </c>
      <c r="N1939" s="14">
        <f t="shared" si="90"/>
        <v>0.2181472602739726</v>
      </c>
      <c r="O1939" s="14">
        <f t="shared" si="92"/>
        <v>4.0509041474654364</v>
      </c>
      <c r="P1939" s="14"/>
      <c r="Q1939" s="14"/>
      <c r="R1939" s="14"/>
      <c r="W1939" t="s">
        <v>3530</v>
      </c>
      <c r="X1939" s="6">
        <v>2004</v>
      </c>
      <c r="Z1939" s="6">
        <v>0</v>
      </c>
      <c r="AD1939" s="14">
        <v>292</v>
      </c>
    </row>
    <row r="1940" spans="1:30">
      <c r="A1940" s="9">
        <v>12</v>
      </c>
      <c r="B1940" s="9" t="str">
        <f t="shared" si="91"/>
        <v>Peavey S-12425</v>
      </c>
      <c r="C1940" s="14" t="s">
        <v>1586</v>
      </c>
      <c r="D1940" s="14" t="s">
        <v>2698</v>
      </c>
      <c r="E1940" s="14"/>
      <c r="F1940" s="14"/>
      <c r="G1940" s="14"/>
      <c r="H1940" s="14">
        <v>200</v>
      </c>
      <c r="I1940" s="14">
        <v>96</v>
      </c>
      <c r="J1940" s="9">
        <v>0.3</v>
      </c>
      <c r="K1940" s="14">
        <v>73.2</v>
      </c>
      <c r="L1940" s="14">
        <v>51</v>
      </c>
      <c r="M1940" s="14">
        <v>0.68</v>
      </c>
      <c r="N1940" s="14">
        <f t="shared" si="90"/>
        <v>0</v>
      </c>
      <c r="O1940" s="14">
        <f t="shared" si="92"/>
        <v>0</v>
      </c>
      <c r="P1940" s="14"/>
      <c r="Q1940" s="14"/>
      <c r="R1940" s="14"/>
      <c r="W1940" t="s">
        <v>3530</v>
      </c>
      <c r="X1940" s="6">
        <v>2004</v>
      </c>
      <c r="Z1940" s="6">
        <v>0</v>
      </c>
      <c r="AD1940" s="14"/>
    </row>
    <row r="1941" spans="1:30">
      <c r="A1941" s="9">
        <v>12</v>
      </c>
      <c r="B1941" s="9" t="str">
        <f t="shared" si="91"/>
        <v>Peavey S-12816C</v>
      </c>
      <c r="C1941" s="14" t="s">
        <v>1586</v>
      </c>
      <c r="D1941" s="14" t="s">
        <v>2699</v>
      </c>
      <c r="E1941" s="14"/>
      <c r="F1941" s="14"/>
      <c r="G1941" s="14"/>
      <c r="H1941" s="14">
        <v>200</v>
      </c>
      <c r="I1941" s="14">
        <v>93.6</v>
      </c>
      <c r="J1941" s="9">
        <v>0.7</v>
      </c>
      <c r="K1941" s="14">
        <v>79.8</v>
      </c>
      <c r="L1941" s="14">
        <v>43</v>
      </c>
      <c r="M1941" s="14">
        <v>1.0780000000000001</v>
      </c>
      <c r="N1941" s="14">
        <f t="shared" si="90"/>
        <v>0</v>
      </c>
      <c r="O1941" s="14">
        <f t="shared" si="92"/>
        <v>0</v>
      </c>
      <c r="P1941" s="14"/>
      <c r="Q1941" s="14"/>
      <c r="R1941" s="14"/>
      <c r="W1941" t="s">
        <v>3530</v>
      </c>
      <c r="X1941" s="6">
        <v>2004</v>
      </c>
      <c r="Z1941" s="6">
        <v>0</v>
      </c>
      <c r="AD1941" s="14"/>
    </row>
    <row r="1942" spans="1:30">
      <c r="A1942" s="9">
        <v>12</v>
      </c>
      <c r="B1942" s="9" t="str">
        <f t="shared" si="91"/>
        <v>Peavey S-12825</v>
      </c>
      <c r="C1942" s="14" t="s">
        <v>1586</v>
      </c>
      <c r="D1942" s="14" t="s">
        <v>2700</v>
      </c>
      <c r="E1942" s="14"/>
      <c r="F1942" s="14"/>
      <c r="G1942" s="14"/>
      <c r="H1942" s="14">
        <v>200</v>
      </c>
      <c r="I1942" s="14">
        <v>94.9</v>
      </c>
      <c r="J1942" s="9">
        <v>0.1</v>
      </c>
      <c r="K1942" s="14">
        <v>59.4</v>
      </c>
      <c r="L1942" s="14">
        <v>67</v>
      </c>
      <c r="M1942" s="14">
        <v>0.61099999999999999</v>
      </c>
      <c r="N1942" s="14">
        <f t="shared" si="90"/>
        <v>0</v>
      </c>
      <c r="O1942" s="14">
        <f t="shared" si="92"/>
        <v>0</v>
      </c>
      <c r="P1942" s="14"/>
      <c r="Q1942" s="14"/>
      <c r="R1942" s="14"/>
      <c r="W1942" t="s">
        <v>3530</v>
      </c>
      <c r="X1942" s="6">
        <v>2004</v>
      </c>
      <c r="Z1942" s="6">
        <v>0</v>
      </c>
      <c r="AD1942" s="14"/>
    </row>
    <row r="1943" spans="1:30">
      <c r="A1943" s="9">
        <v>12</v>
      </c>
      <c r="B1943" s="9" t="str">
        <f t="shared" si="91"/>
        <v>Peavey S-12825W</v>
      </c>
      <c r="C1943" s="14" t="s">
        <v>1586</v>
      </c>
      <c r="D1943" s="14" t="s">
        <v>2701</v>
      </c>
      <c r="E1943" s="14"/>
      <c r="F1943" s="14"/>
      <c r="G1943" s="14"/>
      <c r="H1943" s="14">
        <v>200</v>
      </c>
      <c r="I1943" s="14"/>
      <c r="J1943" s="9"/>
      <c r="K1943" s="14">
        <v>60.2</v>
      </c>
      <c r="L1943" s="14">
        <v>37</v>
      </c>
      <c r="M1943" s="14">
        <v>0.66</v>
      </c>
      <c r="N1943" s="14">
        <f t="shared" si="90"/>
        <v>0</v>
      </c>
      <c r="O1943" s="14">
        <f t="shared" si="92"/>
        <v>0</v>
      </c>
      <c r="P1943" s="14"/>
      <c r="Q1943" s="14"/>
      <c r="R1943" s="14"/>
      <c r="W1943" t="s">
        <v>3530</v>
      </c>
      <c r="X1943" s="6">
        <v>2004</v>
      </c>
      <c r="Z1943" s="6">
        <v>0</v>
      </c>
      <c r="AD1943" s="14"/>
    </row>
    <row r="1944" spans="1:30">
      <c r="A1944" s="9">
        <v>12</v>
      </c>
      <c r="B1944" s="9" t="str">
        <f t="shared" si="91"/>
        <v>Peavey SH12862</v>
      </c>
      <c r="C1944" s="14" t="s">
        <v>1586</v>
      </c>
      <c r="D1944" s="14" t="s">
        <v>2702</v>
      </c>
      <c r="E1944" s="14"/>
      <c r="F1944" s="14"/>
      <c r="G1944" s="14"/>
      <c r="H1944" s="14"/>
      <c r="I1944" s="14">
        <v>93.9</v>
      </c>
      <c r="J1944" s="9"/>
      <c r="K1944" s="14">
        <v>41.9</v>
      </c>
      <c r="L1944" s="14">
        <v>90</v>
      </c>
      <c r="M1944" s="14">
        <v>0.375</v>
      </c>
      <c r="N1944" s="14">
        <f t="shared" si="90"/>
        <v>0</v>
      </c>
      <c r="O1944" s="14">
        <f t="shared" si="92"/>
        <v>0</v>
      </c>
      <c r="P1944" s="14"/>
      <c r="Q1944" s="14"/>
      <c r="R1944" s="14"/>
      <c r="W1944" t="s">
        <v>3530</v>
      </c>
      <c r="X1944" s="6">
        <v>2004</v>
      </c>
      <c r="Z1944" s="6">
        <v>0</v>
      </c>
      <c r="AD1944" s="14"/>
    </row>
    <row r="1945" spans="1:30">
      <c r="A1945" s="9">
        <v>12</v>
      </c>
      <c r="B1945" s="9" t="str">
        <f t="shared" si="91"/>
        <v>Peavey SP12825</v>
      </c>
      <c r="C1945" s="14" t="s">
        <v>1586</v>
      </c>
      <c r="D1945" s="14" t="s">
        <v>2703</v>
      </c>
      <c r="E1945" s="14"/>
      <c r="F1945" s="14"/>
      <c r="G1945" s="14"/>
      <c r="H1945" s="14">
        <v>200</v>
      </c>
      <c r="I1945" s="14">
        <v>98</v>
      </c>
      <c r="J1945" s="9">
        <v>5</v>
      </c>
      <c r="K1945" s="14">
        <v>83</v>
      </c>
      <c r="L1945" s="14">
        <v>42.5</v>
      </c>
      <c r="M1945" s="14">
        <v>0.57299999999999995</v>
      </c>
      <c r="N1945" s="14">
        <f t="shared" si="90"/>
        <v>0.6058394160583942</v>
      </c>
      <c r="O1945" s="14">
        <f t="shared" si="92"/>
        <v>10.571015781284693</v>
      </c>
      <c r="P1945" s="14"/>
      <c r="Q1945" s="14"/>
      <c r="R1945" s="14"/>
      <c r="W1945" t="s">
        <v>3530</v>
      </c>
      <c r="X1945" s="6">
        <v>2004</v>
      </c>
      <c r="Z1945" s="6">
        <v>0</v>
      </c>
      <c r="AD1945" s="14">
        <v>137</v>
      </c>
    </row>
    <row r="1946" spans="1:30">
      <c r="A1946" s="9">
        <v>12</v>
      </c>
      <c r="B1946" s="9" t="str">
        <f t="shared" si="91"/>
        <v>Peerless 315 SWR</v>
      </c>
      <c r="C1946" s="14" t="s">
        <v>236</v>
      </c>
      <c r="D1946" s="14" t="s">
        <v>2704</v>
      </c>
      <c r="E1946" s="14"/>
      <c r="F1946" s="14"/>
      <c r="G1946" s="14"/>
      <c r="H1946" s="14">
        <v>220</v>
      </c>
      <c r="I1946" s="14">
        <v>89.3</v>
      </c>
      <c r="J1946" s="9">
        <v>9</v>
      </c>
      <c r="K1946" s="14">
        <v>24</v>
      </c>
      <c r="L1946" s="14">
        <v>210</v>
      </c>
      <c r="M1946" s="14">
        <v>0.44</v>
      </c>
      <c r="N1946" s="14">
        <f t="shared" si="90"/>
        <v>0.48979591836734693</v>
      </c>
      <c r="O1946" s="14">
        <f t="shared" si="92"/>
        <v>4.3278688524590097</v>
      </c>
      <c r="P1946" s="14"/>
      <c r="Q1946" s="14"/>
      <c r="R1946" s="14"/>
      <c r="W1946" t="s">
        <v>3530</v>
      </c>
      <c r="X1946" s="6">
        <v>2004</v>
      </c>
      <c r="Z1946" s="6">
        <v>0</v>
      </c>
      <c r="AD1946" s="14">
        <v>49</v>
      </c>
    </row>
    <row r="1947" spans="1:30">
      <c r="A1947" s="9">
        <v>12</v>
      </c>
      <c r="B1947" s="9" t="str">
        <f t="shared" si="91"/>
        <v>Peerless 850143</v>
      </c>
      <c r="C1947" s="14" t="s">
        <v>236</v>
      </c>
      <c r="D1947" s="14" t="s">
        <v>2705</v>
      </c>
      <c r="E1947" s="14"/>
      <c r="F1947" s="14"/>
      <c r="G1947" s="14"/>
      <c r="H1947" s="14"/>
      <c r="I1947" s="14">
        <v>90.3</v>
      </c>
      <c r="J1947" s="9">
        <v>5.5</v>
      </c>
      <c r="K1947" s="14">
        <v>26.9</v>
      </c>
      <c r="L1947" s="14">
        <v>118.8</v>
      </c>
      <c r="M1947" s="14">
        <v>0.52</v>
      </c>
      <c r="N1947" s="14">
        <f t="shared" si="90"/>
        <v>0.58478260869565213</v>
      </c>
      <c r="O1947" s="14">
        <f t="shared" si="92"/>
        <v>4.6939597315436314</v>
      </c>
      <c r="P1947" s="14"/>
      <c r="Q1947" s="14"/>
      <c r="R1947" s="14"/>
      <c r="W1947" t="s">
        <v>3530</v>
      </c>
      <c r="X1947" s="6">
        <v>2004</v>
      </c>
      <c r="Z1947" s="6">
        <v>0</v>
      </c>
      <c r="AD1947" s="14">
        <v>46</v>
      </c>
    </row>
    <row r="1948" spans="1:30">
      <c r="A1948" s="9">
        <v>12</v>
      </c>
      <c r="B1948" s="9" t="str">
        <f t="shared" si="91"/>
        <v>Peerless SLS 303 PA 4 ohm</v>
      </c>
      <c r="C1948" s="14" t="s">
        <v>236</v>
      </c>
      <c r="D1948" s="14" t="s">
        <v>2706</v>
      </c>
      <c r="E1948" s="14"/>
      <c r="F1948" s="14"/>
      <c r="G1948" s="14"/>
      <c r="H1948" s="14"/>
      <c r="I1948" s="14"/>
      <c r="J1948" s="9">
        <v>3</v>
      </c>
      <c r="K1948" s="14">
        <v>45.7</v>
      </c>
      <c r="L1948" s="14">
        <v>87.3</v>
      </c>
      <c r="M1948" s="14">
        <v>0.44</v>
      </c>
      <c r="N1948" s="14">
        <f t="shared" si="90"/>
        <v>0.4810526315789474</v>
      </c>
      <c r="O1948" s="14">
        <f t="shared" si="92"/>
        <v>5.1558974358974226</v>
      </c>
      <c r="P1948" s="14"/>
      <c r="Q1948" s="14"/>
      <c r="R1948" s="14"/>
      <c r="W1948" t="s">
        <v>3530</v>
      </c>
      <c r="X1948" s="6">
        <v>2004</v>
      </c>
      <c r="Z1948" s="6">
        <v>0</v>
      </c>
      <c r="AD1948" s="14">
        <v>95</v>
      </c>
    </row>
    <row r="1949" spans="1:30">
      <c r="A1949" s="9">
        <v>12</v>
      </c>
      <c r="B1949" s="9" t="str">
        <f t="shared" si="91"/>
        <v>Peerless SLS 303 PA 8 ohm</v>
      </c>
      <c r="C1949" s="14" t="s">
        <v>236</v>
      </c>
      <c r="D1949" s="14" t="s">
        <v>2707</v>
      </c>
      <c r="E1949" s="14"/>
      <c r="F1949" s="14"/>
      <c r="G1949" s="14"/>
      <c r="H1949" s="14"/>
      <c r="I1949" s="14"/>
      <c r="J1949" s="9">
        <v>2.5</v>
      </c>
      <c r="K1949" s="14">
        <v>48.4</v>
      </c>
      <c r="L1949" s="14">
        <v>78.400000000000006</v>
      </c>
      <c r="M1949" s="14">
        <v>0.57999999999999996</v>
      </c>
      <c r="N1949" s="14">
        <f t="shared" si="90"/>
        <v>0.63684210526315788</v>
      </c>
      <c r="O1949" s="14">
        <f t="shared" si="92"/>
        <v>6.4981481481481476</v>
      </c>
      <c r="P1949" s="14"/>
      <c r="Q1949" s="14"/>
      <c r="R1949" s="14"/>
      <c r="W1949" t="s">
        <v>3530</v>
      </c>
      <c r="X1949" s="6">
        <v>2004</v>
      </c>
      <c r="Z1949" s="6">
        <v>0</v>
      </c>
      <c r="AD1949" s="14">
        <v>76</v>
      </c>
    </row>
    <row r="1950" spans="1:30">
      <c r="A1950" s="9">
        <v>12</v>
      </c>
      <c r="B1950" s="9" t="str">
        <f t="shared" si="91"/>
        <v>Peerless SWR 308</v>
      </c>
      <c r="C1950" s="14" t="s">
        <v>236</v>
      </c>
      <c r="D1950" s="14" t="s">
        <v>2432</v>
      </c>
      <c r="E1950" s="14"/>
      <c r="F1950" s="14"/>
      <c r="G1950" s="14"/>
      <c r="H1950" s="14"/>
      <c r="I1950" s="14">
        <v>93.5</v>
      </c>
      <c r="J1950" s="9">
        <v>12.5</v>
      </c>
      <c r="K1950" s="14">
        <v>18.100000000000001</v>
      </c>
      <c r="L1950" s="14">
        <v>139.19999999999999</v>
      </c>
      <c r="M1950" s="14">
        <v>0.2</v>
      </c>
      <c r="N1950" s="14">
        <f t="shared" si="90"/>
        <v>0.21046511627906977</v>
      </c>
      <c r="O1950" s="14">
        <f t="shared" si="92"/>
        <v>4.0222222222222195</v>
      </c>
      <c r="P1950" s="14"/>
      <c r="Q1950" s="14"/>
      <c r="R1950" s="14"/>
      <c r="W1950" t="s">
        <v>3530</v>
      </c>
      <c r="X1950" s="6">
        <v>2004</v>
      </c>
      <c r="Z1950" s="6">
        <v>0</v>
      </c>
      <c r="AD1950" s="14">
        <v>86</v>
      </c>
    </row>
    <row r="1951" spans="1:30">
      <c r="A1951" s="9">
        <v>12</v>
      </c>
      <c r="B1951" s="9" t="str">
        <f t="shared" si="91"/>
        <v>Peerless SWR 315</v>
      </c>
      <c r="C1951" s="14" t="s">
        <v>236</v>
      </c>
      <c r="D1951" s="14" t="s">
        <v>2708</v>
      </c>
      <c r="E1951" s="14"/>
      <c r="F1951" s="14"/>
      <c r="G1951" s="14"/>
      <c r="H1951" s="14"/>
      <c r="I1951" s="14"/>
      <c r="J1951" s="9">
        <v>8</v>
      </c>
      <c r="K1951" s="14">
        <v>25.7</v>
      </c>
      <c r="L1951" s="14">
        <v>205.2</v>
      </c>
      <c r="M1951" s="14">
        <v>0.43</v>
      </c>
      <c r="N1951" s="14">
        <f t="shared" si="90"/>
        <v>0.46727272727272728</v>
      </c>
      <c r="O1951" s="14">
        <f t="shared" si="92"/>
        <v>5.3907317073170677</v>
      </c>
      <c r="P1951" s="14"/>
      <c r="Q1951" s="14"/>
      <c r="R1951" s="14"/>
      <c r="W1951" t="s">
        <v>3530</v>
      </c>
      <c r="X1951" s="6">
        <v>2004</v>
      </c>
      <c r="Z1951" s="6">
        <v>0</v>
      </c>
      <c r="AD1951" s="14">
        <v>55</v>
      </c>
    </row>
    <row r="1952" spans="1:30">
      <c r="A1952" s="9">
        <v>12</v>
      </c>
      <c r="B1952" s="9" t="str">
        <f t="shared" si="91"/>
        <v>Philips AD12240 W8</v>
      </c>
      <c r="C1952" s="14" t="s">
        <v>1348</v>
      </c>
      <c r="D1952" s="14" t="s">
        <v>2709</v>
      </c>
      <c r="E1952" s="14"/>
      <c r="F1952" s="14"/>
      <c r="G1952" s="14"/>
      <c r="H1952" s="14">
        <v>70</v>
      </c>
      <c r="I1952" s="14">
        <v>89</v>
      </c>
      <c r="J1952" s="9">
        <v>4.3</v>
      </c>
      <c r="K1952" s="14">
        <v>20</v>
      </c>
      <c r="L1952" s="14">
        <v>310</v>
      </c>
      <c r="M1952" s="14">
        <v>0.4</v>
      </c>
      <c r="N1952" s="14">
        <f t="shared" si="90"/>
        <v>0.45454545454545453</v>
      </c>
      <c r="O1952" s="14">
        <f t="shared" si="92"/>
        <v>3.3333333333333353</v>
      </c>
      <c r="P1952" s="14"/>
      <c r="Q1952" s="14"/>
      <c r="R1952" s="14"/>
      <c r="W1952" t="s">
        <v>3530</v>
      </c>
      <c r="X1952" s="6">
        <v>2004</v>
      </c>
      <c r="Z1952" s="6">
        <v>0</v>
      </c>
      <c r="AD1952" s="14">
        <v>44</v>
      </c>
    </row>
    <row r="1953" spans="1:30">
      <c r="A1953" s="9">
        <v>12</v>
      </c>
      <c r="B1953" s="9" t="str">
        <f t="shared" si="91"/>
        <v>Philips AD12251 W8</v>
      </c>
      <c r="C1953" s="14" t="s">
        <v>1348</v>
      </c>
      <c r="D1953" s="14" t="s">
        <v>2710</v>
      </c>
      <c r="E1953" s="14"/>
      <c r="F1953" s="14"/>
      <c r="G1953" s="14"/>
      <c r="H1953" s="14">
        <v>150</v>
      </c>
      <c r="I1953" s="14">
        <v>91</v>
      </c>
      <c r="J1953" s="9">
        <v>8</v>
      </c>
      <c r="K1953" s="14">
        <v>24</v>
      </c>
      <c r="L1953" s="14">
        <v>202</v>
      </c>
      <c r="M1953" s="14">
        <v>0.28920000000000001</v>
      </c>
      <c r="N1953" s="14">
        <f t="shared" si="90"/>
        <v>0.32</v>
      </c>
      <c r="O1953" s="14">
        <f t="shared" si="92"/>
        <v>3.0046753246753273</v>
      </c>
      <c r="P1953" s="14"/>
      <c r="Q1953" s="14"/>
      <c r="R1953" s="14"/>
      <c r="W1953" t="s">
        <v>3530</v>
      </c>
      <c r="X1953" s="6">
        <v>2004</v>
      </c>
      <c r="Z1953" s="6">
        <v>0</v>
      </c>
      <c r="AD1953" s="14">
        <v>75</v>
      </c>
    </row>
    <row r="1954" spans="1:30">
      <c r="A1954" s="9">
        <v>12</v>
      </c>
      <c r="B1954" s="9" t="str">
        <f t="shared" si="91"/>
        <v>Philips AD1265 W8</v>
      </c>
      <c r="C1954" s="14" t="s">
        <v>1348</v>
      </c>
      <c r="D1954" s="14" t="s">
        <v>2711</v>
      </c>
      <c r="E1954" s="14"/>
      <c r="F1954" s="14"/>
      <c r="G1954" s="14"/>
      <c r="H1954" s="14">
        <v>30</v>
      </c>
      <c r="I1954" s="14">
        <v>90</v>
      </c>
      <c r="J1954" s="9">
        <v>4.3</v>
      </c>
      <c r="K1954" s="14">
        <v>20</v>
      </c>
      <c r="L1954" s="14">
        <v>429</v>
      </c>
      <c r="M1954" s="14">
        <v>0.45760000000000001</v>
      </c>
      <c r="N1954" s="14">
        <f t="shared" si="90"/>
        <v>0.5</v>
      </c>
      <c r="O1954" s="14">
        <f t="shared" si="92"/>
        <v>5.3962264150943362</v>
      </c>
      <c r="P1954" s="14"/>
      <c r="Q1954" s="14"/>
      <c r="R1954" s="14"/>
      <c r="W1954" t="s">
        <v>3530</v>
      </c>
      <c r="X1954" s="6">
        <v>2004</v>
      </c>
      <c r="Z1954" s="6">
        <v>0</v>
      </c>
      <c r="AD1954" s="14">
        <v>40</v>
      </c>
    </row>
    <row r="1955" spans="1:30">
      <c r="A1955" s="9">
        <v>12</v>
      </c>
      <c r="B1955" s="9" t="str">
        <f t="shared" si="91"/>
        <v>Phoenix Gold Octane ZR 12d2</v>
      </c>
      <c r="C1955" s="14" t="s">
        <v>768</v>
      </c>
      <c r="D1955" s="14" t="s">
        <v>2712</v>
      </c>
      <c r="E1955" s="14"/>
      <c r="F1955" s="14"/>
      <c r="G1955" s="14"/>
      <c r="H1955" s="14">
        <v>350</v>
      </c>
      <c r="I1955" s="14"/>
      <c r="J1955" s="9">
        <v>16</v>
      </c>
      <c r="K1955" s="14">
        <v>27</v>
      </c>
      <c r="L1955" s="14">
        <v>69.36</v>
      </c>
      <c r="M1955" s="14">
        <v>0.42</v>
      </c>
      <c r="N1955" s="14">
        <f t="shared" si="90"/>
        <v>0.44262295081967212</v>
      </c>
      <c r="O1955" s="14">
        <f t="shared" si="92"/>
        <v>8.2173913043478457</v>
      </c>
      <c r="P1955" s="14"/>
      <c r="Q1955" s="14"/>
      <c r="R1955" s="14"/>
      <c r="W1955" t="s">
        <v>3530</v>
      </c>
      <c r="X1955" s="6">
        <v>2004</v>
      </c>
      <c r="Z1955" s="6">
        <v>0</v>
      </c>
      <c r="AD1955" s="14">
        <v>61</v>
      </c>
    </row>
    <row r="1956" spans="1:30">
      <c r="A1956" s="9">
        <v>12</v>
      </c>
      <c r="B1956" s="9" t="str">
        <f t="shared" si="91"/>
        <v>Phoenix Gold Octane ZR 12d4</v>
      </c>
      <c r="C1956" s="14" t="s">
        <v>768</v>
      </c>
      <c r="D1956" s="14" t="s">
        <v>2713</v>
      </c>
      <c r="E1956" s="14"/>
      <c r="F1956" s="14"/>
      <c r="G1956" s="14"/>
      <c r="H1956" s="14">
        <v>350</v>
      </c>
      <c r="I1956" s="14"/>
      <c r="J1956" s="9">
        <v>16</v>
      </c>
      <c r="K1956" s="14">
        <v>26</v>
      </c>
      <c r="L1956" s="14">
        <v>80.19</v>
      </c>
      <c r="M1956" s="14">
        <v>0.47</v>
      </c>
      <c r="N1956" s="14">
        <f t="shared" si="90"/>
        <v>0.5</v>
      </c>
      <c r="O1956" s="14">
        <f t="shared" si="92"/>
        <v>7.8333333333333357</v>
      </c>
      <c r="P1956" s="14"/>
      <c r="Q1956" s="14"/>
      <c r="R1956" s="14"/>
      <c r="W1956" t="s">
        <v>3530</v>
      </c>
      <c r="X1956" s="6">
        <v>2004</v>
      </c>
      <c r="Z1956" s="6">
        <v>0</v>
      </c>
      <c r="AD1956" s="14">
        <v>52</v>
      </c>
    </row>
    <row r="1957" spans="1:30">
      <c r="A1957" s="9">
        <v>12</v>
      </c>
      <c r="B1957" s="9" t="str">
        <f t="shared" si="91"/>
        <v>Phoenix Gold Octane-R12</v>
      </c>
      <c r="C1957" s="14" t="s">
        <v>768</v>
      </c>
      <c r="D1957" s="14" t="s">
        <v>2714</v>
      </c>
      <c r="E1957" s="14"/>
      <c r="F1957" s="14"/>
      <c r="G1957" s="14"/>
      <c r="H1957" s="14">
        <v>250</v>
      </c>
      <c r="I1957" s="14"/>
      <c r="J1957" s="9">
        <v>12.5</v>
      </c>
      <c r="K1957" s="14">
        <v>22.346</v>
      </c>
      <c r="L1957" s="14">
        <v>118.8918</v>
      </c>
      <c r="M1957" s="14">
        <v>0.42</v>
      </c>
      <c r="N1957" s="14">
        <f t="shared" si="90"/>
        <v>0.44691999999999998</v>
      </c>
      <c r="O1957" s="14">
        <f t="shared" si="92"/>
        <v>6.9727488855869364</v>
      </c>
      <c r="P1957" s="14"/>
      <c r="Q1957" s="14"/>
      <c r="R1957" s="14"/>
      <c r="W1957" t="s">
        <v>3530</v>
      </c>
      <c r="X1957" s="6">
        <v>2004</v>
      </c>
      <c r="Z1957" s="6">
        <v>0</v>
      </c>
      <c r="AD1957" s="14">
        <v>50</v>
      </c>
    </row>
    <row r="1958" spans="1:30">
      <c r="A1958" s="9">
        <v>12</v>
      </c>
      <c r="B1958" s="9" t="str">
        <f t="shared" si="91"/>
        <v>Phoenix Gold Octane-R12d</v>
      </c>
      <c r="C1958" s="14" t="s">
        <v>768</v>
      </c>
      <c r="D1958" s="14" t="s">
        <v>2715</v>
      </c>
      <c r="E1958" s="14"/>
      <c r="F1958" s="14"/>
      <c r="G1958" s="14"/>
      <c r="H1958" s="14">
        <v>250</v>
      </c>
      <c r="I1958" s="14"/>
      <c r="J1958" s="9">
        <v>12.5</v>
      </c>
      <c r="K1958" s="14">
        <v>23.64</v>
      </c>
      <c r="L1958" s="14">
        <v>117.7807</v>
      </c>
      <c r="M1958" s="14">
        <v>0.47</v>
      </c>
      <c r="N1958" s="14">
        <f t="shared" si="90"/>
        <v>0.50297872340425531</v>
      </c>
      <c r="O1958" s="14">
        <f t="shared" si="92"/>
        <v>7.1682580645161309</v>
      </c>
      <c r="P1958" s="14"/>
      <c r="Q1958" s="14"/>
      <c r="R1958" s="14"/>
      <c r="W1958" t="s">
        <v>3530</v>
      </c>
      <c r="X1958" s="6">
        <v>2004</v>
      </c>
      <c r="Z1958" s="6">
        <v>0</v>
      </c>
      <c r="AD1958" s="14">
        <v>47</v>
      </c>
    </row>
    <row r="1959" spans="1:30">
      <c r="A1959" s="9">
        <v>12</v>
      </c>
      <c r="B1959" s="9" t="str">
        <f t="shared" si="91"/>
        <v>Phoenix Gold QX124</v>
      </c>
      <c r="C1959" s="14" t="s">
        <v>768</v>
      </c>
      <c r="D1959" s="14" t="s">
        <v>2716</v>
      </c>
      <c r="E1959" s="14"/>
      <c r="F1959" s="14"/>
      <c r="G1959" s="14"/>
      <c r="H1959" s="14">
        <v>250</v>
      </c>
      <c r="I1959" s="14"/>
      <c r="J1959" s="9">
        <v>5.8</v>
      </c>
      <c r="K1959" s="14">
        <v>28.5</v>
      </c>
      <c r="L1959" s="14">
        <v>106.878</v>
      </c>
      <c r="M1959" s="14">
        <v>0.65</v>
      </c>
      <c r="N1959" s="14">
        <f t="shared" si="90"/>
        <v>0.73076923076923073</v>
      </c>
      <c r="O1959" s="14">
        <f t="shared" si="92"/>
        <v>5.8809523809523867</v>
      </c>
      <c r="P1959" s="14"/>
      <c r="Q1959" s="14"/>
      <c r="R1959" s="14"/>
      <c r="W1959" t="s">
        <v>3530</v>
      </c>
      <c r="X1959" s="6">
        <v>2004</v>
      </c>
      <c r="Z1959" s="6">
        <v>0</v>
      </c>
      <c r="AD1959" s="14">
        <v>39</v>
      </c>
    </row>
    <row r="1960" spans="1:30">
      <c r="A1960" s="9">
        <v>12</v>
      </c>
      <c r="B1960" s="9" t="str">
        <f t="shared" si="91"/>
        <v>Phoenix Gold QX128</v>
      </c>
      <c r="C1960" s="14" t="s">
        <v>768</v>
      </c>
      <c r="D1960" s="14" t="s">
        <v>2717</v>
      </c>
      <c r="E1960" s="14"/>
      <c r="F1960" s="14"/>
      <c r="G1960" s="14"/>
      <c r="H1960" s="14">
        <v>250</v>
      </c>
      <c r="I1960" s="14"/>
      <c r="J1960" s="9">
        <v>6.8</v>
      </c>
      <c r="K1960" s="14">
        <v>29</v>
      </c>
      <c r="L1960" s="14">
        <v>103.688</v>
      </c>
      <c r="M1960" s="14">
        <v>0.62</v>
      </c>
      <c r="N1960" s="14">
        <f t="shared" si="90"/>
        <v>0.69047619047619047</v>
      </c>
      <c r="O1960" s="14">
        <f t="shared" si="92"/>
        <v>6.0743243243243201</v>
      </c>
      <c r="P1960" s="14"/>
      <c r="Q1960" s="14"/>
      <c r="R1960" s="14"/>
      <c r="W1960" t="s">
        <v>3530</v>
      </c>
      <c r="X1960" s="6">
        <v>2004</v>
      </c>
      <c r="Z1960" s="6">
        <v>0</v>
      </c>
      <c r="AD1960" s="14">
        <v>42</v>
      </c>
    </row>
    <row r="1961" spans="1:30">
      <c r="A1961" s="9">
        <v>12</v>
      </c>
      <c r="B1961" s="9" t="str">
        <f t="shared" si="91"/>
        <v>Phoenix Gold Tantrum 12</v>
      </c>
      <c r="C1961" s="14" t="s">
        <v>768</v>
      </c>
      <c r="D1961" s="14" t="s">
        <v>2718</v>
      </c>
      <c r="E1961" s="14"/>
      <c r="F1961" s="14"/>
      <c r="G1961" s="14"/>
      <c r="H1961" s="14">
        <v>250</v>
      </c>
      <c r="I1961" s="14"/>
      <c r="J1961" s="9">
        <v>4</v>
      </c>
      <c r="K1961" s="14">
        <v>24.75</v>
      </c>
      <c r="L1961" s="14">
        <v>141.75800000000001</v>
      </c>
      <c r="M1961" s="14">
        <v>0.38</v>
      </c>
      <c r="N1961" s="14">
        <f t="shared" si="90"/>
        <v>0.41249999999999998</v>
      </c>
      <c r="O1961" s="14">
        <f t="shared" si="92"/>
        <v>4.8230769230769202</v>
      </c>
      <c r="P1961" s="14"/>
      <c r="Q1961" s="14"/>
      <c r="R1961" s="14"/>
      <c r="W1961" t="s">
        <v>3530</v>
      </c>
      <c r="X1961" s="6">
        <v>2004</v>
      </c>
      <c r="Z1961" s="6">
        <v>0</v>
      </c>
      <c r="AD1961" s="14">
        <v>60</v>
      </c>
    </row>
    <row r="1962" spans="1:30">
      <c r="A1962" s="9">
        <v>12</v>
      </c>
      <c r="B1962" s="9" t="str">
        <f t="shared" si="91"/>
        <v>Phoenix Gold Tantrum 12d</v>
      </c>
      <c r="C1962" s="14" t="s">
        <v>768</v>
      </c>
      <c r="D1962" s="14" t="s">
        <v>2719</v>
      </c>
      <c r="E1962" s="14"/>
      <c r="F1962" s="14"/>
      <c r="G1962" s="14"/>
      <c r="H1962" s="14">
        <v>250</v>
      </c>
      <c r="I1962" s="14"/>
      <c r="J1962" s="9">
        <v>4</v>
      </c>
      <c r="K1962" s="14">
        <v>26.7</v>
      </c>
      <c r="L1962" s="14">
        <v>131.65799999999999</v>
      </c>
      <c r="M1962" s="14">
        <v>0.39200000000000002</v>
      </c>
      <c r="N1962" s="14">
        <f t="shared" si="90"/>
        <v>0.4238095238095238</v>
      </c>
      <c r="O1962" s="14">
        <f t="shared" si="92"/>
        <v>5.2227544910179651</v>
      </c>
      <c r="P1962" s="14"/>
      <c r="Q1962" s="14"/>
      <c r="R1962" s="14"/>
      <c r="W1962" t="s">
        <v>3530</v>
      </c>
      <c r="X1962" s="6">
        <v>2004</v>
      </c>
      <c r="Z1962" s="6">
        <v>0</v>
      </c>
      <c r="AD1962" s="14">
        <v>63</v>
      </c>
    </row>
    <row r="1963" spans="1:30">
      <c r="A1963" s="9">
        <v>12</v>
      </c>
      <c r="B1963" s="9" t="str">
        <f t="shared" si="91"/>
        <v>Phoenix Gold TantrumX 12</v>
      </c>
      <c r="C1963" s="14" t="s">
        <v>768</v>
      </c>
      <c r="D1963" s="14" t="s">
        <v>2720</v>
      </c>
      <c r="E1963" s="14"/>
      <c r="F1963" s="14"/>
      <c r="G1963" s="14"/>
      <c r="H1963" s="14">
        <v>350</v>
      </c>
      <c r="I1963" s="14"/>
      <c r="J1963" s="9">
        <v>16</v>
      </c>
      <c r="K1963" s="14">
        <v>30.26</v>
      </c>
      <c r="L1963" s="14">
        <v>65.25</v>
      </c>
      <c r="M1963" s="14">
        <v>0.46</v>
      </c>
      <c r="N1963" s="14">
        <f t="shared" si="90"/>
        <v>0.51288135593220341</v>
      </c>
      <c r="O1963" s="14">
        <f t="shared" si="92"/>
        <v>4.4614102564102573</v>
      </c>
      <c r="P1963" s="14"/>
      <c r="Q1963" s="14"/>
      <c r="R1963" s="14"/>
      <c r="W1963" t="s">
        <v>3530</v>
      </c>
      <c r="X1963" s="6">
        <v>2004</v>
      </c>
      <c r="Z1963" s="6">
        <v>0</v>
      </c>
      <c r="AD1963" s="14">
        <v>59</v>
      </c>
    </row>
    <row r="1964" spans="1:30">
      <c r="A1964" s="9">
        <v>12</v>
      </c>
      <c r="B1964" s="9" t="str">
        <f t="shared" si="91"/>
        <v>Phoenix Gold TantrumX 12d</v>
      </c>
      <c r="C1964" s="14" t="s">
        <v>768</v>
      </c>
      <c r="D1964" s="14" t="s">
        <v>2721</v>
      </c>
      <c r="E1964" s="14"/>
      <c r="F1964" s="14"/>
      <c r="G1964" s="14"/>
      <c r="H1964" s="14">
        <v>350</v>
      </c>
      <c r="I1964" s="14"/>
      <c r="J1964" s="9">
        <v>16</v>
      </c>
      <c r="K1964" s="14">
        <v>33.799999999999997</v>
      </c>
      <c r="L1964" s="14">
        <v>56.84</v>
      </c>
      <c r="M1964" s="14">
        <v>0.5</v>
      </c>
      <c r="N1964" s="14">
        <f t="shared" si="90"/>
        <v>0.58275862068965512</v>
      </c>
      <c r="O1964" s="14">
        <f t="shared" si="92"/>
        <v>3.5208333333333348</v>
      </c>
      <c r="P1964" s="14"/>
      <c r="Q1964" s="14"/>
      <c r="R1964" s="14"/>
      <c r="W1964" t="s">
        <v>3530</v>
      </c>
      <c r="X1964" s="6">
        <v>2004</v>
      </c>
      <c r="Z1964" s="6">
        <v>0</v>
      </c>
      <c r="AD1964" s="14">
        <v>58</v>
      </c>
    </row>
    <row r="1965" spans="1:30">
      <c r="A1965" s="9">
        <v>12</v>
      </c>
      <c r="B1965" s="9" t="str">
        <f t="shared" si="91"/>
        <v>Phoenix Gold Titanium 12d</v>
      </c>
      <c r="C1965" s="14" t="s">
        <v>768</v>
      </c>
      <c r="D1965" s="14" t="s">
        <v>2722</v>
      </c>
      <c r="E1965" s="14"/>
      <c r="F1965" s="14"/>
      <c r="G1965" s="14"/>
      <c r="H1965" s="14"/>
      <c r="I1965" s="14"/>
      <c r="J1965" s="9">
        <v>17.5</v>
      </c>
      <c r="K1965" s="14">
        <v>29.61</v>
      </c>
      <c r="L1965" s="14">
        <v>40.909999999999997</v>
      </c>
      <c r="M1965" s="14">
        <v>0.499</v>
      </c>
      <c r="N1965" s="14">
        <f t="shared" si="90"/>
        <v>0.56942307692307692</v>
      </c>
      <c r="O1965" s="14">
        <f t="shared" si="92"/>
        <v>4.0347870016384526</v>
      </c>
      <c r="P1965" s="14"/>
      <c r="Q1965" s="14"/>
      <c r="R1965" s="14"/>
      <c r="W1965" t="s">
        <v>3530</v>
      </c>
      <c r="X1965" s="6">
        <v>2004</v>
      </c>
      <c r="Z1965" s="6">
        <v>0</v>
      </c>
      <c r="AD1965" s="14">
        <v>52</v>
      </c>
    </row>
    <row r="1966" spans="1:30">
      <c r="A1966" s="9">
        <v>12</v>
      </c>
      <c r="B1966" s="9" t="str">
        <f t="shared" si="91"/>
        <v>Phoenix Gold Titanium Elite 12d</v>
      </c>
      <c r="C1966" s="14" t="s">
        <v>768</v>
      </c>
      <c r="D1966" s="14" t="s">
        <v>2723</v>
      </c>
      <c r="E1966" s="14"/>
      <c r="F1966" s="14"/>
      <c r="G1966" s="14"/>
      <c r="H1966" s="14">
        <v>1200</v>
      </c>
      <c r="I1966" s="14"/>
      <c r="J1966" s="9">
        <v>25.25</v>
      </c>
      <c r="K1966" s="14">
        <v>26.36</v>
      </c>
      <c r="L1966" s="14">
        <v>34.1</v>
      </c>
      <c r="M1966" s="14">
        <v>0.56000000000000005</v>
      </c>
      <c r="N1966" s="14">
        <f t="shared" si="90"/>
        <v>0.62761904761904763</v>
      </c>
      <c r="O1966" s="14">
        <f t="shared" si="92"/>
        <v>5.1977464788732428</v>
      </c>
      <c r="P1966" s="14"/>
      <c r="Q1966" s="14"/>
      <c r="R1966" s="14"/>
      <c r="W1966" t="s">
        <v>3530</v>
      </c>
      <c r="X1966" s="6">
        <v>2004</v>
      </c>
      <c r="Z1966" s="6">
        <v>0</v>
      </c>
      <c r="AD1966" s="14">
        <v>42</v>
      </c>
    </row>
    <row r="1967" spans="1:30">
      <c r="A1967" s="9">
        <v>12</v>
      </c>
      <c r="B1967" s="9" t="str">
        <f t="shared" si="91"/>
        <v>Phoenix Gold Xenon X12d2</v>
      </c>
      <c r="C1967" s="14" t="s">
        <v>768</v>
      </c>
      <c r="D1967" s="14" t="s">
        <v>2724</v>
      </c>
      <c r="E1967" s="14"/>
      <c r="F1967" s="14"/>
      <c r="G1967" s="14"/>
      <c r="H1967" s="14">
        <v>500</v>
      </c>
      <c r="I1967" s="14"/>
      <c r="J1967" s="9">
        <v>19</v>
      </c>
      <c r="K1967" s="14">
        <v>18.899999999999999</v>
      </c>
      <c r="L1967" s="14">
        <v>80.099999999999994</v>
      </c>
      <c r="M1967" s="14">
        <v>0.48</v>
      </c>
      <c r="N1967" s="14">
        <f t="shared" si="90"/>
        <v>0.48461538461538456</v>
      </c>
      <c r="O1967" s="14">
        <f t="shared" si="92"/>
        <v>50.400000000000176</v>
      </c>
      <c r="P1967" s="14"/>
      <c r="Q1967" s="14"/>
      <c r="R1967" s="14"/>
      <c r="W1967" t="s">
        <v>3530</v>
      </c>
      <c r="X1967" s="6">
        <v>2004</v>
      </c>
      <c r="Z1967" s="6">
        <v>0</v>
      </c>
      <c r="AD1967" s="14">
        <v>39</v>
      </c>
    </row>
    <row r="1968" spans="1:30">
      <c r="A1968" s="9">
        <v>12</v>
      </c>
      <c r="B1968" s="9" t="str">
        <f t="shared" si="91"/>
        <v>Phoenix Gold Xenon X12d4</v>
      </c>
      <c r="C1968" s="14" t="s">
        <v>768</v>
      </c>
      <c r="D1968" s="14" t="s">
        <v>2725</v>
      </c>
      <c r="E1968" s="14"/>
      <c r="F1968" s="14"/>
      <c r="G1968" s="14"/>
      <c r="H1968" s="14">
        <v>900</v>
      </c>
      <c r="I1968" s="14"/>
      <c r="J1968" s="9">
        <v>19</v>
      </c>
      <c r="K1968" s="14">
        <v>18.2</v>
      </c>
      <c r="L1968" s="14">
        <v>98.3</v>
      </c>
      <c r="M1968" s="14">
        <v>0.5</v>
      </c>
      <c r="N1968" s="14">
        <f t="shared" si="90"/>
        <v>0.52</v>
      </c>
      <c r="O1968" s="14">
        <f t="shared" si="92"/>
        <v>12.999999999999972</v>
      </c>
      <c r="P1968" s="14"/>
      <c r="Q1968" s="14"/>
      <c r="R1968" s="14"/>
      <c r="W1968" t="s">
        <v>3530</v>
      </c>
      <c r="X1968" s="6">
        <v>2004</v>
      </c>
      <c r="Z1968" s="6">
        <v>0</v>
      </c>
      <c r="AD1968" s="14">
        <v>35</v>
      </c>
    </row>
    <row r="1969" spans="1:30">
      <c r="A1969" s="9">
        <v>12</v>
      </c>
      <c r="B1969" s="9" t="str">
        <f t="shared" si="91"/>
        <v>Pioneer A30FU20-52F</v>
      </c>
      <c r="C1969" s="14" t="s">
        <v>21</v>
      </c>
      <c r="D1969" s="14" t="s">
        <v>2726</v>
      </c>
      <c r="E1969" s="14"/>
      <c r="F1969" s="14"/>
      <c r="G1969" s="14"/>
      <c r="H1969" s="14">
        <v>60</v>
      </c>
      <c r="I1969" s="14">
        <v>95</v>
      </c>
      <c r="J1969" s="9">
        <v>2.4</v>
      </c>
      <c r="K1969" s="14">
        <v>30</v>
      </c>
      <c r="L1969" s="14">
        <v>289.10000000000002</v>
      </c>
      <c r="M1969" s="14">
        <v>0.31690000000000002</v>
      </c>
      <c r="N1969" s="14">
        <f t="shared" si="90"/>
        <v>0.36144578313253012</v>
      </c>
      <c r="O1969" s="14">
        <f t="shared" si="92"/>
        <v>2.5713358396667836</v>
      </c>
      <c r="P1969" s="14"/>
      <c r="Q1969" s="14"/>
      <c r="R1969" s="14"/>
      <c r="W1969" t="s">
        <v>3530</v>
      </c>
      <c r="X1969" s="6">
        <v>2004</v>
      </c>
      <c r="Z1969" s="6">
        <v>0</v>
      </c>
      <c r="AD1969" s="14">
        <v>83</v>
      </c>
    </row>
    <row r="1970" spans="1:30">
      <c r="A1970" s="9">
        <v>12</v>
      </c>
      <c r="B1970" s="9" t="str">
        <f t="shared" si="91"/>
        <v>Pioneer A30FU20-53F-Q</v>
      </c>
      <c r="C1970" s="14" t="s">
        <v>21</v>
      </c>
      <c r="D1970" s="14" t="s">
        <v>2727</v>
      </c>
      <c r="E1970" s="14"/>
      <c r="F1970" s="14"/>
      <c r="G1970" s="14"/>
      <c r="H1970" s="14">
        <v>60</v>
      </c>
      <c r="I1970" s="14">
        <v>94</v>
      </c>
      <c r="J1970" s="9">
        <v>2.4</v>
      </c>
      <c r="K1970" s="14">
        <v>28</v>
      </c>
      <c r="L1970" s="14">
        <v>266.2</v>
      </c>
      <c r="M1970" s="14">
        <v>0.3115</v>
      </c>
      <c r="N1970" s="14">
        <f t="shared" si="90"/>
        <v>0.34146341463414637</v>
      </c>
      <c r="O1970" s="14">
        <f t="shared" si="92"/>
        <v>3.549857549857546</v>
      </c>
      <c r="P1970" s="14"/>
      <c r="Q1970" s="14"/>
      <c r="R1970" s="14"/>
      <c r="W1970" t="s">
        <v>3530</v>
      </c>
      <c r="X1970" s="6">
        <v>2004</v>
      </c>
      <c r="Z1970" s="6">
        <v>0</v>
      </c>
      <c r="AD1970" s="14">
        <v>82</v>
      </c>
    </row>
    <row r="1971" spans="1:30">
      <c r="A1971" s="9">
        <v>12</v>
      </c>
      <c r="B1971" s="9" t="str">
        <f t="shared" si="91"/>
        <v>Pioneer A30GU30-54F</v>
      </c>
      <c r="C1971" s="14" t="s">
        <v>21</v>
      </c>
      <c r="D1971" s="14" t="s">
        <v>2728</v>
      </c>
      <c r="E1971" s="14"/>
      <c r="F1971" s="14"/>
      <c r="G1971" s="14"/>
      <c r="H1971" s="14">
        <v>80</v>
      </c>
      <c r="I1971" s="14">
        <v>94</v>
      </c>
      <c r="J1971" s="9">
        <v>0.5</v>
      </c>
      <c r="K1971" s="14">
        <v>27</v>
      </c>
      <c r="L1971" s="14">
        <v>250.1</v>
      </c>
      <c r="M1971" s="14">
        <v>0.26150000000000001</v>
      </c>
      <c r="N1971" s="14">
        <f t="shared" si="90"/>
        <v>0.31034482758620691</v>
      </c>
      <c r="O1971" s="14">
        <f t="shared" si="92"/>
        <v>1.6614895870102373</v>
      </c>
      <c r="P1971" s="14"/>
      <c r="Q1971" s="14"/>
      <c r="R1971" s="14"/>
      <c r="W1971" t="s">
        <v>3530</v>
      </c>
      <c r="X1971" s="6">
        <v>2004</v>
      </c>
      <c r="Z1971" s="6">
        <v>0</v>
      </c>
      <c r="AD1971" s="14">
        <v>87</v>
      </c>
    </row>
    <row r="1972" spans="1:30">
      <c r="A1972" s="9">
        <v>12</v>
      </c>
      <c r="B1972" s="9" t="str">
        <f t="shared" si="91"/>
        <v>Pioneer A30GU30-55D</v>
      </c>
      <c r="C1972" s="14" t="s">
        <v>21</v>
      </c>
      <c r="D1972" s="14" t="s">
        <v>2729</v>
      </c>
      <c r="E1972" s="14"/>
      <c r="F1972" s="14"/>
      <c r="G1972" s="14"/>
      <c r="H1972" s="14">
        <v>100</v>
      </c>
      <c r="I1972" s="14">
        <v>94</v>
      </c>
      <c r="J1972" s="9">
        <v>3.1</v>
      </c>
      <c r="K1972" s="14">
        <v>24</v>
      </c>
      <c r="L1972" s="14">
        <v>277</v>
      </c>
      <c r="M1972" s="14">
        <v>0.2087</v>
      </c>
      <c r="N1972" s="14">
        <f t="shared" si="90"/>
        <v>0.22018348623853212</v>
      </c>
      <c r="O1972" s="14">
        <f t="shared" si="92"/>
        <v>4.0015978269553312</v>
      </c>
      <c r="P1972" s="14"/>
      <c r="Q1972" s="14"/>
      <c r="R1972" s="14"/>
      <c r="W1972" t="s">
        <v>3530</v>
      </c>
      <c r="X1972" s="6">
        <v>2004</v>
      </c>
      <c r="Z1972" s="6">
        <v>0</v>
      </c>
      <c r="AD1972" s="14">
        <v>109</v>
      </c>
    </row>
    <row r="1973" spans="1:30">
      <c r="A1973" s="9">
        <v>12</v>
      </c>
      <c r="B1973" s="9" t="str">
        <f t="shared" si="91"/>
        <v>Pioneer A30GU40-51D</v>
      </c>
      <c r="C1973" s="14" t="s">
        <v>21</v>
      </c>
      <c r="D1973" s="14" t="s">
        <v>2730</v>
      </c>
      <c r="E1973" s="14"/>
      <c r="F1973" s="14"/>
      <c r="G1973" s="14"/>
      <c r="H1973" s="14">
        <v>100</v>
      </c>
      <c r="I1973" s="14">
        <v>96</v>
      </c>
      <c r="J1973" s="9">
        <v>2.5</v>
      </c>
      <c r="K1973" s="14">
        <v>23</v>
      </c>
      <c r="L1973" s="14">
        <v>359.1</v>
      </c>
      <c r="M1973" s="14">
        <v>0.1641</v>
      </c>
      <c r="N1973" s="14">
        <f t="shared" si="90"/>
        <v>0.1796875</v>
      </c>
      <c r="O1973" s="14">
        <f t="shared" si="92"/>
        <v>1.8916900561347214</v>
      </c>
      <c r="P1973" s="14"/>
      <c r="Q1973" s="14"/>
      <c r="R1973" s="14"/>
      <c r="W1973" t="s">
        <v>3530</v>
      </c>
      <c r="X1973" s="6">
        <v>2004</v>
      </c>
      <c r="Z1973" s="6">
        <v>0</v>
      </c>
      <c r="AD1973" s="14">
        <v>128</v>
      </c>
    </row>
    <row r="1974" spans="1:30">
      <c r="A1974" s="9">
        <v>12</v>
      </c>
      <c r="B1974" s="9" t="str">
        <f t="shared" si="91"/>
        <v>Pioneer A30IR50-51F</v>
      </c>
      <c r="C1974" s="14" t="s">
        <v>21</v>
      </c>
      <c r="D1974" s="14" t="s">
        <v>2731</v>
      </c>
      <c r="E1974" s="14"/>
      <c r="F1974" s="14"/>
      <c r="G1974" s="14"/>
      <c r="H1974" s="14">
        <v>150</v>
      </c>
      <c r="I1974" s="14">
        <v>91</v>
      </c>
      <c r="J1974" s="9">
        <v>3.1</v>
      </c>
      <c r="K1974" s="14">
        <v>19</v>
      </c>
      <c r="L1974" s="14">
        <v>337.3</v>
      </c>
      <c r="M1974" s="14">
        <v>0.25430000000000003</v>
      </c>
      <c r="N1974" s="14">
        <f t="shared" si="90"/>
        <v>0.27142857142857141</v>
      </c>
      <c r="O1974" s="14">
        <f t="shared" si="92"/>
        <v>4.0297748123436303</v>
      </c>
      <c r="P1974" s="14"/>
      <c r="Q1974" s="14"/>
      <c r="R1974" s="14"/>
      <c r="W1974" t="s">
        <v>3530</v>
      </c>
      <c r="X1974" s="6">
        <v>2004</v>
      </c>
      <c r="Z1974" s="6">
        <v>0</v>
      </c>
      <c r="AD1974" s="14">
        <v>70</v>
      </c>
    </row>
    <row r="1975" spans="1:30">
      <c r="A1975" s="9">
        <v>12</v>
      </c>
      <c r="B1975" s="9" t="str">
        <f t="shared" si="91"/>
        <v>Pioneer TS-W120C</v>
      </c>
      <c r="C1975" s="14" t="s">
        <v>21</v>
      </c>
      <c r="D1975" s="14" t="s">
        <v>2732</v>
      </c>
      <c r="E1975" s="14"/>
      <c r="F1975" s="14"/>
      <c r="G1975" s="14"/>
      <c r="H1975" s="14">
        <v>150</v>
      </c>
      <c r="I1975" s="14">
        <v>92</v>
      </c>
      <c r="J1975" s="9">
        <v>7.1</v>
      </c>
      <c r="K1975" s="14">
        <v>23.8</v>
      </c>
      <c r="L1975" s="14">
        <v>206.8</v>
      </c>
      <c r="M1975" s="14">
        <v>0.2989</v>
      </c>
      <c r="N1975" s="14">
        <f t="shared" si="90"/>
        <v>0.30909090909090908</v>
      </c>
      <c r="O1975" s="14">
        <f t="shared" si="92"/>
        <v>9.0656556645851829</v>
      </c>
      <c r="P1975" s="14"/>
      <c r="Q1975" s="14"/>
      <c r="R1975" s="14"/>
      <c r="W1975" t="s">
        <v>3530</v>
      </c>
      <c r="X1975" s="6">
        <v>2004</v>
      </c>
      <c r="Z1975" s="6">
        <v>0</v>
      </c>
      <c r="AD1975" s="14">
        <v>77</v>
      </c>
    </row>
    <row r="1976" spans="1:30">
      <c r="A1976" s="9">
        <v>12</v>
      </c>
      <c r="B1976" s="9" t="str">
        <f t="shared" si="91"/>
        <v>Pioneer TS-W121SPL</v>
      </c>
      <c r="C1976" s="14" t="s">
        <v>21</v>
      </c>
      <c r="D1976" s="14" t="s">
        <v>2733</v>
      </c>
      <c r="E1976" s="14"/>
      <c r="F1976" s="14"/>
      <c r="G1976" s="14"/>
      <c r="H1976" s="14">
        <v>750</v>
      </c>
      <c r="I1976" s="14">
        <v>89</v>
      </c>
      <c r="J1976" s="9"/>
      <c r="K1976" s="14">
        <v>30</v>
      </c>
      <c r="L1976" s="14">
        <v>34.53</v>
      </c>
      <c r="M1976" s="14">
        <v>0.32800000000000001</v>
      </c>
      <c r="N1976" s="14">
        <f t="shared" si="90"/>
        <v>0</v>
      </c>
      <c r="O1976" s="14">
        <f t="shared" si="92"/>
        <v>0</v>
      </c>
      <c r="P1976" s="14"/>
      <c r="Q1976" s="14"/>
      <c r="R1976" s="14"/>
      <c r="W1976" t="s">
        <v>3530</v>
      </c>
      <c r="X1976" s="6">
        <v>2004</v>
      </c>
      <c r="Z1976" s="6">
        <v>0</v>
      </c>
      <c r="AD1976" s="14"/>
    </row>
    <row r="1977" spans="1:30">
      <c r="A1977" s="9">
        <v>12</v>
      </c>
      <c r="B1977" s="9" t="str">
        <f t="shared" si="91"/>
        <v>Pioneer TS-W125C</v>
      </c>
      <c r="C1977" s="14" t="s">
        <v>21</v>
      </c>
      <c r="D1977" s="14" t="s">
        <v>2734</v>
      </c>
      <c r="E1977" s="14"/>
      <c r="F1977" s="14"/>
      <c r="G1977" s="14"/>
      <c r="H1977" s="14">
        <v>400</v>
      </c>
      <c r="I1977" s="14">
        <v>89</v>
      </c>
      <c r="J1977" s="9">
        <v>9.1999999999999993</v>
      </c>
      <c r="K1977" s="14">
        <v>32.700000000000003</v>
      </c>
      <c r="L1977" s="14">
        <v>51.448999999999998</v>
      </c>
      <c r="M1977" s="14">
        <v>0.34</v>
      </c>
      <c r="N1977" s="14">
        <f t="shared" si="90"/>
        <v>0.34787234042553195</v>
      </c>
      <c r="O1977" s="14">
        <f t="shared" si="92"/>
        <v>15.024324324324329</v>
      </c>
      <c r="P1977" s="14"/>
      <c r="Q1977" s="14"/>
      <c r="R1977" s="14"/>
      <c r="W1977" t="s">
        <v>3530</v>
      </c>
      <c r="X1977" s="6">
        <v>2004</v>
      </c>
      <c r="Z1977" s="6">
        <v>0</v>
      </c>
      <c r="AD1977" s="14">
        <v>94</v>
      </c>
    </row>
    <row r="1978" spans="1:30">
      <c r="A1978" s="9">
        <v>12</v>
      </c>
      <c r="B1978" s="9" t="str">
        <f t="shared" si="91"/>
        <v>Pioneer TS-W125DVC</v>
      </c>
      <c r="C1978" s="14" t="s">
        <v>21</v>
      </c>
      <c r="D1978" s="14" t="s">
        <v>2111</v>
      </c>
      <c r="E1978" s="14"/>
      <c r="F1978" s="14"/>
      <c r="G1978" s="14"/>
      <c r="H1978" s="14">
        <v>400</v>
      </c>
      <c r="I1978" s="14">
        <v>89</v>
      </c>
      <c r="J1978" s="9">
        <v>9.4</v>
      </c>
      <c r="K1978" s="14">
        <v>33.9</v>
      </c>
      <c r="L1978" s="14">
        <v>50.795999999999999</v>
      </c>
      <c r="M1978" s="14">
        <v>0.37</v>
      </c>
      <c r="N1978" s="14">
        <f t="shared" si="90"/>
        <v>0.38089887640449438</v>
      </c>
      <c r="O1978" s="14">
        <f t="shared" si="92"/>
        <v>12.930927835051548</v>
      </c>
      <c r="P1978" s="14"/>
      <c r="Q1978" s="14"/>
      <c r="R1978" s="14"/>
      <c r="W1978" t="s">
        <v>3530</v>
      </c>
      <c r="X1978" s="6">
        <v>2004</v>
      </c>
      <c r="Z1978" s="6">
        <v>0</v>
      </c>
      <c r="AD1978" s="14">
        <v>89</v>
      </c>
    </row>
    <row r="1979" spans="1:30">
      <c r="A1979" s="9">
        <v>12</v>
      </c>
      <c r="B1979" s="9" t="str">
        <f t="shared" si="91"/>
        <v>Pioneer TS-W3018C</v>
      </c>
      <c r="C1979" s="14" t="s">
        <v>21</v>
      </c>
      <c r="D1979" s="14" t="s">
        <v>2735</v>
      </c>
      <c r="E1979" s="14"/>
      <c r="F1979" s="14"/>
      <c r="G1979" s="14"/>
      <c r="H1979" s="14">
        <v>400</v>
      </c>
      <c r="I1979" s="14">
        <v>91</v>
      </c>
      <c r="J1979" s="9">
        <v>7</v>
      </c>
      <c r="K1979" s="14">
        <v>21</v>
      </c>
      <c r="L1979" s="14">
        <v>305.14999999999998</v>
      </c>
      <c r="M1979" s="14">
        <v>0.34150000000000003</v>
      </c>
      <c r="N1979" s="14">
        <f t="shared" si="90"/>
        <v>0.36842105263157893</v>
      </c>
      <c r="O1979" s="14">
        <f t="shared" si="92"/>
        <v>4.6735092864125232</v>
      </c>
      <c r="P1979" s="14"/>
      <c r="Q1979" s="14"/>
      <c r="R1979" s="14"/>
      <c r="W1979" t="s">
        <v>3530</v>
      </c>
      <c r="X1979" s="6">
        <v>2004</v>
      </c>
      <c r="Z1979" s="6">
        <v>0</v>
      </c>
      <c r="AD1979" s="14">
        <v>57</v>
      </c>
    </row>
    <row r="1980" spans="1:30">
      <c r="A1980" s="9">
        <v>12</v>
      </c>
      <c r="B1980" s="9" t="str">
        <f t="shared" si="91"/>
        <v>Pioneer TS-W301C</v>
      </c>
      <c r="C1980" s="14" t="s">
        <v>21</v>
      </c>
      <c r="D1980" s="14" t="s">
        <v>2736</v>
      </c>
      <c r="E1980" s="14"/>
      <c r="F1980" s="14"/>
      <c r="G1980" s="14"/>
      <c r="H1980" s="14">
        <v>400</v>
      </c>
      <c r="I1980" s="14">
        <v>91</v>
      </c>
      <c r="J1980" s="9">
        <v>8</v>
      </c>
      <c r="K1980" s="14">
        <v>23.3</v>
      </c>
      <c r="L1980" s="14">
        <v>234.77</v>
      </c>
      <c r="M1980" s="14">
        <v>0.32279999999999998</v>
      </c>
      <c r="N1980" s="14">
        <f t="shared" si="90"/>
        <v>0.33768115942028987</v>
      </c>
      <c r="O1980" s="14">
        <f t="shared" si="92"/>
        <v>7.3249318270354253</v>
      </c>
      <c r="P1980" s="14"/>
      <c r="Q1980" s="14"/>
      <c r="R1980" s="14"/>
      <c r="W1980" t="s">
        <v>3530</v>
      </c>
      <c r="X1980" s="6">
        <v>2004</v>
      </c>
      <c r="Z1980" s="6">
        <v>0</v>
      </c>
      <c r="AD1980" s="14">
        <v>69</v>
      </c>
    </row>
    <row r="1981" spans="1:30">
      <c r="A1981" s="9">
        <v>12</v>
      </c>
      <c r="B1981" s="9" t="str">
        <f t="shared" si="91"/>
        <v>Pioneer TS-W301F</v>
      </c>
      <c r="C1981" s="14" t="s">
        <v>21</v>
      </c>
      <c r="D1981" s="14" t="s">
        <v>2737</v>
      </c>
      <c r="E1981" s="14"/>
      <c r="F1981" s="14"/>
      <c r="G1981" s="14"/>
      <c r="H1981" s="14">
        <v>400</v>
      </c>
      <c r="I1981" s="14">
        <v>92</v>
      </c>
      <c r="J1981" s="9">
        <v>6</v>
      </c>
      <c r="K1981" s="14">
        <v>34.9</v>
      </c>
      <c r="L1981" s="14">
        <v>103.36</v>
      </c>
      <c r="M1981" s="14">
        <v>0.46310000000000001</v>
      </c>
      <c r="N1981" s="14">
        <f t="shared" si="90"/>
        <v>0.49154929577464784</v>
      </c>
      <c r="O1981" s="14">
        <f t="shared" si="92"/>
        <v>8.0014802713005917</v>
      </c>
      <c r="P1981" s="14"/>
      <c r="Q1981" s="14"/>
      <c r="R1981" s="14"/>
      <c r="W1981" t="s">
        <v>3530</v>
      </c>
      <c r="X1981" s="6">
        <v>2004</v>
      </c>
      <c r="Z1981" s="6">
        <v>0</v>
      </c>
      <c r="AD1981" s="14">
        <v>71</v>
      </c>
    </row>
    <row r="1982" spans="1:30">
      <c r="A1982" s="9">
        <v>12</v>
      </c>
      <c r="B1982" s="9" t="str">
        <f t="shared" si="91"/>
        <v>Pioneer TS-W303C</v>
      </c>
      <c r="C1982" s="14" t="s">
        <v>21</v>
      </c>
      <c r="D1982" s="14" t="s">
        <v>2738</v>
      </c>
      <c r="E1982" s="14"/>
      <c r="F1982" s="14"/>
      <c r="G1982" s="14"/>
      <c r="H1982" s="14">
        <v>500</v>
      </c>
      <c r="I1982" s="14">
        <v>93</v>
      </c>
      <c r="J1982" s="9"/>
      <c r="K1982" s="14">
        <v>24</v>
      </c>
      <c r="L1982" s="14">
        <v>186</v>
      </c>
      <c r="M1982" s="14">
        <v>0.34</v>
      </c>
      <c r="N1982" s="14">
        <f t="shared" si="90"/>
        <v>0</v>
      </c>
      <c r="O1982" s="14">
        <f t="shared" si="92"/>
        <v>0</v>
      </c>
      <c r="P1982" s="14"/>
      <c r="Q1982" s="14"/>
      <c r="R1982" s="14"/>
      <c r="W1982" t="s">
        <v>3530</v>
      </c>
      <c r="X1982" s="6">
        <v>2004</v>
      </c>
      <c r="Z1982" s="6">
        <v>0</v>
      </c>
      <c r="AD1982" s="14"/>
    </row>
    <row r="1983" spans="1:30">
      <c r="A1983" s="9">
        <v>12</v>
      </c>
      <c r="B1983" s="9" t="str">
        <f t="shared" si="91"/>
        <v>Pioneer TS-W304F</v>
      </c>
      <c r="C1983" s="14" t="s">
        <v>21</v>
      </c>
      <c r="D1983" s="14" t="s">
        <v>2739</v>
      </c>
      <c r="E1983" s="14"/>
      <c r="F1983" s="14"/>
      <c r="G1983" s="14"/>
      <c r="H1983" s="14">
        <v>300</v>
      </c>
      <c r="I1983" s="14">
        <v>94</v>
      </c>
      <c r="J1983" s="9"/>
      <c r="K1983" s="14">
        <v>32.299999999999997</v>
      </c>
      <c r="L1983" s="14">
        <v>86.7</v>
      </c>
      <c r="M1983" s="14">
        <v>0.54100000000000004</v>
      </c>
      <c r="N1983" s="14">
        <f t="shared" si="90"/>
        <v>0</v>
      </c>
      <c r="O1983" s="14">
        <f t="shared" si="92"/>
        <v>0</v>
      </c>
      <c r="P1983" s="14"/>
      <c r="Q1983" s="14"/>
      <c r="R1983" s="14"/>
      <c r="W1983" t="s">
        <v>3530</v>
      </c>
      <c r="X1983" s="6">
        <v>2004</v>
      </c>
      <c r="Z1983" s="6">
        <v>0</v>
      </c>
      <c r="AD1983" s="14"/>
    </row>
    <row r="1984" spans="1:30">
      <c r="A1984" s="9">
        <v>12</v>
      </c>
      <c r="B1984" s="9" t="str">
        <f t="shared" si="91"/>
        <v>Pioneer TS-W305C</v>
      </c>
      <c r="C1984" s="14" t="s">
        <v>21</v>
      </c>
      <c r="D1984" s="14" t="s">
        <v>2740</v>
      </c>
      <c r="E1984" s="14"/>
      <c r="F1984" s="14"/>
      <c r="G1984" s="14"/>
      <c r="H1984" s="14">
        <v>400</v>
      </c>
      <c r="I1984" s="14">
        <v>89</v>
      </c>
      <c r="J1984" s="9">
        <v>9.1999999999999993</v>
      </c>
      <c r="K1984" s="14">
        <v>32.700000000000003</v>
      </c>
      <c r="L1984" s="14">
        <v>51.45</v>
      </c>
      <c r="M1984" s="14">
        <v>0.34</v>
      </c>
      <c r="N1984" s="14">
        <f t="shared" si="90"/>
        <v>0.34787234042553195</v>
      </c>
      <c r="O1984" s="14">
        <f t="shared" si="92"/>
        <v>15.024324324324329</v>
      </c>
      <c r="P1984" s="14"/>
      <c r="Q1984" s="14"/>
      <c r="R1984" s="14"/>
      <c r="W1984" t="s">
        <v>3530</v>
      </c>
      <c r="X1984" s="6">
        <v>2004</v>
      </c>
      <c r="Z1984" s="6">
        <v>0</v>
      </c>
      <c r="AD1984" s="14">
        <v>94</v>
      </c>
    </row>
    <row r="1985" spans="1:30">
      <c r="A1985" s="9">
        <v>12</v>
      </c>
      <c r="B1985" s="9" t="str">
        <f t="shared" si="91"/>
        <v>Pioneer TS-W305C</v>
      </c>
      <c r="C1985" s="14" t="s">
        <v>21</v>
      </c>
      <c r="D1985" s="14" t="s">
        <v>2740</v>
      </c>
      <c r="E1985" s="14"/>
      <c r="F1985" s="14"/>
      <c r="G1985" s="14"/>
      <c r="H1985" s="14">
        <v>400</v>
      </c>
      <c r="I1985" s="14">
        <v>89</v>
      </c>
      <c r="J1985" s="9">
        <v>9.1999999999999993</v>
      </c>
      <c r="K1985" s="14">
        <v>32.700000000000003</v>
      </c>
      <c r="L1985" s="14">
        <v>51.45</v>
      </c>
      <c r="M1985" s="14">
        <v>0.34</v>
      </c>
      <c r="N1985" s="14">
        <f t="shared" si="90"/>
        <v>0.34787234042553195</v>
      </c>
      <c r="O1985" s="14">
        <f t="shared" si="92"/>
        <v>15.024324324324329</v>
      </c>
      <c r="P1985" s="14"/>
      <c r="Q1985" s="14"/>
      <c r="R1985" s="14"/>
      <c r="W1985" t="s">
        <v>3530</v>
      </c>
      <c r="X1985" s="6">
        <v>2004</v>
      </c>
      <c r="Z1985" s="6">
        <v>0</v>
      </c>
      <c r="AD1985" s="14">
        <v>94</v>
      </c>
    </row>
    <row r="1986" spans="1:30">
      <c r="A1986" s="9">
        <v>12</v>
      </c>
      <c r="B1986" s="9" t="str">
        <f t="shared" si="91"/>
        <v>Pioneer TS-W305DVC</v>
      </c>
      <c r="C1986" s="14" t="s">
        <v>21</v>
      </c>
      <c r="D1986" s="14" t="s">
        <v>2741</v>
      </c>
      <c r="E1986" s="14"/>
      <c r="F1986" s="14"/>
      <c r="G1986" s="14"/>
      <c r="H1986" s="14">
        <v>400</v>
      </c>
      <c r="I1986" s="14">
        <v>89</v>
      </c>
      <c r="J1986" s="9">
        <v>9.4</v>
      </c>
      <c r="K1986" s="14">
        <v>33.9</v>
      </c>
      <c r="L1986" s="14">
        <v>50.795999999999999</v>
      </c>
      <c r="M1986" s="14">
        <v>0.37</v>
      </c>
      <c r="N1986" s="14">
        <f t="shared" ref="N1986:N2049" si="93">IF(AD1986&gt;0,K1986/AD1986,0)</f>
        <v>0.38089887640449438</v>
      </c>
      <c r="O1986" s="14">
        <f t="shared" si="92"/>
        <v>12.930927835051548</v>
      </c>
      <c r="P1986" s="14"/>
      <c r="Q1986" s="14"/>
      <c r="R1986" s="14"/>
      <c r="W1986" t="s">
        <v>3530</v>
      </c>
      <c r="X1986" s="6">
        <v>2004</v>
      </c>
      <c r="Z1986" s="6">
        <v>0</v>
      </c>
      <c r="AD1986" s="14">
        <v>89</v>
      </c>
    </row>
    <row r="1987" spans="1:30">
      <c r="A1987" s="9">
        <v>12</v>
      </c>
      <c r="B1987" s="9" t="str">
        <f t="shared" ref="B1987:B2050" si="94">CONCATENATE(C1987,CHAR(32),D1987)</f>
        <v>Pioneer TS-W5000SPL</v>
      </c>
      <c r="C1987" s="14" t="s">
        <v>21</v>
      </c>
      <c r="D1987" s="14" t="s">
        <v>2742</v>
      </c>
      <c r="E1987" s="14"/>
      <c r="F1987" s="14"/>
      <c r="G1987" s="14"/>
      <c r="H1987" s="14">
        <v>2000</v>
      </c>
      <c r="I1987" s="14">
        <v>88</v>
      </c>
      <c r="J1987" s="9"/>
      <c r="K1987" s="14">
        <v>32</v>
      </c>
      <c r="L1987" s="14">
        <v>30.92</v>
      </c>
      <c r="M1987" s="14">
        <v>0.32</v>
      </c>
      <c r="N1987" s="14">
        <f t="shared" si="93"/>
        <v>0</v>
      </c>
      <c r="O1987" s="14">
        <f t="shared" si="92"/>
        <v>0</v>
      </c>
      <c r="P1987" s="14"/>
      <c r="Q1987" s="14"/>
      <c r="R1987" s="14"/>
      <c r="W1987" t="s">
        <v>3530</v>
      </c>
      <c r="X1987" s="6">
        <v>2004</v>
      </c>
      <c r="Z1987" s="6">
        <v>0</v>
      </c>
      <c r="AD1987" s="14"/>
    </row>
    <row r="1988" spans="1:30">
      <c r="A1988" s="9">
        <v>12</v>
      </c>
      <c r="B1988" s="9" t="str">
        <f t="shared" si="94"/>
        <v>Planet Audio BB-120</v>
      </c>
      <c r="C1988" s="14" t="s">
        <v>1614</v>
      </c>
      <c r="D1988" s="14" t="s">
        <v>2743</v>
      </c>
      <c r="E1988" s="14"/>
      <c r="F1988" s="14"/>
      <c r="G1988" s="14"/>
      <c r="H1988" s="14">
        <v>500</v>
      </c>
      <c r="I1988" s="14">
        <v>89.6</v>
      </c>
      <c r="J1988" s="9">
        <v>19.05</v>
      </c>
      <c r="K1988" s="14">
        <v>25</v>
      </c>
      <c r="L1988" s="14">
        <v>39.15</v>
      </c>
      <c r="M1988" s="14">
        <v>0.32</v>
      </c>
      <c r="N1988" s="14">
        <f t="shared" si="93"/>
        <v>0.352112676056338</v>
      </c>
      <c r="O1988" s="14">
        <f t="shared" ref="O1988:O2051" si="95">IF(AD1988&gt;0,1/(1/M1988-1/N1988),0)</f>
        <v>3.5087719298245652</v>
      </c>
      <c r="P1988" s="14"/>
      <c r="Q1988" s="14"/>
      <c r="R1988" s="14"/>
      <c r="W1988" t="s">
        <v>3530</v>
      </c>
      <c r="X1988" s="6">
        <v>2004</v>
      </c>
      <c r="Z1988" s="6">
        <v>0</v>
      </c>
      <c r="AD1988" s="14">
        <v>71</v>
      </c>
    </row>
    <row r="1989" spans="1:30">
      <c r="A1989" s="9">
        <v>12</v>
      </c>
      <c r="B1989" s="9" t="str">
        <f t="shared" si="94"/>
        <v>Planet Audio COMP-12</v>
      </c>
      <c r="C1989" s="14" t="s">
        <v>1614</v>
      </c>
      <c r="D1989" s="14" t="s">
        <v>2744</v>
      </c>
      <c r="E1989" s="14"/>
      <c r="F1989" s="14"/>
      <c r="G1989" s="14"/>
      <c r="H1989" s="14">
        <v>150</v>
      </c>
      <c r="I1989" s="14">
        <v>91.7</v>
      </c>
      <c r="J1989" s="9">
        <v>17.75</v>
      </c>
      <c r="K1989" s="14">
        <v>26.1</v>
      </c>
      <c r="L1989" s="14">
        <v>219.91499999999999</v>
      </c>
      <c r="M1989" s="14">
        <v>0.377</v>
      </c>
      <c r="N1989" s="14">
        <f t="shared" si="93"/>
        <v>0.42096774193548392</v>
      </c>
      <c r="O1989" s="14">
        <f t="shared" si="95"/>
        <v>3.6095744680851007</v>
      </c>
      <c r="P1989" s="14"/>
      <c r="Q1989" s="14"/>
      <c r="R1989" s="14"/>
      <c r="W1989" t="s">
        <v>3530</v>
      </c>
      <c r="X1989" s="6">
        <v>2004</v>
      </c>
      <c r="Z1989" s="6">
        <v>0</v>
      </c>
      <c r="AD1989" s="14">
        <v>62</v>
      </c>
    </row>
    <row r="1990" spans="1:30">
      <c r="A1990" s="9">
        <v>12</v>
      </c>
      <c r="B1990" s="9" t="str">
        <f t="shared" si="94"/>
        <v>Planet Audio COMP-12DVC</v>
      </c>
      <c r="C1990" s="14" t="s">
        <v>1614</v>
      </c>
      <c r="D1990" s="14" t="s">
        <v>2745</v>
      </c>
      <c r="E1990" s="14"/>
      <c r="F1990" s="14"/>
      <c r="G1990" s="14"/>
      <c r="H1990" s="14">
        <v>150</v>
      </c>
      <c r="I1990" s="14">
        <v>91.7</v>
      </c>
      <c r="J1990" s="9">
        <v>17.75</v>
      </c>
      <c r="K1990" s="14">
        <v>27.2</v>
      </c>
      <c r="L1990" s="14">
        <v>194.61600000000001</v>
      </c>
      <c r="M1990" s="14">
        <v>0.39</v>
      </c>
      <c r="N1990" s="14">
        <f t="shared" si="93"/>
        <v>0.4459016393442623</v>
      </c>
      <c r="O1990" s="14">
        <f t="shared" si="95"/>
        <v>3.1108504398827006</v>
      </c>
      <c r="P1990" s="14"/>
      <c r="Q1990" s="14"/>
      <c r="R1990" s="14"/>
      <c r="W1990" t="s">
        <v>3530</v>
      </c>
      <c r="X1990" s="6">
        <v>2004</v>
      </c>
      <c r="Z1990" s="6">
        <v>0</v>
      </c>
      <c r="AD1990" s="14">
        <v>61</v>
      </c>
    </row>
    <row r="1991" spans="1:30">
      <c r="A1991" s="9">
        <v>12</v>
      </c>
      <c r="B1991" s="9" t="str">
        <f t="shared" si="94"/>
        <v>Planet Audio FU-12/2</v>
      </c>
      <c r="C1991" s="14" t="s">
        <v>1614</v>
      </c>
      <c r="D1991" s="14" t="s">
        <v>2746</v>
      </c>
      <c r="E1991" s="14"/>
      <c r="F1991" s="14"/>
      <c r="G1991" s="14"/>
      <c r="H1991" s="14">
        <v>1200</v>
      </c>
      <c r="I1991" s="14">
        <v>89</v>
      </c>
      <c r="J1991" s="9">
        <v>10.33</v>
      </c>
      <c r="K1991" s="14">
        <v>62</v>
      </c>
      <c r="L1991" s="14">
        <v>13.689</v>
      </c>
      <c r="M1991" s="14">
        <v>0.33100000000000002</v>
      </c>
      <c r="N1991" s="14">
        <f t="shared" si="93"/>
        <v>0.38993710691823902</v>
      </c>
      <c r="O1991" s="14">
        <f t="shared" si="95"/>
        <v>2.1899477110233709</v>
      </c>
      <c r="P1991" s="14"/>
      <c r="Q1991" s="14"/>
      <c r="R1991" s="14"/>
      <c r="W1991" t="s">
        <v>3530</v>
      </c>
      <c r="X1991" s="6">
        <v>2004</v>
      </c>
      <c r="Z1991" s="6">
        <v>0</v>
      </c>
      <c r="AD1991" s="14">
        <v>159</v>
      </c>
    </row>
    <row r="1992" spans="1:30">
      <c r="A1992" s="9">
        <v>12</v>
      </c>
      <c r="B1992" s="9" t="str">
        <f t="shared" si="94"/>
        <v>Planet Audio FU-12/4</v>
      </c>
      <c r="C1992" s="14" t="s">
        <v>1614</v>
      </c>
      <c r="D1992" s="14" t="s">
        <v>2747</v>
      </c>
      <c r="E1992" s="14"/>
      <c r="F1992" s="14"/>
      <c r="G1992" s="14"/>
      <c r="H1992" s="14">
        <v>1200</v>
      </c>
      <c r="I1992" s="14">
        <v>89</v>
      </c>
      <c r="J1992" s="9">
        <v>10.58</v>
      </c>
      <c r="K1992" s="14">
        <v>62</v>
      </c>
      <c r="L1992" s="14">
        <v>13.689</v>
      </c>
      <c r="M1992" s="14">
        <v>0.223</v>
      </c>
      <c r="N1992" s="14">
        <f t="shared" si="93"/>
        <v>0.29245283018867924</v>
      </c>
      <c r="O1992" s="14">
        <f t="shared" si="95"/>
        <v>0.93901113827764238</v>
      </c>
      <c r="P1992" s="14"/>
      <c r="Q1992" s="14"/>
      <c r="R1992" s="14"/>
      <c r="W1992" t="s">
        <v>3530</v>
      </c>
      <c r="X1992" s="6">
        <v>2004</v>
      </c>
      <c r="Z1992" s="6">
        <v>0</v>
      </c>
      <c r="AD1992" s="14">
        <v>212</v>
      </c>
    </row>
    <row r="1993" spans="1:30">
      <c r="A1993" s="9">
        <v>12</v>
      </c>
      <c r="B1993" s="9" t="str">
        <f t="shared" si="94"/>
        <v>Planet Audio P112</v>
      </c>
      <c r="C1993" s="14" t="s">
        <v>1614</v>
      </c>
      <c r="D1993" s="14" t="s">
        <v>2748</v>
      </c>
      <c r="E1993" s="14"/>
      <c r="F1993" s="14"/>
      <c r="G1993" s="14"/>
      <c r="H1993" s="14">
        <v>180</v>
      </c>
      <c r="I1993" s="14">
        <v>91</v>
      </c>
      <c r="J1993" s="9">
        <v>14.5</v>
      </c>
      <c r="K1993" s="14">
        <v>31</v>
      </c>
      <c r="L1993" s="14">
        <v>67.959000000000003</v>
      </c>
      <c r="M1993" s="14">
        <v>0.35299999999999998</v>
      </c>
      <c r="N1993" s="14">
        <f t="shared" si="93"/>
        <v>0.40789473684210525</v>
      </c>
      <c r="O1993" s="14">
        <f t="shared" si="95"/>
        <v>2.6229626078619352</v>
      </c>
      <c r="P1993" s="14"/>
      <c r="Q1993" s="14"/>
      <c r="R1993" s="14"/>
      <c r="W1993" t="s">
        <v>3530</v>
      </c>
      <c r="X1993" s="6">
        <v>2004</v>
      </c>
      <c r="Z1993" s="6">
        <v>0</v>
      </c>
      <c r="AD1993" s="14">
        <v>76</v>
      </c>
    </row>
    <row r="1994" spans="1:30">
      <c r="A1994" s="9">
        <v>12</v>
      </c>
      <c r="B1994" s="9" t="str">
        <f t="shared" si="94"/>
        <v>Planet Audio P112DVC</v>
      </c>
      <c r="C1994" s="14" t="s">
        <v>1614</v>
      </c>
      <c r="D1994" s="14" t="s">
        <v>2749</v>
      </c>
      <c r="E1994" s="14"/>
      <c r="F1994" s="14"/>
      <c r="G1994" s="14"/>
      <c r="H1994" s="14">
        <v>180</v>
      </c>
      <c r="I1994" s="14">
        <v>91</v>
      </c>
      <c r="J1994" s="9">
        <v>14.5</v>
      </c>
      <c r="K1994" s="14">
        <v>31</v>
      </c>
      <c r="L1994" s="14">
        <v>67.959000000000003</v>
      </c>
      <c r="M1994" s="14">
        <v>0.38600000000000001</v>
      </c>
      <c r="N1994" s="14">
        <f t="shared" si="93"/>
        <v>0.43055555555555558</v>
      </c>
      <c r="O1994" s="14">
        <f t="shared" si="95"/>
        <v>3.7300498753117184</v>
      </c>
      <c r="P1994" s="14"/>
      <c r="Q1994" s="14"/>
      <c r="R1994" s="14"/>
      <c r="W1994" t="s">
        <v>3530</v>
      </c>
      <c r="X1994" s="6">
        <v>2004</v>
      </c>
      <c r="Z1994" s="6">
        <v>0</v>
      </c>
      <c r="AD1994" s="14">
        <v>72</v>
      </c>
    </row>
    <row r="1995" spans="1:30">
      <c r="A1995" s="9">
        <v>12</v>
      </c>
      <c r="B1995" s="9" t="str">
        <f t="shared" si="94"/>
        <v>Planet Audio P122X-4</v>
      </c>
      <c r="C1995" s="14" t="s">
        <v>1614</v>
      </c>
      <c r="D1995" s="14" t="s">
        <v>2750</v>
      </c>
      <c r="E1995" s="14"/>
      <c r="F1995" s="14"/>
      <c r="G1995" s="14"/>
      <c r="H1995" s="14">
        <v>250</v>
      </c>
      <c r="I1995" s="14">
        <v>92</v>
      </c>
      <c r="J1995" s="9">
        <v>4.91</v>
      </c>
      <c r="K1995" s="14">
        <v>28.6</v>
      </c>
      <c r="L1995" s="14">
        <v>152.19900000000001</v>
      </c>
      <c r="M1995" s="14">
        <v>0.33</v>
      </c>
      <c r="N1995" s="14">
        <f t="shared" si="93"/>
        <v>0.39722222222222225</v>
      </c>
      <c r="O1995" s="14">
        <f t="shared" si="95"/>
        <v>1.9500000000000002</v>
      </c>
      <c r="P1995" s="14"/>
      <c r="Q1995" s="14"/>
      <c r="R1995" s="14"/>
      <c r="W1995" t="s">
        <v>3530</v>
      </c>
      <c r="X1995" s="6">
        <v>2004</v>
      </c>
      <c r="Z1995" s="6">
        <v>0</v>
      </c>
      <c r="AD1995" s="14">
        <v>72</v>
      </c>
    </row>
    <row r="1996" spans="1:30">
      <c r="A1996" s="9">
        <v>12</v>
      </c>
      <c r="B1996" s="9" t="str">
        <f t="shared" si="94"/>
        <v>Planet Audio P122X-8</v>
      </c>
      <c r="C1996" s="14" t="s">
        <v>1614</v>
      </c>
      <c r="D1996" s="14" t="s">
        <v>2751</v>
      </c>
      <c r="E1996" s="14"/>
      <c r="F1996" s="14"/>
      <c r="G1996" s="14"/>
      <c r="H1996" s="14">
        <v>250</v>
      </c>
      <c r="I1996" s="14">
        <v>92</v>
      </c>
      <c r="J1996" s="9">
        <v>5.31</v>
      </c>
      <c r="K1996" s="14">
        <v>28.6</v>
      </c>
      <c r="L1996" s="14">
        <v>152.19900000000001</v>
      </c>
      <c r="M1996" s="14">
        <v>0.34100000000000003</v>
      </c>
      <c r="N1996" s="14">
        <f t="shared" si="93"/>
        <v>0.38133333333333336</v>
      </c>
      <c r="O1996" s="14">
        <f t="shared" si="95"/>
        <v>3.2240000000000006</v>
      </c>
      <c r="P1996" s="14"/>
      <c r="Q1996" s="14"/>
      <c r="R1996" s="14"/>
      <c r="W1996" t="s">
        <v>3530</v>
      </c>
      <c r="X1996" s="6">
        <v>2004</v>
      </c>
      <c r="Z1996" s="6">
        <v>0</v>
      </c>
      <c r="AD1996" s="14">
        <v>75</v>
      </c>
    </row>
    <row r="1997" spans="1:30">
      <c r="A1997" s="9">
        <v>12</v>
      </c>
      <c r="B1997" s="9" t="str">
        <f t="shared" si="94"/>
        <v>Planet Audio P12C-4</v>
      </c>
      <c r="C1997" s="14" t="s">
        <v>1614</v>
      </c>
      <c r="D1997" s="14" t="s">
        <v>2752</v>
      </c>
      <c r="E1997" s="14"/>
      <c r="F1997" s="14"/>
      <c r="G1997" s="14"/>
      <c r="H1997" s="14">
        <v>250</v>
      </c>
      <c r="I1997" s="14">
        <v>92.6</v>
      </c>
      <c r="J1997" s="9">
        <v>13.97</v>
      </c>
      <c r="K1997" s="14">
        <v>31.8</v>
      </c>
      <c r="L1997" s="14">
        <v>47.709000000000003</v>
      </c>
      <c r="M1997" s="14">
        <v>0.35199999999999998</v>
      </c>
      <c r="N1997" s="14">
        <f t="shared" si="93"/>
        <v>0.79500000000000004</v>
      </c>
      <c r="O1997" s="14">
        <f t="shared" si="95"/>
        <v>0.63169300225733616</v>
      </c>
      <c r="P1997" s="14"/>
      <c r="Q1997" s="14"/>
      <c r="R1997" s="14"/>
      <c r="W1997" t="s">
        <v>3530</v>
      </c>
      <c r="X1997" s="6">
        <v>2004</v>
      </c>
      <c r="Z1997" s="6">
        <v>0</v>
      </c>
      <c r="AD1997" s="14">
        <v>40</v>
      </c>
    </row>
    <row r="1998" spans="1:30">
      <c r="A1998" s="9">
        <v>12</v>
      </c>
      <c r="B1998" s="9" t="str">
        <f t="shared" si="94"/>
        <v>Planet Audio P12C-8</v>
      </c>
      <c r="C1998" s="14" t="s">
        <v>1614</v>
      </c>
      <c r="D1998" s="14" t="s">
        <v>2753</v>
      </c>
      <c r="E1998" s="14"/>
      <c r="F1998" s="14"/>
      <c r="G1998" s="14"/>
      <c r="H1998" s="14">
        <v>250</v>
      </c>
      <c r="I1998" s="14">
        <v>92.6</v>
      </c>
      <c r="J1998" s="9">
        <v>13.97</v>
      </c>
      <c r="K1998" s="14">
        <v>31.8</v>
      </c>
      <c r="L1998" s="14">
        <v>63.476999999999997</v>
      </c>
      <c r="M1998" s="14">
        <v>0.16200000000000001</v>
      </c>
      <c r="N1998" s="14">
        <f t="shared" si="93"/>
        <v>0.18068181818181819</v>
      </c>
      <c r="O1998" s="14">
        <f t="shared" si="95"/>
        <v>1.5667883211678826</v>
      </c>
      <c r="P1998" s="14"/>
      <c r="Q1998" s="14"/>
      <c r="R1998" s="14"/>
      <c r="W1998" t="s">
        <v>3530</v>
      </c>
      <c r="X1998" s="6">
        <v>2004</v>
      </c>
      <c r="Z1998" s="6">
        <v>0</v>
      </c>
      <c r="AD1998" s="14">
        <v>176</v>
      </c>
    </row>
    <row r="1999" spans="1:30">
      <c r="A1999" s="9">
        <v>12</v>
      </c>
      <c r="B1999" s="9" t="str">
        <f t="shared" si="94"/>
        <v>Planet Audio P12NEO</v>
      </c>
      <c r="C1999" s="14" t="s">
        <v>1614</v>
      </c>
      <c r="D1999" s="14" t="s">
        <v>2754</v>
      </c>
      <c r="E1999" s="14"/>
      <c r="F1999" s="14"/>
      <c r="G1999" s="14"/>
      <c r="H1999" s="14">
        <v>300</v>
      </c>
      <c r="I1999" s="14">
        <v>88</v>
      </c>
      <c r="J1999" s="9">
        <v>5.5</v>
      </c>
      <c r="K1999" s="14">
        <v>26</v>
      </c>
      <c r="L1999" s="14">
        <v>95.066999999999993</v>
      </c>
      <c r="M1999" s="14">
        <v>0.372</v>
      </c>
      <c r="N1999" s="14">
        <f t="shared" si="93"/>
        <v>0.55319148936170215</v>
      </c>
      <c r="O1999" s="14">
        <f t="shared" si="95"/>
        <v>1.1357444809769848</v>
      </c>
      <c r="P1999" s="14"/>
      <c r="Q1999" s="14"/>
      <c r="R1999" s="14"/>
      <c r="W1999" t="s">
        <v>3530</v>
      </c>
      <c r="X1999" s="6">
        <v>2004</v>
      </c>
      <c r="Z1999" s="6">
        <v>0</v>
      </c>
      <c r="AD1999" s="14">
        <v>47</v>
      </c>
    </row>
    <row r="2000" spans="1:30">
      <c r="A2000" s="9">
        <v>12</v>
      </c>
      <c r="B2000" s="9" t="str">
        <f t="shared" si="94"/>
        <v>Planet Audio V-12D</v>
      </c>
      <c r="C2000" s="14" t="s">
        <v>1614</v>
      </c>
      <c r="D2000" s="14" t="s">
        <v>2755</v>
      </c>
      <c r="E2000" s="14"/>
      <c r="F2000" s="14"/>
      <c r="G2000" s="14"/>
      <c r="H2000" s="14">
        <v>250</v>
      </c>
      <c r="I2000" s="14">
        <v>90.3</v>
      </c>
      <c r="J2000" s="9">
        <v>10</v>
      </c>
      <c r="K2000" s="14">
        <v>29.64</v>
      </c>
      <c r="L2000" s="14">
        <v>145.90799999999999</v>
      </c>
      <c r="M2000" s="14">
        <v>0.48599999999999999</v>
      </c>
      <c r="N2000" s="14">
        <f t="shared" si="93"/>
        <v>0.61750000000000005</v>
      </c>
      <c r="O2000" s="14">
        <f t="shared" si="95"/>
        <v>2.2821673003802281</v>
      </c>
      <c r="P2000" s="14"/>
      <c r="Q2000" s="14"/>
      <c r="R2000" s="14"/>
      <c r="W2000" t="s">
        <v>3530</v>
      </c>
      <c r="X2000" s="6">
        <v>2004</v>
      </c>
      <c r="Z2000" s="6">
        <v>0</v>
      </c>
      <c r="AD2000" s="14">
        <v>48</v>
      </c>
    </row>
    <row r="2001" spans="1:30">
      <c r="A2001" s="9">
        <v>12</v>
      </c>
      <c r="B2001" s="9" t="str">
        <f t="shared" si="94"/>
        <v>Planet Audio V-12S</v>
      </c>
      <c r="C2001" s="14" t="s">
        <v>1614</v>
      </c>
      <c r="D2001" s="14" t="s">
        <v>2756</v>
      </c>
      <c r="E2001" s="14"/>
      <c r="F2001" s="14"/>
      <c r="G2001" s="14"/>
      <c r="H2001" s="14">
        <v>250</v>
      </c>
      <c r="I2001" s="14">
        <v>90.3</v>
      </c>
      <c r="J2001" s="9">
        <v>10</v>
      </c>
      <c r="K2001" s="14">
        <v>29.64</v>
      </c>
      <c r="L2001" s="14">
        <v>145.90799999999999</v>
      </c>
      <c r="M2001" s="14">
        <v>0.45500000000000002</v>
      </c>
      <c r="N2001" s="14">
        <f t="shared" si="93"/>
        <v>0.57000000000000006</v>
      </c>
      <c r="O2001" s="14">
        <f t="shared" si="95"/>
        <v>2.2552173913043485</v>
      </c>
      <c r="P2001" s="14"/>
      <c r="Q2001" s="14"/>
      <c r="R2001" s="14"/>
      <c r="W2001" t="s">
        <v>3530</v>
      </c>
      <c r="X2001" s="6">
        <v>2004</v>
      </c>
      <c r="Z2001" s="6">
        <v>0</v>
      </c>
      <c r="AD2001" s="14">
        <v>52</v>
      </c>
    </row>
    <row r="2002" spans="1:30">
      <c r="A2002" s="9">
        <v>12</v>
      </c>
      <c r="B2002" s="9" t="str">
        <f t="shared" si="94"/>
        <v>Planet Audio VC-12D</v>
      </c>
      <c r="C2002" s="14" t="s">
        <v>1614</v>
      </c>
      <c r="D2002" s="14" t="s">
        <v>2757</v>
      </c>
      <c r="E2002" s="14"/>
      <c r="F2002" s="14"/>
      <c r="G2002" s="14"/>
      <c r="H2002" s="14">
        <v>325</v>
      </c>
      <c r="I2002" s="14">
        <v>90</v>
      </c>
      <c r="J2002" s="9">
        <v>17</v>
      </c>
      <c r="K2002" s="14">
        <v>28.9</v>
      </c>
      <c r="L2002" s="14">
        <v>57.536999999999999</v>
      </c>
      <c r="M2002" s="14">
        <v>0.51400000000000001</v>
      </c>
      <c r="N2002" s="14">
        <f t="shared" si="93"/>
        <v>0.70487804878048776</v>
      </c>
      <c r="O2002" s="14">
        <f t="shared" si="95"/>
        <v>1.8981088678763098</v>
      </c>
      <c r="P2002" s="14"/>
      <c r="Q2002" s="14"/>
      <c r="R2002" s="14"/>
      <c r="W2002" t="s">
        <v>3530</v>
      </c>
      <c r="X2002" s="6">
        <v>2004</v>
      </c>
      <c r="Z2002" s="6">
        <v>0</v>
      </c>
      <c r="AD2002" s="14">
        <v>41</v>
      </c>
    </row>
    <row r="2003" spans="1:30">
      <c r="A2003" s="9">
        <v>12</v>
      </c>
      <c r="B2003" s="9" t="str">
        <f t="shared" si="94"/>
        <v>Planet Audio VC-12S</v>
      </c>
      <c r="C2003" s="14" t="s">
        <v>1614</v>
      </c>
      <c r="D2003" s="14" t="s">
        <v>2758</v>
      </c>
      <c r="E2003" s="14"/>
      <c r="F2003" s="14"/>
      <c r="G2003" s="14"/>
      <c r="H2003" s="14">
        <v>325</v>
      </c>
      <c r="I2003" s="14">
        <v>90</v>
      </c>
      <c r="J2003" s="9">
        <v>17.399999999999999</v>
      </c>
      <c r="K2003" s="14">
        <v>28.9</v>
      </c>
      <c r="L2003" s="14">
        <v>57.536999999999999</v>
      </c>
      <c r="M2003" s="14">
        <v>0.497</v>
      </c>
      <c r="N2003" s="14">
        <f t="shared" si="93"/>
        <v>0.6020833333333333</v>
      </c>
      <c r="O2003" s="14">
        <f t="shared" si="95"/>
        <v>2.8476011102299785</v>
      </c>
      <c r="P2003" s="14"/>
      <c r="Q2003" s="14"/>
      <c r="R2003" s="14"/>
      <c r="W2003" t="s">
        <v>3530</v>
      </c>
      <c r="X2003" s="6">
        <v>2004</v>
      </c>
      <c r="Z2003" s="6">
        <v>0</v>
      </c>
      <c r="AD2003" s="14">
        <v>48</v>
      </c>
    </row>
    <row r="2004" spans="1:30">
      <c r="A2004" s="9">
        <v>12</v>
      </c>
      <c r="B2004" s="9" t="str">
        <f t="shared" si="94"/>
        <v>Planet Audio Z-12</v>
      </c>
      <c r="C2004" s="14" t="s">
        <v>1614</v>
      </c>
      <c r="D2004" s="14" t="s">
        <v>2759</v>
      </c>
      <c r="E2004" s="14"/>
      <c r="F2004" s="14"/>
      <c r="G2004" s="14"/>
      <c r="H2004" s="14">
        <v>375</v>
      </c>
      <c r="I2004" s="14">
        <v>94</v>
      </c>
      <c r="J2004" s="9">
        <v>13.97</v>
      </c>
      <c r="K2004" s="14">
        <v>27</v>
      </c>
      <c r="L2004" s="14">
        <v>69.39</v>
      </c>
      <c r="M2004" s="14">
        <v>0.247</v>
      </c>
      <c r="N2004" s="14">
        <f t="shared" si="93"/>
        <v>0.31034482758620691</v>
      </c>
      <c r="O2004" s="14">
        <f t="shared" si="95"/>
        <v>1.2101252041371804</v>
      </c>
      <c r="P2004" s="14"/>
      <c r="Q2004" s="14"/>
      <c r="R2004" s="14"/>
      <c r="W2004" t="s">
        <v>3530</v>
      </c>
      <c r="X2004" s="6">
        <v>2004</v>
      </c>
      <c r="Z2004" s="6">
        <v>0</v>
      </c>
      <c r="AD2004" s="14">
        <v>87</v>
      </c>
    </row>
    <row r="2005" spans="1:30">
      <c r="A2005" s="9">
        <v>12</v>
      </c>
      <c r="B2005" s="9" t="str">
        <f t="shared" si="94"/>
        <v>Precision TA 305F</v>
      </c>
      <c r="C2005" s="14" t="s">
        <v>1027</v>
      </c>
      <c r="D2005" s="14" t="s">
        <v>2760</v>
      </c>
      <c r="E2005" s="14"/>
      <c r="F2005" s="14"/>
      <c r="G2005" s="14"/>
      <c r="H2005" s="14">
        <v>200</v>
      </c>
      <c r="I2005" s="14">
        <v>91</v>
      </c>
      <c r="J2005" s="9">
        <v>6</v>
      </c>
      <c r="K2005" s="14">
        <v>24.5</v>
      </c>
      <c r="L2005" s="14">
        <v>188</v>
      </c>
      <c r="M2005" s="14">
        <v>0.30599999999999999</v>
      </c>
      <c r="N2005" s="14">
        <f t="shared" si="93"/>
        <v>0.32236842105263158</v>
      </c>
      <c r="O2005" s="14">
        <f t="shared" si="95"/>
        <v>6.0265273311897092</v>
      </c>
      <c r="P2005" s="14"/>
      <c r="Q2005" s="14"/>
      <c r="R2005" s="14"/>
      <c r="W2005" t="s">
        <v>3530</v>
      </c>
      <c r="X2005" s="6">
        <v>2004</v>
      </c>
      <c r="Z2005" s="6">
        <v>0</v>
      </c>
      <c r="AD2005" s="14">
        <v>76</v>
      </c>
    </row>
    <row r="2006" spans="1:30">
      <c r="A2006" s="9">
        <v>12</v>
      </c>
      <c r="B2006" s="9" t="str">
        <f t="shared" si="94"/>
        <v>Precision TA 305FSW</v>
      </c>
      <c r="C2006" s="14" t="s">
        <v>1027</v>
      </c>
      <c r="D2006" s="14" t="s">
        <v>2761</v>
      </c>
      <c r="E2006" s="14"/>
      <c r="F2006" s="14"/>
      <c r="G2006" s="14"/>
      <c r="H2006" s="14">
        <v>200</v>
      </c>
      <c r="I2006" s="14">
        <v>90</v>
      </c>
      <c r="J2006" s="9">
        <v>6</v>
      </c>
      <c r="K2006" s="14">
        <v>21</v>
      </c>
      <c r="L2006" s="14">
        <v>244</v>
      </c>
      <c r="M2006" s="14">
        <v>0.33200000000000002</v>
      </c>
      <c r="N2006" s="14">
        <f t="shared" si="93"/>
        <v>0.34426229508196721</v>
      </c>
      <c r="O2006" s="14">
        <f t="shared" si="95"/>
        <v>9.3208556149732775</v>
      </c>
      <c r="P2006" s="14"/>
      <c r="Q2006" s="14"/>
      <c r="R2006" s="14"/>
      <c r="W2006" t="s">
        <v>3530</v>
      </c>
      <c r="X2006" s="6">
        <v>2004</v>
      </c>
      <c r="Z2006" s="6">
        <v>0</v>
      </c>
      <c r="AD2006" s="14">
        <v>61</v>
      </c>
    </row>
    <row r="2007" spans="1:30">
      <c r="A2007" s="9">
        <v>12</v>
      </c>
      <c r="B2007" s="9" t="str">
        <f t="shared" si="94"/>
        <v>Precision Devices PD 121</v>
      </c>
      <c r="C2007" s="14" t="s">
        <v>2136</v>
      </c>
      <c r="D2007" s="14" t="s">
        <v>2762</v>
      </c>
      <c r="E2007" s="14"/>
      <c r="F2007" s="14"/>
      <c r="G2007" s="14"/>
      <c r="H2007" s="14">
        <v>200</v>
      </c>
      <c r="I2007" s="14">
        <v>100</v>
      </c>
      <c r="J2007" s="9">
        <v>2</v>
      </c>
      <c r="K2007" s="14">
        <v>59</v>
      </c>
      <c r="L2007" s="14">
        <v>54</v>
      </c>
      <c r="M2007" s="14">
        <v>0.20100000000000001</v>
      </c>
      <c r="N2007" s="14">
        <f t="shared" si="93"/>
        <v>0.20921985815602837</v>
      </c>
      <c r="O2007" s="14">
        <f t="shared" si="95"/>
        <v>5.1160483175151032</v>
      </c>
      <c r="P2007" s="14"/>
      <c r="Q2007" s="14"/>
      <c r="R2007" s="14"/>
      <c r="W2007" t="s">
        <v>3530</v>
      </c>
      <c r="X2007" s="6">
        <v>2004</v>
      </c>
      <c r="Z2007" s="6">
        <v>0</v>
      </c>
      <c r="AD2007" s="14">
        <v>282</v>
      </c>
    </row>
    <row r="2008" spans="1:30">
      <c r="A2008" s="9">
        <v>12</v>
      </c>
      <c r="B2008" s="9" t="str">
        <f t="shared" si="94"/>
        <v>Precision Devices PD 122</v>
      </c>
      <c r="C2008" s="14" t="s">
        <v>2136</v>
      </c>
      <c r="D2008" s="14" t="s">
        <v>2763</v>
      </c>
      <c r="E2008" s="14"/>
      <c r="F2008" s="14"/>
      <c r="G2008" s="14"/>
      <c r="H2008" s="14">
        <v>300</v>
      </c>
      <c r="I2008" s="14">
        <v>99</v>
      </c>
      <c r="J2008" s="9">
        <v>4</v>
      </c>
      <c r="K2008" s="14">
        <v>42.9</v>
      </c>
      <c r="L2008" s="14">
        <v>90</v>
      </c>
      <c r="M2008" s="14">
        <v>0.19400000000000001</v>
      </c>
      <c r="N2008" s="14">
        <f t="shared" si="93"/>
        <v>0.19678899082568807</v>
      </c>
      <c r="O2008" s="14">
        <f t="shared" si="95"/>
        <v>13.688486842105327</v>
      </c>
      <c r="P2008" s="14"/>
      <c r="Q2008" s="14"/>
      <c r="R2008" s="14"/>
      <c r="W2008" t="s">
        <v>3530</v>
      </c>
      <c r="X2008" s="6">
        <v>2004</v>
      </c>
      <c r="Z2008" s="6">
        <v>0</v>
      </c>
      <c r="AD2008" s="14">
        <v>218</v>
      </c>
    </row>
    <row r="2009" spans="1:30">
      <c r="A2009" s="9">
        <v>12</v>
      </c>
      <c r="B2009" s="9" t="str">
        <f t="shared" si="94"/>
        <v>Radian 5312</v>
      </c>
      <c r="C2009" s="14" t="s">
        <v>2764</v>
      </c>
      <c r="D2009" s="14" t="s">
        <v>2765</v>
      </c>
      <c r="E2009" s="14"/>
      <c r="F2009" s="14"/>
      <c r="G2009" s="14"/>
      <c r="H2009" s="14">
        <v>500</v>
      </c>
      <c r="I2009" s="14">
        <v>96</v>
      </c>
      <c r="J2009" s="9">
        <v>3.25</v>
      </c>
      <c r="K2009" s="14">
        <v>54</v>
      </c>
      <c r="L2009" s="14">
        <v>55.4</v>
      </c>
      <c r="M2009" s="14">
        <v>0.36530000000000001</v>
      </c>
      <c r="N2009" s="14">
        <f t="shared" si="93"/>
        <v>0.42519685039370081</v>
      </c>
      <c r="O2009" s="14">
        <f t="shared" si="95"/>
        <v>2.5931982805084854</v>
      </c>
      <c r="P2009" s="14"/>
      <c r="Q2009" s="14"/>
      <c r="R2009" s="14"/>
      <c r="W2009" t="s">
        <v>3530</v>
      </c>
      <c r="X2009" s="6">
        <v>2004</v>
      </c>
      <c r="Z2009" s="6">
        <v>0</v>
      </c>
      <c r="AD2009" s="14">
        <v>127</v>
      </c>
    </row>
    <row r="2010" spans="1:30">
      <c r="A2010" s="9">
        <v>12</v>
      </c>
      <c r="B2010" s="9" t="str">
        <f t="shared" si="94"/>
        <v>Raveland AXX1212</v>
      </c>
      <c r="C2010" s="14" t="s">
        <v>2139</v>
      </c>
      <c r="D2010" s="14" t="s">
        <v>2766</v>
      </c>
      <c r="E2010" s="14"/>
      <c r="F2010" s="14"/>
      <c r="G2010" s="14"/>
      <c r="H2010" s="14">
        <v>220</v>
      </c>
      <c r="I2010" s="14"/>
      <c r="J2010" s="9">
        <v>9</v>
      </c>
      <c r="K2010" s="14">
        <v>35.200000000000003</v>
      </c>
      <c r="L2010" s="14">
        <v>48.7</v>
      </c>
      <c r="M2010" s="14">
        <v>0.33</v>
      </c>
      <c r="N2010" s="14">
        <f t="shared" si="93"/>
        <v>0.34851485148514855</v>
      </c>
      <c r="O2010" s="14">
        <f t="shared" si="95"/>
        <v>6.2117647058823477</v>
      </c>
      <c r="P2010" s="14"/>
      <c r="Q2010" s="14"/>
      <c r="R2010" s="14"/>
      <c r="W2010" t="s">
        <v>3530</v>
      </c>
      <c r="X2010" s="6">
        <v>2004</v>
      </c>
      <c r="Z2010" s="6">
        <v>0</v>
      </c>
      <c r="AD2010" s="14">
        <v>101</v>
      </c>
    </row>
    <row r="2011" spans="1:30">
      <c r="A2011" s="9">
        <v>12</v>
      </c>
      <c r="B2011" s="9" t="str">
        <f t="shared" si="94"/>
        <v>Raveland LHX 1200</v>
      </c>
      <c r="C2011" s="14" t="s">
        <v>2139</v>
      </c>
      <c r="D2011" s="14" t="s">
        <v>2767</v>
      </c>
      <c r="E2011" s="14"/>
      <c r="F2011" s="14"/>
      <c r="G2011" s="14"/>
      <c r="H2011" s="14">
        <v>220</v>
      </c>
      <c r="I2011" s="14"/>
      <c r="J2011" s="9">
        <v>9</v>
      </c>
      <c r="K2011" s="14">
        <v>33.200000000000003</v>
      </c>
      <c r="L2011" s="14">
        <v>62.3</v>
      </c>
      <c r="M2011" s="14">
        <v>0.34</v>
      </c>
      <c r="N2011" s="14">
        <f t="shared" si="93"/>
        <v>0.34947368421052633</v>
      </c>
      <c r="O2011" s="14">
        <f t="shared" si="95"/>
        <v>12.542222222222268</v>
      </c>
      <c r="P2011" s="14"/>
      <c r="Q2011" s="14"/>
      <c r="R2011" s="14"/>
      <c r="W2011" t="s">
        <v>3530</v>
      </c>
      <c r="X2011" s="6">
        <v>2004</v>
      </c>
      <c r="Z2011" s="6">
        <v>0</v>
      </c>
      <c r="AD2011" s="14">
        <v>95</v>
      </c>
    </row>
    <row r="2012" spans="1:30">
      <c r="A2012" s="9">
        <v>12</v>
      </c>
      <c r="B2012" s="9" t="str">
        <f t="shared" si="94"/>
        <v>Ravemaster BSW 124 ii</v>
      </c>
      <c r="C2012" s="14" t="s">
        <v>2141</v>
      </c>
      <c r="D2012" s="14" t="s">
        <v>2768</v>
      </c>
      <c r="E2012" s="14"/>
      <c r="F2012" s="14"/>
      <c r="G2012" s="14"/>
      <c r="H2012" s="14">
        <v>220</v>
      </c>
      <c r="I2012" s="14"/>
      <c r="J2012" s="9">
        <v>5.4</v>
      </c>
      <c r="K2012" s="14">
        <v>26.1</v>
      </c>
      <c r="L2012" s="14">
        <v>111</v>
      </c>
      <c r="M2012" s="14">
        <v>0.24</v>
      </c>
      <c r="N2012" s="14">
        <f t="shared" si="93"/>
        <v>0.25588235294117651</v>
      </c>
      <c r="O2012" s="14">
        <f t="shared" si="95"/>
        <v>3.8666666666666574</v>
      </c>
      <c r="P2012" s="14"/>
      <c r="Q2012" s="14"/>
      <c r="R2012" s="14"/>
      <c r="W2012" t="s">
        <v>3530</v>
      </c>
      <c r="X2012" s="6">
        <v>2004</v>
      </c>
      <c r="Z2012" s="6">
        <v>0</v>
      </c>
      <c r="AD2012" s="14">
        <v>102</v>
      </c>
    </row>
    <row r="2013" spans="1:30">
      <c r="A2013" s="9">
        <v>12</v>
      </c>
      <c r="B2013" s="9" t="str">
        <f t="shared" si="94"/>
        <v>Ravemaster BSW 154 ii</v>
      </c>
      <c r="C2013" s="14" t="s">
        <v>2141</v>
      </c>
      <c r="D2013" s="14" t="s">
        <v>2769</v>
      </c>
      <c r="E2013" s="14"/>
      <c r="F2013" s="14"/>
      <c r="G2013" s="14"/>
      <c r="H2013" s="14">
        <v>250</v>
      </c>
      <c r="I2013" s="14"/>
      <c r="J2013" s="9">
        <v>5</v>
      </c>
      <c r="K2013" s="14">
        <v>23.5</v>
      </c>
      <c r="L2013" s="14">
        <v>266.3</v>
      </c>
      <c r="M2013" s="14">
        <v>0.23</v>
      </c>
      <c r="N2013" s="14">
        <f t="shared" si="93"/>
        <v>0.23979591836734693</v>
      </c>
      <c r="O2013" s="14">
        <f t="shared" si="95"/>
        <v>5.6302083333333481</v>
      </c>
      <c r="P2013" s="14"/>
      <c r="Q2013" s="14"/>
      <c r="R2013" s="14"/>
      <c r="W2013" t="s">
        <v>3530</v>
      </c>
      <c r="X2013" s="6">
        <v>2004</v>
      </c>
      <c r="Z2013" s="6">
        <v>0</v>
      </c>
      <c r="AD2013" s="14">
        <v>98</v>
      </c>
    </row>
    <row r="2014" spans="1:30">
      <c r="A2014" s="9">
        <v>12</v>
      </c>
      <c r="B2014" s="9" t="str">
        <f t="shared" si="94"/>
        <v>RCF LF12G300</v>
      </c>
      <c r="C2014" s="14" t="s">
        <v>2770</v>
      </c>
      <c r="D2014" s="14" t="s">
        <v>2771</v>
      </c>
      <c r="E2014" s="14"/>
      <c r="F2014" s="14"/>
      <c r="G2014" s="14"/>
      <c r="H2014" s="14">
        <v>350</v>
      </c>
      <c r="I2014" s="14">
        <v>95</v>
      </c>
      <c r="J2014" s="9">
        <v>6.5</v>
      </c>
      <c r="K2014" s="14">
        <v>54</v>
      </c>
      <c r="L2014" s="14">
        <v>55</v>
      </c>
      <c r="M2014" s="14">
        <v>0.28000000000000003</v>
      </c>
      <c r="N2014" s="14">
        <f t="shared" si="93"/>
        <v>0.3</v>
      </c>
      <c r="O2014" s="14">
        <f t="shared" si="95"/>
        <v>4.2000000000000073</v>
      </c>
      <c r="P2014" s="14"/>
      <c r="Q2014" s="14"/>
      <c r="R2014" s="14"/>
      <c r="W2014" t="s">
        <v>3530</v>
      </c>
      <c r="X2014" s="6">
        <v>2004</v>
      </c>
      <c r="Z2014" s="6">
        <v>0</v>
      </c>
      <c r="AD2014" s="14">
        <v>180</v>
      </c>
    </row>
    <row r="2015" spans="1:30">
      <c r="A2015" s="9">
        <v>12</v>
      </c>
      <c r="B2015" s="9" t="str">
        <f t="shared" si="94"/>
        <v>RCF MB12G300</v>
      </c>
      <c r="C2015" s="14" t="s">
        <v>2770</v>
      </c>
      <c r="D2015" s="14" t="s">
        <v>2772</v>
      </c>
      <c r="E2015" s="14"/>
      <c r="F2015" s="14"/>
      <c r="G2015" s="14"/>
      <c r="H2015" s="14">
        <v>250</v>
      </c>
      <c r="I2015" s="14">
        <v>98</v>
      </c>
      <c r="J2015" s="9">
        <v>5.5</v>
      </c>
      <c r="K2015" s="14">
        <v>61</v>
      </c>
      <c r="L2015" s="14">
        <v>57</v>
      </c>
      <c r="M2015" s="14">
        <v>0.3</v>
      </c>
      <c r="N2015" s="14">
        <f t="shared" si="93"/>
        <v>0.3193717277486911</v>
      </c>
      <c r="O2015" s="14">
        <f t="shared" si="95"/>
        <v>4.9459459459459456</v>
      </c>
      <c r="P2015" s="14"/>
      <c r="Q2015" s="14"/>
      <c r="R2015" s="14"/>
      <c r="W2015" t="s">
        <v>3530</v>
      </c>
      <c r="X2015" s="6">
        <v>2004</v>
      </c>
      <c r="Z2015" s="6">
        <v>0</v>
      </c>
      <c r="AD2015" s="14">
        <v>191</v>
      </c>
    </row>
    <row r="2016" spans="1:30">
      <c r="A2016" s="9">
        <v>12</v>
      </c>
      <c r="B2016" s="9" t="str">
        <f t="shared" si="94"/>
        <v>Rockford-Fosgate RFD2112</v>
      </c>
      <c r="C2016" s="14" t="s">
        <v>1262</v>
      </c>
      <c r="D2016" s="14" t="s">
        <v>2773</v>
      </c>
      <c r="E2016" s="14"/>
      <c r="F2016" s="14"/>
      <c r="G2016" s="14"/>
      <c r="H2016" s="14">
        <v>500</v>
      </c>
      <c r="I2016" s="14">
        <v>86.7</v>
      </c>
      <c r="J2016" s="9"/>
      <c r="K2016" s="14">
        <v>25</v>
      </c>
      <c r="L2016" s="14">
        <v>77.22</v>
      </c>
      <c r="M2016" s="14">
        <v>0.40100000000000002</v>
      </c>
      <c r="N2016" s="14">
        <f t="shared" si="93"/>
        <v>0</v>
      </c>
      <c r="O2016" s="14">
        <f t="shared" si="95"/>
        <v>0</v>
      </c>
      <c r="P2016" s="14"/>
      <c r="Q2016" s="14"/>
      <c r="R2016" s="14"/>
      <c r="W2016" t="s">
        <v>3530</v>
      </c>
      <c r="X2016" s="6">
        <v>2004</v>
      </c>
      <c r="Z2016" s="6">
        <v>0</v>
      </c>
      <c r="AD2016" s="14"/>
    </row>
    <row r="2017" spans="1:30">
      <c r="A2017" s="9">
        <v>12</v>
      </c>
      <c r="B2017" s="9" t="str">
        <f t="shared" si="94"/>
        <v>Rockford-Fosgate RFD2212</v>
      </c>
      <c r="C2017" s="14" t="s">
        <v>1262</v>
      </c>
      <c r="D2017" s="14" t="s">
        <v>2774</v>
      </c>
      <c r="E2017" s="14"/>
      <c r="F2017" s="14"/>
      <c r="G2017" s="14"/>
      <c r="H2017" s="14">
        <v>500</v>
      </c>
      <c r="I2017" s="14">
        <v>88</v>
      </c>
      <c r="J2017" s="9"/>
      <c r="K2017" s="14">
        <v>29</v>
      </c>
      <c r="L2017" s="14">
        <v>71.55</v>
      </c>
      <c r="M2017" s="14">
        <v>0.48</v>
      </c>
      <c r="N2017" s="14">
        <f t="shared" si="93"/>
        <v>0</v>
      </c>
      <c r="O2017" s="14">
        <f t="shared" si="95"/>
        <v>0</v>
      </c>
      <c r="P2017" s="14"/>
      <c r="Q2017" s="14"/>
      <c r="R2017" s="14"/>
      <c r="W2017" t="s">
        <v>3530</v>
      </c>
      <c r="X2017" s="6">
        <v>2004</v>
      </c>
      <c r="Z2017" s="6">
        <v>0</v>
      </c>
      <c r="AD2017" s="14"/>
    </row>
    <row r="2018" spans="1:30">
      <c r="A2018" s="9">
        <v>12</v>
      </c>
      <c r="B2018" s="9" t="str">
        <f t="shared" si="94"/>
        <v>Rockford-Fosgate RFP4112</v>
      </c>
      <c r="C2018" s="14" t="s">
        <v>1262</v>
      </c>
      <c r="D2018" s="14" t="s">
        <v>2775</v>
      </c>
      <c r="E2018" s="14"/>
      <c r="F2018" s="14"/>
      <c r="G2018" s="14"/>
      <c r="H2018" s="14">
        <v>400</v>
      </c>
      <c r="I2018" s="14">
        <v>86</v>
      </c>
      <c r="J2018" s="9"/>
      <c r="K2018" s="14">
        <v>26</v>
      </c>
      <c r="L2018" s="14">
        <v>79.38</v>
      </c>
      <c r="M2018" s="14">
        <v>0.56000000000000005</v>
      </c>
      <c r="N2018" s="14">
        <f t="shared" si="93"/>
        <v>0</v>
      </c>
      <c r="O2018" s="14">
        <f t="shared" si="95"/>
        <v>0</v>
      </c>
      <c r="P2018" s="14"/>
      <c r="Q2018" s="14"/>
      <c r="R2018" s="14"/>
      <c r="W2018" t="s">
        <v>3530</v>
      </c>
      <c r="X2018" s="6">
        <v>2004</v>
      </c>
      <c r="Z2018" s="6">
        <v>0</v>
      </c>
      <c r="AD2018" s="14"/>
    </row>
    <row r="2019" spans="1:30">
      <c r="A2019" s="9">
        <v>12</v>
      </c>
      <c r="B2019" s="9" t="str">
        <f t="shared" si="94"/>
        <v>Rockford-Fosgate RFP4212</v>
      </c>
      <c r="C2019" s="14" t="s">
        <v>1262</v>
      </c>
      <c r="D2019" s="14" t="s">
        <v>2776</v>
      </c>
      <c r="E2019" s="14"/>
      <c r="F2019" s="14"/>
      <c r="G2019" s="14"/>
      <c r="H2019" s="14">
        <v>400</v>
      </c>
      <c r="I2019" s="14">
        <v>86</v>
      </c>
      <c r="J2019" s="9"/>
      <c r="K2019" s="14">
        <v>21</v>
      </c>
      <c r="L2019" s="14">
        <v>79.38</v>
      </c>
      <c r="M2019" s="14">
        <v>0.59</v>
      </c>
      <c r="N2019" s="14">
        <f t="shared" si="93"/>
        <v>0</v>
      </c>
      <c r="O2019" s="14">
        <f t="shared" si="95"/>
        <v>0</v>
      </c>
      <c r="P2019" s="14"/>
      <c r="Q2019" s="14"/>
      <c r="R2019" s="14"/>
      <c r="W2019" t="s">
        <v>3530</v>
      </c>
      <c r="X2019" s="6">
        <v>2004</v>
      </c>
      <c r="Z2019" s="6">
        <v>0</v>
      </c>
      <c r="AD2019" s="14"/>
    </row>
    <row r="2020" spans="1:30">
      <c r="A2020" s="9">
        <v>12</v>
      </c>
      <c r="B2020" s="9" t="str">
        <f t="shared" si="94"/>
        <v>Rockford-Fosgate RFP4412</v>
      </c>
      <c r="C2020" s="14" t="s">
        <v>1262</v>
      </c>
      <c r="D2020" s="14" t="s">
        <v>2777</v>
      </c>
      <c r="E2020" s="14"/>
      <c r="F2020" s="14"/>
      <c r="G2020" s="14"/>
      <c r="H2020" s="14">
        <v>200</v>
      </c>
      <c r="I2020" s="14">
        <v>81.5</v>
      </c>
      <c r="J2020" s="9"/>
      <c r="K2020" s="14">
        <v>26</v>
      </c>
      <c r="L2020" s="14">
        <v>93.96</v>
      </c>
      <c r="M2020" s="14">
        <v>0.45</v>
      </c>
      <c r="N2020" s="14">
        <f t="shared" si="93"/>
        <v>0</v>
      </c>
      <c r="O2020" s="14">
        <f t="shared" si="95"/>
        <v>0</v>
      </c>
      <c r="P2020" s="14"/>
      <c r="Q2020" s="14"/>
      <c r="R2020" s="14"/>
      <c r="W2020" t="s">
        <v>3530</v>
      </c>
      <c r="X2020" s="6">
        <v>2004</v>
      </c>
      <c r="Z2020" s="6">
        <v>0</v>
      </c>
      <c r="AD2020" s="14"/>
    </row>
    <row r="2021" spans="1:30">
      <c r="A2021" s="9">
        <v>12</v>
      </c>
      <c r="B2021" s="9" t="str">
        <f t="shared" si="94"/>
        <v>Rockford-Fosgate RFP4812</v>
      </c>
      <c r="C2021" s="14" t="s">
        <v>1262</v>
      </c>
      <c r="D2021" s="14" t="s">
        <v>2778</v>
      </c>
      <c r="E2021" s="14"/>
      <c r="F2021" s="14"/>
      <c r="G2021" s="14"/>
      <c r="H2021" s="14">
        <v>200</v>
      </c>
      <c r="I2021" s="14">
        <v>81.5</v>
      </c>
      <c r="J2021" s="9"/>
      <c r="K2021" s="14">
        <v>21</v>
      </c>
      <c r="L2021" s="14">
        <v>93.96</v>
      </c>
      <c r="M2021" s="14">
        <v>0.41</v>
      </c>
      <c r="N2021" s="14">
        <f t="shared" si="93"/>
        <v>0</v>
      </c>
      <c r="O2021" s="14">
        <f t="shared" si="95"/>
        <v>0</v>
      </c>
      <c r="P2021" s="14"/>
      <c r="Q2021" s="14"/>
      <c r="R2021" s="14"/>
      <c r="W2021" t="s">
        <v>3530</v>
      </c>
      <c r="X2021" s="6">
        <v>2004</v>
      </c>
      <c r="Z2021" s="6">
        <v>0</v>
      </c>
      <c r="AD2021" s="14"/>
    </row>
    <row r="2022" spans="1:30">
      <c r="A2022" s="9">
        <v>12</v>
      </c>
      <c r="B2022" s="9" t="str">
        <f t="shared" si="94"/>
        <v>Rockford-Fosgate RFR3112</v>
      </c>
      <c r="C2022" s="14" t="s">
        <v>1262</v>
      </c>
      <c r="D2022" s="14" t="s">
        <v>2779</v>
      </c>
      <c r="E2022" s="14"/>
      <c r="F2022" s="14"/>
      <c r="G2022" s="14"/>
      <c r="H2022" s="14">
        <v>1000</v>
      </c>
      <c r="I2022" s="14">
        <v>85</v>
      </c>
      <c r="J2022" s="9"/>
      <c r="K2022" s="14">
        <v>26</v>
      </c>
      <c r="L2022" s="14">
        <v>39.42</v>
      </c>
      <c r="M2022" s="14">
        <v>0.33800000000000002</v>
      </c>
      <c r="N2022" s="14">
        <f t="shared" si="93"/>
        <v>0</v>
      </c>
      <c r="O2022" s="14">
        <f t="shared" si="95"/>
        <v>0</v>
      </c>
      <c r="P2022" s="14"/>
      <c r="Q2022" s="14"/>
      <c r="R2022" s="14"/>
      <c r="W2022" t="s">
        <v>3530</v>
      </c>
      <c r="X2022" s="6">
        <v>2004</v>
      </c>
      <c r="Z2022" s="6">
        <v>0</v>
      </c>
      <c r="AD2022" s="14"/>
    </row>
    <row r="2023" spans="1:30">
      <c r="A2023" s="9">
        <v>12</v>
      </c>
      <c r="B2023" s="9" t="str">
        <f t="shared" si="94"/>
        <v>Rockford-Fosgate RFZ3412</v>
      </c>
      <c r="C2023" s="14" t="s">
        <v>1262</v>
      </c>
      <c r="D2023" s="14" t="s">
        <v>2780</v>
      </c>
      <c r="E2023" s="14"/>
      <c r="F2023" s="14"/>
      <c r="G2023" s="14"/>
      <c r="H2023" s="14">
        <v>150</v>
      </c>
      <c r="I2023" s="14">
        <v>90</v>
      </c>
      <c r="J2023" s="9">
        <v>7.7</v>
      </c>
      <c r="K2023" s="14">
        <v>25</v>
      </c>
      <c r="L2023" s="14">
        <v>163</v>
      </c>
      <c r="M2023" s="14">
        <v>0.4</v>
      </c>
      <c r="N2023" s="14">
        <f t="shared" si="93"/>
        <v>0.43103448275862066</v>
      </c>
      <c r="O2023" s="14">
        <f t="shared" si="95"/>
        <v>5.5555555555555642</v>
      </c>
      <c r="P2023" s="14"/>
      <c r="Q2023" s="14"/>
      <c r="R2023" s="14"/>
      <c r="W2023" t="s">
        <v>3530</v>
      </c>
      <c r="X2023" s="6">
        <v>2004</v>
      </c>
      <c r="Z2023" s="6">
        <v>0</v>
      </c>
      <c r="AD2023" s="14">
        <v>58</v>
      </c>
    </row>
    <row r="2024" spans="1:30">
      <c r="A2024" s="9">
        <v>12</v>
      </c>
      <c r="B2024" s="9" t="str">
        <f t="shared" si="94"/>
        <v>Rockford-Fosgate RFZ3812</v>
      </c>
      <c r="C2024" s="14" t="s">
        <v>1262</v>
      </c>
      <c r="D2024" s="14" t="s">
        <v>2781</v>
      </c>
      <c r="E2024" s="14"/>
      <c r="F2024" s="14"/>
      <c r="G2024" s="14"/>
      <c r="H2024" s="14">
        <v>150</v>
      </c>
      <c r="I2024" s="14">
        <v>88</v>
      </c>
      <c r="J2024" s="9">
        <v>7.7</v>
      </c>
      <c r="K2024" s="14">
        <v>25</v>
      </c>
      <c r="L2024" s="14">
        <v>170</v>
      </c>
      <c r="M2024" s="14">
        <v>0.61</v>
      </c>
      <c r="N2024" s="14">
        <f t="shared" si="93"/>
        <v>0.69444444444444442</v>
      </c>
      <c r="O2024" s="14">
        <f t="shared" si="95"/>
        <v>5.0164473684210504</v>
      </c>
      <c r="P2024" s="14"/>
      <c r="Q2024" s="14"/>
      <c r="R2024" s="14"/>
      <c r="W2024" t="s">
        <v>3530</v>
      </c>
      <c r="X2024" s="6">
        <v>2004</v>
      </c>
      <c r="Z2024" s="6">
        <v>0</v>
      </c>
      <c r="AD2024" s="14">
        <v>36</v>
      </c>
    </row>
    <row r="2025" spans="1:30">
      <c r="A2025" s="9">
        <v>12</v>
      </c>
      <c r="B2025" s="9" t="str">
        <f t="shared" si="94"/>
        <v>Rockford-Fosgate TRF2212</v>
      </c>
      <c r="C2025" s="14" t="s">
        <v>1262</v>
      </c>
      <c r="D2025" s="14" t="s">
        <v>2782</v>
      </c>
      <c r="E2025" s="14"/>
      <c r="F2025" s="14"/>
      <c r="G2025" s="14"/>
      <c r="H2025" s="14">
        <v>2000</v>
      </c>
      <c r="I2025" s="14">
        <v>91.8</v>
      </c>
      <c r="J2025" s="9"/>
      <c r="K2025" s="14">
        <v>36</v>
      </c>
      <c r="L2025" s="14">
        <v>31.1</v>
      </c>
      <c r="M2025" s="14">
        <v>0.17100000000000001</v>
      </c>
      <c r="N2025" s="14">
        <f t="shared" si="93"/>
        <v>0</v>
      </c>
      <c r="O2025" s="14">
        <f t="shared" si="95"/>
        <v>0</v>
      </c>
      <c r="P2025" s="14"/>
      <c r="Q2025" s="14"/>
      <c r="R2025" s="14"/>
      <c r="W2025" t="s">
        <v>3530</v>
      </c>
      <c r="X2025" s="6">
        <v>2004</v>
      </c>
      <c r="Z2025" s="6">
        <v>0</v>
      </c>
      <c r="AD2025" s="14"/>
    </row>
    <row r="2026" spans="1:30">
      <c r="A2026" s="9">
        <v>12</v>
      </c>
      <c r="B2026" s="9" t="str">
        <f t="shared" si="94"/>
        <v>Selenium 12CV3</v>
      </c>
      <c r="C2026" s="14" t="s">
        <v>1639</v>
      </c>
      <c r="D2026" s="14" t="s">
        <v>2783</v>
      </c>
      <c r="E2026" s="14"/>
      <c r="F2026" s="14"/>
      <c r="G2026" s="14"/>
      <c r="H2026" s="14">
        <v>150</v>
      </c>
      <c r="I2026" s="14">
        <v>98</v>
      </c>
      <c r="J2026" s="9">
        <v>1.25</v>
      </c>
      <c r="K2026" s="14">
        <v>65</v>
      </c>
      <c r="L2026" s="14">
        <v>59</v>
      </c>
      <c r="M2026" s="14">
        <v>0.89</v>
      </c>
      <c r="N2026" s="14">
        <f t="shared" si="93"/>
        <v>0.97014925373134331</v>
      </c>
      <c r="O2026" s="14">
        <f t="shared" si="95"/>
        <v>10.772811918063292</v>
      </c>
      <c r="P2026" s="14"/>
      <c r="Q2026" s="14"/>
      <c r="R2026" s="14"/>
      <c r="W2026" t="s">
        <v>3530</v>
      </c>
      <c r="X2026" s="6">
        <v>2004</v>
      </c>
      <c r="Z2026" s="6">
        <v>0</v>
      </c>
      <c r="AD2026" s="14">
        <v>67</v>
      </c>
    </row>
    <row r="2027" spans="1:30">
      <c r="A2027" s="9">
        <v>12</v>
      </c>
      <c r="B2027" s="9" t="str">
        <f t="shared" si="94"/>
        <v>Selenium 12MB2P</v>
      </c>
      <c r="C2027" s="14" t="s">
        <v>1639</v>
      </c>
      <c r="D2027" s="14" t="s">
        <v>2784</v>
      </c>
      <c r="E2027" s="14"/>
      <c r="F2027" s="14"/>
      <c r="G2027" s="14"/>
      <c r="H2027" s="14">
        <v>400</v>
      </c>
      <c r="I2027" s="14">
        <v>101</v>
      </c>
      <c r="J2027" s="9">
        <v>1.25</v>
      </c>
      <c r="K2027" s="14">
        <v>63</v>
      </c>
      <c r="L2027" s="14">
        <v>45</v>
      </c>
      <c r="M2027" s="14">
        <v>0.44</v>
      </c>
      <c r="N2027" s="14">
        <f t="shared" si="93"/>
        <v>0.45</v>
      </c>
      <c r="O2027" s="14">
        <f t="shared" si="95"/>
        <v>19.799999999999958</v>
      </c>
      <c r="P2027" s="14"/>
      <c r="Q2027" s="14"/>
      <c r="R2027" s="14"/>
      <c r="W2027" t="s">
        <v>3530</v>
      </c>
      <c r="X2027" s="6">
        <v>2004</v>
      </c>
      <c r="Z2027" s="6">
        <v>0</v>
      </c>
      <c r="AD2027" s="14">
        <v>140</v>
      </c>
    </row>
    <row r="2028" spans="1:30">
      <c r="A2028" s="9">
        <v>12</v>
      </c>
      <c r="B2028" s="9" t="str">
        <f t="shared" si="94"/>
        <v>Selenium 12PW3</v>
      </c>
      <c r="C2028" s="14" t="s">
        <v>1639</v>
      </c>
      <c r="D2028" s="14" t="s">
        <v>2785</v>
      </c>
      <c r="E2028" s="14"/>
      <c r="F2028" s="14"/>
      <c r="G2028" s="14"/>
      <c r="H2028" s="14">
        <v>200</v>
      </c>
      <c r="I2028" s="14">
        <v>97</v>
      </c>
      <c r="J2028" s="9">
        <v>1.25</v>
      </c>
      <c r="K2028" s="14">
        <v>50</v>
      </c>
      <c r="L2028" s="14">
        <v>97</v>
      </c>
      <c r="M2028" s="14">
        <v>0.69</v>
      </c>
      <c r="N2028" s="14">
        <f t="shared" si="93"/>
        <v>0.74626865671641796</v>
      </c>
      <c r="O2028" s="14">
        <f t="shared" si="95"/>
        <v>9.1511936339522251</v>
      </c>
      <c r="P2028" s="14"/>
      <c r="Q2028" s="14"/>
      <c r="R2028" s="14"/>
      <c r="W2028" t="s">
        <v>3530</v>
      </c>
      <c r="X2028" s="6">
        <v>2004</v>
      </c>
      <c r="Z2028" s="6">
        <v>0</v>
      </c>
      <c r="AD2028" s="14">
        <v>67</v>
      </c>
    </row>
    <row r="2029" spans="1:30">
      <c r="A2029" s="9">
        <v>12</v>
      </c>
      <c r="B2029" s="9" t="str">
        <f t="shared" si="94"/>
        <v>Selenium 12PW5</v>
      </c>
      <c r="C2029" s="14" t="s">
        <v>1639</v>
      </c>
      <c r="D2029" s="14" t="s">
        <v>2786</v>
      </c>
      <c r="E2029" s="14"/>
      <c r="F2029" s="14"/>
      <c r="G2029" s="14"/>
      <c r="H2029" s="14">
        <v>300</v>
      </c>
      <c r="I2029" s="14">
        <v>96</v>
      </c>
      <c r="J2029" s="9">
        <v>3.7</v>
      </c>
      <c r="K2029" s="14">
        <v>42</v>
      </c>
      <c r="L2029" s="14">
        <v>108</v>
      </c>
      <c r="M2029" s="14">
        <v>0.31</v>
      </c>
      <c r="N2029" s="14">
        <f t="shared" si="93"/>
        <v>0.32061068702290074</v>
      </c>
      <c r="O2029" s="14">
        <f t="shared" si="95"/>
        <v>9.3669064748201247</v>
      </c>
      <c r="P2029" s="14"/>
      <c r="Q2029" s="14"/>
      <c r="R2029" s="14"/>
      <c r="W2029" t="s">
        <v>3530</v>
      </c>
      <c r="X2029" s="6">
        <v>2004</v>
      </c>
      <c r="Z2029" s="6">
        <v>0</v>
      </c>
      <c r="AD2029" s="14">
        <v>131</v>
      </c>
    </row>
    <row r="2030" spans="1:30">
      <c r="A2030" s="9">
        <v>12</v>
      </c>
      <c r="B2030" s="9" t="str">
        <f t="shared" si="94"/>
        <v>Selenium WPU1205</v>
      </c>
      <c r="C2030" s="14" t="s">
        <v>1639</v>
      </c>
      <c r="D2030" s="14" t="s">
        <v>2787</v>
      </c>
      <c r="E2030" s="14"/>
      <c r="F2030" s="14"/>
      <c r="G2030" s="14"/>
      <c r="H2030" s="14">
        <v>450</v>
      </c>
      <c r="I2030" s="14">
        <v>95</v>
      </c>
      <c r="J2030" s="9">
        <v>4.3</v>
      </c>
      <c r="K2030" s="14">
        <v>46</v>
      </c>
      <c r="L2030" s="14">
        <v>57</v>
      </c>
      <c r="M2030" s="14">
        <v>0.33</v>
      </c>
      <c r="N2030" s="14">
        <f t="shared" si="93"/>
        <v>0.34074074074074073</v>
      </c>
      <c r="O2030" s="14">
        <f t="shared" si="95"/>
        <v>10.468965517241399</v>
      </c>
      <c r="P2030" s="14"/>
      <c r="Q2030" s="14"/>
      <c r="R2030" s="14"/>
      <c r="W2030" t="s">
        <v>3530</v>
      </c>
      <c r="X2030" s="6">
        <v>2004</v>
      </c>
      <c r="Z2030" s="6">
        <v>0</v>
      </c>
      <c r="AD2030" s="14">
        <v>135</v>
      </c>
    </row>
    <row r="2031" spans="1:30">
      <c r="A2031" s="9">
        <v>12</v>
      </c>
      <c r="B2031" s="9" t="str">
        <f t="shared" si="94"/>
        <v>Selenium WPU1206</v>
      </c>
      <c r="C2031" s="14" t="s">
        <v>1639</v>
      </c>
      <c r="D2031" s="14" t="s">
        <v>2788</v>
      </c>
      <c r="E2031" s="14"/>
      <c r="F2031" s="14"/>
      <c r="G2031" s="14"/>
      <c r="H2031" s="14">
        <v>400</v>
      </c>
      <c r="I2031" s="14">
        <v>98</v>
      </c>
      <c r="J2031" s="9">
        <v>1.25</v>
      </c>
      <c r="K2031" s="14">
        <v>63</v>
      </c>
      <c r="L2031" s="14">
        <v>39</v>
      </c>
      <c r="M2031" s="14">
        <v>0.36</v>
      </c>
      <c r="N2031" s="14">
        <f t="shared" si="93"/>
        <v>0.37951807228915663</v>
      </c>
      <c r="O2031" s="14">
        <f t="shared" si="95"/>
        <v>7.0000000000000036</v>
      </c>
      <c r="P2031" s="14"/>
      <c r="Q2031" s="14"/>
      <c r="R2031" s="14"/>
      <c r="W2031" t="s">
        <v>3530</v>
      </c>
      <c r="X2031" s="6">
        <v>2004</v>
      </c>
      <c r="Z2031" s="6">
        <v>0</v>
      </c>
      <c r="AD2031" s="14">
        <v>166</v>
      </c>
    </row>
    <row r="2032" spans="1:30">
      <c r="A2032" s="9">
        <v>12</v>
      </c>
      <c r="B2032" s="9" t="str">
        <f t="shared" si="94"/>
        <v>Selenium WPU1207</v>
      </c>
      <c r="C2032" s="14" t="s">
        <v>1639</v>
      </c>
      <c r="D2032" s="14" t="s">
        <v>2789</v>
      </c>
      <c r="E2032" s="14"/>
      <c r="F2032" s="14"/>
      <c r="G2032" s="14"/>
      <c r="H2032" s="14">
        <v>500</v>
      </c>
      <c r="I2032" s="14">
        <v>95</v>
      </c>
      <c r="J2032" s="9">
        <v>4.3</v>
      </c>
      <c r="K2032" s="14">
        <v>46</v>
      </c>
      <c r="L2032" s="14">
        <v>52</v>
      </c>
      <c r="M2032" s="14">
        <v>0.33</v>
      </c>
      <c r="N2032" s="14">
        <f t="shared" si="93"/>
        <v>0.34074074074074073</v>
      </c>
      <c r="O2032" s="14">
        <f t="shared" si="95"/>
        <v>10.468965517241399</v>
      </c>
      <c r="P2032" s="14"/>
      <c r="Q2032" s="14"/>
      <c r="R2032" s="14"/>
      <c r="W2032" t="s">
        <v>3530</v>
      </c>
      <c r="X2032" s="6">
        <v>2004</v>
      </c>
      <c r="Z2032" s="6">
        <v>0</v>
      </c>
      <c r="AD2032" s="14">
        <v>135</v>
      </c>
    </row>
    <row r="2033" spans="1:30">
      <c r="A2033" s="9">
        <v>12</v>
      </c>
      <c r="B2033" s="9" t="str">
        <f t="shared" si="94"/>
        <v>Selenium WPU1208</v>
      </c>
      <c r="C2033" s="14" t="s">
        <v>1639</v>
      </c>
      <c r="D2033" s="14" t="s">
        <v>2790</v>
      </c>
      <c r="E2033" s="14"/>
      <c r="F2033" s="14"/>
      <c r="G2033" s="14"/>
      <c r="H2033" s="14">
        <v>450</v>
      </c>
      <c r="I2033" s="14">
        <v>95</v>
      </c>
      <c r="J2033" s="9">
        <v>4.3</v>
      </c>
      <c r="K2033" s="14">
        <v>46</v>
      </c>
      <c r="L2033" s="14">
        <v>62</v>
      </c>
      <c r="M2033" s="14">
        <v>0.35</v>
      </c>
      <c r="N2033" s="14">
        <f t="shared" si="93"/>
        <v>0.359375</v>
      </c>
      <c r="O2033" s="14">
        <f t="shared" si="95"/>
        <v>13.416666666666641</v>
      </c>
      <c r="P2033" s="14"/>
      <c r="Q2033" s="14"/>
      <c r="R2033" s="14"/>
      <c r="W2033" t="s">
        <v>3530</v>
      </c>
      <c r="X2033" s="6">
        <v>2004</v>
      </c>
      <c r="Z2033" s="6">
        <v>0</v>
      </c>
      <c r="AD2033" s="14">
        <v>128</v>
      </c>
    </row>
    <row r="2034" spans="1:30">
      <c r="A2034" s="9">
        <v>12</v>
      </c>
      <c r="B2034" s="9" t="str">
        <f t="shared" si="94"/>
        <v>Sica LP 312751800 WT 4 ohm</v>
      </c>
      <c r="C2034" s="14" t="s">
        <v>879</v>
      </c>
      <c r="D2034" s="14" t="s">
        <v>2791</v>
      </c>
      <c r="E2034" s="14"/>
      <c r="F2034" s="14"/>
      <c r="G2034" s="14"/>
      <c r="H2034" s="14">
        <v>300</v>
      </c>
      <c r="I2034" s="14">
        <v>98.1</v>
      </c>
      <c r="J2034" s="9">
        <v>2.5</v>
      </c>
      <c r="K2034" s="14">
        <v>50</v>
      </c>
      <c r="L2034" s="14">
        <v>66</v>
      </c>
      <c r="M2034" s="14">
        <v>0.23</v>
      </c>
      <c r="N2034" s="14">
        <f t="shared" si="93"/>
        <v>0.24038461538461539</v>
      </c>
      <c r="O2034" s="14">
        <f t="shared" si="95"/>
        <v>5.3240740740740851</v>
      </c>
      <c r="P2034" s="14"/>
      <c r="Q2034" s="14"/>
      <c r="R2034" s="14"/>
      <c r="W2034" t="s">
        <v>3530</v>
      </c>
      <c r="X2034" s="6">
        <v>2004</v>
      </c>
      <c r="Z2034" s="6">
        <v>0</v>
      </c>
      <c r="AD2034" s="14">
        <v>208</v>
      </c>
    </row>
    <row r="2035" spans="1:30">
      <c r="A2035" s="9">
        <v>12</v>
      </c>
      <c r="B2035" s="9" t="str">
        <f t="shared" si="94"/>
        <v>Sica LP 312751800 WT 8 ohm</v>
      </c>
      <c r="C2035" s="14" t="s">
        <v>879</v>
      </c>
      <c r="D2035" s="14" t="s">
        <v>2792</v>
      </c>
      <c r="E2035" s="14"/>
      <c r="F2035" s="14"/>
      <c r="G2035" s="14"/>
      <c r="H2035" s="14">
        <v>300</v>
      </c>
      <c r="I2035" s="14">
        <v>98.2</v>
      </c>
      <c r="J2035" s="9">
        <v>2.5</v>
      </c>
      <c r="K2035" s="14">
        <v>55</v>
      </c>
      <c r="L2035" s="14">
        <v>55.1</v>
      </c>
      <c r="M2035" s="14">
        <v>0.28999999999999998</v>
      </c>
      <c r="N2035" s="14">
        <f t="shared" si="93"/>
        <v>0.30054644808743169</v>
      </c>
      <c r="O2035" s="14">
        <f t="shared" si="95"/>
        <v>8.2642487046631885</v>
      </c>
      <c r="P2035" s="14"/>
      <c r="Q2035" s="14"/>
      <c r="R2035" s="14"/>
      <c r="W2035" t="s">
        <v>3530</v>
      </c>
      <c r="X2035" s="6">
        <v>2004</v>
      </c>
      <c r="Z2035" s="6">
        <v>0</v>
      </c>
      <c r="AD2035" s="14">
        <v>183</v>
      </c>
    </row>
    <row r="2036" spans="1:30">
      <c r="A2036" s="9">
        <v>12</v>
      </c>
      <c r="B2036" s="9" t="str">
        <f t="shared" si="94"/>
        <v>Sica LP 318381100 ER 8 ohm</v>
      </c>
      <c r="C2036" s="14" t="s">
        <v>879</v>
      </c>
      <c r="D2036" s="14" t="s">
        <v>2793</v>
      </c>
      <c r="E2036" s="14"/>
      <c r="F2036" s="14"/>
      <c r="G2036" s="14"/>
      <c r="H2036" s="14">
        <v>85</v>
      </c>
      <c r="I2036" s="14">
        <v>98.9</v>
      </c>
      <c r="J2036" s="9">
        <v>0.5</v>
      </c>
      <c r="K2036" s="14">
        <v>59</v>
      </c>
      <c r="L2036" s="14">
        <v>91.4</v>
      </c>
      <c r="M2036" s="14">
        <v>0.57999999999999996</v>
      </c>
      <c r="N2036" s="14">
        <f t="shared" si="93"/>
        <v>0.60824742268041232</v>
      </c>
      <c r="O2036" s="14">
        <f t="shared" si="95"/>
        <v>12.489051094890502</v>
      </c>
      <c r="P2036" s="14"/>
      <c r="Q2036" s="14"/>
      <c r="R2036" s="14"/>
      <c r="W2036" t="s">
        <v>3530</v>
      </c>
      <c r="X2036" s="6">
        <v>2004</v>
      </c>
      <c r="Z2036" s="6">
        <v>0</v>
      </c>
      <c r="AD2036" s="14">
        <v>97</v>
      </c>
    </row>
    <row r="2037" spans="1:30">
      <c r="A2037" s="9">
        <v>12</v>
      </c>
      <c r="B2037" s="9" t="str">
        <f t="shared" si="94"/>
        <v>Sica LP 318501100 SWT 4+4 ohm</v>
      </c>
      <c r="C2037" s="14" t="s">
        <v>879</v>
      </c>
      <c r="D2037" s="14" t="s">
        <v>2794</v>
      </c>
      <c r="E2037" s="14"/>
      <c r="F2037" s="14"/>
      <c r="G2037" s="14"/>
      <c r="H2037" s="14">
        <v>110</v>
      </c>
      <c r="I2037" s="14">
        <v>100.4</v>
      </c>
      <c r="J2037" s="9">
        <v>4</v>
      </c>
      <c r="K2037" s="14">
        <v>46.8</v>
      </c>
      <c r="L2037" s="14">
        <v>84</v>
      </c>
      <c r="M2037" s="14">
        <v>0.3</v>
      </c>
      <c r="N2037" s="14">
        <f t="shared" si="93"/>
        <v>0.30993377483443707</v>
      </c>
      <c r="O2037" s="14">
        <f t="shared" si="95"/>
        <v>9.3599999999999941</v>
      </c>
      <c r="P2037" s="14"/>
      <c r="Q2037" s="14"/>
      <c r="R2037" s="14"/>
      <c r="W2037" t="s">
        <v>3530</v>
      </c>
      <c r="X2037" s="6">
        <v>2004</v>
      </c>
      <c r="Z2037" s="6">
        <v>0</v>
      </c>
      <c r="AD2037" s="14">
        <v>151</v>
      </c>
    </row>
    <row r="2038" spans="1:30">
      <c r="A2038" s="9">
        <v>12</v>
      </c>
      <c r="B2038" s="9" t="str">
        <f t="shared" si="94"/>
        <v>Sica LP 318501100 SWT 4+4 ohm</v>
      </c>
      <c r="C2038" s="14" t="s">
        <v>879</v>
      </c>
      <c r="D2038" s="14" t="s">
        <v>2794</v>
      </c>
      <c r="E2038" s="14"/>
      <c r="F2038" s="14"/>
      <c r="G2038" s="14"/>
      <c r="H2038" s="14">
        <v>110</v>
      </c>
      <c r="I2038" s="14">
        <v>100.4</v>
      </c>
      <c r="J2038" s="9">
        <v>4</v>
      </c>
      <c r="K2038" s="14">
        <v>46.8</v>
      </c>
      <c r="L2038" s="14">
        <v>84</v>
      </c>
      <c r="M2038" s="14">
        <v>0.3</v>
      </c>
      <c r="N2038" s="14">
        <f t="shared" si="93"/>
        <v>0.30993377483443707</v>
      </c>
      <c r="O2038" s="14">
        <f t="shared" si="95"/>
        <v>9.3599999999999941</v>
      </c>
      <c r="P2038" s="14"/>
      <c r="Q2038" s="14"/>
      <c r="R2038" s="14"/>
      <c r="W2038" t="s">
        <v>3530</v>
      </c>
      <c r="X2038" s="6">
        <v>2004</v>
      </c>
      <c r="Z2038" s="6">
        <v>0</v>
      </c>
      <c r="AD2038" s="14">
        <v>151</v>
      </c>
    </row>
    <row r="2039" spans="1:30">
      <c r="A2039" s="9">
        <v>12</v>
      </c>
      <c r="B2039" s="9" t="str">
        <f t="shared" si="94"/>
        <v>Sica LP 318501100 WT 8 ohm</v>
      </c>
      <c r="C2039" s="14" t="s">
        <v>879</v>
      </c>
      <c r="D2039" s="14" t="s">
        <v>2795</v>
      </c>
      <c r="E2039" s="14"/>
      <c r="F2039" s="14"/>
      <c r="G2039" s="14"/>
      <c r="H2039" s="14">
        <v>120</v>
      </c>
      <c r="I2039" s="14">
        <v>97.9</v>
      </c>
      <c r="J2039" s="9">
        <v>3</v>
      </c>
      <c r="K2039" s="14">
        <v>46.8</v>
      </c>
      <c r="L2039" s="14">
        <v>115</v>
      </c>
      <c r="M2039" s="14">
        <v>0.35</v>
      </c>
      <c r="N2039" s="14">
        <f t="shared" si="93"/>
        <v>0.38999999999999996</v>
      </c>
      <c r="O2039" s="14">
        <f t="shared" si="95"/>
        <v>3.4125000000000019</v>
      </c>
      <c r="P2039" s="14"/>
      <c r="Q2039" s="14"/>
      <c r="R2039" s="14"/>
      <c r="W2039" t="s">
        <v>3530</v>
      </c>
      <c r="X2039" s="6">
        <v>2004</v>
      </c>
      <c r="Z2039" s="6">
        <v>0</v>
      </c>
      <c r="AD2039" s="14">
        <v>120</v>
      </c>
    </row>
    <row r="2040" spans="1:30">
      <c r="A2040" s="9">
        <v>12</v>
      </c>
      <c r="B2040" s="9" t="str">
        <f t="shared" si="94"/>
        <v>Sica LP 318501420 WG 4 ohm</v>
      </c>
      <c r="C2040" s="14" t="s">
        <v>879</v>
      </c>
      <c r="D2040" s="14" t="s">
        <v>2796</v>
      </c>
      <c r="E2040" s="14"/>
      <c r="F2040" s="14"/>
      <c r="G2040" s="14"/>
      <c r="H2040" s="14">
        <v>120</v>
      </c>
      <c r="I2040" s="14">
        <v>93.1</v>
      </c>
      <c r="J2040" s="9">
        <v>3</v>
      </c>
      <c r="K2040" s="14">
        <v>37</v>
      </c>
      <c r="L2040" s="14">
        <v>92.6</v>
      </c>
      <c r="M2040" s="14">
        <v>0.4</v>
      </c>
      <c r="N2040" s="14">
        <f t="shared" si="93"/>
        <v>0.42045454545454547</v>
      </c>
      <c r="O2040" s="14">
        <f t="shared" si="95"/>
        <v>8.2222222222222303</v>
      </c>
      <c r="P2040" s="14"/>
      <c r="Q2040" s="14"/>
      <c r="R2040" s="14"/>
      <c r="W2040" t="s">
        <v>3530</v>
      </c>
      <c r="X2040" s="6">
        <v>2004</v>
      </c>
      <c r="Z2040" s="6">
        <v>0</v>
      </c>
      <c r="AD2040" s="14">
        <v>88</v>
      </c>
    </row>
    <row r="2041" spans="1:30">
      <c r="A2041" s="9">
        <v>12</v>
      </c>
      <c r="B2041" s="9" t="str">
        <f t="shared" si="94"/>
        <v>Sica LP 31850810 WT 8 ohm</v>
      </c>
      <c r="C2041" s="14" t="s">
        <v>879</v>
      </c>
      <c r="D2041" s="14" t="s">
        <v>2797</v>
      </c>
      <c r="E2041" s="14"/>
      <c r="F2041" s="14"/>
      <c r="G2041" s="14"/>
      <c r="H2041" s="14">
        <v>100</v>
      </c>
      <c r="I2041" s="14">
        <v>97.5</v>
      </c>
      <c r="J2041" s="9">
        <v>3</v>
      </c>
      <c r="K2041" s="14">
        <v>50</v>
      </c>
      <c r="L2041" s="14">
        <v>102</v>
      </c>
      <c r="M2041" s="14">
        <v>0.41</v>
      </c>
      <c r="N2041" s="14">
        <f t="shared" si="93"/>
        <v>0.47169811320754718</v>
      </c>
      <c r="O2041" s="14">
        <f t="shared" si="95"/>
        <v>3.1345565749235491</v>
      </c>
      <c r="P2041" s="14"/>
      <c r="Q2041" s="14"/>
      <c r="R2041" s="14"/>
      <c r="W2041" t="s">
        <v>3530</v>
      </c>
      <c r="X2041" s="6">
        <v>2004</v>
      </c>
      <c r="Z2041" s="6">
        <v>0</v>
      </c>
      <c r="AD2041" s="14">
        <v>106</v>
      </c>
    </row>
    <row r="2042" spans="1:30">
      <c r="A2042" s="9">
        <v>12</v>
      </c>
      <c r="B2042" s="9" t="str">
        <f t="shared" si="94"/>
        <v>Sica LP 31850810 WT 8 ohm</v>
      </c>
      <c r="C2042" s="14" t="s">
        <v>879</v>
      </c>
      <c r="D2042" s="14" t="s">
        <v>2797</v>
      </c>
      <c r="E2042" s="14"/>
      <c r="F2042" s="14"/>
      <c r="G2042" s="14"/>
      <c r="H2042" s="14">
        <v>100</v>
      </c>
      <c r="I2042" s="14">
        <v>97.5</v>
      </c>
      <c r="J2042" s="9">
        <v>3</v>
      </c>
      <c r="K2042" s="14">
        <v>50</v>
      </c>
      <c r="L2042" s="14">
        <v>102</v>
      </c>
      <c r="M2042" s="14">
        <v>0.41</v>
      </c>
      <c r="N2042" s="14">
        <f t="shared" si="93"/>
        <v>0.47169811320754718</v>
      </c>
      <c r="O2042" s="14">
        <f t="shared" si="95"/>
        <v>3.1345565749235491</v>
      </c>
      <c r="P2042" s="14"/>
      <c r="Q2042" s="14"/>
      <c r="R2042" s="14"/>
      <c r="W2042" t="s">
        <v>3530</v>
      </c>
      <c r="X2042" s="6">
        <v>2004</v>
      </c>
      <c r="Z2042" s="6">
        <v>0</v>
      </c>
      <c r="AD2042" s="14">
        <v>106</v>
      </c>
    </row>
    <row r="2043" spans="1:30">
      <c r="A2043" s="9">
        <v>12</v>
      </c>
      <c r="B2043" s="9" t="str">
        <f t="shared" si="94"/>
        <v>Sica LP 318651450 SW GR 8 ohm</v>
      </c>
      <c r="C2043" s="14" t="s">
        <v>879</v>
      </c>
      <c r="D2043" s="14" t="s">
        <v>2798</v>
      </c>
      <c r="E2043" s="14"/>
      <c r="F2043" s="14"/>
      <c r="G2043" s="14"/>
      <c r="H2043" s="14">
        <v>150</v>
      </c>
      <c r="I2043" s="14">
        <v>89.7</v>
      </c>
      <c r="J2043" s="9">
        <v>6</v>
      </c>
      <c r="K2043" s="14">
        <v>26.8</v>
      </c>
      <c r="L2043" s="14">
        <v>102.3</v>
      </c>
      <c r="M2043" s="14">
        <v>0.39</v>
      </c>
      <c r="N2043" s="14">
        <f t="shared" si="93"/>
        <v>0.41230769230769232</v>
      </c>
      <c r="O2043" s="14">
        <f t="shared" si="95"/>
        <v>7.2082758620689775</v>
      </c>
      <c r="P2043" s="14"/>
      <c r="Q2043" s="14"/>
      <c r="R2043" s="14"/>
      <c r="W2043" t="s">
        <v>3530</v>
      </c>
      <c r="X2043" s="6">
        <v>2004</v>
      </c>
      <c r="Z2043" s="6">
        <v>0</v>
      </c>
      <c r="AD2043" s="14">
        <v>65</v>
      </c>
    </row>
    <row r="2044" spans="1:30">
      <c r="A2044" s="9">
        <v>12</v>
      </c>
      <c r="B2044" s="9" t="str">
        <f t="shared" si="94"/>
        <v>Sica LP 318651450 SWG 4 ohm</v>
      </c>
      <c r="C2044" s="14" t="s">
        <v>879</v>
      </c>
      <c r="D2044" s="14" t="s">
        <v>2799</v>
      </c>
      <c r="E2044" s="14"/>
      <c r="F2044" s="14"/>
      <c r="G2044" s="14"/>
      <c r="H2044" s="14">
        <v>150</v>
      </c>
      <c r="I2044" s="14">
        <v>92.5</v>
      </c>
      <c r="J2044" s="9">
        <v>4.5</v>
      </c>
      <c r="K2044" s="14">
        <v>30</v>
      </c>
      <c r="L2044" s="14">
        <v>113</v>
      </c>
      <c r="M2044" s="14">
        <v>0.31</v>
      </c>
      <c r="N2044" s="14">
        <f t="shared" si="93"/>
        <v>0.32967032967032966</v>
      </c>
      <c r="O2044" s="14">
        <f t="shared" si="95"/>
        <v>5.1955307262569734</v>
      </c>
      <c r="P2044" s="14"/>
      <c r="Q2044" s="14"/>
      <c r="R2044" s="14"/>
      <c r="W2044" t="s">
        <v>3530</v>
      </c>
      <c r="X2044" s="6">
        <v>2004</v>
      </c>
      <c r="Z2044" s="6">
        <v>0</v>
      </c>
      <c r="AD2044" s="14">
        <v>91</v>
      </c>
    </row>
    <row r="2045" spans="1:30">
      <c r="A2045" s="9">
        <v>12</v>
      </c>
      <c r="B2045" s="9" t="str">
        <f t="shared" si="94"/>
        <v>Sica LP 318651450 TA 4 ohm</v>
      </c>
      <c r="C2045" s="14" t="s">
        <v>879</v>
      </c>
      <c r="D2045" s="14" t="s">
        <v>2800</v>
      </c>
      <c r="E2045" s="14"/>
      <c r="F2045" s="14"/>
      <c r="G2045" s="14"/>
      <c r="H2045" s="14">
        <v>150</v>
      </c>
      <c r="I2045" s="14">
        <v>96.8</v>
      </c>
      <c r="J2045" s="9">
        <v>2.5</v>
      </c>
      <c r="K2045" s="14">
        <v>55.6</v>
      </c>
      <c r="L2045" s="14">
        <v>75.099999999999994</v>
      </c>
      <c r="M2045" s="14">
        <v>0.41</v>
      </c>
      <c r="N2045" s="14">
        <f t="shared" si="93"/>
        <v>0.43100775193798452</v>
      </c>
      <c r="O2045" s="14">
        <f t="shared" si="95"/>
        <v>8.4118081180811703</v>
      </c>
      <c r="P2045" s="14"/>
      <c r="Q2045" s="14"/>
      <c r="R2045" s="14"/>
      <c r="W2045" t="s">
        <v>3530</v>
      </c>
      <c r="X2045" s="6">
        <v>2004</v>
      </c>
      <c r="Z2045" s="6">
        <v>0</v>
      </c>
      <c r="AD2045" s="14">
        <v>129</v>
      </c>
    </row>
    <row r="2046" spans="1:30">
      <c r="A2046" s="9">
        <v>12</v>
      </c>
      <c r="B2046" s="9" t="str">
        <f t="shared" si="94"/>
        <v>Sica LP 318651450 TA 8 ohm</v>
      </c>
      <c r="C2046" s="14" t="s">
        <v>879</v>
      </c>
      <c r="D2046" s="14" t="s">
        <v>2801</v>
      </c>
      <c r="E2046" s="14"/>
      <c r="F2046" s="14"/>
      <c r="G2046" s="14"/>
      <c r="H2046" s="14">
        <v>200</v>
      </c>
      <c r="I2046" s="14">
        <v>96.9</v>
      </c>
      <c r="J2046" s="9">
        <v>2.5</v>
      </c>
      <c r="K2046" s="14">
        <v>54.5</v>
      </c>
      <c r="L2046" s="14">
        <v>78.7</v>
      </c>
      <c r="M2046" s="14">
        <v>0.47</v>
      </c>
      <c r="N2046" s="14">
        <f t="shared" si="93"/>
        <v>0.49099099099099097</v>
      </c>
      <c r="O2046" s="14">
        <f t="shared" si="95"/>
        <v>10.993562231759688</v>
      </c>
      <c r="P2046" s="14"/>
      <c r="Q2046" s="14"/>
      <c r="R2046" s="14"/>
      <c r="W2046" t="s">
        <v>3530</v>
      </c>
      <c r="X2046" s="6">
        <v>2004</v>
      </c>
      <c r="Z2046" s="6">
        <v>0</v>
      </c>
      <c r="AD2046" s="14">
        <v>111</v>
      </c>
    </row>
    <row r="2047" spans="1:30">
      <c r="A2047" s="9">
        <v>12</v>
      </c>
      <c r="B2047" s="9" t="str">
        <f t="shared" si="94"/>
        <v>Sica LP 318651450 WT 4 ohm</v>
      </c>
      <c r="C2047" s="14" t="s">
        <v>879</v>
      </c>
      <c r="D2047" s="14" t="s">
        <v>2802</v>
      </c>
      <c r="E2047" s="14"/>
      <c r="F2047" s="14"/>
      <c r="G2047" s="14"/>
      <c r="H2047" s="14">
        <v>150</v>
      </c>
      <c r="I2047" s="14">
        <v>97.2</v>
      </c>
      <c r="J2047" s="9">
        <v>2</v>
      </c>
      <c r="K2047" s="14">
        <v>44.4</v>
      </c>
      <c r="L2047" s="14">
        <v>106</v>
      </c>
      <c r="M2047" s="14">
        <v>0.28999999999999998</v>
      </c>
      <c r="N2047" s="14">
        <f t="shared" si="93"/>
        <v>0.29019607843137252</v>
      </c>
      <c r="O2047" s="14">
        <f t="shared" si="95"/>
        <v>429.20000000005939</v>
      </c>
      <c r="P2047" s="14"/>
      <c r="Q2047" s="14"/>
      <c r="R2047" s="14"/>
      <c r="W2047" t="s">
        <v>3530</v>
      </c>
      <c r="X2047" s="6">
        <v>2004</v>
      </c>
      <c r="Z2047" s="6">
        <v>0</v>
      </c>
      <c r="AD2047" s="14">
        <v>153</v>
      </c>
    </row>
    <row r="2048" spans="1:30">
      <c r="A2048" s="9">
        <v>12</v>
      </c>
      <c r="B2048" s="9" t="str">
        <f t="shared" si="94"/>
        <v>Sica LP 318651450 WT 8 ohm</v>
      </c>
      <c r="C2048" s="14" t="s">
        <v>879</v>
      </c>
      <c r="D2048" s="14" t="s">
        <v>2803</v>
      </c>
      <c r="E2048" s="14"/>
      <c r="F2048" s="14"/>
      <c r="G2048" s="14"/>
      <c r="H2048" s="14">
        <v>150</v>
      </c>
      <c r="I2048" s="14">
        <v>98.9</v>
      </c>
      <c r="J2048" s="9">
        <v>2</v>
      </c>
      <c r="K2048" s="14">
        <v>49.7</v>
      </c>
      <c r="L2048" s="14">
        <v>90.7</v>
      </c>
      <c r="M2048" s="14">
        <v>0.28999999999999998</v>
      </c>
      <c r="N2048" s="14">
        <f t="shared" si="93"/>
        <v>0.29939759036144581</v>
      </c>
      <c r="O2048" s="14">
        <f t="shared" si="95"/>
        <v>9.2391025641025166</v>
      </c>
      <c r="P2048" s="14"/>
      <c r="Q2048" s="14"/>
      <c r="R2048" s="14"/>
      <c r="W2048" t="s">
        <v>3530</v>
      </c>
      <c r="X2048" s="6">
        <v>2004</v>
      </c>
      <c r="Z2048" s="6">
        <v>0</v>
      </c>
      <c r="AD2048" s="14">
        <v>166</v>
      </c>
    </row>
    <row r="2049" spans="1:30">
      <c r="A2049" s="9">
        <v>12</v>
      </c>
      <c r="B2049" s="9" t="str">
        <f t="shared" si="94"/>
        <v>Sica LP 31865N220 8 ohm</v>
      </c>
      <c r="C2049" s="14" t="s">
        <v>879</v>
      </c>
      <c r="D2049" s="14" t="s">
        <v>2804</v>
      </c>
      <c r="E2049" s="14"/>
      <c r="F2049" s="14"/>
      <c r="G2049" s="14"/>
      <c r="H2049" s="14">
        <v>150</v>
      </c>
      <c r="I2049" s="14">
        <v>98.2</v>
      </c>
      <c r="J2049" s="9">
        <v>3.5</v>
      </c>
      <c r="K2049" s="14">
        <v>50.4</v>
      </c>
      <c r="L2049" s="14">
        <v>97.6</v>
      </c>
      <c r="M2049" s="14">
        <v>0.33</v>
      </c>
      <c r="N2049" s="14">
        <f t="shared" si="93"/>
        <v>0.37894736842105264</v>
      </c>
      <c r="O2049" s="14">
        <f t="shared" si="95"/>
        <v>2.5548387096774192</v>
      </c>
      <c r="P2049" s="14"/>
      <c r="Q2049" s="14"/>
      <c r="R2049" s="14"/>
      <c r="W2049" t="s">
        <v>3530</v>
      </c>
      <c r="X2049" s="6">
        <v>2004</v>
      </c>
      <c r="Z2049" s="6">
        <v>0</v>
      </c>
      <c r="AD2049" s="14">
        <v>133</v>
      </c>
    </row>
    <row r="2050" spans="1:30">
      <c r="A2050" s="9">
        <v>12</v>
      </c>
      <c r="B2050" s="9" t="str">
        <f t="shared" si="94"/>
        <v>Sica LP 31865N220 T 4 ohm</v>
      </c>
      <c r="C2050" s="14" t="s">
        <v>879</v>
      </c>
      <c r="D2050" s="14" t="s">
        <v>2805</v>
      </c>
      <c r="E2050" s="14"/>
      <c r="F2050" s="14"/>
      <c r="G2050" s="14"/>
      <c r="H2050" s="14">
        <v>150</v>
      </c>
      <c r="I2050" s="14">
        <v>97.2</v>
      </c>
      <c r="J2050" s="9">
        <v>4</v>
      </c>
      <c r="K2050" s="14">
        <v>50</v>
      </c>
      <c r="L2050" s="14">
        <v>83.5</v>
      </c>
      <c r="M2050" s="14">
        <v>0.34</v>
      </c>
      <c r="N2050" s="14">
        <f t="shared" ref="N2050:N2113" si="96">IF(AD2050&gt;0,K2050/AD2050,0)</f>
        <v>0.4</v>
      </c>
      <c r="O2050" s="14">
        <f t="shared" si="95"/>
        <v>2.2666666666666679</v>
      </c>
      <c r="P2050" s="14"/>
      <c r="Q2050" s="14"/>
      <c r="R2050" s="14"/>
      <c r="W2050" t="s">
        <v>3530</v>
      </c>
      <c r="X2050" s="6">
        <v>2004</v>
      </c>
      <c r="Z2050" s="6">
        <v>0</v>
      </c>
      <c r="AD2050" s="14">
        <v>125</v>
      </c>
    </row>
    <row r="2051" spans="1:30">
      <c r="A2051" s="9">
        <v>12</v>
      </c>
      <c r="B2051" s="9" t="str">
        <f t="shared" ref="B2051:B2114" si="97">CONCATENATE(C2051,CHAR(32),D2051)</f>
        <v>Sica LP 31865N220 T 4 ohm</v>
      </c>
      <c r="C2051" s="14" t="s">
        <v>879</v>
      </c>
      <c r="D2051" s="14" t="s">
        <v>2805</v>
      </c>
      <c r="E2051" s="14"/>
      <c r="F2051" s="14"/>
      <c r="G2051" s="14"/>
      <c r="H2051" s="14">
        <v>150</v>
      </c>
      <c r="I2051" s="14">
        <v>97.2</v>
      </c>
      <c r="J2051" s="9">
        <v>4</v>
      </c>
      <c r="K2051" s="14">
        <v>50</v>
      </c>
      <c r="L2051" s="14">
        <v>83.5</v>
      </c>
      <c r="M2051" s="14">
        <v>0.34</v>
      </c>
      <c r="N2051" s="14">
        <f t="shared" si="96"/>
        <v>0.4</v>
      </c>
      <c r="O2051" s="14">
        <f t="shared" si="95"/>
        <v>2.2666666666666679</v>
      </c>
      <c r="P2051" s="14"/>
      <c r="Q2051" s="14"/>
      <c r="R2051" s="14"/>
      <c r="W2051" t="s">
        <v>3530</v>
      </c>
      <c r="X2051" s="6">
        <v>2004</v>
      </c>
      <c r="Z2051" s="6">
        <v>0</v>
      </c>
      <c r="AD2051" s="14">
        <v>125</v>
      </c>
    </row>
    <row r="2052" spans="1:30">
      <c r="A2052" s="9">
        <v>12</v>
      </c>
      <c r="B2052" s="9" t="str">
        <f t="shared" si="97"/>
        <v>Sica LP 31865N220 T 4 ohm</v>
      </c>
      <c r="C2052" s="14" t="s">
        <v>879</v>
      </c>
      <c r="D2052" s="14" t="s">
        <v>2805</v>
      </c>
      <c r="E2052" s="14"/>
      <c r="F2052" s="14"/>
      <c r="G2052" s="14"/>
      <c r="H2052" s="14">
        <v>150</v>
      </c>
      <c r="I2052" s="14">
        <v>97.3</v>
      </c>
      <c r="J2052" s="9">
        <v>4</v>
      </c>
      <c r="K2052" s="14">
        <v>49.6</v>
      </c>
      <c r="L2052" s="14">
        <v>82</v>
      </c>
      <c r="M2052" s="14">
        <v>0.32</v>
      </c>
      <c r="N2052" s="14">
        <f t="shared" si="96"/>
        <v>0.34929577464788736</v>
      </c>
      <c r="O2052" s="14">
        <f t="shared" ref="O2052:O2115" si="98">IF(AD2052&gt;0,1/(1/M2052-1/N2052),0)</f>
        <v>3.8153846153846138</v>
      </c>
      <c r="P2052" s="14"/>
      <c r="Q2052" s="14"/>
      <c r="R2052" s="14"/>
      <c r="W2052" t="s">
        <v>3530</v>
      </c>
      <c r="X2052" s="6">
        <v>2004</v>
      </c>
      <c r="Z2052" s="6">
        <v>0</v>
      </c>
      <c r="AD2052" s="14">
        <v>142</v>
      </c>
    </row>
    <row r="2053" spans="1:30">
      <c r="A2053" s="9">
        <v>12</v>
      </c>
      <c r="B2053" s="9" t="str">
        <f t="shared" si="97"/>
        <v>Sinus 30WBA15,6BP8</v>
      </c>
      <c r="C2053" s="14" t="s">
        <v>887</v>
      </c>
      <c r="D2053" s="14" t="s">
        <v>2806</v>
      </c>
      <c r="E2053" s="14"/>
      <c r="F2053" s="14"/>
      <c r="G2053" s="14"/>
      <c r="H2053" s="14">
        <v>800</v>
      </c>
      <c r="I2053" s="14"/>
      <c r="J2053" s="9">
        <v>10</v>
      </c>
      <c r="K2053" s="14">
        <v>25.1</v>
      </c>
      <c r="L2053" s="14">
        <v>216</v>
      </c>
      <c r="M2053" s="14">
        <v>0.56000000000000005</v>
      </c>
      <c r="N2053" s="14">
        <f t="shared" si="96"/>
        <v>0.59761904761904761</v>
      </c>
      <c r="O2053" s="14">
        <f t="shared" si="98"/>
        <v>8.8962025316455851</v>
      </c>
      <c r="P2053" s="14"/>
      <c r="Q2053" s="14"/>
      <c r="R2053" s="14"/>
      <c r="W2053" t="s">
        <v>3530</v>
      </c>
      <c r="X2053" s="6">
        <v>2004</v>
      </c>
      <c r="Z2053" s="6">
        <v>0</v>
      </c>
      <c r="AD2053" s="14">
        <v>42</v>
      </c>
    </row>
    <row r="2054" spans="1:30">
      <c r="A2054" s="9">
        <v>12</v>
      </c>
      <c r="B2054" s="9" t="str">
        <f t="shared" si="97"/>
        <v>Sonicraft SC12NRT</v>
      </c>
      <c r="C2054" s="14" t="s">
        <v>2807</v>
      </c>
      <c r="D2054" s="14" t="s">
        <v>2808</v>
      </c>
      <c r="E2054" s="14"/>
      <c r="F2054" s="14"/>
      <c r="G2054" s="14"/>
      <c r="H2054" s="14">
        <v>300</v>
      </c>
      <c r="I2054" s="14">
        <v>88.5</v>
      </c>
      <c r="J2054" s="9">
        <v>15</v>
      </c>
      <c r="K2054" s="14">
        <v>23.7</v>
      </c>
      <c r="L2054" s="14">
        <v>97.686000000000007</v>
      </c>
      <c r="M2054" s="14">
        <v>0.49099999999999999</v>
      </c>
      <c r="N2054" s="14">
        <f t="shared" si="96"/>
        <v>0.51521739130434785</v>
      </c>
      <c r="O2054" s="14">
        <f t="shared" si="98"/>
        <v>10.445870736086167</v>
      </c>
      <c r="P2054" s="14"/>
      <c r="Q2054" s="14"/>
      <c r="R2054" s="14"/>
      <c r="W2054" t="s">
        <v>3530</v>
      </c>
      <c r="X2054" s="6">
        <v>2004</v>
      </c>
      <c r="Z2054" s="6">
        <v>0</v>
      </c>
      <c r="AD2054" s="14">
        <v>46</v>
      </c>
    </row>
    <row r="2055" spans="1:30">
      <c r="A2055" s="9">
        <v>12</v>
      </c>
      <c r="B2055" s="9" t="str">
        <f t="shared" si="97"/>
        <v>Soundstream DV-12</v>
      </c>
      <c r="C2055" s="14" t="s">
        <v>1656</v>
      </c>
      <c r="D2055" s="14" t="s">
        <v>2809</v>
      </c>
      <c r="E2055" s="14"/>
      <c r="F2055" s="14"/>
      <c r="G2055" s="14"/>
      <c r="H2055" s="14">
        <v>1000</v>
      </c>
      <c r="I2055" s="14">
        <v>87</v>
      </c>
      <c r="J2055" s="9">
        <v>12.75</v>
      </c>
      <c r="K2055" s="14">
        <v>33.5</v>
      </c>
      <c r="L2055" s="14">
        <v>26.541</v>
      </c>
      <c r="M2055" s="14">
        <v>0.38350000000000001</v>
      </c>
      <c r="N2055" s="14">
        <f t="shared" si="96"/>
        <v>0.47183098591549294</v>
      </c>
      <c r="O2055" s="14">
        <f t="shared" si="98"/>
        <v>2.0485131148847961</v>
      </c>
      <c r="P2055" s="14"/>
      <c r="Q2055" s="14"/>
      <c r="R2055" s="14"/>
      <c r="W2055" t="s">
        <v>3530</v>
      </c>
      <c r="X2055" s="6">
        <v>2004</v>
      </c>
      <c r="Z2055" s="6">
        <v>0</v>
      </c>
      <c r="AD2055" s="14">
        <v>71</v>
      </c>
    </row>
    <row r="2056" spans="1:30">
      <c r="A2056" s="9">
        <v>12</v>
      </c>
      <c r="B2056" s="9" t="str">
        <f t="shared" si="97"/>
        <v>Soundstream EGW-12</v>
      </c>
      <c r="C2056" s="14" t="s">
        <v>1656</v>
      </c>
      <c r="D2056" s="14" t="s">
        <v>2810</v>
      </c>
      <c r="E2056" s="14"/>
      <c r="F2056" s="14"/>
      <c r="G2056" s="14"/>
      <c r="H2056" s="14">
        <v>250</v>
      </c>
      <c r="I2056" s="14">
        <v>89</v>
      </c>
      <c r="J2056" s="9">
        <v>5</v>
      </c>
      <c r="K2056" s="14">
        <v>25</v>
      </c>
      <c r="L2056" s="14">
        <v>100.467</v>
      </c>
      <c r="M2056" s="14">
        <v>0.41510000000000002</v>
      </c>
      <c r="N2056" s="14">
        <f t="shared" si="96"/>
        <v>0.43859649122807015</v>
      </c>
      <c r="O2056" s="14">
        <f t="shared" si="98"/>
        <v>7.7484506831927318</v>
      </c>
      <c r="P2056" s="14"/>
      <c r="Q2056" s="14"/>
      <c r="R2056" s="14"/>
      <c r="W2056" t="s">
        <v>3530</v>
      </c>
      <c r="X2056" s="6">
        <v>2004</v>
      </c>
      <c r="Z2056" s="6">
        <v>0</v>
      </c>
      <c r="AD2056" s="14">
        <v>57</v>
      </c>
    </row>
    <row r="2057" spans="1:30">
      <c r="A2057" s="9">
        <v>12</v>
      </c>
      <c r="B2057" s="9" t="str">
        <f t="shared" si="97"/>
        <v>Soundstream EXW-12</v>
      </c>
      <c r="C2057" s="14" t="s">
        <v>1656</v>
      </c>
      <c r="D2057" s="14" t="s">
        <v>2811</v>
      </c>
      <c r="E2057" s="14"/>
      <c r="F2057" s="14"/>
      <c r="G2057" s="14"/>
      <c r="H2057" s="14">
        <v>500</v>
      </c>
      <c r="I2057" s="14">
        <v>90.5</v>
      </c>
      <c r="J2057" s="9">
        <v>12.75</v>
      </c>
      <c r="K2057" s="14">
        <v>24</v>
      </c>
      <c r="L2057" s="14">
        <v>84.78</v>
      </c>
      <c r="M2057" s="14">
        <v>0.40300000000000002</v>
      </c>
      <c r="N2057" s="14">
        <f t="shared" si="96"/>
        <v>0.42105263157894735</v>
      </c>
      <c r="O2057" s="14">
        <f t="shared" si="98"/>
        <v>9.3994169096210012</v>
      </c>
      <c r="P2057" s="14"/>
      <c r="Q2057" s="14"/>
      <c r="R2057" s="14"/>
      <c r="W2057" t="s">
        <v>3530</v>
      </c>
      <c r="X2057" s="6">
        <v>2004</v>
      </c>
      <c r="Z2057" s="6">
        <v>0</v>
      </c>
      <c r="AD2057" s="14">
        <v>57</v>
      </c>
    </row>
    <row r="2058" spans="1:30">
      <c r="A2058" s="9">
        <v>12</v>
      </c>
      <c r="B2058" s="9" t="str">
        <f t="shared" si="97"/>
        <v>Soundstream R-12SQ</v>
      </c>
      <c r="C2058" s="14" t="s">
        <v>1656</v>
      </c>
      <c r="D2058" s="14" t="s">
        <v>2812</v>
      </c>
      <c r="E2058" s="14"/>
      <c r="F2058" s="14"/>
      <c r="G2058" s="14"/>
      <c r="H2058" s="14">
        <v>600</v>
      </c>
      <c r="I2058" s="14">
        <v>86</v>
      </c>
      <c r="J2058" s="9">
        <v>16.25</v>
      </c>
      <c r="K2058" s="14">
        <v>29</v>
      </c>
      <c r="L2058" s="14">
        <v>56.024999999999999</v>
      </c>
      <c r="M2058" s="14">
        <v>0.46500000000000002</v>
      </c>
      <c r="N2058" s="14">
        <f t="shared" si="96"/>
        <v>0.5178571428571429</v>
      </c>
      <c r="O2058" s="14">
        <f t="shared" si="98"/>
        <v>4.555743243243243</v>
      </c>
      <c r="P2058" s="14"/>
      <c r="Q2058" s="14"/>
      <c r="R2058" s="14"/>
      <c r="W2058" t="s">
        <v>3530</v>
      </c>
      <c r="X2058" s="6">
        <v>2004</v>
      </c>
      <c r="Z2058" s="6">
        <v>0</v>
      </c>
      <c r="AD2058" s="14">
        <v>56</v>
      </c>
    </row>
    <row r="2059" spans="1:30">
      <c r="A2059" s="9">
        <v>12</v>
      </c>
      <c r="B2059" s="9" t="str">
        <f t="shared" si="97"/>
        <v>Soundstream SPLX12/SPLX24</v>
      </c>
      <c r="C2059" s="14" t="s">
        <v>1656</v>
      </c>
      <c r="D2059" s="14" t="s">
        <v>2813</v>
      </c>
      <c r="E2059" s="14"/>
      <c r="F2059" s="14"/>
      <c r="G2059" s="14"/>
      <c r="H2059" s="14">
        <v>750</v>
      </c>
      <c r="I2059" s="14">
        <v>98.2</v>
      </c>
      <c r="J2059" s="9">
        <v>14.125</v>
      </c>
      <c r="K2059" s="14">
        <v>35.200000000000003</v>
      </c>
      <c r="L2059" s="14">
        <v>38.420999999999999</v>
      </c>
      <c r="M2059" s="14">
        <v>0.32200000000000001</v>
      </c>
      <c r="N2059" s="14">
        <f t="shared" si="96"/>
        <v>0.34174757281553403</v>
      </c>
      <c r="O2059" s="14">
        <f t="shared" si="98"/>
        <v>5.5724680432644904</v>
      </c>
      <c r="P2059" s="14"/>
      <c r="Q2059" s="14"/>
      <c r="R2059" s="14"/>
      <c r="W2059" t="s">
        <v>3530</v>
      </c>
      <c r="X2059" s="6">
        <v>2004</v>
      </c>
      <c r="Z2059" s="6">
        <v>0</v>
      </c>
      <c r="AD2059" s="14">
        <v>103</v>
      </c>
    </row>
    <row r="2060" spans="1:30">
      <c r="A2060" s="9">
        <v>12</v>
      </c>
      <c r="B2060" s="9" t="str">
        <f t="shared" si="97"/>
        <v>Soundstream T2-12</v>
      </c>
      <c r="C2060" s="14" t="s">
        <v>1656</v>
      </c>
      <c r="D2060" s="14" t="s">
        <v>2814</v>
      </c>
      <c r="E2060" s="14"/>
      <c r="F2060" s="14"/>
      <c r="G2060" s="14"/>
      <c r="H2060" s="14">
        <v>700</v>
      </c>
      <c r="I2060" s="14">
        <v>89</v>
      </c>
      <c r="J2060" s="9">
        <v>15.25</v>
      </c>
      <c r="K2060" s="14">
        <v>28</v>
      </c>
      <c r="L2060" s="14">
        <v>39.500999999999998</v>
      </c>
      <c r="M2060" s="14">
        <v>0.28239999999999998</v>
      </c>
      <c r="N2060" s="14">
        <f t="shared" si="96"/>
        <v>0.30434782608695654</v>
      </c>
      <c r="O2060" s="14">
        <f t="shared" si="98"/>
        <v>3.9160063391442117</v>
      </c>
      <c r="P2060" s="14"/>
      <c r="Q2060" s="14"/>
      <c r="R2060" s="14"/>
      <c r="W2060" t="s">
        <v>3530</v>
      </c>
      <c r="X2060" s="6">
        <v>2004</v>
      </c>
      <c r="Z2060" s="6">
        <v>0</v>
      </c>
      <c r="AD2060" s="14">
        <v>92</v>
      </c>
    </row>
    <row r="2061" spans="1:30">
      <c r="A2061" s="9">
        <v>12</v>
      </c>
      <c r="B2061" s="9" t="str">
        <f t="shared" si="97"/>
        <v>Speakerlab W1248B</v>
      </c>
      <c r="C2061" s="14" t="s">
        <v>1658</v>
      </c>
      <c r="D2061" s="14" t="s">
        <v>2815</v>
      </c>
      <c r="E2061" s="14"/>
      <c r="F2061" s="14"/>
      <c r="G2061" s="14"/>
      <c r="H2061" s="14">
        <v>200</v>
      </c>
      <c r="I2061" s="14">
        <v>95</v>
      </c>
      <c r="J2061" s="9">
        <v>3</v>
      </c>
      <c r="K2061" s="14">
        <v>30</v>
      </c>
      <c r="L2061" s="14">
        <v>209.97</v>
      </c>
      <c r="M2061" s="14">
        <v>0.28010000000000002</v>
      </c>
      <c r="N2061" s="14">
        <f t="shared" si="96"/>
        <v>0.3125</v>
      </c>
      <c r="O2061" s="14">
        <f t="shared" si="98"/>
        <v>2.7015817901234591</v>
      </c>
      <c r="P2061" s="14"/>
      <c r="Q2061" s="14"/>
      <c r="R2061" s="14"/>
      <c r="W2061" t="s">
        <v>3530</v>
      </c>
      <c r="X2061" s="6">
        <v>2004</v>
      </c>
      <c r="Z2061" s="6">
        <v>0</v>
      </c>
      <c r="AD2061" s="14">
        <v>96</v>
      </c>
    </row>
    <row r="2062" spans="1:30">
      <c r="A2062" s="9">
        <v>12</v>
      </c>
      <c r="B2062" s="9" t="str">
        <f t="shared" si="97"/>
        <v>SPL 123M</v>
      </c>
      <c r="C2062" s="14" t="s">
        <v>723</v>
      </c>
      <c r="D2062" s="14" t="s">
        <v>2816</v>
      </c>
      <c r="E2062" s="14"/>
      <c r="F2062" s="14"/>
      <c r="G2062" s="14"/>
      <c r="H2062" s="14">
        <v>250</v>
      </c>
      <c r="I2062" s="14">
        <v>99</v>
      </c>
      <c r="J2062" s="9">
        <v>3.75</v>
      </c>
      <c r="K2062" s="14">
        <v>45</v>
      </c>
      <c r="L2062" s="14">
        <v>69</v>
      </c>
      <c r="M2062" s="14">
        <v>0.16</v>
      </c>
      <c r="N2062" s="14">
        <f t="shared" si="96"/>
        <v>0.16014234875444841</v>
      </c>
      <c r="O2062" s="14">
        <f t="shared" si="98"/>
        <v>179.99999999997186</v>
      </c>
      <c r="P2062" s="14"/>
      <c r="Q2062" s="14"/>
      <c r="R2062" s="14"/>
      <c r="W2062" t="s">
        <v>3530</v>
      </c>
      <c r="X2062" s="6">
        <v>2004</v>
      </c>
      <c r="Z2062" s="6">
        <v>0</v>
      </c>
      <c r="AD2062" s="14">
        <v>281</v>
      </c>
    </row>
    <row r="2063" spans="1:30">
      <c r="A2063" s="9">
        <v>12</v>
      </c>
      <c r="B2063" s="9" t="str">
        <f t="shared" si="97"/>
        <v>SPL 124M</v>
      </c>
      <c r="C2063" s="14" t="s">
        <v>723</v>
      </c>
      <c r="D2063" s="14" t="s">
        <v>2817</v>
      </c>
      <c r="E2063" s="14"/>
      <c r="F2063" s="14"/>
      <c r="G2063" s="14"/>
      <c r="H2063" s="14">
        <v>450</v>
      </c>
      <c r="I2063" s="14">
        <v>99</v>
      </c>
      <c r="J2063" s="9">
        <v>5.5</v>
      </c>
      <c r="K2063" s="14">
        <v>57</v>
      </c>
      <c r="L2063" s="14">
        <v>47</v>
      </c>
      <c r="M2063" s="14">
        <v>0.18</v>
      </c>
      <c r="N2063" s="14">
        <f t="shared" si="96"/>
        <v>0.19</v>
      </c>
      <c r="O2063" s="14">
        <f t="shared" si="98"/>
        <v>3.4200000000000066</v>
      </c>
      <c r="P2063" s="14"/>
      <c r="Q2063" s="14"/>
      <c r="R2063" s="14"/>
      <c r="W2063" t="s">
        <v>3530</v>
      </c>
      <c r="X2063" s="6">
        <v>2004</v>
      </c>
      <c r="Z2063" s="6">
        <v>0</v>
      </c>
      <c r="AD2063" s="14">
        <v>300</v>
      </c>
    </row>
    <row r="2064" spans="1:30">
      <c r="A2064" s="9">
        <v>12</v>
      </c>
      <c r="B2064" s="9" t="str">
        <f t="shared" si="97"/>
        <v>SPL 124W</v>
      </c>
      <c r="C2064" s="14" t="s">
        <v>723</v>
      </c>
      <c r="D2064" s="14" t="s">
        <v>2818</v>
      </c>
      <c r="E2064" s="14"/>
      <c r="F2064" s="14"/>
      <c r="G2064" s="14"/>
      <c r="H2064" s="14">
        <v>600</v>
      </c>
      <c r="I2064" s="14">
        <v>94</v>
      </c>
      <c r="J2064" s="9">
        <v>12.5</v>
      </c>
      <c r="K2064" s="14">
        <v>41</v>
      </c>
      <c r="L2064" s="14">
        <v>66</v>
      </c>
      <c r="M2064" s="14">
        <v>0.18</v>
      </c>
      <c r="N2064" s="14">
        <f t="shared" si="96"/>
        <v>0.18981481481481483</v>
      </c>
      <c r="O2064" s="14">
        <f t="shared" si="98"/>
        <v>3.4811320754716926</v>
      </c>
      <c r="P2064" s="14"/>
      <c r="Q2064" s="14"/>
      <c r="R2064" s="14"/>
      <c r="W2064" t="s">
        <v>3530</v>
      </c>
      <c r="X2064" s="6">
        <v>2004</v>
      </c>
      <c r="Z2064" s="6">
        <v>0</v>
      </c>
      <c r="AD2064" s="14">
        <v>216</v>
      </c>
    </row>
    <row r="2065" spans="1:30">
      <c r="A2065" s="9">
        <v>12</v>
      </c>
      <c r="B2065" s="9" t="str">
        <f t="shared" si="97"/>
        <v>Stage Audio PAX 128</v>
      </c>
      <c r="C2065" s="14" t="s">
        <v>2819</v>
      </c>
      <c r="D2065" s="14" t="s">
        <v>2820</v>
      </c>
      <c r="E2065" s="14"/>
      <c r="F2065" s="14"/>
      <c r="G2065" s="14"/>
      <c r="H2065" s="14">
        <v>350</v>
      </c>
      <c r="I2065" s="14">
        <v>94</v>
      </c>
      <c r="J2065" s="9">
        <v>14</v>
      </c>
      <c r="K2065" s="14">
        <v>53</v>
      </c>
      <c r="L2065" s="14">
        <v>63</v>
      </c>
      <c r="M2065" s="14">
        <v>0.59</v>
      </c>
      <c r="N2065" s="14">
        <f t="shared" si="96"/>
        <v>0.66249999999999998</v>
      </c>
      <c r="O2065" s="14">
        <f t="shared" si="98"/>
        <v>5.3913793103448269</v>
      </c>
      <c r="P2065" s="14"/>
      <c r="Q2065" s="14"/>
      <c r="R2065" s="14"/>
      <c r="W2065" t="s">
        <v>3530</v>
      </c>
      <c r="X2065" s="6">
        <v>2004</v>
      </c>
      <c r="Z2065" s="6">
        <v>0</v>
      </c>
      <c r="AD2065" s="14">
        <v>80</v>
      </c>
    </row>
    <row r="2066" spans="1:30">
      <c r="A2066" s="9">
        <v>12</v>
      </c>
      <c r="B2066" s="9" t="str">
        <f t="shared" si="97"/>
        <v>Stillwater C-12</v>
      </c>
      <c r="C2066" s="14" t="s">
        <v>1292</v>
      </c>
      <c r="D2066" s="14" t="s">
        <v>2821</v>
      </c>
      <c r="E2066" s="14"/>
      <c r="F2066" s="14"/>
      <c r="G2066" s="14"/>
      <c r="H2066" s="14">
        <v>400</v>
      </c>
      <c r="I2066" s="14">
        <v>94</v>
      </c>
      <c r="J2066" s="9"/>
      <c r="K2066" s="14">
        <v>17</v>
      </c>
      <c r="L2066" s="14">
        <v>464.61</v>
      </c>
      <c r="M2066" s="14">
        <v>0.31900000000000001</v>
      </c>
      <c r="N2066" s="14">
        <f t="shared" si="96"/>
        <v>0</v>
      </c>
      <c r="O2066" s="14">
        <f t="shared" si="98"/>
        <v>0</v>
      </c>
      <c r="P2066" s="14"/>
      <c r="Q2066" s="14"/>
      <c r="R2066" s="14"/>
      <c r="W2066" t="s">
        <v>3530</v>
      </c>
      <c r="X2066" s="6">
        <v>2004</v>
      </c>
      <c r="Z2066" s="6">
        <v>0</v>
      </c>
      <c r="AD2066" s="14"/>
    </row>
    <row r="2067" spans="1:30">
      <c r="A2067" s="9">
        <v>12</v>
      </c>
      <c r="B2067" s="9" t="str">
        <f t="shared" si="97"/>
        <v>Stillwater F-12</v>
      </c>
      <c r="C2067" s="14" t="s">
        <v>1292</v>
      </c>
      <c r="D2067" s="14" t="s">
        <v>2822</v>
      </c>
      <c r="E2067" s="14"/>
      <c r="F2067" s="14"/>
      <c r="G2067" s="14"/>
      <c r="H2067" s="14">
        <v>400</v>
      </c>
      <c r="I2067" s="14">
        <v>93</v>
      </c>
      <c r="J2067" s="9"/>
      <c r="K2067" s="14">
        <v>31</v>
      </c>
      <c r="L2067" s="14">
        <v>134</v>
      </c>
      <c r="M2067" s="14">
        <v>0.50800000000000001</v>
      </c>
      <c r="N2067" s="14">
        <f t="shared" si="96"/>
        <v>0</v>
      </c>
      <c r="O2067" s="14">
        <f t="shared" si="98"/>
        <v>0</v>
      </c>
      <c r="P2067" s="14"/>
      <c r="Q2067" s="14"/>
      <c r="R2067" s="14"/>
      <c r="W2067" t="s">
        <v>3530</v>
      </c>
      <c r="X2067" s="6">
        <v>2004</v>
      </c>
      <c r="Z2067" s="6">
        <v>0</v>
      </c>
      <c r="AD2067" s="14"/>
    </row>
    <row r="2068" spans="1:30">
      <c r="A2068" s="9">
        <v>12</v>
      </c>
      <c r="B2068" s="9" t="str">
        <f t="shared" si="97"/>
        <v>Stryke Audio AV12</v>
      </c>
      <c r="C2068" s="14" t="s">
        <v>2823</v>
      </c>
      <c r="D2068" s="14" t="s">
        <v>2824</v>
      </c>
      <c r="E2068" s="14"/>
      <c r="F2068" s="14"/>
      <c r="G2068" s="14"/>
      <c r="H2068" s="14">
        <v>500</v>
      </c>
      <c r="I2068" s="14">
        <v>85.5</v>
      </c>
      <c r="J2068" s="9">
        <v>23</v>
      </c>
      <c r="K2068" s="14">
        <v>21</v>
      </c>
      <c r="L2068" s="14">
        <v>88</v>
      </c>
      <c r="M2068" s="14">
        <v>0.36599999999999999</v>
      </c>
      <c r="N2068" s="14">
        <f t="shared" si="96"/>
        <v>0.39622641509433965</v>
      </c>
      <c r="O2068" s="14">
        <f t="shared" si="98"/>
        <v>4.797752808988764</v>
      </c>
      <c r="P2068" s="14"/>
      <c r="Q2068" s="14"/>
      <c r="R2068" s="14"/>
      <c r="W2068" t="s">
        <v>3530</v>
      </c>
      <c r="X2068" s="6">
        <v>2004</v>
      </c>
      <c r="Z2068" s="6">
        <v>0</v>
      </c>
      <c r="AD2068" s="14">
        <v>53</v>
      </c>
    </row>
    <row r="2069" spans="1:30">
      <c r="A2069" s="9">
        <v>12</v>
      </c>
      <c r="B2069" s="9" t="str">
        <f t="shared" si="97"/>
        <v>Stryke Audio AV12 (alt)</v>
      </c>
      <c r="C2069" s="14" t="s">
        <v>2823</v>
      </c>
      <c r="D2069" s="14" t="s">
        <v>2825</v>
      </c>
      <c r="E2069" s="14"/>
      <c r="F2069" s="14"/>
      <c r="G2069" s="14"/>
      <c r="H2069" s="14">
        <v>500</v>
      </c>
      <c r="I2069" s="14">
        <v>85.5</v>
      </c>
      <c r="J2069" s="9">
        <v>23</v>
      </c>
      <c r="K2069" s="14">
        <v>24.85</v>
      </c>
      <c r="L2069" s="14">
        <v>48.44</v>
      </c>
      <c r="M2069" s="14">
        <v>0.45200000000000001</v>
      </c>
      <c r="N2069" s="14">
        <f t="shared" si="96"/>
        <v>0.48725490196078436</v>
      </c>
      <c r="O2069" s="14">
        <f t="shared" si="98"/>
        <v>6.2470522803114488</v>
      </c>
      <c r="P2069" s="14"/>
      <c r="Q2069" s="14"/>
      <c r="R2069" s="14"/>
      <c r="W2069" t="s">
        <v>3530</v>
      </c>
      <c r="X2069" s="6">
        <v>2004</v>
      </c>
      <c r="Z2069" s="6">
        <v>0</v>
      </c>
      <c r="AD2069" s="14">
        <v>51</v>
      </c>
    </row>
    <row r="2070" spans="1:30">
      <c r="A2070" s="9">
        <v>12</v>
      </c>
      <c r="B2070" s="9" t="str">
        <f t="shared" si="97"/>
        <v>Supravox 285-2000EXC</v>
      </c>
      <c r="C2070" s="14" t="s">
        <v>1209</v>
      </c>
      <c r="D2070" s="14" t="s">
        <v>2826</v>
      </c>
      <c r="E2070" s="14"/>
      <c r="F2070" s="14"/>
      <c r="G2070" s="14"/>
      <c r="H2070" s="14">
        <v>70</v>
      </c>
      <c r="I2070" s="14">
        <v>102</v>
      </c>
      <c r="J2070" s="9">
        <v>4</v>
      </c>
      <c r="K2070" s="14">
        <v>53</v>
      </c>
      <c r="L2070" s="14">
        <v>154</v>
      </c>
      <c r="M2070" s="14">
        <v>0.21</v>
      </c>
      <c r="N2070" s="14">
        <f t="shared" si="96"/>
        <v>0.21991701244813278</v>
      </c>
      <c r="O2070" s="14">
        <f t="shared" si="98"/>
        <v>4.6569037656903793</v>
      </c>
      <c r="P2070" s="14"/>
      <c r="Q2070" s="14"/>
      <c r="R2070" s="14"/>
      <c r="W2070" t="s">
        <v>3530</v>
      </c>
      <c r="X2070" s="6">
        <v>2004</v>
      </c>
      <c r="Z2070" s="6">
        <v>0</v>
      </c>
      <c r="AD2070" s="14">
        <v>241</v>
      </c>
    </row>
    <row r="2071" spans="1:30">
      <c r="A2071" s="9">
        <v>12</v>
      </c>
      <c r="B2071" s="9" t="str">
        <f t="shared" si="97"/>
        <v>TAD TM-1201</v>
      </c>
      <c r="C2071" s="14" t="s">
        <v>2264</v>
      </c>
      <c r="D2071" s="14" t="s">
        <v>2827</v>
      </c>
      <c r="E2071" s="14"/>
      <c r="F2071" s="14"/>
      <c r="G2071" s="14"/>
      <c r="H2071" s="14">
        <v>150</v>
      </c>
      <c r="I2071" s="14">
        <v>100</v>
      </c>
      <c r="J2071" s="9">
        <v>2.5</v>
      </c>
      <c r="K2071" s="14">
        <v>52</v>
      </c>
      <c r="L2071" s="14">
        <v>63</v>
      </c>
      <c r="M2071" s="14">
        <v>0.14000000000000001</v>
      </c>
      <c r="N2071" s="14">
        <f t="shared" si="96"/>
        <v>0.14985590778097982</v>
      </c>
      <c r="O2071" s="14">
        <f t="shared" si="98"/>
        <v>2.1286549707602376</v>
      </c>
      <c r="P2071" s="14"/>
      <c r="Q2071" s="14"/>
      <c r="R2071" s="14"/>
      <c r="W2071" t="s">
        <v>3530</v>
      </c>
      <c r="X2071" s="6">
        <v>2004</v>
      </c>
      <c r="Z2071" s="6">
        <v>0</v>
      </c>
      <c r="AD2071" s="14">
        <v>347</v>
      </c>
    </row>
    <row r="2072" spans="1:30">
      <c r="A2072" s="9">
        <v>12</v>
      </c>
      <c r="B2072" s="9" t="str">
        <f t="shared" si="97"/>
        <v>TAD TM-1201h</v>
      </c>
      <c r="C2072" s="14" t="s">
        <v>2264</v>
      </c>
      <c r="D2072" s="14" t="s">
        <v>2828</v>
      </c>
      <c r="E2072" s="14"/>
      <c r="F2072" s="14"/>
      <c r="G2072" s="14"/>
      <c r="H2072" s="14">
        <v>150</v>
      </c>
      <c r="I2072" s="14">
        <v>100</v>
      </c>
      <c r="J2072" s="9">
        <v>2.5</v>
      </c>
      <c r="K2072" s="14">
        <v>52</v>
      </c>
      <c r="L2072" s="14">
        <v>63</v>
      </c>
      <c r="M2072" s="14">
        <v>0.14000000000000001</v>
      </c>
      <c r="N2072" s="14">
        <f t="shared" si="96"/>
        <v>0.14985590778097982</v>
      </c>
      <c r="O2072" s="14">
        <f t="shared" si="98"/>
        <v>2.1286549707602376</v>
      </c>
      <c r="P2072" s="14"/>
      <c r="Q2072" s="14"/>
      <c r="R2072" s="14"/>
      <c r="W2072" t="s">
        <v>3530</v>
      </c>
      <c r="X2072" s="6">
        <v>2004</v>
      </c>
      <c r="Z2072" s="6">
        <v>0</v>
      </c>
      <c r="AD2072" s="14">
        <v>347</v>
      </c>
    </row>
    <row r="2073" spans="1:30">
      <c r="A2073" s="9">
        <v>12</v>
      </c>
      <c r="B2073" s="9" t="str">
        <f t="shared" si="97"/>
        <v>Tang Band WQ-1002</v>
      </c>
      <c r="C2073" s="14" t="s">
        <v>14</v>
      </c>
      <c r="D2073" s="14" t="s">
        <v>2829</v>
      </c>
      <c r="E2073" s="14"/>
      <c r="F2073" s="14"/>
      <c r="G2073" s="14"/>
      <c r="H2073" s="14">
        <v>800</v>
      </c>
      <c r="I2073" s="14">
        <v>95</v>
      </c>
      <c r="J2073" s="9">
        <v>5</v>
      </c>
      <c r="K2073" s="14">
        <v>68</v>
      </c>
      <c r="L2073" s="14">
        <v>24.8</v>
      </c>
      <c r="M2073" s="14">
        <v>0.32</v>
      </c>
      <c r="N2073" s="14">
        <f t="shared" si="96"/>
        <v>0.35051546391752575</v>
      </c>
      <c r="O2073" s="14">
        <f t="shared" si="98"/>
        <v>3.6756756756756768</v>
      </c>
      <c r="P2073" s="14"/>
      <c r="Q2073" s="14"/>
      <c r="R2073" s="14"/>
      <c r="W2073" t="s">
        <v>3530</v>
      </c>
      <c r="X2073" s="6">
        <v>2004</v>
      </c>
      <c r="Z2073" s="6">
        <v>0</v>
      </c>
      <c r="AD2073" s="14">
        <v>194</v>
      </c>
    </row>
    <row r="2074" spans="1:30">
      <c r="A2074" s="9">
        <v>12</v>
      </c>
      <c r="B2074" s="9" t="str">
        <f t="shared" si="97"/>
        <v>Tang Band WQ-1005</v>
      </c>
      <c r="C2074" s="14" t="s">
        <v>14</v>
      </c>
      <c r="D2074" s="14" t="s">
        <v>2830</v>
      </c>
      <c r="E2074" s="14"/>
      <c r="F2074" s="14"/>
      <c r="G2074" s="14"/>
      <c r="H2074" s="14">
        <v>300</v>
      </c>
      <c r="I2074" s="14">
        <v>95</v>
      </c>
      <c r="J2074" s="9">
        <v>2</v>
      </c>
      <c r="K2074" s="14">
        <v>45</v>
      </c>
      <c r="L2074" s="14">
        <v>80</v>
      </c>
      <c r="M2074" s="14">
        <v>0.36</v>
      </c>
      <c r="N2074" s="14">
        <f t="shared" si="96"/>
        <v>0.39130434782608697</v>
      </c>
      <c r="O2074" s="14">
        <f t="shared" si="98"/>
        <v>4.4999999999999982</v>
      </c>
      <c r="P2074" s="14"/>
      <c r="Q2074" s="14"/>
      <c r="R2074" s="14"/>
      <c r="W2074" t="s">
        <v>3530</v>
      </c>
      <c r="X2074" s="6">
        <v>2004</v>
      </c>
      <c r="Z2074" s="6">
        <v>0</v>
      </c>
      <c r="AD2074" s="14">
        <v>115</v>
      </c>
    </row>
    <row r="2075" spans="1:30">
      <c r="A2075" s="9">
        <v>12</v>
      </c>
      <c r="B2075" s="9" t="str">
        <f t="shared" si="97"/>
        <v>Tang Band WQ-1006</v>
      </c>
      <c r="C2075" s="14" t="s">
        <v>14</v>
      </c>
      <c r="D2075" s="14" t="s">
        <v>2831</v>
      </c>
      <c r="E2075" s="14"/>
      <c r="F2075" s="14"/>
      <c r="G2075" s="14"/>
      <c r="H2075" s="14">
        <v>500</v>
      </c>
      <c r="I2075" s="14">
        <v>97</v>
      </c>
      <c r="J2075" s="9">
        <v>1</v>
      </c>
      <c r="K2075" s="14">
        <v>65</v>
      </c>
      <c r="L2075" s="14">
        <v>42</v>
      </c>
      <c r="M2075" s="14">
        <v>0.3</v>
      </c>
      <c r="N2075" s="14">
        <f t="shared" si="96"/>
        <v>0.35911602209944754</v>
      </c>
      <c r="O2075" s="14">
        <f t="shared" si="98"/>
        <v>1.8224299065420553</v>
      </c>
      <c r="P2075" s="14"/>
      <c r="Q2075" s="14"/>
      <c r="R2075" s="14"/>
      <c r="W2075" t="s">
        <v>3530</v>
      </c>
      <c r="X2075" s="6">
        <v>2004</v>
      </c>
      <c r="Z2075" s="6">
        <v>0</v>
      </c>
      <c r="AD2075" s="14">
        <v>181</v>
      </c>
    </row>
    <row r="2076" spans="1:30">
      <c r="A2076" s="9">
        <v>12</v>
      </c>
      <c r="B2076" s="9" t="str">
        <f t="shared" si="97"/>
        <v>Tang Band WQ-935</v>
      </c>
      <c r="C2076" s="14" t="s">
        <v>14</v>
      </c>
      <c r="D2076" s="14" t="s">
        <v>2832</v>
      </c>
      <c r="E2076" s="14"/>
      <c r="F2076" s="14"/>
      <c r="G2076" s="14"/>
      <c r="H2076" s="14">
        <v>300</v>
      </c>
      <c r="I2076" s="14">
        <v>90</v>
      </c>
      <c r="J2076" s="9">
        <v>12</v>
      </c>
      <c r="K2076" s="14">
        <v>23</v>
      </c>
      <c r="L2076" s="14">
        <v>128.6</v>
      </c>
      <c r="M2076" s="14">
        <v>0.27</v>
      </c>
      <c r="N2076" s="14">
        <f t="shared" si="96"/>
        <v>0.29113924050632911</v>
      </c>
      <c r="O2076" s="14">
        <f t="shared" si="98"/>
        <v>3.7185628742515049</v>
      </c>
      <c r="P2076" s="14"/>
      <c r="Q2076" s="14"/>
      <c r="R2076" s="14"/>
      <c r="W2076" t="s">
        <v>3530</v>
      </c>
      <c r="X2076" s="6">
        <v>2004</v>
      </c>
      <c r="Z2076" s="6">
        <v>0</v>
      </c>
      <c r="AD2076" s="14">
        <v>79</v>
      </c>
    </row>
    <row r="2077" spans="1:30">
      <c r="A2077" s="9">
        <v>12</v>
      </c>
      <c r="B2077" s="9" t="str">
        <f t="shared" si="97"/>
        <v>Tang Band WQ-999</v>
      </c>
      <c r="C2077" s="14" t="s">
        <v>14</v>
      </c>
      <c r="D2077" s="14" t="s">
        <v>2833</v>
      </c>
      <c r="E2077" s="14"/>
      <c r="F2077" s="14"/>
      <c r="G2077" s="14"/>
      <c r="H2077" s="14">
        <v>1000</v>
      </c>
      <c r="I2077" s="14">
        <v>94</v>
      </c>
      <c r="J2077" s="9">
        <v>6</v>
      </c>
      <c r="K2077" s="14">
        <v>60</v>
      </c>
      <c r="L2077" s="14">
        <v>21.28</v>
      </c>
      <c r="M2077" s="14">
        <v>0.37</v>
      </c>
      <c r="N2077" s="14">
        <f t="shared" si="96"/>
        <v>0.42857142857142855</v>
      </c>
      <c r="O2077" s="14">
        <f t="shared" si="98"/>
        <v>2.7073170731707332</v>
      </c>
      <c r="P2077" s="14"/>
      <c r="Q2077" s="14"/>
      <c r="R2077" s="14"/>
      <c r="W2077" t="s">
        <v>3530</v>
      </c>
      <c r="X2077" s="6">
        <v>2004</v>
      </c>
      <c r="Z2077" s="6">
        <v>0</v>
      </c>
      <c r="AD2077" s="14">
        <v>140</v>
      </c>
    </row>
    <row r="2078" spans="1:30">
      <c r="A2078" s="9">
        <v>12</v>
      </c>
      <c r="B2078" s="9" t="str">
        <f t="shared" si="97"/>
        <v>Tannoy Gold 12"</v>
      </c>
      <c r="C2078" s="14" t="s">
        <v>2834</v>
      </c>
      <c r="D2078" s="14" t="s">
        <v>2835</v>
      </c>
      <c r="E2078" s="14"/>
      <c r="F2078" s="14"/>
      <c r="G2078" s="14"/>
      <c r="H2078" s="14">
        <v>30</v>
      </c>
      <c r="I2078" s="14">
        <v>93.4</v>
      </c>
      <c r="J2078" s="9"/>
      <c r="K2078" s="14">
        <v>49.7</v>
      </c>
      <c r="L2078" s="14">
        <v>99.7</v>
      </c>
      <c r="M2078" s="14">
        <v>0.24</v>
      </c>
      <c r="N2078" s="14">
        <f t="shared" si="96"/>
        <v>0.2906432748538012</v>
      </c>
      <c r="O2078" s="14">
        <f t="shared" si="98"/>
        <v>1.377367205542724</v>
      </c>
      <c r="P2078" s="14"/>
      <c r="Q2078" s="14"/>
      <c r="R2078" s="14"/>
      <c r="W2078" t="s">
        <v>3530</v>
      </c>
      <c r="X2078" s="6">
        <v>2004</v>
      </c>
      <c r="Z2078" s="6">
        <v>0</v>
      </c>
      <c r="AD2078" s="14">
        <v>171</v>
      </c>
    </row>
    <row r="2079" spans="1:30">
      <c r="A2079" s="9">
        <v>12</v>
      </c>
      <c r="B2079" s="9" t="str">
        <f t="shared" si="97"/>
        <v>Tannoy HPD 315A</v>
      </c>
      <c r="C2079" s="14" t="s">
        <v>2834</v>
      </c>
      <c r="D2079" s="14" t="s">
        <v>2836</v>
      </c>
      <c r="E2079" s="14"/>
      <c r="F2079" s="14"/>
      <c r="G2079" s="14"/>
      <c r="H2079" s="14">
        <v>60</v>
      </c>
      <c r="I2079" s="14">
        <v>93.4</v>
      </c>
      <c r="J2079" s="9"/>
      <c r="K2079" s="14">
        <v>25</v>
      </c>
      <c r="L2079" s="14">
        <v>276</v>
      </c>
      <c r="M2079" s="14">
        <v>0.2</v>
      </c>
      <c r="N2079" s="14">
        <f t="shared" si="96"/>
        <v>0.21929824561403508</v>
      </c>
      <c r="O2079" s="14">
        <f t="shared" si="98"/>
        <v>2.2727272727272751</v>
      </c>
      <c r="P2079" s="14"/>
      <c r="Q2079" s="14"/>
      <c r="R2079" s="14"/>
      <c r="W2079" t="s">
        <v>3530</v>
      </c>
      <c r="X2079" s="6">
        <v>2004</v>
      </c>
      <c r="Z2079" s="6">
        <v>0</v>
      </c>
      <c r="AD2079" s="14">
        <v>114</v>
      </c>
    </row>
    <row r="2080" spans="1:30">
      <c r="A2080" s="9">
        <v>12</v>
      </c>
      <c r="B2080" s="9" t="str">
        <f t="shared" si="97"/>
        <v>Tannoy Monitor Red 12"</v>
      </c>
      <c r="C2080" s="14" t="s">
        <v>2834</v>
      </c>
      <c r="D2080" s="14" t="s">
        <v>2837</v>
      </c>
      <c r="E2080" s="14"/>
      <c r="F2080" s="14"/>
      <c r="G2080" s="14"/>
      <c r="H2080" s="14">
        <v>30</v>
      </c>
      <c r="I2080" s="14">
        <v>97.8</v>
      </c>
      <c r="J2080" s="9"/>
      <c r="K2080" s="14">
        <v>48.6</v>
      </c>
      <c r="L2080" s="14">
        <v>99.6</v>
      </c>
      <c r="M2080" s="14">
        <v>0.154</v>
      </c>
      <c r="N2080" s="14">
        <f t="shared" si="96"/>
        <v>0.15779220779220779</v>
      </c>
      <c r="O2080" s="14">
        <f t="shared" si="98"/>
        <v>6.4078767123287701</v>
      </c>
      <c r="P2080" s="14"/>
      <c r="Q2080" s="14"/>
      <c r="R2080" s="14"/>
      <c r="W2080" t="s">
        <v>3530</v>
      </c>
      <c r="X2080" s="6">
        <v>2004</v>
      </c>
      <c r="Z2080" s="6">
        <v>0</v>
      </c>
      <c r="AD2080" s="14">
        <v>308</v>
      </c>
    </row>
    <row r="2081" spans="1:30">
      <c r="A2081" s="9">
        <v>12</v>
      </c>
      <c r="B2081" s="9" t="str">
        <f t="shared" si="97"/>
        <v>Tannoy Monitor Silver 12"</v>
      </c>
      <c r="C2081" s="14" t="s">
        <v>2834</v>
      </c>
      <c r="D2081" s="14" t="s">
        <v>2838</v>
      </c>
      <c r="E2081" s="14"/>
      <c r="F2081" s="14"/>
      <c r="G2081" s="14"/>
      <c r="H2081" s="14">
        <v>15</v>
      </c>
      <c r="I2081" s="14">
        <v>93.4</v>
      </c>
      <c r="J2081" s="9"/>
      <c r="K2081" s="14">
        <v>49.7</v>
      </c>
      <c r="L2081" s="14">
        <v>99.7</v>
      </c>
      <c r="M2081" s="14">
        <v>0.24</v>
      </c>
      <c r="N2081" s="14">
        <f t="shared" si="96"/>
        <v>0.2906432748538012</v>
      </c>
      <c r="O2081" s="14">
        <f t="shared" si="98"/>
        <v>1.377367205542724</v>
      </c>
      <c r="P2081" s="14"/>
      <c r="Q2081" s="14"/>
      <c r="R2081" s="14"/>
      <c r="W2081" t="s">
        <v>3530</v>
      </c>
      <c r="X2081" s="6">
        <v>2004</v>
      </c>
      <c r="Z2081" s="6">
        <v>0</v>
      </c>
      <c r="AD2081" s="14">
        <v>171</v>
      </c>
    </row>
    <row r="2082" spans="1:30">
      <c r="A2082" s="9">
        <v>12</v>
      </c>
      <c r="B2082" s="9" t="str">
        <f t="shared" si="97"/>
        <v>TC Sounds TC12SCU</v>
      </c>
      <c r="C2082" s="14" t="s">
        <v>377</v>
      </c>
      <c r="D2082" s="14" t="s">
        <v>2839</v>
      </c>
      <c r="E2082" s="14"/>
      <c r="F2082" s="14"/>
      <c r="G2082" s="14"/>
      <c r="H2082" s="14">
        <v>200</v>
      </c>
      <c r="I2082" s="14">
        <v>91</v>
      </c>
      <c r="J2082" s="9">
        <v>11</v>
      </c>
      <c r="K2082" s="14">
        <v>19.899999999999999</v>
      </c>
      <c r="L2082" s="14">
        <v>310</v>
      </c>
      <c r="M2082" s="14">
        <v>0.27289999999999998</v>
      </c>
      <c r="N2082" s="14">
        <f t="shared" si="96"/>
        <v>0.28028169014084503</v>
      </c>
      <c r="O2082" s="14">
        <f t="shared" si="98"/>
        <v>10.361972905934001</v>
      </c>
      <c r="P2082" s="14"/>
      <c r="Q2082" s="14"/>
      <c r="R2082" s="14"/>
      <c r="W2082" t="s">
        <v>3530</v>
      </c>
      <c r="X2082" s="6">
        <v>2004</v>
      </c>
      <c r="Z2082" s="6">
        <v>0</v>
      </c>
      <c r="AD2082" s="14">
        <v>71</v>
      </c>
    </row>
    <row r="2083" spans="1:30">
      <c r="A2083" s="9">
        <v>12</v>
      </c>
      <c r="B2083" s="9" t="str">
        <f t="shared" si="97"/>
        <v>Thump T1200</v>
      </c>
      <c r="C2083" s="14" t="s">
        <v>1668</v>
      </c>
      <c r="D2083" s="14" t="s">
        <v>2840</v>
      </c>
      <c r="E2083" s="14"/>
      <c r="F2083" s="14"/>
      <c r="G2083" s="14"/>
      <c r="H2083" s="14">
        <v>500</v>
      </c>
      <c r="I2083" s="14">
        <v>92</v>
      </c>
      <c r="J2083" s="9"/>
      <c r="K2083" s="14">
        <v>40</v>
      </c>
      <c r="L2083" s="14">
        <v>58</v>
      </c>
      <c r="M2083" s="14">
        <v>0.8</v>
      </c>
      <c r="N2083" s="14">
        <f t="shared" si="96"/>
        <v>1.1111111111111112</v>
      </c>
      <c r="O2083" s="14">
        <f t="shared" si="98"/>
        <v>2.8571428571428563</v>
      </c>
      <c r="P2083" s="14"/>
      <c r="Q2083" s="14"/>
      <c r="R2083" s="14"/>
      <c r="W2083" t="s">
        <v>3530</v>
      </c>
      <c r="X2083" s="6">
        <v>2004</v>
      </c>
      <c r="Z2083" s="6">
        <v>0</v>
      </c>
      <c r="AD2083" s="14">
        <v>36</v>
      </c>
    </row>
    <row r="2084" spans="1:30">
      <c r="A2084" s="9">
        <v>12</v>
      </c>
      <c r="B2084" s="9" t="str">
        <f t="shared" si="97"/>
        <v>Thump T1205P</v>
      </c>
      <c r="C2084" s="14" t="s">
        <v>1668</v>
      </c>
      <c r="D2084" s="14" t="s">
        <v>2841</v>
      </c>
      <c r="E2084" s="14"/>
      <c r="F2084" s="14"/>
      <c r="G2084" s="14"/>
      <c r="H2084" s="14">
        <v>125</v>
      </c>
      <c r="I2084" s="14">
        <v>94</v>
      </c>
      <c r="J2084" s="9"/>
      <c r="K2084" s="14">
        <v>37</v>
      </c>
      <c r="L2084" s="14">
        <v>60</v>
      </c>
      <c r="M2084" s="14">
        <v>0.72</v>
      </c>
      <c r="N2084" s="14">
        <f t="shared" si="96"/>
        <v>0.88095238095238093</v>
      </c>
      <c r="O2084" s="14">
        <f t="shared" si="98"/>
        <v>3.940828402366864</v>
      </c>
      <c r="P2084" s="14"/>
      <c r="Q2084" s="14"/>
      <c r="R2084" s="14"/>
      <c r="W2084" t="s">
        <v>3530</v>
      </c>
      <c r="X2084" s="6">
        <v>2004</v>
      </c>
      <c r="Z2084" s="6">
        <v>0</v>
      </c>
      <c r="AD2084" s="14">
        <v>42</v>
      </c>
    </row>
    <row r="2085" spans="1:30">
      <c r="A2085" s="9">
        <v>12</v>
      </c>
      <c r="B2085" s="9" t="str">
        <f t="shared" si="97"/>
        <v>Thump T1246</v>
      </c>
      <c r="C2085" s="14" t="s">
        <v>1668</v>
      </c>
      <c r="D2085" s="14" t="s">
        <v>2842</v>
      </c>
      <c r="E2085" s="14"/>
      <c r="F2085" s="14"/>
      <c r="G2085" s="14"/>
      <c r="H2085" s="14">
        <v>300</v>
      </c>
      <c r="I2085" s="14">
        <v>93</v>
      </c>
      <c r="J2085" s="9"/>
      <c r="K2085" s="14">
        <v>35</v>
      </c>
      <c r="L2085" s="14">
        <v>57</v>
      </c>
      <c r="M2085" s="14">
        <v>0.96</v>
      </c>
      <c r="N2085" s="14">
        <f t="shared" si="96"/>
        <v>0.97222222222222221</v>
      </c>
      <c r="O2085" s="14">
        <f t="shared" si="98"/>
        <v>76.36363636363663</v>
      </c>
      <c r="P2085" s="14"/>
      <c r="Q2085" s="14"/>
      <c r="R2085" s="14"/>
      <c r="W2085" t="s">
        <v>3530</v>
      </c>
      <c r="X2085" s="6">
        <v>2004</v>
      </c>
      <c r="Z2085" s="6">
        <v>0</v>
      </c>
      <c r="AD2085" s="14">
        <v>36</v>
      </c>
    </row>
    <row r="2086" spans="1:30">
      <c r="A2086" s="9">
        <v>12</v>
      </c>
      <c r="B2086" s="9" t="str">
        <f t="shared" si="97"/>
        <v>Thump T1258</v>
      </c>
      <c r="C2086" s="14" t="s">
        <v>1668</v>
      </c>
      <c r="D2086" s="14" t="s">
        <v>2843</v>
      </c>
      <c r="E2086" s="14"/>
      <c r="F2086" s="14"/>
      <c r="G2086" s="14"/>
      <c r="H2086" s="14">
        <v>200</v>
      </c>
      <c r="I2086" s="14">
        <v>92</v>
      </c>
      <c r="J2086" s="9"/>
      <c r="K2086" s="14">
        <v>35</v>
      </c>
      <c r="L2086" s="14">
        <v>60</v>
      </c>
      <c r="M2086" s="14">
        <v>0.72</v>
      </c>
      <c r="N2086" s="14">
        <f t="shared" si="96"/>
        <v>0.875</v>
      </c>
      <c r="O2086" s="14">
        <f t="shared" si="98"/>
        <v>4.064516129032258</v>
      </c>
      <c r="P2086" s="14"/>
      <c r="Q2086" s="14"/>
      <c r="R2086" s="14"/>
      <c r="W2086" t="s">
        <v>3530</v>
      </c>
      <c r="X2086" s="6">
        <v>2004</v>
      </c>
      <c r="Z2086" s="6">
        <v>0</v>
      </c>
      <c r="AD2086" s="14">
        <v>40</v>
      </c>
    </row>
    <row r="2087" spans="1:30">
      <c r="A2087" s="9">
        <v>12</v>
      </c>
      <c r="B2087" s="9" t="str">
        <f t="shared" si="97"/>
        <v>Thump T1267</v>
      </c>
      <c r="C2087" s="14" t="s">
        <v>1668</v>
      </c>
      <c r="D2087" s="14" t="s">
        <v>2844</v>
      </c>
      <c r="E2087" s="14"/>
      <c r="F2087" s="14"/>
      <c r="G2087" s="14"/>
      <c r="H2087" s="14">
        <v>700</v>
      </c>
      <c r="I2087" s="14">
        <v>92</v>
      </c>
      <c r="J2087" s="9"/>
      <c r="K2087" s="14">
        <v>30</v>
      </c>
      <c r="L2087" s="14">
        <v>57</v>
      </c>
      <c r="M2087" s="14">
        <v>0.89</v>
      </c>
      <c r="N2087" s="14">
        <f t="shared" si="96"/>
        <v>1.1111111111111112</v>
      </c>
      <c r="O2087" s="14">
        <f t="shared" si="98"/>
        <v>4.4723618090452231</v>
      </c>
      <c r="P2087" s="14"/>
      <c r="Q2087" s="14"/>
      <c r="R2087" s="14"/>
      <c r="W2087" t="s">
        <v>3530</v>
      </c>
      <c r="X2087" s="6">
        <v>2004</v>
      </c>
      <c r="Z2087" s="6">
        <v>0</v>
      </c>
      <c r="AD2087" s="14">
        <v>27</v>
      </c>
    </row>
    <row r="2088" spans="1:30">
      <c r="A2088" s="9">
        <v>12</v>
      </c>
      <c r="B2088" s="9" t="str">
        <f t="shared" si="97"/>
        <v>Thump T9012</v>
      </c>
      <c r="C2088" s="14" t="s">
        <v>1668</v>
      </c>
      <c r="D2088" s="14" t="s">
        <v>2845</v>
      </c>
      <c r="E2088" s="14"/>
      <c r="F2088" s="14"/>
      <c r="G2088" s="14"/>
      <c r="H2088" s="14">
        <v>500</v>
      </c>
      <c r="I2088" s="14">
        <v>92</v>
      </c>
      <c r="J2088" s="9"/>
      <c r="K2088" s="14">
        <v>37</v>
      </c>
      <c r="L2088" s="14">
        <v>58</v>
      </c>
      <c r="M2088" s="14">
        <v>0.72</v>
      </c>
      <c r="N2088" s="14">
        <f t="shared" si="96"/>
        <v>0.92500000000000004</v>
      </c>
      <c r="O2088" s="14">
        <f t="shared" si="98"/>
        <v>3.2487804878048769</v>
      </c>
      <c r="P2088" s="14"/>
      <c r="Q2088" s="14"/>
      <c r="R2088" s="14"/>
      <c r="W2088" t="s">
        <v>3530</v>
      </c>
      <c r="X2088" s="6">
        <v>2004</v>
      </c>
      <c r="Z2088" s="6">
        <v>0</v>
      </c>
      <c r="AD2088" s="14">
        <v>40</v>
      </c>
    </row>
    <row r="2089" spans="1:30">
      <c r="A2089" s="9">
        <v>12</v>
      </c>
      <c r="B2089" s="9" t="str">
        <f t="shared" si="97"/>
        <v>Ultimate CA1230</v>
      </c>
      <c r="C2089" s="14" t="s">
        <v>936</v>
      </c>
      <c r="D2089" s="14" t="s">
        <v>2846</v>
      </c>
      <c r="E2089" s="14"/>
      <c r="F2089" s="14"/>
      <c r="G2089" s="14"/>
      <c r="H2089" s="14">
        <v>65</v>
      </c>
      <c r="I2089" s="14">
        <v>90</v>
      </c>
      <c r="J2089" s="9">
        <v>7.62</v>
      </c>
      <c r="K2089" s="14">
        <v>29</v>
      </c>
      <c r="L2089" s="14">
        <v>201.14</v>
      </c>
      <c r="M2089" s="14">
        <v>0.74</v>
      </c>
      <c r="N2089" s="14">
        <f t="shared" si="96"/>
        <v>0</v>
      </c>
      <c r="O2089" s="14">
        <f t="shared" si="98"/>
        <v>0</v>
      </c>
      <c r="P2089" s="14"/>
      <c r="Q2089" s="14"/>
      <c r="R2089" s="14"/>
      <c r="W2089" t="s">
        <v>3530</v>
      </c>
      <c r="X2089" s="6">
        <v>2004</v>
      </c>
      <c r="Z2089" s="6">
        <v>0</v>
      </c>
      <c r="AD2089" s="14"/>
    </row>
    <row r="2090" spans="1:30">
      <c r="A2090" s="9">
        <v>12</v>
      </c>
      <c r="B2090" s="9" t="str">
        <f t="shared" si="97"/>
        <v>Ultimate IMC1235</v>
      </c>
      <c r="C2090" s="14" t="s">
        <v>936</v>
      </c>
      <c r="D2090" s="14" t="s">
        <v>2847</v>
      </c>
      <c r="E2090" s="14"/>
      <c r="F2090" s="14"/>
      <c r="G2090" s="14"/>
      <c r="H2090" s="14">
        <v>125</v>
      </c>
      <c r="I2090" s="14">
        <v>91</v>
      </c>
      <c r="J2090" s="9">
        <v>7.62</v>
      </c>
      <c r="K2090" s="14">
        <v>34</v>
      </c>
      <c r="L2090" s="14">
        <v>138.82</v>
      </c>
      <c r="M2090" s="14">
        <v>0.62</v>
      </c>
      <c r="N2090" s="14">
        <f t="shared" si="96"/>
        <v>0</v>
      </c>
      <c r="O2090" s="14">
        <f t="shared" si="98"/>
        <v>0</v>
      </c>
      <c r="P2090" s="14"/>
      <c r="Q2090" s="14"/>
      <c r="R2090" s="14"/>
      <c r="W2090" t="s">
        <v>3530</v>
      </c>
      <c r="X2090" s="6">
        <v>2004</v>
      </c>
      <c r="Z2090" s="6">
        <v>0</v>
      </c>
      <c r="AD2090" s="14"/>
    </row>
    <row r="2091" spans="1:30">
      <c r="A2091" s="9">
        <v>12</v>
      </c>
      <c r="B2091" s="9" t="str">
        <f t="shared" si="97"/>
        <v>Ultimate MW1230A</v>
      </c>
      <c r="C2091" s="14" t="s">
        <v>936</v>
      </c>
      <c r="D2091" s="14" t="s">
        <v>2848</v>
      </c>
      <c r="E2091" s="14"/>
      <c r="F2091" s="14"/>
      <c r="G2091" s="14"/>
      <c r="H2091" s="14">
        <v>90</v>
      </c>
      <c r="I2091" s="14">
        <v>94</v>
      </c>
      <c r="J2091" s="9">
        <v>5.08</v>
      </c>
      <c r="K2091" s="14">
        <v>30</v>
      </c>
      <c r="L2091" s="14">
        <v>127.49</v>
      </c>
      <c r="M2091" s="14">
        <v>0.44</v>
      </c>
      <c r="N2091" s="14">
        <f t="shared" si="96"/>
        <v>0</v>
      </c>
      <c r="O2091" s="14">
        <f t="shared" si="98"/>
        <v>0</v>
      </c>
      <c r="P2091" s="14"/>
      <c r="Q2091" s="14"/>
      <c r="R2091" s="14"/>
      <c r="W2091" t="s">
        <v>3530</v>
      </c>
      <c r="X2091" s="6">
        <v>2004</v>
      </c>
      <c r="Z2091" s="6">
        <v>0</v>
      </c>
      <c r="AD2091" s="14"/>
    </row>
    <row r="2092" spans="1:30">
      <c r="A2092" s="9">
        <v>12</v>
      </c>
      <c r="B2092" s="9" t="str">
        <f t="shared" si="97"/>
        <v>Ultimate MW1230A</v>
      </c>
      <c r="C2092" s="14" t="s">
        <v>936</v>
      </c>
      <c r="D2092" s="14" t="s">
        <v>2848</v>
      </c>
      <c r="E2092" s="14"/>
      <c r="F2092" s="14"/>
      <c r="G2092" s="14"/>
      <c r="H2092" s="14">
        <v>90</v>
      </c>
      <c r="I2092" s="14">
        <v>88</v>
      </c>
      <c r="J2092" s="9">
        <v>5.0999999999999996</v>
      </c>
      <c r="K2092" s="14">
        <v>30</v>
      </c>
      <c r="L2092" s="14">
        <v>127.4</v>
      </c>
      <c r="M2092" s="14">
        <v>0.75660000000000005</v>
      </c>
      <c r="N2092" s="14">
        <f t="shared" si="96"/>
        <v>0.90909090909090906</v>
      </c>
      <c r="O2092" s="14">
        <f t="shared" si="98"/>
        <v>4.5105520448312886</v>
      </c>
      <c r="P2092" s="14"/>
      <c r="Q2092" s="14"/>
      <c r="R2092" s="14"/>
      <c r="W2092" t="s">
        <v>3530</v>
      </c>
      <c r="X2092" s="6">
        <v>2004</v>
      </c>
      <c r="Z2092" s="6">
        <v>0</v>
      </c>
      <c r="AD2092" s="14">
        <v>33</v>
      </c>
    </row>
    <row r="2093" spans="1:30">
      <c r="A2093" s="9">
        <v>12</v>
      </c>
      <c r="B2093" s="9" t="str">
        <f t="shared" si="97"/>
        <v>Ultimate PW1250</v>
      </c>
      <c r="C2093" s="14" t="s">
        <v>936</v>
      </c>
      <c r="D2093" s="14" t="s">
        <v>2849</v>
      </c>
      <c r="E2093" s="14"/>
      <c r="F2093" s="14"/>
      <c r="G2093" s="14"/>
      <c r="H2093" s="14">
        <v>175</v>
      </c>
      <c r="I2093" s="14">
        <v>88</v>
      </c>
      <c r="J2093" s="9">
        <v>12.7</v>
      </c>
      <c r="K2093" s="14">
        <v>25</v>
      </c>
      <c r="L2093" s="14">
        <v>177.6</v>
      </c>
      <c r="M2093" s="14">
        <v>0.5746</v>
      </c>
      <c r="N2093" s="14">
        <f t="shared" si="96"/>
        <v>0.65789473684210531</v>
      </c>
      <c r="O2093" s="14">
        <f t="shared" si="98"/>
        <v>4.5384177935043573</v>
      </c>
      <c r="P2093" s="14"/>
      <c r="Q2093" s="14"/>
      <c r="R2093" s="14"/>
      <c r="W2093" t="s">
        <v>3530</v>
      </c>
      <c r="X2093" s="6">
        <v>2004</v>
      </c>
      <c r="Z2093" s="6">
        <v>0</v>
      </c>
      <c r="AD2093" s="14">
        <v>38</v>
      </c>
    </row>
    <row r="2094" spans="1:30">
      <c r="A2094" s="9">
        <v>12</v>
      </c>
      <c r="B2094" s="9" t="str">
        <f t="shared" si="97"/>
        <v>Ultimate PW1250DV</v>
      </c>
      <c r="C2094" s="14" t="s">
        <v>936</v>
      </c>
      <c r="D2094" s="14" t="s">
        <v>2850</v>
      </c>
      <c r="E2094" s="14"/>
      <c r="F2094" s="14"/>
      <c r="G2094" s="14"/>
      <c r="H2094" s="14">
        <v>280</v>
      </c>
      <c r="I2094" s="14">
        <v>87</v>
      </c>
      <c r="J2094" s="9">
        <v>10.199999999999999</v>
      </c>
      <c r="K2094" s="14">
        <v>24</v>
      </c>
      <c r="L2094" s="14">
        <v>135.9</v>
      </c>
      <c r="M2094" s="14">
        <v>0.49059999999999998</v>
      </c>
      <c r="N2094" s="14">
        <f t="shared" si="96"/>
        <v>0.54545454545454541</v>
      </c>
      <c r="O2094" s="14">
        <f t="shared" si="98"/>
        <v>4.8783559827643419</v>
      </c>
      <c r="P2094" s="14"/>
      <c r="Q2094" s="14"/>
      <c r="R2094" s="14"/>
      <c r="W2094" t="s">
        <v>3530</v>
      </c>
      <c r="X2094" s="6">
        <v>2004</v>
      </c>
      <c r="Z2094" s="6">
        <v>0</v>
      </c>
      <c r="AD2094" s="14">
        <v>44</v>
      </c>
    </row>
    <row r="2095" spans="1:30">
      <c r="A2095" s="9">
        <v>12</v>
      </c>
      <c r="B2095" s="9" t="str">
        <f t="shared" si="97"/>
        <v>Ultimate REFLEX 12</v>
      </c>
      <c r="C2095" s="14" t="s">
        <v>936</v>
      </c>
      <c r="D2095" s="14" t="s">
        <v>2851</v>
      </c>
      <c r="E2095" s="14"/>
      <c r="F2095" s="14"/>
      <c r="G2095" s="14"/>
      <c r="H2095" s="14">
        <v>400</v>
      </c>
      <c r="I2095" s="14">
        <v>92</v>
      </c>
      <c r="J2095" s="9">
        <v>10.199999999999999</v>
      </c>
      <c r="K2095" s="14">
        <v>25</v>
      </c>
      <c r="L2095" s="14">
        <v>189.7</v>
      </c>
      <c r="M2095" s="14">
        <v>0.30280000000000001</v>
      </c>
      <c r="N2095" s="14">
        <f t="shared" si="96"/>
        <v>0.30864197530864196</v>
      </c>
      <c r="O2095" s="14">
        <f t="shared" si="98"/>
        <v>15.997464074387198</v>
      </c>
      <c r="P2095" s="14"/>
      <c r="Q2095" s="14"/>
      <c r="R2095" s="14"/>
      <c r="W2095" t="s">
        <v>3530</v>
      </c>
      <c r="X2095" s="6">
        <v>2004</v>
      </c>
      <c r="Z2095" s="6">
        <v>0</v>
      </c>
      <c r="AD2095" s="14">
        <v>81</v>
      </c>
    </row>
    <row r="2096" spans="1:30">
      <c r="A2096" s="9">
        <v>12</v>
      </c>
      <c r="B2096" s="9" t="str">
        <f t="shared" si="97"/>
        <v>Vifa M30WO-49-08</v>
      </c>
      <c r="C2096" s="14" t="s">
        <v>260</v>
      </c>
      <c r="D2096" s="14" t="s">
        <v>2852</v>
      </c>
      <c r="E2096" s="14"/>
      <c r="F2096" s="14"/>
      <c r="G2096" s="14"/>
      <c r="H2096" s="14">
        <v>100</v>
      </c>
      <c r="I2096" s="14">
        <v>93</v>
      </c>
      <c r="J2096" s="9">
        <v>4</v>
      </c>
      <c r="K2096" s="14">
        <v>21</v>
      </c>
      <c r="L2096" s="14">
        <v>400</v>
      </c>
      <c r="M2096" s="14">
        <v>0.23</v>
      </c>
      <c r="N2096" s="14">
        <f t="shared" si="96"/>
        <v>0.25</v>
      </c>
      <c r="O2096" s="14">
        <f t="shared" si="98"/>
        <v>2.8750000000000018</v>
      </c>
      <c r="P2096" s="14"/>
      <c r="Q2096" s="14"/>
      <c r="R2096" s="14"/>
      <c r="W2096" t="s">
        <v>3530</v>
      </c>
      <c r="X2096" s="6">
        <v>2004</v>
      </c>
      <c r="Z2096" s="6">
        <v>0</v>
      </c>
      <c r="AD2096" s="14">
        <v>84</v>
      </c>
    </row>
    <row r="2097" spans="1:30">
      <c r="A2097" s="9">
        <v>12</v>
      </c>
      <c r="B2097" s="9" t="str">
        <f t="shared" si="97"/>
        <v>Visaton BG 30 NG 8 Ohm</v>
      </c>
      <c r="C2097" s="14" t="s">
        <v>752</v>
      </c>
      <c r="D2097" s="14" t="s">
        <v>2853</v>
      </c>
      <c r="E2097" s="14"/>
      <c r="F2097" s="14"/>
      <c r="G2097" s="14"/>
      <c r="H2097" s="14">
        <v>150</v>
      </c>
      <c r="I2097" s="14">
        <v>95</v>
      </c>
      <c r="J2097" s="9">
        <v>7</v>
      </c>
      <c r="K2097" s="14">
        <v>50</v>
      </c>
      <c r="L2097" s="14">
        <v>89</v>
      </c>
      <c r="M2097" s="14">
        <v>0.57999999999999996</v>
      </c>
      <c r="N2097" s="14">
        <f t="shared" si="96"/>
        <v>0.70422535211267601</v>
      </c>
      <c r="O2097" s="14">
        <f t="shared" si="98"/>
        <v>3.2879818594104311</v>
      </c>
      <c r="P2097" s="14"/>
      <c r="Q2097" s="14"/>
      <c r="R2097" s="14"/>
      <c r="W2097" t="s">
        <v>3530</v>
      </c>
      <c r="X2097" s="6">
        <v>2004</v>
      </c>
      <c r="Z2097" s="6">
        <v>0</v>
      </c>
      <c r="AD2097" s="14">
        <v>71</v>
      </c>
    </row>
    <row r="2098" spans="1:30">
      <c r="A2098" s="9">
        <v>12</v>
      </c>
      <c r="B2098" s="9" t="str">
        <f t="shared" si="97"/>
        <v>Visaton BZ 300 4 Ohm</v>
      </c>
      <c r="C2098" s="14" t="s">
        <v>752</v>
      </c>
      <c r="D2098" s="14" t="s">
        <v>2854</v>
      </c>
      <c r="E2098" s="14"/>
      <c r="F2098" s="14"/>
      <c r="G2098" s="14"/>
      <c r="H2098" s="14">
        <v>350</v>
      </c>
      <c r="I2098" s="14">
        <v>92</v>
      </c>
      <c r="J2098" s="9">
        <v>10</v>
      </c>
      <c r="K2098" s="14">
        <v>36</v>
      </c>
      <c r="L2098" s="14">
        <v>129</v>
      </c>
      <c r="M2098" s="14">
        <v>0.4</v>
      </c>
      <c r="N2098" s="14">
        <f t="shared" si="96"/>
        <v>0.52941176470588236</v>
      </c>
      <c r="O2098" s="14">
        <f t="shared" si="98"/>
        <v>1.6363636363636362</v>
      </c>
      <c r="P2098" s="14"/>
      <c r="Q2098" s="14"/>
      <c r="R2098" s="14"/>
      <c r="W2098" t="s">
        <v>3530</v>
      </c>
      <c r="X2098" s="6">
        <v>2004</v>
      </c>
      <c r="Z2098" s="6">
        <v>0</v>
      </c>
      <c r="AD2098" s="14">
        <v>68</v>
      </c>
    </row>
    <row r="2099" spans="1:30">
      <c r="A2099" s="9">
        <v>12</v>
      </c>
      <c r="B2099" s="9" t="str">
        <f t="shared" si="97"/>
        <v>Visaton TIW 360 8 Ohm</v>
      </c>
      <c r="C2099" s="14" t="s">
        <v>752</v>
      </c>
      <c r="D2099" s="14" t="s">
        <v>2855</v>
      </c>
      <c r="E2099" s="14"/>
      <c r="F2099" s="14"/>
      <c r="G2099" s="14"/>
      <c r="H2099" s="14">
        <v>300</v>
      </c>
      <c r="I2099" s="14">
        <v>90</v>
      </c>
      <c r="J2099" s="9">
        <v>12</v>
      </c>
      <c r="K2099" s="14">
        <v>28</v>
      </c>
      <c r="L2099" s="14">
        <v>135</v>
      </c>
      <c r="M2099" s="14">
        <v>0.28000000000000003</v>
      </c>
      <c r="N2099" s="14">
        <f t="shared" si="96"/>
        <v>0.31111111111111112</v>
      </c>
      <c r="O2099" s="14">
        <f t="shared" si="98"/>
        <v>2.8000000000000029</v>
      </c>
      <c r="P2099" s="14"/>
      <c r="Q2099" s="14"/>
      <c r="R2099" s="14"/>
      <c r="W2099" t="s">
        <v>3530</v>
      </c>
      <c r="X2099" s="6">
        <v>2004</v>
      </c>
      <c r="Z2099" s="6">
        <v>0</v>
      </c>
      <c r="AD2099" s="14">
        <v>90</v>
      </c>
    </row>
    <row r="2100" spans="1:30">
      <c r="A2100" s="9">
        <v>12</v>
      </c>
      <c r="B2100" s="9" t="str">
        <f t="shared" si="97"/>
        <v>Visaton TIW 360 DS 2 Ohm</v>
      </c>
      <c r="C2100" s="14" t="s">
        <v>752</v>
      </c>
      <c r="D2100" s="14" t="s">
        <v>2856</v>
      </c>
      <c r="E2100" s="14"/>
      <c r="F2100" s="14"/>
      <c r="G2100" s="14"/>
      <c r="H2100" s="14">
        <v>300</v>
      </c>
      <c r="I2100" s="14">
        <v>90</v>
      </c>
      <c r="J2100" s="9">
        <v>12</v>
      </c>
      <c r="K2100" s="14">
        <v>30</v>
      </c>
      <c r="L2100" s="14">
        <v>122</v>
      </c>
      <c r="M2100" s="14">
        <v>0.37</v>
      </c>
      <c r="N2100" s="14">
        <f t="shared" si="96"/>
        <v>0.4</v>
      </c>
      <c r="O2100" s="14">
        <f t="shared" si="98"/>
        <v>4.9333333333333353</v>
      </c>
      <c r="P2100" s="14"/>
      <c r="Q2100" s="14"/>
      <c r="R2100" s="14"/>
      <c r="W2100" t="s">
        <v>3530</v>
      </c>
      <c r="X2100" s="6">
        <v>2004</v>
      </c>
      <c r="Z2100" s="6">
        <v>0</v>
      </c>
      <c r="AD2100" s="14">
        <v>75</v>
      </c>
    </row>
    <row r="2101" spans="1:30">
      <c r="A2101" s="9">
        <v>12</v>
      </c>
      <c r="B2101" s="9" t="str">
        <f t="shared" si="97"/>
        <v>Visaton TIW 360 DS 4 Ohm</v>
      </c>
      <c r="C2101" s="14" t="s">
        <v>752</v>
      </c>
      <c r="D2101" s="14" t="s">
        <v>2857</v>
      </c>
      <c r="E2101" s="14"/>
      <c r="F2101" s="14"/>
      <c r="G2101" s="14"/>
      <c r="H2101" s="14">
        <v>300</v>
      </c>
      <c r="I2101" s="14">
        <v>87</v>
      </c>
      <c r="J2101" s="9">
        <v>12</v>
      </c>
      <c r="K2101" s="14">
        <v>30</v>
      </c>
      <c r="L2101" s="14">
        <v>114</v>
      </c>
      <c r="M2101" s="14">
        <v>0.68</v>
      </c>
      <c r="N2101" s="14">
        <f t="shared" si="96"/>
        <v>0.76923076923076927</v>
      </c>
      <c r="O2101" s="14">
        <f t="shared" si="98"/>
        <v>5.8620689655172393</v>
      </c>
      <c r="P2101" s="14"/>
      <c r="Q2101" s="14"/>
      <c r="R2101" s="14"/>
      <c r="W2101" t="s">
        <v>3530</v>
      </c>
      <c r="X2101" s="6">
        <v>2004</v>
      </c>
      <c r="Z2101" s="6">
        <v>0</v>
      </c>
      <c r="AD2101" s="14">
        <v>39</v>
      </c>
    </row>
    <row r="2102" spans="1:30">
      <c r="A2102" s="9">
        <v>12</v>
      </c>
      <c r="B2102" s="9" t="str">
        <f t="shared" si="97"/>
        <v>Visaton TIW 360 DS 8 Ohm</v>
      </c>
      <c r="C2102" s="14" t="s">
        <v>752</v>
      </c>
      <c r="D2102" s="14" t="s">
        <v>2858</v>
      </c>
      <c r="E2102" s="14"/>
      <c r="F2102" s="14"/>
      <c r="G2102" s="14"/>
      <c r="H2102" s="14">
        <v>300</v>
      </c>
      <c r="I2102" s="14">
        <v>90</v>
      </c>
      <c r="J2102" s="9">
        <v>12</v>
      </c>
      <c r="K2102" s="14">
        <v>29</v>
      </c>
      <c r="L2102" s="14">
        <v>120</v>
      </c>
      <c r="M2102" s="14">
        <v>0.32</v>
      </c>
      <c r="N2102" s="14">
        <f t="shared" si="96"/>
        <v>0.3493975903614458</v>
      </c>
      <c r="O2102" s="14">
        <f t="shared" si="98"/>
        <v>3.8032786885245864</v>
      </c>
      <c r="P2102" s="14"/>
      <c r="Q2102" s="14"/>
      <c r="R2102" s="14"/>
      <c r="W2102" t="s">
        <v>3530</v>
      </c>
      <c r="X2102" s="6">
        <v>2004</v>
      </c>
      <c r="Z2102" s="6">
        <v>0</v>
      </c>
      <c r="AD2102" s="14">
        <v>83</v>
      </c>
    </row>
    <row r="2103" spans="1:30">
      <c r="A2103" s="9">
        <v>12</v>
      </c>
      <c r="B2103" s="9" t="str">
        <f t="shared" si="97"/>
        <v>Visaton TIW 360 X 8 Ohm</v>
      </c>
      <c r="C2103" s="14" t="s">
        <v>752</v>
      </c>
      <c r="D2103" s="14" t="s">
        <v>2859</v>
      </c>
      <c r="E2103" s="14"/>
      <c r="F2103" s="14"/>
      <c r="G2103" s="14"/>
      <c r="H2103" s="14">
        <v>300</v>
      </c>
      <c r="I2103" s="14">
        <v>86</v>
      </c>
      <c r="J2103" s="9">
        <v>12</v>
      </c>
      <c r="K2103" s="14">
        <v>21</v>
      </c>
      <c r="L2103" s="14">
        <v>140</v>
      </c>
      <c r="M2103" s="14">
        <v>0.34</v>
      </c>
      <c r="N2103" s="14">
        <f t="shared" si="96"/>
        <v>0.36842105263157893</v>
      </c>
      <c r="O2103" s="14">
        <f t="shared" si="98"/>
        <v>4.4074074074074145</v>
      </c>
      <c r="P2103" s="14"/>
      <c r="Q2103" s="14"/>
      <c r="R2103" s="14"/>
      <c r="W2103" t="s">
        <v>3530</v>
      </c>
      <c r="X2103" s="6">
        <v>2004</v>
      </c>
      <c r="Z2103" s="6">
        <v>0</v>
      </c>
      <c r="AD2103" s="14">
        <v>57</v>
      </c>
    </row>
    <row r="2104" spans="1:30">
      <c r="A2104" s="9">
        <v>12</v>
      </c>
      <c r="B2104" s="9" t="str">
        <f t="shared" si="97"/>
        <v>Visaton W 300 8 Ohm</v>
      </c>
      <c r="C2104" s="14" t="s">
        <v>752</v>
      </c>
      <c r="D2104" s="14" t="s">
        <v>2860</v>
      </c>
      <c r="E2104" s="14"/>
      <c r="F2104" s="14"/>
      <c r="G2104" s="14"/>
      <c r="H2104" s="14">
        <v>120</v>
      </c>
      <c r="I2104" s="14">
        <v>91</v>
      </c>
      <c r="J2104" s="9">
        <v>14</v>
      </c>
      <c r="K2104" s="14">
        <v>32</v>
      </c>
      <c r="L2104" s="14">
        <v>190</v>
      </c>
      <c r="M2104" s="14">
        <v>0.55000000000000004</v>
      </c>
      <c r="N2104" s="14">
        <f t="shared" si="96"/>
        <v>0.68085106382978722</v>
      </c>
      <c r="O2104" s="14">
        <f t="shared" si="98"/>
        <v>2.8617886178861793</v>
      </c>
      <c r="P2104" s="14"/>
      <c r="Q2104" s="14"/>
      <c r="R2104" s="14"/>
      <c r="W2104" t="s">
        <v>3530</v>
      </c>
      <c r="X2104" s="6">
        <v>2004</v>
      </c>
      <c r="Z2104" s="6">
        <v>0</v>
      </c>
      <c r="AD2104" s="14">
        <v>47</v>
      </c>
    </row>
    <row r="2105" spans="1:30">
      <c r="A2105" s="9">
        <v>12</v>
      </c>
      <c r="B2105" s="9" t="str">
        <f t="shared" si="97"/>
        <v>Visaton W 300 S 4 Ohm</v>
      </c>
      <c r="C2105" s="14" t="s">
        <v>752</v>
      </c>
      <c r="D2105" s="14" t="s">
        <v>2861</v>
      </c>
      <c r="E2105" s="14"/>
      <c r="F2105" s="14"/>
      <c r="G2105" s="14"/>
      <c r="H2105" s="14">
        <v>150</v>
      </c>
      <c r="I2105" s="14">
        <v>92</v>
      </c>
      <c r="J2105" s="9">
        <v>14</v>
      </c>
      <c r="K2105" s="14">
        <v>22</v>
      </c>
      <c r="L2105" s="14">
        <v>310</v>
      </c>
      <c r="M2105" s="14">
        <v>0.28999999999999998</v>
      </c>
      <c r="N2105" s="14">
        <f t="shared" si="96"/>
        <v>0.33846153846153848</v>
      </c>
      <c r="O2105" s="14">
        <f t="shared" si="98"/>
        <v>2.0253968253968244</v>
      </c>
      <c r="P2105" s="14"/>
      <c r="Q2105" s="14"/>
      <c r="R2105" s="14"/>
      <c r="W2105" t="s">
        <v>3530</v>
      </c>
      <c r="X2105" s="6">
        <v>2004</v>
      </c>
      <c r="Z2105" s="6">
        <v>0</v>
      </c>
      <c r="AD2105" s="14">
        <v>65</v>
      </c>
    </row>
    <row r="2106" spans="1:30">
      <c r="A2106" s="9">
        <v>12</v>
      </c>
      <c r="B2106" s="9" t="str">
        <f t="shared" si="97"/>
        <v>Visaton W 300 S 8 Ohm</v>
      </c>
      <c r="C2106" s="14" t="s">
        <v>752</v>
      </c>
      <c r="D2106" s="14" t="s">
        <v>2862</v>
      </c>
      <c r="E2106" s="14"/>
      <c r="F2106" s="14"/>
      <c r="G2106" s="14"/>
      <c r="H2106" s="14">
        <v>150</v>
      </c>
      <c r="I2106" s="14">
        <v>92</v>
      </c>
      <c r="J2106" s="9">
        <v>14</v>
      </c>
      <c r="K2106" s="14">
        <v>22</v>
      </c>
      <c r="L2106" s="14">
        <v>340</v>
      </c>
      <c r="M2106" s="14">
        <v>0.32</v>
      </c>
      <c r="N2106" s="14">
        <f t="shared" si="96"/>
        <v>0.39285714285714285</v>
      </c>
      <c r="O2106" s="14">
        <f t="shared" si="98"/>
        <v>1.7254901960784312</v>
      </c>
      <c r="P2106" s="14"/>
      <c r="Q2106" s="14"/>
      <c r="R2106" s="14"/>
      <c r="W2106" t="s">
        <v>3530</v>
      </c>
      <c r="X2106" s="6">
        <v>2004</v>
      </c>
      <c r="Z2106" s="6">
        <v>0</v>
      </c>
      <c r="AD2106" s="14">
        <v>56</v>
      </c>
    </row>
    <row r="2107" spans="1:30">
      <c r="A2107" s="9">
        <v>12</v>
      </c>
      <c r="B2107" s="9" t="str">
        <f t="shared" si="97"/>
        <v>Volt Ps12/100MI-16ohm</v>
      </c>
      <c r="C2107" s="14" t="s">
        <v>1700</v>
      </c>
      <c r="D2107" s="14" t="s">
        <v>2863</v>
      </c>
      <c r="E2107" s="14"/>
      <c r="F2107" s="14"/>
      <c r="G2107" s="14"/>
      <c r="H2107" s="14">
        <v>100</v>
      </c>
      <c r="I2107" s="14">
        <v>100</v>
      </c>
      <c r="J2107" s="9">
        <v>1.5</v>
      </c>
      <c r="K2107" s="14">
        <v>98</v>
      </c>
      <c r="L2107" s="14">
        <v>33</v>
      </c>
      <c r="M2107" s="14">
        <v>0.66</v>
      </c>
      <c r="N2107" s="14">
        <f t="shared" si="96"/>
        <v>0.72058823529411764</v>
      </c>
      <c r="O2107" s="14">
        <f t="shared" si="98"/>
        <v>7.849514563106796</v>
      </c>
      <c r="P2107" s="14"/>
      <c r="Q2107" s="14"/>
      <c r="R2107" s="14"/>
      <c r="W2107" t="s">
        <v>3530</v>
      </c>
      <c r="X2107" s="6">
        <v>2004</v>
      </c>
      <c r="Z2107" s="6">
        <v>0</v>
      </c>
      <c r="AD2107" s="14">
        <v>136</v>
      </c>
    </row>
    <row r="2108" spans="1:30">
      <c r="A2108" s="9">
        <v>12</v>
      </c>
      <c r="B2108" s="9" t="str">
        <f t="shared" si="97"/>
        <v>Volt Ps12/100MI-8ohm</v>
      </c>
      <c r="C2108" s="14" t="s">
        <v>1700</v>
      </c>
      <c r="D2108" s="14" t="s">
        <v>2864</v>
      </c>
      <c r="E2108" s="14"/>
      <c r="F2108" s="14"/>
      <c r="G2108" s="14"/>
      <c r="H2108" s="14">
        <v>100</v>
      </c>
      <c r="I2108" s="14">
        <v>100</v>
      </c>
      <c r="J2108" s="9">
        <v>1.5</v>
      </c>
      <c r="K2108" s="14">
        <v>98</v>
      </c>
      <c r="L2108" s="14">
        <v>33</v>
      </c>
      <c r="M2108" s="14">
        <v>0.66</v>
      </c>
      <c r="N2108" s="14">
        <f t="shared" si="96"/>
        <v>0.72058823529411764</v>
      </c>
      <c r="O2108" s="14">
        <f t="shared" si="98"/>
        <v>7.849514563106796</v>
      </c>
      <c r="P2108" s="14"/>
      <c r="Q2108" s="14"/>
      <c r="R2108" s="14"/>
      <c r="W2108" t="s">
        <v>3530</v>
      </c>
      <c r="X2108" s="6">
        <v>2004</v>
      </c>
      <c r="Z2108" s="6">
        <v>0</v>
      </c>
      <c r="AD2108" s="14">
        <v>136</v>
      </c>
    </row>
    <row r="2109" spans="1:30">
      <c r="A2109" s="9">
        <v>12</v>
      </c>
      <c r="B2109" s="9" t="str">
        <f t="shared" si="97"/>
        <v>Volt Ps12/150-16ohm</v>
      </c>
      <c r="C2109" s="14" t="s">
        <v>1700</v>
      </c>
      <c r="D2109" s="14" t="s">
        <v>2865</v>
      </c>
      <c r="E2109" s="14"/>
      <c r="F2109" s="14"/>
      <c r="G2109" s="14"/>
      <c r="H2109" s="14">
        <v>150</v>
      </c>
      <c r="I2109" s="14">
        <v>98</v>
      </c>
      <c r="J2109" s="9">
        <v>2.2000000000000002</v>
      </c>
      <c r="K2109" s="14">
        <v>53</v>
      </c>
      <c r="L2109" s="14">
        <v>95</v>
      </c>
      <c r="M2109" s="14">
        <v>0.4</v>
      </c>
      <c r="N2109" s="14">
        <f t="shared" si="96"/>
        <v>0.50961538461538458</v>
      </c>
      <c r="O2109" s="14">
        <f t="shared" si="98"/>
        <v>1.8596491228070184</v>
      </c>
      <c r="P2109" s="14"/>
      <c r="Q2109" s="14"/>
      <c r="R2109" s="14"/>
      <c r="W2109" t="s">
        <v>3530</v>
      </c>
      <c r="X2109" s="6">
        <v>2004</v>
      </c>
      <c r="Z2109" s="6">
        <v>0</v>
      </c>
      <c r="AD2109" s="14">
        <v>104</v>
      </c>
    </row>
    <row r="2110" spans="1:30">
      <c r="A2110" s="9">
        <v>12</v>
      </c>
      <c r="B2110" s="9" t="str">
        <f t="shared" si="97"/>
        <v>Volt Ps12/150-8ohm</v>
      </c>
      <c r="C2110" s="14" t="s">
        <v>1700</v>
      </c>
      <c r="D2110" s="14" t="s">
        <v>2866</v>
      </c>
      <c r="E2110" s="14"/>
      <c r="F2110" s="14"/>
      <c r="G2110" s="14"/>
      <c r="H2110" s="14">
        <v>150</v>
      </c>
      <c r="I2110" s="14">
        <v>98</v>
      </c>
      <c r="J2110" s="9">
        <v>2.2000000000000002</v>
      </c>
      <c r="K2110" s="14">
        <v>53</v>
      </c>
      <c r="L2110" s="14">
        <v>95</v>
      </c>
      <c r="M2110" s="14">
        <v>0.4</v>
      </c>
      <c r="N2110" s="14">
        <f t="shared" si="96"/>
        <v>0.50961538461538458</v>
      </c>
      <c r="O2110" s="14">
        <f t="shared" si="98"/>
        <v>1.8596491228070184</v>
      </c>
      <c r="P2110" s="14"/>
      <c r="Q2110" s="14"/>
      <c r="R2110" s="14"/>
      <c r="W2110" t="s">
        <v>3530</v>
      </c>
      <c r="X2110" s="6">
        <v>2004</v>
      </c>
      <c r="Z2110" s="6">
        <v>0</v>
      </c>
      <c r="AD2110" s="14">
        <v>104</v>
      </c>
    </row>
    <row r="2111" spans="1:30">
      <c r="A2111" s="9">
        <v>12</v>
      </c>
      <c r="B2111" s="9" t="str">
        <f t="shared" si="97"/>
        <v>Volt Ps12/200-16ohm</v>
      </c>
      <c r="C2111" s="14" t="s">
        <v>1700</v>
      </c>
      <c r="D2111" s="14" t="s">
        <v>2867</v>
      </c>
      <c r="E2111" s="14"/>
      <c r="F2111" s="14"/>
      <c r="G2111" s="14"/>
      <c r="H2111" s="14">
        <v>200</v>
      </c>
      <c r="I2111" s="14">
        <v>96</v>
      </c>
      <c r="J2111" s="9">
        <v>3.9</v>
      </c>
      <c r="K2111" s="14">
        <v>47</v>
      </c>
      <c r="L2111" s="14">
        <v>70</v>
      </c>
      <c r="M2111" s="14">
        <v>0.37</v>
      </c>
      <c r="N2111" s="14">
        <f t="shared" si="96"/>
        <v>0.39830508474576271</v>
      </c>
      <c r="O2111" s="14">
        <f t="shared" si="98"/>
        <v>5.2065868263473032</v>
      </c>
      <c r="P2111" s="14"/>
      <c r="Q2111" s="14"/>
      <c r="R2111" s="14"/>
      <c r="W2111" t="s">
        <v>3530</v>
      </c>
      <c r="X2111" s="6">
        <v>2004</v>
      </c>
      <c r="Z2111" s="6">
        <v>0</v>
      </c>
      <c r="AD2111" s="14">
        <v>118</v>
      </c>
    </row>
    <row r="2112" spans="1:30">
      <c r="A2112" s="9">
        <v>12</v>
      </c>
      <c r="B2112" s="9" t="str">
        <f t="shared" si="97"/>
        <v>Volt Ps12/200-8ohm</v>
      </c>
      <c r="C2112" s="14" t="s">
        <v>1700</v>
      </c>
      <c r="D2112" s="14" t="s">
        <v>2868</v>
      </c>
      <c r="E2112" s="14"/>
      <c r="F2112" s="14"/>
      <c r="G2112" s="14"/>
      <c r="H2112" s="14">
        <v>200</v>
      </c>
      <c r="I2112" s="14">
        <v>96</v>
      </c>
      <c r="J2112" s="9">
        <v>3.9</v>
      </c>
      <c r="K2112" s="14">
        <v>47</v>
      </c>
      <c r="L2112" s="14">
        <v>70</v>
      </c>
      <c r="M2112" s="14">
        <v>0.37</v>
      </c>
      <c r="N2112" s="14">
        <f t="shared" si="96"/>
        <v>0.39830508474576271</v>
      </c>
      <c r="O2112" s="14">
        <f t="shared" si="98"/>
        <v>5.2065868263473032</v>
      </c>
      <c r="P2112" s="14"/>
      <c r="Q2112" s="14"/>
      <c r="R2112" s="14"/>
      <c r="W2112" t="s">
        <v>3530</v>
      </c>
      <c r="X2112" s="6">
        <v>2004</v>
      </c>
      <c r="Z2112" s="6">
        <v>0</v>
      </c>
      <c r="AD2112" s="14">
        <v>118</v>
      </c>
    </row>
    <row r="2113" spans="1:30">
      <c r="A2113" s="9">
        <v>12</v>
      </c>
      <c r="B2113" s="9" t="str">
        <f t="shared" si="97"/>
        <v>Volt RV3113-16ohm</v>
      </c>
      <c r="C2113" s="14" t="s">
        <v>1700</v>
      </c>
      <c r="D2113" s="14" t="s">
        <v>2869</v>
      </c>
      <c r="E2113" s="14"/>
      <c r="F2113" s="14"/>
      <c r="G2113" s="14"/>
      <c r="H2113" s="14">
        <v>300</v>
      </c>
      <c r="I2113" s="14">
        <v>96</v>
      </c>
      <c r="J2113" s="9">
        <v>4</v>
      </c>
      <c r="K2113" s="14">
        <v>53</v>
      </c>
      <c r="L2113" s="14">
        <v>80</v>
      </c>
      <c r="M2113" s="14">
        <v>0.43</v>
      </c>
      <c r="N2113" s="14">
        <f t="shared" si="96"/>
        <v>0.46086956521739131</v>
      </c>
      <c r="O2113" s="14">
        <f t="shared" si="98"/>
        <v>6.4197183098591566</v>
      </c>
      <c r="P2113" s="14"/>
      <c r="Q2113" s="14"/>
      <c r="R2113" s="14"/>
      <c r="W2113" t="s">
        <v>3530</v>
      </c>
      <c r="X2113" s="6">
        <v>2004</v>
      </c>
      <c r="Z2113" s="6">
        <v>0</v>
      </c>
      <c r="AD2113" s="14">
        <v>115</v>
      </c>
    </row>
    <row r="2114" spans="1:30">
      <c r="A2114" s="9">
        <v>12</v>
      </c>
      <c r="B2114" s="9" t="str">
        <f t="shared" si="97"/>
        <v>Volt RV3113-8ohm</v>
      </c>
      <c r="C2114" s="14" t="s">
        <v>1700</v>
      </c>
      <c r="D2114" s="14" t="s">
        <v>2870</v>
      </c>
      <c r="E2114" s="14"/>
      <c r="F2114" s="14"/>
      <c r="G2114" s="14"/>
      <c r="H2114" s="14">
        <v>300</v>
      </c>
      <c r="I2114" s="14">
        <v>96</v>
      </c>
      <c r="J2114" s="9">
        <v>4</v>
      </c>
      <c r="K2114" s="14">
        <v>53</v>
      </c>
      <c r="L2114" s="14">
        <v>80</v>
      </c>
      <c r="M2114" s="14">
        <v>0.43</v>
      </c>
      <c r="N2114" s="14">
        <f t="shared" ref="N2114:N2177" si="99">IF(AD2114&gt;0,K2114/AD2114,0)</f>
        <v>0.46086956521739131</v>
      </c>
      <c r="O2114" s="14">
        <f t="shared" si="98"/>
        <v>6.4197183098591566</v>
      </c>
      <c r="P2114" s="14"/>
      <c r="Q2114" s="14"/>
      <c r="R2114" s="14"/>
      <c r="W2114" t="s">
        <v>3530</v>
      </c>
      <c r="X2114" s="6">
        <v>2004</v>
      </c>
      <c r="Z2114" s="6">
        <v>0</v>
      </c>
      <c r="AD2114" s="14">
        <v>115</v>
      </c>
    </row>
    <row r="2115" spans="1:30">
      <c r="A2115" s="9">
        <v>12</v>
      </c>
      <c r="B2115" s="9" t="str">
        <f t="shared" ref="B2115:B2178" si="100">CONCATENATE(C2115,CHAR(32),D2115)</f>
        <v>Volt RV3143-16ohm</v>
      </c>
      <c r="C2115" s="14" t="s">
        <v>1700</v>
      </c>
      <c r="D2115" s="14" t="s">
        <v>2871</v>
      </c>
      <c r="E2115" s="14"/>
      <c r="F2115" s="14"/>
      <c r="G2115" s="14"/>
      <c r="H2115" s="14">
        <v>300</v>
      </c>
      <c r="I2115" s="14">
        <v>91</v>
      </c>
      <c r="J2115" s="9">
        <v>5.2</v>
      </c>
      <c r="K2115" s="14">
        <v>34</v>
      </c>
      <c r="L2115" s="14">
        <v>76</v>
      </c>
      <c r="M2115" s="14">
        <v>0.35</v>
      </c>
      <c r="N2115" s="14">
        <f t="shared" si="99"/>
        <v>0.36956521739130432</v>
      </c>
      <c r="O2115" s="14">
        <f t="shared" si="98"/>
        <v>6.6111111111111152</v>
      </c>
      <c r="P2115" s="14"/>
      <c r="Q2115" s="14"/>
      <c r="R2115" s="14"/>
      <c r="W2115" t="s">
        <v>3530</v>
      </c>
      <c r="X2115" s="6">
        <v>2004</v>
      </c>
      <c r="Z2115" s="6">
        <v>0</v>
      </c>
      <c r="AD2115" s="14">
        <v>92</v>
      </c>
    </row>
    <row r="2116" spans="1:30">
      <c r="A2116" s="9">
        <v>12</v>
      </c>
      <c r="B2116" s="9" t="str">
        <f t="shared" si="100"/>
        <v>Volt RV3143-8ohm</v>
      </c>
      <c r="C2116" s="14" t="s">
        <v>1700</v>
      </c>
      <c r="D2116" s="14" t="s">
        <v>2872</v>
      </c>
      <c r="E2116" s="14"/>
      <c r="F2116" s="14"/>
      <c r="G2116" s="14"/>
      <c r="H2116" s="14">
        <v>300</v>
      </c>
      <c r="I2116" s="14">
        <v>91</v>
      </c>
      <c r="J2116" s="9">
        <v>5.2</v>
      </c>
      <c r="K2116" s="14">
        <v>34</v>
      </c>
      <c r="L2116" s="14">
        <v>76</v>
      </c>
      <c r="M2116" s="14">
        <v>0.35</v>
      </c>
      <c r="N2116" s="14">
        <f t="shared" si="99"/>
        <v>0.36956521739130432</v>
      </c>
      <c r="O2116" s="14">
        <f t="shared" ref="O2116:O2179" si="101">IF(AD2116&gt;0,1/(1/M2116-1/N2116),0)</f>
        <v>6.6111111111111152</v>
      </c>
      <c r="P2116" s="14"/>
      <c r="Q2116" s="14"/>
      <c r="R2116" s="14"/>
      <c r="W2116" t="s">
        <v>3530</v>
      </c>
      <c r="X2116" s="6">
        <v>2004</v>
      </c>
      <c r="Z2116" s="6">
        <v>0</v>
      </c>
      <c r="AD2116" s="14">
        <v>92</v>
      </c>
    </row>
    <row r="2117" spans="1:30">
      <c r="A2117" s="9">
        <v>12</v>
      </c>
      <c r="B2117" s="9" t="str">
        <f t="shared" si="100"/>
        <v>Volt RV3153-16ohm</v>
      </c>
      <c r="C2117" s="14" t="s">
        <v>1700</v>
      </c>
      <c r="D2117" s="14" t="s">
        <v>2873</v>
      </c>
      <c r="E2117" s="14"/>
      <c r="F2117" s="14"/>
      <c r="G2117" s="14"/>
      <c r="H2117" s="14">
        <v>400</v>
      </c>
      <c r="I2117" s="14">
        <v>98.5</v>
      </c>
      <c r="J2117" s="9">
        <v>4</v>
      </c>
      <c r="K2117" s="14">
        <v>53</v>
      </c>
      <c r="L2117" s="14">
        <v>80</v>
      </c>
      <c r="M2117" s="14">
        <v>0.24</v>
      </c>
      <c r="N2117" s="14">
        <f t="shared" si="99"/>
        <v>0.25</v>
      </c>
      <c r="O2117" s="14">
        <f t="shared" si="101"/>
        <v>5.9999999999999893</v>
      </c>
      <c r="P2117" s="14"/>
      <c r="Q2117" s="14"/>
      <c r="R2117" s="14"/>
      <c r="W2117" t="s">
        <v>3530</v>
      </c>
      <c r="X2117" s="6">
        <v>2004</v>
      </c>
      <c r="Z2117" s="6">
        <v>0</v>
      </c>
      <c r="AD2117" s="14">
        <v>212</v>
      </c>
    </row>
    <row r="2118" spans="1:30">
      <c r="A2118" s="9">
        <v>12</v>
      </c>
      <c r="B2118" s="9" t="str">
        <f t="shared" si="100"/>
        <v>Volt RV3153-8ohm</v>
      </c>
      <c r="C2118" s="14" t="s">
        <v>1700</v>
      </c>
      <c r="D2118" s="14" t="s">
        <v>2874</v>
      </c>
      <c r="E2118" s="14"/>
      <c r="F2118" s="14"/>
      <c r="G2118" s="14"/>
      <c r="H2118" s="14">
        <v>400</v>
      </c>
      <c r="I2118" s="14">
        <v>98.5</v>
      </c>
      <c r="J2118" s="9">
        <v>4</v>
      </c>
      <c r="K2118" s="14">
        <v>53</v>
      </c>
      <c r="L2118" s="14">
        <v>80</v>
      </c>
      <c r="M2118" s="14">
        <v>0.24</v>
      </c>
      <c r="N2118" s="14">
        <f t="shared" si="99"/>
        <v>0.25</v>
      </c>
      <c r="O2118" s="14">
        <f t="shared" si="101"/>
        <v>5.9999999999999893</v>
      </c>
      <c r="P2118" s="14"/>
      <c r="Q2118" s="14"/>
      <c r="R2118" s="14"/>
      <c r="W2118" t="s">
        <v>3530</v>
      </c>
      <c r="X2118" s="6">
        <v>2004</v>
      </c>
      <c r="Z2118" s="6">
        <v>0</v>
      </c>
      <c r="AD2118" s="14">
        <v>212</v>
      </c>
    </row>
    <row r="2119" spans="1:30">
      <c r="A2119" s="9">
        <v>12</v>
      </c>
      <c r="B2119" s="9" t="str">
        <f t="shared" si="100"/>
        <v>Volt RVCXD3153 -8ohm</v>
      </c>
      <c r="C2119" s="14" t="s">
        <v>1700</v>
      </c>
      <c r="D2119" s="14" t="s">
        <v>2875</v>
      </c>
      <c r="E2119" s="14"/>
      <c r="F2119" s="14"/>
      <c r="G2119" s="14"/>
      <c r="H2119" s="14">
        <v>400</v>
      </c>
      <c r="I2119" s="14">
        <v>98.5</v>
      </c>
      <c r="J2119" s="9">
        <v>4</v>
      </c>
      <c r="K2119" s="14">
        <v>44</v>
      </c>
      <c r="L2119" s="14">
        <v>91</v>
      </c>
      <c r="M2119" s="14">
        <v>0.2</v>
      </c>
      <c r="N2119" s="14">
        <f t="shared" si="99"/>
        <v>0.2</v>
      </c>
      <c r="O2119" s="14" t="e">
        <f t="shared" si="101"/>
        <v>#DIV/0!</v>
      </c>
      <c r="P2119" s="14"/>
      <c r="Q2119" s="14"/>
      <c r="R2119" s="14"/>
      <c r="W2119" t="s">
        <v>3530</v>
      </c>
      <c r="X2119" s="6">
        <v>2004</v>
      </c>
      <c r="Z2119" s="6">
        <v>0</v>
      </c>
      <c r="AD2119" s="14">
        <v>220</v>
      </c>
    </row>
    <row r="2120" spans="1:30">
      <c r="A2120" s="9">
        <v>12</v>
      </c>
      <c r="B2120" s="9" t="str">
        <f t="shared" si="100"/>
        <v>Westra SW300-2808</v>
      </c>
      <c r="C2120" s="14" t="s">
        <v>1320</v>
      </c>
      <c r="D2120" s="14" t="s">
        <v>2876</v>
      </c>
      <c r="E2120" s="14"/>
      <c r="F2120" s="14"/>
      <c r="G2120" s="14"/>
      <c r="H2120" s="14">
        <v>120</v>
      </c>
      <c r="I2120" s="14">
        <v>90</v>
      </c>
      <c r="J2120" s="9">
        <v>10</v>
      </c>
      <c r="K2120" s="14">
        <v>27</v>
      </c>
      <c r="L2120" s="14">
        <v>260</v>
      </c>
      <c r="M2120" s="14">
        <v>0.32500000000000001</v>
      </c>
      <c r="N2120" s="14">
        <f t="shared" si="99"/>
        <v>0.36486486486486486</v>
      </c>
      <c r="O2120" s="14">
        <f t="shared" si="101"/>
        <v>2.9745762711864447</v>
      </c>
      <c r="P2120" s="14"/>
      <c r="Q2120" s="14"/>
      <c r="R2120" s="14"/>
      <c r="W2120" t="s">
        <v>3530</v>
      </c>
      <c r="X2120" s="6">
        <v>2004</v>
      </c>
      <c r="Z2120" s="6">
        <v>0</v>
      </c>
      <c r="AD2120" s="14">
        <v>74</v>
      </c>
    </row>
    <row r="2121" spans="1:30">
      <c r="A2121" s="9">
        <v>12</v>
      </c>
      <c r="B2121" s="9" t="str">
        <f t="shared" si="100"/>
        <v>Zachry 30K40</v>
      </c>
      <c r="C2121" s="14" t="s">
        <v>918</v>
      </c>
      <c r="D2121" s="14" t="s">
        <v>2877</v>
      </c>
      <c r="E2121" s="14"/>
      <c r="F2121" s="14"/>
      <c r="G2121" s="14"/>
      <c r="H2121" s="14"/>
      <c r="I2121" s="14"/>
      <c r="J2121" s="9"/>
      <c r="K2121" s="14">
        <v>40.799999999999997</v>
      </c>
      <c r="L2121" s="14">
        <v>122.5</v>
      </c>
      <c r="M2121" s="14">
        <v>0.42</v>
      </c>
      <c r="N2121" s="14">
        <f t="shared" si="99"/>
        <v>0.45842696629213481</v>
      </c>
      <c r="O2121" s="14">
        <f t="shared" si="101"/>
        <v>5.0105263157894804</v>
      </c>
      <c r="P2121" s="14"/>
      <c r="Q2121" s="14"/>
      <c r="R2121" s="14"/>
      <c r="W2121" t="s">
        <v>3530</v>
      </c>
      <c r="X2121" s="6">
        <v>2004</v>
      </c>
      <c r="Z2121" s="6">
        <v>0</v>
      </c>
      <c r="AD2121" s="14">
        <v>89</v>
      </c>
    </row>
    <row r="2122" spans="1:30">
      <c r="A2122" s="9">
        <v>12</v>
      </c>
      <c r="B2122" s="9" t="str">
        <f t="shared" si="100"/>
        <v>Zachry BOXER12</v>
      </c>
      <c r="C2122" s="14" t="s">
        <v>918</v>
      </c>
      <c r="D2122" s="14" t="s">
        <v>2878</v>
      </c>
      <c r="E2122" s="14"/>
      <c r="F2122" s="14"/>
      <c r="G2122" s="14"/>
      <c r="H2122" s="14"/>
      <c r="I2122" s="14"/>
      <c r="J2122" s="9"/>
      <c r="K2122" s="14">
        <v>25.5</v>
      </c>
      <c r="L2122" s="14">
        <v>228.6</v>
      </c>
      <c r="M2122" s="14">
        <v>0.22</v>
      </c>
      <c r="N2122" s="14">
        <f t="shared" si="99"/>
        <v>0.22972972972972974</v>
      </c>
      <c r="O2122" s="14">
        <f t="shared" si="101"/>
        <v>5.1944444444444233</v>
      </c>
      <c r="P2122" s="14"/>
      <c r="Q2122" s="14"/>
      <c r="R2122" s="14"/>
      <c r="W2122" t="s">
        <v>3530</v>
      </c>
      <c r="X2122" s="6">
        <v>2004</v>
      </c>
      <c r="Z2122" s="6">
        <v>0</v>
      </c>
      <c r="AD2122" s="14">
        <v>111</v>
      </c>
    </row>
    <row r="2123" spans="1:30">
      <c r="A2123" s="9">
        <v>12</v>
      </c>
      <c r="B2123" s="9" t="str">
        <f t="shared" si="100"/>
        <v>Zachry BX112</v>
      </c>
      <c r="C2123" s="14" t="s">
        <v>918</v>
      </c>
      <c r="D2123" s="14" t="s">
        <v>2879</v>
      </c>
      <c r="E2123" s="14"/>
      <c r="F2123" s="14"/>
      <c r="G2123" s="14"/>
      <c r="H2123" s="14"/>
      <c r="I2123" s="14"/>
      <c r="J2123" s="9"/>
      <c r="K2123" s="14">
        <v>30.3</v>
      </c>
      <c r="L2123" s="14">
        <v>167.1</v>
      </c>
      <c r="M2123" s="14">
        <v>0.42</v>
      </c>
      <c r="N2123" s="14">
        <f t="shared" si="99"/>
        <v>0.48870967741935484</v>
      </c>
      <c r="O2123" s="14">
        <f t="shared" si="101"/>
        <v>2.9873239436619712</v>
      </c>
      <c r="P2123" s="14"/>
      <c r="Q2123" s="14"/>
      <c r="R2123" s="14"/>
      <c r="W2123" t="s">
        <v>3530</v>
      </c>
      <c r="X2123" s="6">
        <v>2004</v>
      </c>
      <c r="Z2123" s="6">
        <v>0</v>
      </c>
      <c r="AD2123" s="14">
        <v>62</v>
      </c>
    </row>
    <row r="2124" spans="1:30">
      <c r="A2124" s="9">
        <v>12</v>
      </c>
      <c r="B2124" s="9" t="str">
        <f t="shared" si="100"/>
        <v>Zachry BX-112</v>
      </c>
      <c r="C2124" s="14" t="s">
        <v>918</v>
      </c>
      <c r="D2124" s="14" t="s">
        <v>2880</v>
      </c>
      <c r="E2124" s="14"/>
      <c r="F2124" s="14"/>
      <c r="G2124" s="14"/>
      <c r="H2124" s="14"/>
      <c r="I2124" s="14"/>
      <c r="J2124" s="9"/>
      <c r="K2124" s="14">
        <v>30</v>
      </c>
      <c r="L2124" s="14">
        <v>280</v>
      </c>
      <c r="M2124" s="14">
        <v>0.25</v>
      </c>
      <c r="N2124" s="14">
        <f t="shared" si="99"/>
        <v>0</v>
      </c>
      <c r="O2124" s="14">
        <f t="shared" si="101"/>
        <v>0</v>
      </c>
      <c r="P2124" s="14"/>
      <c r="Q2124" s="14"/>
      <c r="R2124" s="14"/>
      <c r="W2124" t="s">
        <v>3530</v>
      </c>
      <c r="X2124" s="6">
        <v>2004</v>
      </c>
      <c r="Z2124" s="6">
        <v>0</v>
      </c>
      <c r="AD2124" s="14"/>
    </row>
    <row r="2125" spans="1:30">
      <c r="A2125" s="9">
        <v>12</v>
      </c>
      <c r="B2125" s="9" t="str">
        <f t="shared" si="100"/>
        <v>Zachry MACH12</v>
      </c>
      <c r="C2125" s="14" t="s">
        <v>918</v>
      </c>
      <c r="D2125" s="14" t="s">
        <v>2881</v>
      </c>
      <c r="E2125" s="14"/>
      <c r="F2125" s="14"/>
      <c r="G2125" s="14"/>
      <c r="H2125" s="14"/>
      <c r="I2125" s="14"/>
      <c r="J2125" s="9"/>
      <c r="K2125" s="14">
        <v>26.5</v>
      </c>
      <c r="L2125" s="14">
        <v>256.89999999999998</v>
      </c>
      <c r="M2125" s="14">
        <v>0.37</v>
      </c>
      <c r="N2125" s="14">
        <f t="shared" si="99"/>
        <v>0.38970588235294118</v>
      </c>
      <c r="O2125" s="14">
        <f t="shared" si="101"/>
        <v>7.3171641791044744</v>
      </c>
      <c r="P2125" s="14"/>
      <c r="Q2125" s="14"/>
      <c r="R2125" s="14"/>
      <c r="W2125" t="s">
        <v>3530</v>
      </c>
      <c r="X2125" s="6">
        <v>2004</v>
      </c>
      <c r="Z2125" s="6">
        <v>0</v>
      </c>
      <c r="AD2125" s="14">
        <v>68</v>
      </c>
    </row>
    <row r="2126" spans="1:30">
      <c r="A2126" s="9">
        <v>12</v>
      </c>
      <c r="B2126" s="9" t="str">
        <f t="shared" si="100"/>
        <v>Zomax PA-12100220C</v>
      </c>
      <c r="C2126" s="14" t="s">
        <v>920</v>
      </c>
      <c r="D2126" s="14" t="s">
        <v>2882</v>
      </c>
      <c r="E2126" s="14"/>
      <c r="F2126" s="14"/>
      <c r="G2126" s="14"/>
      <c r="H2126" s="14">
        <v>400</v>
      </c>
      <c r="I2126" s="14">
        <v>96</v>
      </c>
      <c r="J2126" s="9"/>
      <c r="K2126" s="14">
        <v>50</v>
      </c>
      <c r="L2126" s="14">
        <v>65</v>
      </c>
      <c r="M2126" s="14">
        <v>0.32</v>
      </c>
      <c r="N2126" s="14">
        <f t="shared" si="99"/>
        <v>0.32894736842105265</v>
      </c>
      <c r="O2126" s="14">
        <f t="shared" si="101"/>
        <v>11.764705882352885</v>
      </c>
      <c r="P2126" s="14"/>
      <c r="Q2126" s="14"/>
      <c r="R2126" s="14"/>
      <c r="W2126" t="s">
        <v>3530</v>
      </c>
      <c r="X2126" s="6">
        <v>2004</v>
      </c>
      <c r="Z2126" s="6">
        <v>0</v>
      </c>
      <c r="AD2126" s="14">
        <v>152</v>
      </c>
    </row>
    <row r="2127" spans="1:30">
      <c r="A2127" s="9">
        <v>12</v>
      </c>
      <c r="B2127" s="9" t="str">
        <f t="shared" si="100"/>
        <v>Zomax PA-12100220JM</v>
      </c>
      <c r="C2127" s="14" t="s">
        <v>920</v>
      </c>
      <c r="D2127" s="14" t="s">
        <v>2883</v>
      </c>
      <c r="E2127" s="14"/>
      <c r="F2127" s="14"/>
      <c r="G2127" s="14"/>
      <c r="H2127" s="14">
        <v>500</v>
      </c>
      <c r="I2127" s="14">
        <v>97</v>
      </c>
      <c r="J2127" s="9"/>
      <c r="K2127" s="14">
        <v>64</v>
      </c>
      <c r="L2127" s="14">
        <v>42</v>
      </c>
      <c r="M2127" s="14">
        <v>0.37</v>
      </c>
      <c r="N2127" s="14">
        <f t="shared" si="99"/>
        <v>0.38095238095238093</v>
      </c>
      <c r="O2127" s="14">
        <f t="shared" si="101"/>
        <v>12.869565217391317</v>
      </c>
      <c r="P2127" s="14"/>
      <c r="Q2127" s="14"/>
      <c r="R2127" s="14"/>
      <c r="W2127" t="s">
        <v>3530</v>
      </c>
      <c r="X2127" s="6">
        <v>2004</v>
      </c>
      <c r="Z2127" s="6">
        <v>0</v>
      </c>
      <c r="AD2127" s="14">
        <v>168</v>
      </c>
    </row>
    <row r="2128" spans="1:30">
      <c r="A2128" s="9">
        <v>12</v>
      </c>
      <c r="B2128" s="9" t="str">
        <f t="shared" si="100"/>
        <v>Zomax PA-1275190JM</v>
      </c>
      <c r="C2128" s="14" t="s">
        <v>920</v>
      </c>
      <c r="D2128" s="14" t="s">
        <v>2884</v>
      </c>
      <c r="E2128" s="14"/>
      <c r="F2128" s="14"/>
      <c r="G2128" s="14"/>
      <c r="H2128" s="14">
        <v>300</v>
      </c>
      <c r="I2128" s="14">
        <v>98</v>
      </c>
      <c r="J2128" s="9"/>
      <c r="K2128" s="14">
        <v>63</v>
      </c>
      <c r="L2128" s="14">
        <v>49</v>
      </c>
      <c r="M2128" s="14">
        <v>0.31</v>
      </c>
      <c r="N2128" s="14">
        <f t="shared" si="99"/>
        <v>0.31979695431472083</v>
      </c>
      <c r="O2128" s="14">
        <f t="shared" si="101"/>
        <v>10.119170984455932</v>
      </c>
      <c r="P2128" s="14"/>
      <c r="Q2128" s="14"/>
      <c r="R2128" s="14"/>
      <c r="W2128" t="s">
        <v>3530</v>
      </c>
      <c r="X2128" s="6">
        <v>2004</v>
      </c>
      <c r="Z2128" s="6">
        <v>0</v>
      </c>
      <c r="AD2128" s="14">
        <v>197</v>
      </c>
    </row>
    <row r="2129" spans="1:30">
      <c r="A2129" s="9">
        <v>12</v>
      </c>
      <c r="B2129" s="9" t="str">
        <f t="shared" si="100"/>
        <v>Zomax PF-1250140YL</v>
      </c>
      <c r="C2129" s="14" t="s">
        <v>920</v>
      </c>
      <c r="D2129" s="14" t="s">
        <v>2885</v>
      </c>
      <c r="E2129" s="14"/>
      <c r="F2129" s="14"/>
      <c r="G2129" s="14"/>
      <c r="H2129" s="14">
        <v>150</v>
      </c>
      <c r="I2129" s="14">
        <v>95</v>
      </c>
      <c r="J2129" s="9"/>
      <c r="K2129" s="14">
        <v>60</v>
      </c>
      <c r="L2129" s="14">
        <v>55</v>
      </c>
      <c r="M2129" s="14">
        <v>0.68</v>
      </c>
      <c r="N2129" s="14">
        <f t="shared" si="99"/>
        <v>0.70588235294117652</v>
      </c>
      <c r="O2129" s="14">
        <f t="shared" si="101"/>
        <v>18.545454545454536</v>
      </c>
      <c r="P2129" s="14"/>
      <c r="Q2129" s="14"/>
      <c r="R2129" s="14"/>
      <c r="W2129" t="s">
        <v>3530</v>
      </c>
      <c r="X2129" s="6">
        <v>2004</v>
      </c>
      <c r="Z2129" s="6">
        <v>0</v>
      </c>
      <c r="AD2129" s="14">
        <v>85</v>
      </c>
    </row>
    <row r="2130" spans="1:30">
      <c r="A2130" s="9">
        <v>12</v>
      </c>
      <c r="B2130" s="9" t="str">
        <f t="shared" si="100"/>
        <v>Zomax PF-1250156P</v>
      </c>
      <c r="C2130" s="14" t="s">
        <v>920</v>
      </c>
      <c r="D2130" s="14" t="s">
        <v>2886</v>
      </c>
      <c r="E2130" s="14"/>
      <c r="F2130" s="14"/>
      <c r="G2130" s="14"/>
      <c r="H2130" s="14">
        <v>150</v>
      </c>
      <c r="I2130" s="14">
        <v>93</v>
      </c>
      <c r="J2130" s="9"/>
      <c r="K2130" s="14">
        <v>29</v>
      </c>
      <c r="L2130" s="14">
        <v>210</v>
      </c>
      <c r="M2130" s="14">
        <v>0.4</v>
      </c>
      <c r="N2130" s="14">
        <f t="shared" si="99"/>
        <v>0.40845070422535212</v>
      </c>
      <c r="O2130" s="14">
        <f t="shared" si="101"/>
        <v>19.333333333333254</v>
      </c>
      <c r="P2130" s="14"/>
      <c r="Q2130" s="14"/>
      <c r="R2130" s="14"/>
      <c r="W2130" t="s">
        <v>3530</v>
      </c>
      <c r="X2130" s="6">
        <v>2004</v>
      </c>
      <c r="Z2130" s="6">
        <v>0</v>
      </c>
      <c r="AD2130" s="14">
        <v>71</v>
      </c>
    </row>
    <row r="2131" spans="1:30">
      <c r="A2131" s="9">
        <v>12</v>
      </c>
      <c r="B2131" s="9" t="str">
        <f t="shared" si="100"/>
        <v>Zomax PF-1265156</v>
      </c>
      <c r="C2131" s="14" t="s">
        <v>920</v>
      </c>
      <c r="D2131" s="14" t="s">
        <v>2887</v>
      </c>
      <c r="E2131" s="14"/>
      <c r="F2131" s="14"/>
      <c r="G2131" s="14"/>
      <c r="H2131" s="14">
        <v>200</v>
      </c>
      <c r="I2131" s="14">
        <v>94</v>
      </c>
      <c r="J2131" s="9"/>
      <c r="K2131" s="14">
        <v>45</v>
      </c>
      <c r="L2131" s="14">
        <v>90</v>
      </c>
      <c r="M2131" s="14">
        <v>0.47</v>
      </c>
      <c r="N2131" s="14">
        <f t="shared" si="99"/>
        <v>0.54878048780487809</v>
      </c>
      <c r="O2131" s="14">
        <f t="shared" si="101"/>
        <v>3.2739938080495357</v>
      </c>
      <c r="P2131" s="14"/>
      <c r="Q2131" s="14"/>
      <c r="R2131" s="14"/>
      <c r="W2131" t="s">
        <v>3530</v>
      </c>
      <c r="X2131" s="6">
        <v>2004</v>
      </c>
      <c r="Z2131" s="6">
        <v>0</v>
      </c>
      <c r="AD2131" s="14">
        <v>82</v>
      </c>
    </row>
    <row r="2132" spans="1:30">
      <c r="A2132" s="9">
        <v>13</v>
      </c>
      <c r="B2132" s="9" t="str">
        <f t="shared" si="100"/>
        <v>Car Power Raptor 12</v>
      </c>
      <c r="C2132" s="9" t="s">
        <v>2244</v>
      </c>
      <c r="D2132" s="9" t="s">
        <v>2888</v>
      </c>
      <c r="E2132" s="9"/>
      <c r="F2132" s="9"/>
      <c r="G2132" s="9"/>
      <c r="H2132" s="9">
        <v>1000</v>
      </c>
      <c r="I2132" s="9"/>
      <c r="J2132" s="9">
        <v>13.5</v>
      </c>
      <c r="K2132" s="9">
        <v>38.6</v>
      </c>
      <c r="L2132" s="9">
        <v>26.7</v>
      </c>
      <c r="M2132" s="9">
        <v>0.46</v>
      </c>
      <c r="N2132" s="14">
        <f t="shared" si="99"/>
        <v>0.49487179487179489</v>
      </c>
      <c r="O2132" s="14">
        <f t="shared" si="101"/>
        <v>6.5279411764705966</v>
      </c>
      <c r="P2132" s="9"/>
      <c r="Q2132" s="9"/>
      <c r="R2132" s="9"/>
      <c r="W2132" t="s">
        <v>3530</v>
      </c>
      <c r="X2132" s="6">
        <v>2004</v>
      </c>
      <c r="Z2132" s="6">
        <v>0</v>
      </c>
      <c r="AD2132" s="9">
        <v>78</v>
      </c>
    </row>
    <row r="2133" spans="1:30">
      <c r="A2133" s="9">
        <v>13</v>
      </c>
      <c r="B2133" s="9" t="str">
        <f t="shared" si="100"/>
        <v>Focal 13K8711</v>
      </c>
      <c r="C2133" s="14" t="s">
        <v>977</v>
      </c>
      <c r="D2133" s="14" t="s">
        <v>2889</v>
      </c>
      <c r="E2133" s="14"/>
      <c r="F2133" s="14"/>
      <c r="G2133" s="14"/>
      <c r="H2133" s="14">
        <v>175</v>
      </c>
      <c r="I2133" s="14">
        <v>90.21</v>
      </c>
      <c r="J2133" s="9">
        <v>6</v>
      </c>
      <c r="K2133" s="14">
        <v>31.2</v>
      </c>
      <c r="L2133" s="14">
        <v>120.5</v>
      </c>
      <c r="M2133" s="14">
        <v>0.37</v>
      </c>
      <c r="N2133" s="14">
        <f t="shared" si="99"/>
        <v>0.43943661971830983</v>
      </c>
      <c r="O2133" s="14">
        <f t="shared" si="101"/>
        <v>2.3415821501014222</v>
      </c>
      <c r="P2133" s="14"/>
      <c r="Q2133" s="14"/>
      <c r="R2133" s="14"/>
      <c r="W2133" t="s">
        <v>3530</v>
      </c>
      <c r="X2133" s="6">
        <v>2004</v>
      </c>
      <c r="Z2133" s="6">
        <v>0</v>
      </c>
      <c r="AD2133" s="14">
        <v>71</v>
      </c>
    </row>
    <row r="2134" spans="1:30">
      <c r="A2134" s="9">
        <v>13</v>
      </c>
      <c r="B2134" s="9" t="str">
        <f t="shared" si="100"/>
        <v>Focal 13W8711</v>
      </c>
      <c r="C2134" s="14" t="s">
        <v>977</v>
      </c>
      <c r="D2134" s="14" t="s">
        <v>2890</v>
      </c>
      <c r="E2134" s="14"/>
      <c r="F2134" s="14"/>
      <c r="G2134" s="14"/>
      <c r="H2134" s="14">
        <v>175</v>
      </c>
      <c r="I2134" s="14">
        <v>88.19</v>
      </c>
      <c r="J2134" s="9">
        <v>9</v>
      </c>
      <c r="K2134" s="14">
        <v>28.8</v>
      </c>
      <c r="L2134" s="14">
        <v>87.1</v>
      </c>
      <c r="M2134" s="14">
        <v>0.33</v>
      </c>
      <c r="N2134" s="14">
        <f t="shared" si="99"/>
        <v>0.33882352941176469</v>
      </c>
      <c r="O2134" s="14">
        <f t="shared" si="101"/>
        <v>12.671999999999997</v>
      </c>
      <c r="P2134" s="14"/>
      <c r="Q2134" s="14"/>
      <c r="R2134" s="14"/>
      <c r="W2134" t="s">
        <v>3530</v>
      </c>
      <c r="X2134" s="6">
        <v>2004</v>
      </c>
      <c r="Z2134" s="6">
        <v>0</v>
      </c>
      <c r="AD2134" s="14">
        <v>85</v>
      </c>
    </row>
    <row r="2135" spans="1:30">
      <c r="A2135" s="9">
        <v>13</v>
      </c>
      <c r="B2135" s="9" t="str">
        <f t="shared" si="100"/>
        <v>Focal 13W8711</v>
      </c>
      <c r="C2135" s="14" t="s">
        <v>977</v>
      </c>
      <c r="D2135" s="14" t="s">
        <v>2890</v>
      </c>
      <c r="E2135" s="14"/>
      <c r="F2135" s="14"/>
      <c r="G2135" s="14"/>
      <c r="H2135" s="14">
        <v>175</v>
      </c>
      <c r="I2135" s="14">
        <v>88.19</v>
      </c>
      <c r="J2135" s="9">
        <v>9</v>
      </c>
      <c r="K2135" s="14">
        <v>28.8</v>
      </c>
      <c r="L2135" s="14">
        <v>87.1</v>
      </c>
      <c r="M2135" s="14">
        <v>0.33</v>
      </c>
      <c r="N2135" s="14">
        <f t="shared" si="99"/>
        <v>0.33882352941176469</v>
      </c>
      <c r="O2135" s="14">
        <f t="shared" si="101"/>
        <v>12.671999999999997</v>
      </c>
      <c r="P2135" s="14"/>
      <c r="Q2135" s="14"/>
      <c r="R2135" s="14"/>
      <c r="W2135" t="s">
        <v>3530</v>
      </c>
      <c r="X2135" s="6">
        <v>2004</v>
      </c>
      <c r="Z2135" s="6">
        <v>0</v>
      </c>
      <c r="AD2135" s="14">
        <v>85</v>
      </c>
    </row>
    <row r="2136" spans="1:30">
      <c r="A2136" s="9">
        <v>13</v>
      </c>
      <c r="B2136" s="9" t="str">
        <f t="shared" si="100"/>
        <v>Focal 13WX</v>
      </c>
      <c r="C2136" s="14" t="s">
        <v>977</v>
      </c>
      <c r="D2136" s="14" t="s">
        <v>2891</v>
      </c>
      <c r="E2136" s="14"/>
      <c r="F2136" s="14"/>
      <c r="G2136" s="14"/>
      <c r="H2136" s="14">
        <v>175</v>
      </c>
      <c r="I2136" s="14">
        <v>89.9</v>
      </c>
      <c r="J2136" s="9">
        <v>6</v>
      </c>
      <c r="K2136" s="14">
        <v>33.6</v>
      </c>
      <c r="L2136" s="14">
        <v>89</v>
      </c>
      <c r="M2136" s="14">
        <v>0.37</v>
      </c>
      <c r="N2136" s="14">
        <f t="shared" si="99"/>
        <v>0.42000000000000004</v>
      </c>
      <c r="O2136" s="14">
        <f t="shared" si="101"/>
        <v>3.1080000000000005</v>
      </c>
      <c r="P2136" s="14"/>
      <c r="Q2136" s="14"/>
      <c r="R2136" s="14"/>
      <c r="W2136" t="s">
        <v>3530</v>
      </c>
      <c r="X2136" s="6">
        <v>2004</v>
      </c>
      <c r="Z2136" s="6">
        <v>0</v>
      </c>
      <c r="AD2136" s="14">
        <v>80</v>
      </c>
    </row>
    <row r="2137" spans="1:30">
      <c r="A2137" s="9">
        <v>13</v>
      </c>
      <c r="B2137" s="9" t="str">
        <f t="shared" si="100"/>
        <v>Focal 33AV</v>
      </c>
      <c r="C2137" s="14" t="s">
        <v>977</v>
      </c>
      <c r="D2137" s="14" t="s">
        <v>2892</v>
      </c>
      <c r="E2137" s="14"/>
      <c r="F2137" s="14"/>
      <c r="G2137" s="14"/>
      <c r="H2137" s="14">
        <v>400</v>
      </c>
      <c r="I2137" s="14">
        <v>92</v>
      </c>
      <c r="J2137" s="9">
        <v>7.5</v>
      </c>
      <c r="K2137" s="14">
        <v>47.37</v>
      </c>
      <c r="L2137" s="14">
        <v>27.12</v>
      </c>
      <c r="M2137" s="14">
        <v>0.57499999999999996</v>
      </c>
      <c r="N2137" s="14">
        <f t="shared" si="99"/>
        <v>0.6489041095890411</v>
      </c>
      <c r="O2137" s="14">
        <f t="shared" si="101"/>
        <v>5.0487025023169529</v>
      </c>
      <c r="P2137" s="14"/>
      <c r="Q2137" s="14"/>
      <c r="R2137" s="14"/>
      <c r="W2137" t="s">
        <v>3530</v>
      </c>
      <c r="X2137" s="6">
        <v>2004</v>
      </c>
      <c r="Z2137" s="6">
        <v>0</v>
      </c>
      <c r="AD2137" s="14">
        <v>73</v>
      </c>
    </row>
    <row r="2138" spans="1:30">
      <c r="A2138" s="9">
        <v>13</v>
      </c>
      <c r="B2138" s="9" t="str">
        <f t="shared" si="100"/>
        <v>Focal 33KX</v>
      </c>
      <c r="C2138" s="14" t="s">
        <v>977</v>
      </c>
      <c r="D2138" s="14" t="s">
        <v>2893</v>
      </c>
      <c r="E2138" s="14"/>
      <c r="F2138" s="14"/>
      <c r="G2138" s="14"/>
      <c r="H2138" s="14">
        <v>400</v>
      </c>
      <c r="I2138" s="14">
        <v>90</v>
      </c>
      <c r="J2138" s="9">
        <v>11</v>
      </c>
      <c r="K2138" s="14">
        <v>39.200000000000003</v>
      </c>
      <c r="L2138" s="14">
        <v>27.62</v>
      </c>
      <c r="M2138" s="14">
        <v>0.74</v>
      </c>
      <c r="N2138" s="14">
        <f t="shared" si="99"/>
        <v>0.83404255319148946</v>
      </c>
      <c r="O2138" s="14">
        <f t="shared" si="101"/>
        <v>6.5628959276018044</v>
      </c>
      <c r="P2138" s="14"/>
      <c r="Q2138" s="14"/>
      <c r="R2138" s="14"/>
      <c r="W2138" t="s">
        <v>3530</v>
      </c>
      <c r="X2138" s="6">
        <v>2004</v>
      </c>
      <c r="Z2138" s="6">
        <v>0</v>
      </c>
      <c r="AD2138" s="14">
        <v>47</v>
      </c>
    </row>
    <row r="2139" spans="1:30">
      <c r="A2139" s="9">
        <v>13</v>
      </c>
      <c r="B2139" s="9" t="str">
        <f t="shared" si="100"/>
        <v>Focal 33V2</v>
      </c>
      <c r="C2139" s="14" t="s">
        <v>977</v>
      </c>
      <c r="D2139" s="14" t="s">
        <v>2894</v>
      </c>
      <c r="E2139" s="14"/>
      <c r="F2139" s="14"/>
      <c r="G2139" s="14"/>
      <c r="H2139" s="14">
        <v>400</v>
      </c>
      <c r="I2139" s="14">
        <v>90</v>
      </c>
      <c r="J2139" s="9">
        <v>11</v>
      </c>
      <c r="K2139" s="14">
        <v>28.76</v>
      </c>
      <c r="L2139" s="14">
        <v>75.930000000000007</v>
      </c>
      <c r="M2139" s="14">
        <v>0.54</v>
      </c>
      <c r="N2139" s="14">
        <f t="shared" si="99"/>
        <v>0.61191489361702134</v>
      </c>
      <c r="O2139" s="14">
        <f t="shared" si="101"/>
        <v>4.5947928994082865</v>
      </c>
      <c r="P2139" s="14"/>
      <c r="Q2139" s="14"/>
      <c r="R2139" s="14"/>
      <c r="W2139" t="s">
        <v>3530</v>
      </c>
      <c r="X2139" s="6">
        <v>2004</v>
      </c>
      <c r="Z2139" s="6">
        <v>0</v>
      </c>
      <c r="AD2139" s="14">
        <v>47</v>
      </c>
    </row>
    <row r="2140" spans="1:30">
      <c r="A2140" s="9">
        <v>13</v>
      </c>
      <c r="B2140" s="9" t="str">
        <f t="shared" si="100"/>
        <v>Focal 33WX</v>
      </c>
      <c r="C2140" s="14" t="s">
        <v>977</v>
      </c>
      <c r="D2140" s="14" t="s">
        <v>2895</v>
      </c>
      <c r="E2140" s="14"/>
      <c r="F2140" s="14"/>
      <c r="G2140" s="14"/>
      <c r="H2140" s="14">
        <v>350</v>
      </c>
      <c r="I2140" s="14">
        <v>94</v>
      </c>
      <c r="J2140" s="9">
        <v>9</v>
      </c>
      <c r="K2140" s="14">
        <v>32.5</v>
      </c>
      <c r="L2140" s="14">
        <v>73.099999999999994</v>
      </c>
      <c r="M2140" s="14">
        <v>0.35</v>
      </c>
      <c r="N2140" s="14">
        <f t="shared" si="99"/>
        <v>0.3611111111111111</v>
      </c>
      <c r="O2140" s="14">
        <f t="shared" si="101"/>
        <v>11.374999999999982</v>
      </c>
      <c r="P2140" s="14"/>
      <c r="Q2140" s="14"/>
      <c r="R2140" s="14"/>
      <c r="W2140" t="s">
        <v>3530</v>
      </c>
      <c r="X2140" s="6">
        <v>2004</v>
      </c>
      <c r="Z2140" s="6">
        <v>0</v>
      </c>
      <c r="AD2140" s="14">
        <v>90</v>
      </c>
    </row>
    <row r="2141" spans="1:30">
      <c r="A2141" s="9">
        <v>13</v>
      </c>
      <c r="B2141" s="9" t="str">
        <f t="shared" si="100"/>
        <v>JL Audio 13W6v2-D4</v>
      </c>
      <c r="C2141" s="14" t="s">
        <v>1180</v>
      </c>
      <c r="D2141" s="14" t="s">
        <v>2896</v>
      </c>
      <c r="E2141" s="14"/>
      <c r="F2141" s="14"/>
      <c r="G2141" s="14"/>
      <c r="H2141" s="14">
        <v>500</v>
      </c>
      <c r="I2141" s="14">
        <v>87.4</v>
      </c>
      <c r="J2141" s="9">
        <v>21.6</v>
      </c>
      <c r="K2141" s="14">
        <v>24.3</v>
      </c>
      <c r="L2141" s="14">
        <v>111.6</v>
      </c>
      <c r="M2141" s="14">
        <v>0.434</v>
      </c>
      <c r="N2141" s="14">
        <f t="shared" si="99"/>
        <v>0.46730769230769231</v>
      </c>
      <c r="O2141" s="14">
        <f t="shared" si="101"/>
        <v>6.0890300230946801</v>
      </c>
      <c r="P2141" s="14"/>
      <c r="Q2141" s="14"/>
      <c r="R2141" s="14"/>
      <c r="W2141" t="s">
        <v>3530</v>
      </c>
      <c r="X2141" s="6">
        <v>2004</v>
      </c>
      <c r="Z2141" s="6">
        <v>0</v>
      </c>
      <c r="AD2141" s="14">
        <v>52</v>
      </c>
    </row>
    <row r="2142" spans="1:30">
      <c r="A2142" s="9">
        <v>13</v>
      </c>
      <c r="B2142" s="9" t="str">
        <f t="shared" si="100"/>
        <v>JL Audio 13W6v2-D4</v>
      </c>
      <c r="C2142" s="14" t="s">
        <v>1180</v>
      </c>
      <c r="D2142" s="14" t="s">
        <v>2896</v>
      </c>
      <c r="E2142" s="14"/>
      <c r="F2142" s="14"/>
      <c r="G2142" s="14"/>
      <c r="H2142" s="14">
        <v>500</v>
      </c>
      <c r="I2142" s="14">
        <v>87.4</v>
      </c>
      <c r="J2142" s="9">
        <v>21.6</v>
      </c>
      <c r="K2142" s="14">
        <v>24.3</v>
      </c>
      <c r="L2142" s="14">
        <v>111.6</v>
      </c>
      <c r="M2142" s="14">
        <v>0.434</v>
      </c>
      <c r="N2142" s="14">
        <f t="shared" si="99"/>
        <v>0.46730769230769231</v>
      </c>
      <c r="O2142" s="14">
        <f t="shared" si="101"/>
        <v>6.0890300230946801</v>
      </c>
      <c r="P2142" s="14"/>
      <c r="Q2142" s="14"/>
      <c r="R2142" s="14"/>
      <c r="W2142" t="s">
        <v>3530</v>
      </c>
      <c r="X2142" s="6">
        <v>2004</v>
      </c>
      <c r="Z2142" s="6">
        <v>0</v>
      </c>
      <c r="AD2142" s="14">
        <v>52</v>
      </c>
    </row>
    <row r="2143" spans="1:30">
      <c r="A2143" s="9">
        <v>14</v>
      </c>
      <c r="B2143" s="9" t="str">
        <f t="shared" si="100"/>
        <v>Cerwin-Vega HED-15DVC</v>
      </c>
      <c r="C2143" s="9" t="s">
        <v>1384</v>
      </c>
      <c r="D2143" s="9" t="s">
        <v>2897</v>
      </c>
      <c r="E2143" s="9"/>
      <c r="F2143" s="9"/>
      <c r="G2143" s="9"/>
      <c r="H2143" s="9">
        <v>200</v>
      </c>
      <c r="I2143" s="9">
        <v>92</v>
      </c>
      <c r="J2143" s="9">
        <v>17</v>
      </c>
      <c r="K2143" s="9">
        <v>20</v>
      </c>
      <c r="L2143" s="9">
        <v>332.64</v>
      </c>
      <c r="M2143" s="9">
        <v>0.60699999999999998</v>
      </c>
      <c r="N2143" s="14">
        <f t="shared" si="99"/>
        <v>0.64516129032258063</v>
      </c>
      <c r="O2143" s="14">
        <f t="shared" si="101"/>
        <v>10.262045646661033</v>
      </c>
      <c r="P2143" s="9"/>
      <c r="Q2143" s="9"/>
      <c r="R2143" s="9"/>
      <c r="W2143" t="s">
        <v>3530</v>
      </c>
      <c r="X2143" s="6">
        <v>2004</v>
      </c>
      <c r="Z2143" s="6">
        <v>0</v>
      </c>
      <c r="AD2143" s="9">
        <v>31</v>
      </c>
    </row>
    <row r="2144" spans="1:30">
      <c r="A2144" s="9">
        <v>14</v>
      </c>
      <c r="B2144" s="9" t="str">
        <f t="shared" si="100"/>
        <v>Cerwin-Vega HED-15SVC</v>
      </c>
      <c r="C2144" s="9" t="s">
        <v>1384</v>
      </c>
      <c r="D2144" s="9" t="s">
        <v>2898</v>
      </c>
      <c r="E2144" s="9"/>
      <c r="F2144" s="9"/>
      <c r="G2144" s="9"/>
      <c r="H2144" s="9">
        <v>200</v>
      </c>
      <c r="I2144" s="9">
        <v>92</v>
      </c>
      <c r="J2144" s="9">
        <v>17</v>
      </c>
      <c r="K2144" s="9">
        <v>20</v>
      </c>
      <c r="L2144" s="9">
        <v>330.83</v>
      </c>
      <c r="M2144" s="9">
        <v>0.51600000000000001</v>
      </c>
      <c r="N2144" s="14">
        <f t="shared" si="99"/>
        <v>0.54054054054054057</v>
      </c>
      <c r="O2144" s="14">
        <f t="shared" si="101"/>
        <v>11.365638766519821</v>
      </c>
      <c r="P2144" s="9"/>
      <c r="Q2144" s="9"/>
      <c r="R2144" s="9"/>
      <c r="W2144" t="s">
        <v>3530</v>
      </c>
      <c r="X2144" s="6">
        <v>2004</v>
      </c>
      <c r="Z2144" s="6">
        <v>0</v>
      </c>
      <c r="AD2144" s="9">
        <v>37</v>
      </c>
    </row>
    <row r="2145" spans="1:30">
      <c r="A2145" s="9">
        <v>14</v>
      </c>
      <c r="B2145" s="9" t="str">
        <f t="shared" si="100"/>
        <v>Cerwin-Vega HED-D1502</v>
      </c>
      <c r="C2145" s="9" t="s">
        <v>1384</v>
      </c>
      <c r="D2145" s="9" t="s">
        <v>2899</v>
      </c>
      <c r="E2145" s="9"/>
      <c r="F2145" s="9"/>
      <c r="G2145" s="9"/>
      <c r="H2145" s="9">
        <v>300</v>
      </c>
      <c r="I2145" s="9">
        <v>92</v>
      </c>
      <c r="J2145" s="9">
        <v>17</v>
      </c>
      <c r="K2145" s="9">
        <v>19</v>
      </c>
      <c r="L2145" s="9">
        <v>490</v>
      </c>
      <c r="M2145" s="9">
        <v>0.6</v>
      </c>
      <c r="N2145" s="14">
        <f t="shared" si="99"/>
        <v>0.6333333333333333</v>
      </c>
      <c r="O2145" s="14">
        <f t="shared" si="101"/>
        <v>11.399999999999993</v>
      </c>
      <c r="P2145" s="9"/>
      <c r="Q2145" s="9"/>
      <c r="R2145" s="9"/>
      <c r="W2145" t="s">
        <v>3530</v>
      </c>
      <c r="X2145" s="6">
        <v>2004</v>
      </c>
      <c r="Z2145" s="6">
        <v>0</v>
      </c>
      <c r="AD2145" s="9">
        <v>30</v>
      </c>
    </row>
    <row r="2146" spans="1:30">
      <c r="A2146" s="9">
        <v>14</v>
      </c>
      <c r="B2146" s="9" t="str">
        <f t="shared" si="100"/>
        <v>Cerwin-Vega HED-S1500</v>
      </c>
      <c r="C2146" s="9" t="s">
        <v>1384</v>
      </c>
      <c r="D2146" s="9" t="s">
        <v>2900</v>
      </c>
      <c r="E2146" s="9"/>
      <c r="F2146" s="9"/>
      <c r="G2146" s="9"/>
      <c r="H2146" s="9">
        <v>300</v>
      </c>
      <c r="I2146" s="9">
        <v>92</v>
      </c>
      <c r="J2146" s="9">
        <v>17</v>
      </c>
      <c r="K2146" s="9">
        <v>19</v>
      </c>
      <c r="L2146" s="9">
        <v>428</v>
      </c>
      <c r="M2146" s="9">
        <v>0.53</v>
      </c>
      <c r="N2146" s="14">
        <f t="shared" si="99"/>
        <v>0.55882352941176472</v>
      </c>
      <c r="O2146" s="14">
        <f t="shared" si="101"/>
        <v>10.275510204081655</v>
      </c>
      <c r="P2146" s="9"/>
      <c r="Q2146" s="9"/>
      <c r="R2146" s="9"/>
      <c r="W2146" t="s">
        <v>3530</v>
      </c>
      <c r="X2146" s="6">
        <v>2004</v>
      </c>
      <c r="Z2146" s="6">
        <v>0</v>
      </c>
      <c r="AD2146" s="9">
        <v>34</v>
      </c>
    </row>
    <row r="2147" spans="1:30">
      <c r="A2147" s="9">
        <v>14</v>
      </c>
      <c r="B2147" s="9" t="str">
        <f t="shared" si="100"/>
        <v>Cerwin-Vega VMAX-15DVC</v>
      </c>
      <c r="C2147" s="9" t="s">
        <v>1384</v>
      </c>
      <c r="D2147" s="9" t="s">
        <v>2901</v>
      </c>
      <c r="E2147" s="9"/>
      <c r="F2147" s="9"/>
      <c r="G2147" s="9"/>
      <c r="H2147" s="9">
        <v>400</v>
      </c>
      <c r="I2147" s="9">
        <v>93</v>
      </c>
      <c r="J2147" s="9">
        <v>20.3</v>
      </c>
      <c r="K2147" s="9">
        <v>17</v>
      </c>
      <c r="L2147" s="9">
        <v>202</v>
      </c>
      <c r="M2147" s="9">
        <v>0.47</v>
      </c>
      <c r="N2147" s="14">
        <f t="shared" si="99"/>
        <v>0.5</v>
      </c>
      <c r="O2147" s="14">
        <f t="shared" si="101"/>
        <v>7.8333333333333357</v>
      </c>
      <c r="P2147" s="9"/>
      <c r="Q2147" s="9"/>
      <c r="R2147" s="9"/>
      <c r="W2147" t="s">
        <v>3530</v>
      </c>
      <c r="X2147" s="6">
        <v>2004</v>
      </c>
      <c r="Z2147" s="6">
        <v>0</v>
      </c>
      <c r="AD2147" s="9">
        <v>34</v>
      </c>
    </row>
    <row r="2148" spans="1:30">
      <c r="A2148" s="9">
        <v>14</v>
      </c>
      <c r="B2148" s="9" t="str">
        <f t="shared" si="100"/>
        <v>Cerwin-Vega VMAX-15SVC</v>
      </c>
      <c r="C2148" s="9" t="s">
        <v>1384</v>
      </c>
      <c r="D2148" s="9" t="s">
        <v>2902</v>
      </c>
      <c r="E2148" s="9"/>
      <c r="F2148" s="9"/>
      <c r="G2148" s="9"/>
      <c r="H2148" s="9">
        <v>400</v>
      </c>
      <c r="I2148" s="9">
        <v>93</v>
      </c>
      <c r="J2148" s="9">
        <v>20.3</v>
      </c>
      <c r="K2148" s="9">
        <v>17</v>
      </c>
      <c r="L2148" s="9">
        <v>202</v>
      </c>
      <c r="M2148" s="9">
        <v>0.4</v>
      </c>
      <c r="N2148" s="14">
        <f t="shared" si="99"/>
        <v>0.42499999999999999</v>
      </c>
      <c r="O2148" s="14">
        <f t="shared" si="101"/>
        <v>6.8000000000000034</v>
      </c>
      <c r="P2148" s="9"/>
      <c r="Q2148" s="9"/>
      <c r="R2148" s="9"/>
      <c r="W2148" t="s">
        <v>3530</v>
      </c>
      <c r="X2148" s="6">
        <v>2004</v>
      </c>
      <c r="Z2148" s="6">
        <v>0</v>
      </c>
      <c r="AD2148" s="9">
        <v>40</v>
      </c>
    </row>
    <row r="2149" spans="1:30">
      <c r="A2149" s="9">
        <v>14</v>
      </c>
      <c r="B2149" s="9" t="str">
        <f t="shared" si="100"/>
        <v>JBL 2254J</v>
      </c>
      <c r="C2149" s="14" t="s">
        <v>1002</v>
      </c>
      <c r="D2149" s="14" t="s">
        <v>2903</v>
      </c>
      <c r="E2149" s="14"/>
      <c r="F2149" s="14"/>
      <c r="G2149" s="14"/>
      <c r="H2149" s="14">
        <v>600</v>
      </c>
      <c r="I2149" s="14"/>
      <c r="J2149" s="9">
        <v>6.35</v>
      </c>
      <c r="K2149" s="14">
        <v>46.63</v>
      </c>
      <c r="L2149" s="14">
        <v>2.6</v>
      </c>
      <c r="M2149" s="14">
        <v>0.16</v>
      </c>
      <c r="N2149" s="14">
        <f t="shared" si="99"/>
        <v>0.17018248175182482</v>
      </c>
      <c r="O2149" s="14">
        <f t="shared" si="101"/>
        <v>2.674121863799281</v>
      </c>
      <c r="P2149" s="14"/>
      <c r="Q2149" s="14"/>
      <c r="R2149" s="14"/>
      <c r="W2149" t="s">
        <v>3530</v>
      </c>
      <c r="X2149" s="6">
        <v>2004</v>
      </c>
      <c r="Z2149" s="6">
        <v>0</v>
      </c>
      <c r="AD2149" s="14">
        <v>274</v>
      </c>
    </row>
    <row r="2150" spans="1:30">
      <c r="A2150" s="9">
        <v>15</v>
      </c>
      <c r="B2150" s="9" t="str">
        <f t="shared" si="100"/>
        <v>Acousto Pro F-1540</v>
      </c>
      <c r="C2150" s="14" t="s">
        <v>948</v>
      </c>
      <c r="D2150" s="14" t="s">
        <v>2904</v>
      </c>
      <c r="E2150" s="14"/>
      <c r="F2150" s="14"/>
      <c r="G2150" s="14"/>
      <c r="H2150" s="14">
        <v>100</v>
      </c>
      <c r="I2150" s="14">
        <v>90</v>
      </c>
      <c r="J2150" s="9"/>
      <c r="K2150" s="14">
        <v>17</v>
      </c>
      <c r="L2150" s="14">
        <v>800</v>
      </c>
      <c r="M2150" s="14">
        <v>0.3</v>
      </c>
      <c r="N2150" s="14">
        <f t="shared" si="99"/>
        <v>0.36170212765957449</v>
      </c>
      <c r="O2150" s="14">
        <f t="shared" si="101"/>
        <v>1.7586206896551717</v>
      </c>
      <c r="P2150" s="14"/>
      <c r="Q2150" s="14"/>
      <c r="R2150" s="14"/>
      <c r="W2150" t="s">
        <v>3530</v>
      </c>
      <c r="X2150" s="6">
        <v>2004</v>
      </c>
      <c r="Z2150" s="6">
        <v>0</v>
      </c>
      <c r="AD2150" s="14">
        <v>47</v>
      </c>
    </row>
    <row r="2151" spans="1:30">
      <c r="A2151" s="9">
        <v>15</v>
      </c>
      <c r="B2151" s="9" t="str">
        <f t="shared" si="100"/>
        <v>Acousto Pro P-15110A</v>
      </c>
      <c r="C2151" s="14" t="s">
        <v>948</v>
      </c>
      <c r="D2151" s="14" t="s">
        <v>2905</v>
      </c>
      <c r="E2151" s="14"/>
      <c r="F2151" s="14"/>
      <c r="G2151" s="14"/>
      <c r="H2151" s="14">
        <v>200</v>
      </c>
      <c r="I2151" s="14">
        <v>97</v>
      </c>
      <c r="J2151" s="9"/>
      <c r="K2151" s="14">
        <v>38</v>
      </c>
      <c r="L2151" s="14">
        <v>230</v>
      </c>
      <c r="M2151" s="14">
        <v>0.46</v>
      </c>
      <c r="N2151" s="14">
        <f t="shared" si="99"/>
        <v>0.48101265822784811</v>
      </c>
      <c r="O2151" s="14">
        <f t="shared" si="101"/>
        <v>10.530120481927726</v>
      </c>
      <c r="P2151" s="14"/>
      <c r="Q2151" s="14"/>
      <c r="R2151" s="14"/>
      <c r="W2151" t="s">
        <v>3530</v>
      </c>
      <c r="X2151" s="6">
        <v>2004</v>
      </c>
      <c r="Z2151" s="6">
        <v>0</v>
      </c>
      <c r="AD2151" s="14">
        <v>79</v>
      </c>
    </row>
    <row r="2152" spans="1:30">
      <c r="A2152" s="9">
        <v>15</v>
      </c>
      <c r="B2152" s="9" t="str">
        <f t="shared" si="100"/>
        <v>Acousto Pro P-1550</v>
      </c>
      <c r="C2152" s="14" t="s">
        <v>948</v>
      </c>
      <c r="D2152" s="14" t="s">
        <v>2906</v>
      </c>
      <c r="E2152" s="14"/>
      <c r="F2152" s="14"/>
      <c r="G2152" s="14"/>
      <c r="H2152" s="14">
        <v>100</v>
      </c>
      <c r="I2152" s="14">
        <v>98</v>
      </c>
      <c r="J2152" s="9"/>
      <c r="K2152" s="14">
        <v>28</v>
      </c>
      <c r="L2152" s="14">
        <v>357</v>
      </c>
      <c r="M2152" s="14">
        <v>0.56000000000000005</v>
      </c>
      <c r="N2152" s="14">
        <f t="shared" si="99"/>
        <v>0.5957446808510638</v>
      </c>
      <c r="O2152" s="14">
        <f t="shared" si="101"/>
        <v>9.3333333333333464</v>
      </c>
      <c r="P2152" s="14"/>
      <c r="Q2152" s="14"/>
      <c r="R2152" s="14"/>
      <c r="W2152" t="s">
        <v>3530</v>
      </c>
      <c r="X2152" s="6">
        <v>2004</v>
      </c>
      <c r="Z2152" s="6">
        <v>0</v>
      </c>
      <c r="AD2152" s="14">
        <v>47</v>
      </c>
    </row>
    <row r="2153" spans="1:30">
      <c r="A2153" s="9">
        <v>15</v>
      </c>
      <c r="B2153" s="9" t="str">
        <f t="shared" si="100"/>
        <v>Acousto Pro P-1565</v>
      </c>
      <c r="C2153" s="14" t="s">
        <v>948</v>
      </c>
      <c r="D2153" s="14" t="s">
        <v>2907</v>
      </c>
      <c r="E2153" s="14"/>
      <c r="F2153" s="14"/>
      <c r="G2153" s="14"/>
      <c r="H2153" s="14">
        <v>120</v>
      </c>
      <c r="I2153" s="14">
        <v>97</v>
      </c>
      <c r="J2153" s="9"/>
      <c r="K2153" s="14">
        <v>40</v>
      </c>
      <c r="L2153" s="14">
        <v>289</v>
      </c>
      <c r="M2153" s="14">
        <v>0.55000000000000004</v>
      </c>
      <c r="N2153" s="14">
        <f t="shared" si="99"/>
        <v>0.58823529411764708</v>
      </c>
      <c r="O2153" s="14">
        <f t="shared" si="101"/>
        <v>8.4615384615384635</v>
      </c>
      <c r="P2153" s="14"/>
      <c r="Q2153" s="14"/>
      <c r="R2153" s="14"/>
      <c r="W2153" t="s">
        <v>3530</v>
      </c>
      <c r="X2153" s="6">
        <v>2004</v>
      </c>
      <c r="Z2153" s="6">
        <v>0</v>
      </c>
      <c r="AD2153" s="14">
        <v>68</v>
      </c>
    </row>
    <row r="2154" spans="1:30">
      <c r="A2154" s="9">
        <v>15</v>
      </c>
      <c r="B2154" s="9" t="str">
        <f t="shared" si="100"/>
        <v>Acousto Pro P-1565A</v>
      </c>
      <c r="C2154" s="14" t="s">
        <v>948</v>
      </c>
      <c r="D2154" s="14" t="s">
        <v>2908</v>
      </c>
      <c r="E2154" s="14"/>
      <c r="F2154" s="14"/>
      <c r="G2154" s="14"/>
      <c r="H2154" s="14">
        <v>150</v>
      </c>
      <c r="I2154" s="14">
        <v>97</v>
      </c>
      <c r="J2154" s="9"/>
      <c r="K2154" s="14">
        <v>40</v>
      </c>
      <c r="L2154" s="14">
        <v>289</v>
      </c>
      <c r="M2154" s="14">
        <v>0.55000000000000004</v>
      </c>
      <c r="N2154" s="14">
        <f t="shared" si="99"/>
        <v>0.58823529411764708</v>
      </c>
      <c r="O2154" s="14">
        <f t="shared" si="101"/>
        <v>8.4615384615384635</v>
      </c>
      <c r="P2154" s="14"/>
      <c r="Q2154" s="14"/>
      <c r="R2154" s="14"/>
      <c r="W2154" t="s">
        <v>3530</v>
      </c>
      <c r="X2154" s="6">
        <v>2004</v>
      </c>
      <c r="Z2154" s="6">
        <v>0</v>
      </c>
      <c r="AD2154" s="14">
        <v>68</v>
      </c>
    </row>
    <row r="2155" spans="1:30">
      <c r="A2155" s="9">
        <v>15</v>
      </c>
      <c r="B2155" s="9" t="str">
        <f t="shared" si="100"/>
        <v>Acousto Pro P-1570A</v>
      </c>
      <c r="C2155" s="14" t="s">
        <v>948</v>
      </c>
      <c r="D2155" s="14" t="s">
        <v>2909</v>
      </c>
      <c r="E2155" s="14"/>
      <c r="F2155" s="14"/>
      <c r="G2155" s="14"/>
      <c r="H2155" s="14">
        <v>150</v>
      </c>
      <c r="I2155" s="14">
        <v>97</v>
      </c>
      <c r="J2155" s="9"/>
      <c r="K2155" s="14">
        <v>39</v>
      </c>
      <c r="L2155" s="14">
        <v>173</v>
      </c>
      <c r="M2155" s="14">
        <v>0.28999999999999998</v>
      </c>
      <c r="N2155" s="14">
        <f t="shared" si="99"/>
        <v>0.3</v>
      </c>
      <c r="O2155" s="14">
        <f t="shared" si="101"/>
        <v>8.699999999999994</v>
      </c>
      <c r="P2155" s="14"/>
      <c r="Q2155" s="14"/>
      <c r="R2155" s="14"/>
      <c r="W2155" t="s">
        <v>3530</v>
      </c>
      <c r="X2155" s="6">
        <v>2004</v>
      </c>
      <c r="Z2155" s="6">
        <v>0</v>
      </c>
      <c r="AD2155" s="14">
        <v>130</v>
      </c>
    </row>
    <row r="2156" spans="1:30">
      <c r="A2156" s="9">
        <v>15</v>
      </c>
      <c r="B2156" s="9" t="str">
        <f t="shared" si="100"/>
        <v>Acousto Pro P-1570A</v>
      </c>
      <c r="C2156" s="14" t="s">
        <v>948</v>
      </c>
      <c r="D2156" s="14" t="s">
        <v>2909</v>
      </c>
      <c r="E2156" s="14"/>
      <c r="F2156" s="14"/>
      <c r="G2156" s="14"/>
      <c r="H2156" s="14">
        <v>150</v>
      </c>
      <c r="I2156" s="14">
        <v>97</v>
      </c>
      <c r="J2156" s="9"/>
      <c r="K2156" s="14">
        <v>39</v>
      </c>
      <c r="L2156" s="14">
        <v>173</v>
      </c>
      <c r="M2156" s="14">
        <v>0.28999999999999998</v>
      </c>
      <c r="N2156" s="14">
        <f t="shared" si="99"/>
        <v>0.3</v>
      </c>
      <c r="O2156" s="14">
        <f t="shared" si="101"/>
        <v>8.699999999999994</v>
      </c>
      <c r="P2156" s="14"/>
      <c r="Q2156" s="14"/>
      <c r="R2156" s="14"/>
      <c r="W2156" t="s">
        <v>3530</v>
      </c>
      <c r="X2156" s="6">
        <v>2004</v>
      </c>
      <c r="Z2156" s="6">
        <v>0</v>
      </c>
      <c r="AD2156" s="14">
        <v>130</v>
      </c>
    </row>
    <row r="2157" spans="1:30">
      <c r="A2157" s="9">
        <v>15</v>
      </c>
      <c r="B2157" s="9" t="str">
        <f t="shared" si="100"/>
        <v>Acousto Pro SH-1550</v>
      </c>
      <c r="C2157" s="14" t="s">
        <v>948</v>
      </c>
      <c r="D2157" s="14" t="s">
        <v>2910</v>
      </c>
      <c r="E2157" s="14"/>
      <c r="F2157" s="14"/>
      <c r="G2157" s="14"/>
      <c r="H2157" s="14">
        <v>75</v>
      </c>
      <c r="I2157" s="14">
        <v>90</v>
      </c>
      <c r="J2157" s="9"/>
      <c r="K2157" s="14">
        <v>24</v>
      </c>
      <c r="L2157" s="14">
        <v>400</v>
      </c>
      <c r="M2157" s="14">
        <v>0.77</v>
      </c>
      <c r="N2157" s="14">
        <f t="shared" si="99"/>
        <v>0.82758620689655171</v>
      </c>
      <c r="O2157" s="14">
        <f t="shared" si="101"/>
        <v>11.065868263473046</v>
      </c>
      <c r="P2157" s="14"/>
      <c r="Q2157" s="14"/>
      <c r="R2157" s="14"/>
      <c r="W2157" t="s">
        <v>3530</v>
      </c>
      <c r="X2157" s="6">
        <v>2004</v>
      </c>
      <c r="Z2157" s="6">
        <v>0</v>
      </c>
      <c r="AD2157" s="14">
        <v>29</v>
      </c>
    </row>
    <row r="2158" spans="1:30">
      <c r="A2158" s="9">
        <v>15</v>
      </c>
      <c r="B2158" s="9" t="str">
        <f t="shared" si="100"/>
        <v>Adire Audio Tempest</v>
      </c>
      <c r="C2158" s="14" t="s">
        <v>2272</v>
      </c>
      <c r="D2158" s="14" t="s">
        <v>2911</v>
      </c>
      <c r="E2158" s="14"/>
      <c r="F2158" s="14"/>
      <c r="G2158" s="14"/>
      <c r="H2158" s="14">
        <v>750</v>
      </c>
      <c r="I2158" s="14">
        <v>89.1</v>
      </c>
      <c r="J2158" s="9">
        <v>16.399999999999999</v>
      </c>
      <c r="K2158" s="14">
        <v>18.8</v>
      </c>
      <c r="L2158" s="14">
        <v>317</v>
      </c>
      <c r="M2158" s="14">
        <v>0.38</v>
      </c>
      <c r="N2158" s="14">
        <f t="shared" si="99"/>
        <v>0.4</v>
      </c>
      <c r="O2158" s="14">
        <f t="shared" si="101"/>
        <v>7.599999999999989</v>
      </c>
      <c r="P2158" s="14"/>
      <c r="Q2158" s="14"/>
      <c r="R2158" s="14"/>
      <c r="W2158" t="s">
        <v>3530</v>
      </c>
      <c r="X2158" s="6">
        <v>2004</v>
      </c>
      <c r="Z2158" s="6">
        <v>0</v>
      </c>
      <c r="AD2158" s="14">
        <v>47</v>
      </c>
    </row>
    <row r="2159" spans="1:30">
      <c r="A2159" s="9">
        <v>15</v>
      </c>
      <c r="B2159" s="9" t="str">
        <f t="shared" si="100"/>
        <v>Adire Audio Tumult</v>
      </c>
      <c r="C2159" s="14" t="s">
        <v>2272</v>
      </c>
      <c r="D2159" s="14" t="s">
        <v>2912</v>
      </c>
      <c r="E2159" s="14"/>
      <c r="F2159" s="14"/>
      <c r="G2159" s="14"/>
      <c r="H2159" s="14">
        <v>1600</v>
      </c>
      <c r="I2159" s="14">
        <v>87</v>
      </c>
      <c r="J2159" s="9">
        <v>34</v>
      </c>
      <c r="K2159" s="14">
        <v>19</v>
      </c>
      <c r="L2159" s="14">
        <v>160</v>
      </c>
      <c r="M2159" s="14">
        <v>0.36</v>
      </c>
      <c r="N2159" s="14">
        <f t="shared" si="99"/>
        <v>0.38775510204081631</v>
      </c>
      <c r="O2159" s="14">
        <f t="shared" si="101"/>
        <v>5.0294117647058858</v>
      </c>
      <c r="P2159" s="14"/>
      <c r="Q2159" s="14"/>
      <c r="R2159" s="14"/>
      <c r="W2159" t="s">
        <v>3530</v>
      </c>
      <c r="X2159" s="6">
        <v>2004</v>
      </c>
      <c r="Z2159" s="6">
        <v>0</v>
      </c>
      <c r="AD2159" s="14">
        <v>49</v>
      </c>
    </row>
    <row r="2160" spans="1:30">
      <c r="A2160" s="9">
        <v>15</v>
      </c>
      <c r="B2160" s="9" t="str">
        <f t="shared" si="100"/>
        <v>Alpine SWR-1541D</v>
      </c>
      <c r="C2160" s="14" t="s">
        <v>1395</v>
      </c>
      <c r="D2160" s="14" t="s">
        <v>2913</v>
      </c>
      <c r="E2160" s="14"/>
      <c r="F2160" s="14"/>
      <c r="G2160" s="14"/>
      <c r="H2160" s="14">
        <v>500</v>
      </c>
      <c r="I2160" s="14">
        <v>89</v>
      </c>
      <c r="J2160" s="9">
        <v>14.5</v>
      </c>
      <c r="K2160" s="14">
        <v>24</v>
      </c>
      <c r="L2160" s="14">
        <v>98</v>
      </c>
      <c r="M2160" s="14">
        <v>0.48</v>
      </c>
      <c r="N2160" s="14">
        <f t="shared" si="99"/>
        <v>0.5</v>
      </c>
      <c r="O2160" s="14">
        <f t="shared" si="101"/>
        <v>11.999999999999979</v>
      </c>
      <c r="P2160" s="14"/>
      <c r="Q2160" s="14"/>
      <c r="R2160" s="14"/>
      <c r="W2160" t="s">
        <v>3530</v>
      </c>
      <c r="X2160" s="6">
        <v>2004</v>
      </c>
      <c r="Z2160" s="6">
        <v>0</v>
      </c>
      <c r="AD2160" s="14">
        <v>48</v>
      </c>
    </row>
    <row r="2161" spans="1:30">
      <c r="A2161" s="9">
        <v>15</v>
      </c>
      <c r="B2161" s="9" t="str">
        <f t="shared" si="100"/>
        <v>ATC PA100-375 BLC</v>
      </c>
      <c r="C2161" s="14" t="s">
        <v>1775</v>
      </c>
      <c r="D2161" s="14" t="s">
        <v>2914</v>
      </c>
      <c r="E2161" s="14"/>
      <c r="F2161" s="14"/>
      <c r="G2161" s="14"/>
      <c r="H2161" s="14">
        <v>400</v>
      </c>
      <c r="I2161" s="14">
        <v>100</v>
      </c>
      <c r="J2161" s="9">
        <v>12.5</v>
      </c>
      <c r="K2161" s="14">
        <v>47</v>
      </c>
      <c r="L2161" s="14">
        <v>118</v>
      </c>
      <c r="M2161" s="14">
        <v>0.22178999999999999</v>
      </c>
      <c r="N2161" s="14">
        <f t="shared" si="99"/>
        <v>0.2</v>
      </c>
      <c r="O2161" s="14">
        <f t="shared" si="101"/>
        <v>-2.0357044515832956</v>
      </c>
      <c r="P2161" s="14"/>
      <c r="Q2161" s="14"/>
      <c r="R2161" s="14"/>
      <c r="W2161" t="s">
        <v>3530</v>
      </c>
      <c r="X2161" s="6">
        <v>2004</v>
      </c>
      <c r="Z2161" s="6">
        <v>0</v>
      </c>
      <c r="AD2161" s="14">
        <v>235</v>
      </c>
    </row>
    <row r="2162" spans="1:30">
      <c r="A2162" s="9">
        <v>15</v>
      </c>
      <c r="B2162" s="9" t="str">
        <f t="shared" si="100"/>
        <v>ATC PA100-375 STD</v>
      </c>
      <c r="C2162" s="14" t="s">
        <v>1775</v>
      </c>
      <c r="D2162" s="14" t="s">
        <v>2915</v>
      </c>
      <c r="E2162" s="14"/>
      <c r="F2162" s="14"/>
      <c r="G2162" s="14"/>
      <c r="H2162" s="14">
        <v>300</v>
      </c>
      <c r="I2162" s="14">
        <v>91</v>
      </c>
      <c r="J2162" s="9">
        <v>12.5</v>
      </c>
      <c r="K2162" s="14">
        <v>26</v>
      </c>
      <c r="L2162" s="14">
        <v>358</v>
      </c>
      <c r="M2162" s="14">
        <v>0.37733</v>
      </c>
      <c r="N2162" s="14">
        <f t="shared" si="99"/>
        <v>0.5</v>
      </c>
      <c r="O2162" s="14">
        <f t="shared" si="101"/>
        <v>1.5379880981495064</v>
      </c>
      <c r="P2162" s="14"/>
      <c r="Q2162" s="14"/>
      <c r="R2162" s="14"/>
      <c r="W2162" t="s">
        <v>3530</v>
      </c>
      <c r="X2162" s="6">
        <v>2004</v>
      </c>
      <c r="Z2162" s="6">
        <v>0</v>
      </c>
      <c r="AD2162" s="14">
        <v>52</v>
      </c>
    </row>
    <row r="2163" spans="1:30">
      <c r="A2163" s="9">
        <v>15</v>
      </c>
      <c r="B2163" s="9" t="str">
        <f t="shared" si="100"/>
        <v>ATC PA75-375 BASS</v>
      </c>
      <c r="C2163" s="14" t="s">
        <v>1775</v>
      </c>
      <c r="D2163" s="14" t="s">
        <v>2916</v>
      </c>
      <c r="E2163" s="14"/>
      <c r="F2163" s="14"/>
      <c r="G2163" s="14"/>
      <c r="H2163" s="14">
        <v>300</v>
      </c>
      <c r="I2163" s="14">
        <v>97</v>
      </c>
      <c r="J2163" s="9">
        <v>12.5</v>
      </c>
      <c r="K2163" s="14">
        <v>41</v>
      </c>
      <c r="L2163" s="14">
        <v>155</v>
      </c>
      <c r="M2163" s="14">
        <v>0.35225000000000001</v>
      </c>
      <c r="N2163" s="14">
        <f t="shared" si="99"/>
        <v>0.39805825242718446</v>
      </c>
      <c r="O2163" s="14">
        <f t="shared" si="101"/>
        <v>3.0609336088592194</v>
      </c>
      <c r="P2163" s="14"/>
      <c r="Q2163" s="14"/>
      <c r="R2163" s="14"/>
      <c r="W2163" t="s">
        <v>3530</v>
      </c>
      <c r="X2163" s="6">
        <v>2004</v>
      </c>
      <c r="Z2163" s="6">
        <v>0</v>
      </c>
      <c r="AD2163" s="14">
        <v>103</v>
      </c>
    </row>
    <row r="2164" spans="1:30">
      <c r="A2164" s="9">
        <v>15</v>
      </c>
      <c r="B2164" s="9" t="str">
        <f t="shared" si="100"/>
        <v>ATC PA75-375 BLC</v>
      </c>
      <c r="C2164" s="14" t="s">
        <v>1775</v>
      </c>
      <c r="D2164" s="14" t="s">
        <v>2917</v>
      </c>
      <c r="E2164" s="14"/>
      <c r="F2164" s="14"/>
      <c r="G2164" s="14"/>
      <c r="H2164" s="14">
        <v>300</v>
      </c>
      <c r="I2164" s="14">
        <v>99</v>
      </c>
      <c r="J2164" s="9">
        <v>12.5</v>
      </c>
      <c r="K2164" s="14">
        <v>53</v>
      </c>
      <c r="L2164" s="14">
        <v>87</v>
      </c>
      <c r="M2164" s="14">
        <v>0.33205000000000001</v>
      </c>
      <c r="N2164" s="14">
        <f t="shared" si="99"/>
        <v>0.39849624060150374</v>
      </c>
      <c r="O2164" s="14">
        <f t="shared" si="101"/>
        <v>1.9913944791142142</v>
      </c>
      <c r="P2164" s="14"/>
      <c r="Q2164" s="14"/>
      <c r="R2164" s="14"/>
      <c r="W2164" t="s">
        <v>3530</v>
      </c>
      <c r="X2164" s="6">
        <v>2004</v>
      </c>
      <c r="Z2164" s="6">
        <v>0</v>
      </c>
      <c r="AD2164" s="14">
        <v>133</v>
      </c>
    </row>
    <row r="2165" spans="1:30">
      <c r="A2165" s="9">
        <v>15</v>
      </c>
      <c r="B2165" s="9" t="str">
        <f t="shared" si="100"/>
        <v>ATC PA75-375 STD</v>
      </c>
      <c r="C2165" s="14" t="s">
        <v>1775</v>
      </c>
      <c r="D2165" s="14" t="s">
        <v>2918</v>
      </c>
      <c r="E2165" s="14"/>
      <c r="F2165" s="14"/>
      <c r="G2165" s="14"/>
      <c r="H2165" s="14">
        <v>300</v>
      </c>
      <c r="I2165" s="14">
        <v>99</v>
      </c>
      <c r="J2165" s="9">
        <v>12.5</v>
      </c>
      <c r="K2165" s="14">
        <v>60</v>
      </c>
      <c r="L2165" s="14">
        <v>82</v>
      </c>
      <c r="M2165" s="14">
        <v>0.39783000000000002</v>
      </c>
      <c r="N2165" s="14">
        <f t="shared" si="99"/>
        <v>0.5</v>
      </c>
      <c r="O2165" s="14">
        <f t="shared" si="101"/>
        <v>1.9469022217872169</v>
      </c>
      <c r="P2165" s="14"/>
      <c r="Q2165" s="14"/>
      <c r="R2165" s="14"/>
      <c r="W2165" t="s">
        <v>3530</v>
      </c>
      <c r="X2165" s="6">
        <v>2004</v>
      </c>
      <c r="Z2165" s="6">
        <v>0</v>
      </c>
      <c r="AD2165" s="14">
        <v>120</v>
      </c>
    </row>
    <row r="2166" spans="1:30">
      <c r="A2166" s="9">
        <v>15</v>
      </c>
      <c r="B2166" s="9" t="str">
        <f t="shared" si="100"/>
        <v>ATC SB100-375 LC</v>
      </c>
      <c r="C2166" s="14" t="s">
        <v>1775</v>
      </c>
      <c r="D2166" s="14" t="s">
        <v>2919</v>
      </c>
      <c r="E2166" s="14"/>
      <c r="F2166" s="14"/>
      <c r="G2166" s="14"/>
      <c r="H2166" s="14">
        <v>400</v>
      </c>
      <c r="I2166" s="14">
        <v>91</v>
      </c>
      <c r="J2166" s="9">
        <v>12.5</v>
      </c>
      <c r="K2166" s="14">
        <v>24</v>
      </c>
      <c r="L2166" s="14">
        <v>353</v>
      </c>
      <c r="M2166" s="14">
        <v>0.14621000000000001</v>
      </c>
      <c r="N2166" s="14">
        <f t="shared" si="99"/>
        <v>0.2</v>
      </c>
      <c r="O2166" s="14">
        <f t="shared" si="101"/>
        <v>0.5436326454731365</v>
      </c>
      <c r="P2166" s="14"/>
      <c r="Q2166" s="14"/>
      <c r="R2166" s="14"/>
      <c r="W2166" t="s">
        <v>3530</v>
      </c>
      <c r="X2166" s="6">
        <v>2004</v>
      </c>
      <c r="Z2166" s="6">
        <v>0</v>
      </c>
      <c r="AD2166" s="14">
        <v>120</v>
      </c>
    </row>
    <row r="2167" spans="1:30">
      <c r="A2167" s="9">
        <v>15</v>
      </c>
      <c r="B2167" s="9" t="str">
        <f t="shared" si="100"/>
        <v>ATC SB100-375 SC</v>
      </c>
      <c r="C2167" s="14" t="s">
        <v>1775</v>
      </c>
      <c r="D2167" s="14" t="s">
        <v>2920</v>
      </c>
      <c r="E2167" s="14"/>
      <c r="F2167" s="14"/>
      <c r="G2167" s="14"/>
      <c r="H2167" s="14">
        <v>400</v>
      </c>
      <c r="I2167" s="14">
        <v>91</v>
      </c>
      <c r="J2167" s="9">
        <v>12.5</v>
      </c>
      <c r="K2167" s="14">
        <v>26</v>
      </c>
      <c r="L2167" s="14">
        <v>364</v>
      </c>
      <c r="M2167" s="14">
        <v>0.2389</v>
      </c>
      <c r="N2167" s="14">
        <f t="shared" si="99"/>
        <v>0.2988505747126437</v>
      </c>
      <c r="O2167" s="14">
        <f t="shared" si="101"/>
        <v>1.1909043848380843</v>
      </c>
      <c r="P2167" s="14"/>
      <c r="Q2167" s="14"/>
      <c r="R2167" s="14"/>
      <c r="W2167" t="s">
        <v>3530</v>
      </c>
      <c r="X2167" s="6">
        <v>2004</v>
      </c>
      <c r="Z2167" s="6">
        <v>0</v>
      </c>
      <c r="AD2167" s="14">
        <v>87</v>
      </c>
    </row>
    <row r="2168" spans="1:30">
      <c r="A2168" s="9">
        <v>15</v>
      </c>
      <c r="B2168" s="9" t="str">
        <f t="shared" si="100"/>
        <v>ATC SB75-375 LC</v>
      </c>
      <c r="C2168" s="14" t="s">
        <v>1775</v>
      </c>
      <c r="D2168" s="14" t="s">
        <v>2921</v>
      </c>
      <c r="E2168" s="14"/>
      <c r="F2168" s="14"/>
      <c r="G2168" s="14"/>
      <c r="H2168" s="14">
        <v>300</v>
      </c>
      <c r="I2168" s="14">
        <v>91</v>
      </c>
      <c r="J2168" s="9">
        <v>12.5</v>
      </c>
      <c r="K2168" s="14">
        <v>26</v>
      </c>
      <c r="L2168" s="14">
        <v>358</v>
      </c>
      <c r="M2168" s="14">
        <v>0.37733</v>
      </c>
      <c r="N2168" s="14">
        <f t="shared" si="99"/>
        <v>0.5</v>
      </c>
      <c r="O2168" s="14">
        <f t="shared" si="101"/>
        <v>1.5379880981495064</v>
      </c>
      <c r="P2168" s="14"/>
      <c r="Q2168" s="14"/>
      <c r="R2168" s="14"/>
      <c r="W2168" t="s">
        <v>3530</v>
      </c>
      <c r="X2168" s="6">
        <v>2004</v>
      </c>
      <c r="Z2168" s="6">
        <v>0</v>
      </c>
      <c r="AD2168" s="14">
        <v>52</v>
      </c>
    </row>
    <row r="2169" spans="1:30">
      <c r="A2169" s="9">
        <v>15</v>
      </c>
      <c r="B2169" s="9" t="str">
        <f t="shared" si="100"/>
        <v>ATC SB75-375 SC</v>
      </c>
      <c r="C2169" s="14" t="s">
        <v>1775</v>
      </c>
      <c r="D2169" s="14" t="s">
        <v>2922</v>
      </c>
      <c r="E2169" s="14"/>
      <c r="F2169" s="14"/>
      <c r="G2169" s="14"/>
      <c r="H2169" s="14">
        <v>300</v>
      </c>
      <c r="I2169" s="14">
        <v>92</v>
      </c>
      <c r="J2169" s="9">
        <v>12.5</v>
      </c>
      <c r="K2169" s="14">
        <v>23</v>
      </c>
      <c r="L2169" s="14">
        <v>486</v>
      </c>
      <c r="M2169" s="14">
        <v>0.28383999999999998</v>
      </c>
      <c r="N2169" s="14">
        <f t="shared" si="99"/>
        <v>0.29870129870129869</v>
      </c>
      <c r="O2169" s="14">
        <f t="shared" si="101"/>
        <v>5.7049776286353415</v>
      </c>
      <c r="P2169" s="14"/>
      <c r="Q2169" s="14"/>
      <c r="R2169" s="14"/>
      <c r="W2169" t="s">
        <v>3530</v>
      </c>
      <c r="X2169" s="6">
        <v>2004</v>
      </c>
      <c r="Z2169" s="6">
        <v>0</v>
      </c>
      <c r="AD2169" s="14">
        <v>77</v>
      </c>
    </row>
    <row r="2170" spans="1:30">
      <c r="A2170" s="9">
        <v>15</v>
      </c>
      <c r="B2170" s="9" t="str">
        <f t="shared" si="100"/>
        <v>Atomic AP15D2</v>
      </c>
      <c r="C2170" s="14" t="s">
        <v>1113</v>
      </c>
      <c r="D2170" s="14" t="s">
        <v>2923</v>
      </c>
      <c r="E2170" s="14"/>
      <c r="F2170" s="14"/>
      <c r="G2170" s="14"/>
      <c r="H2170" s="14"/>
      <c r="I2170" s="14">
        <v>94.5</v>
      </c>
      <c r="J2170" s="9">
        <v>10.75</v>
      </c>
      <c r="K2170" s="14">
        <v>30.9</v>
      </c>
      <c r="L2170" s="14">
        <v>105</v>
      </c>
      <c r="M2170" s="14">
        <v>0.29399999999999998</v>
      </c>
      <c r="N2170" s="14">
        <f t="shared" si="99"/>
        <v>0.31212121212121213</v>
      </c>
      <c r="O2170" s="14">
        <f t="shared" si="101"/>
        <v>5.0638795986621989</v>
      </c>
      <c r="P2170" s="14"/>
      <c r="Q2170" s="14"/>
      <c r="R2170" s="14"/>
      <c r="W2170" t="s">
        <v>3530</v>
      </c>
      <c r="X2170" s="6">
        <v>2004</v>
      </c>
      <c r="Z2170" s="6">
        <v>0</v>
      </c>
      <c r="AD2170" s="14">
        <v>99</v>
      </c>
    </row>
    <row r="2171" spans="1:30">
      <c r="A2171" s="9">
        <v>15</v>
      </c>
      <c r="B2171" s="9" t="str">
        <f t="shared" si="100"/>
        <v>Atomic AP15S4</v>
      </c>
      <c r="C2171" s="14" t="s">
        <v>1113</v>
      </c>
      <c r="D2171" s="14" t="s">
        <v>2924</v>
      </c>
      <c r="E2171" s="14"/>
      <c r="F2171" s="14"/>
      <c r="G2171" s="14"/>
      <c r="H2171" s="14"/>
      <c r="I2171" s="14">
        <v>90.88</v>
      </c>
      <c r="J2171" s="9">
        <v>10.75</v>
      </c>
      <c r="K2171" s="14">
        <v>28.75</v>
      </c>
      <c r="L2171" s="14">
        <v>136</v>
      </c>
      <c r="M2171" s="14">
        <v>0.33700000000000002</v>
      </c>
      <c r="N2171" s="14">
        <f t="shared" si="99"/>
        <v>0.36392405063291139</v>
      </c>
      <c r="O2171" s="14">
        <f t="shared" si="101"/>
        <v>4.555124588622478</v>
      </c>
      <c r="P2171" s="14"/>
      <c r="Q2171" s="14"/>
      <c r="R2171" s="14"/>
      <c r="W2171" t="s">
        <v>3530</v>
      </c>
      <c r="X2171" s="6">
        <v>2004</v>
      </c>
      <c r="Z2171" s="6">
        <v>0</v>
      </c>
      <c r="AD2171" s="14">
        <v>79</v>
      </c>
    </row>
    <row r="2172" spans="1:30">
      <c r="A2172" s="9">
        <v>15</v>
      </c>
      <c r="B2172" s="9" t="str">
        <f t="shared" si="100"/>
        <v>Atomic APX15D2</v>
      </c>
      <c r="C2172" s="14" t="s">
        <v>1113</v>
      </c>
      <c r="D2172" s="14" t="s">
        <v>2925</v>
      </c>
      <c r="E2172" s="14"/>
      <c r="F2172" s="14"/>
      <c r="G2172" s="14"/>
      <c r="H2172" s="14"/>
      <c r="I2172" s="14">
        <v>91.69</v>
      </c>
      <c r="J2172" s="9">
        <v>18.75</v>
      </c>
      <c r="K2172" s="14">
        <v>39.869999999999997</v>
      </c>
      <c r="L2172" s="14">
        <v>62.6</v>
      </c>
      <c r="M2172" s="14">
        <v>0.39</v>
      </c>
      <c r="N2172" s="14">
        <f t="shared" si="99"/>
        <v>0.44797752808988761</v>
      </c>
      <c r="O2172" s="14">
        <f t="shared" si="101"/>
        <v>3.0134302325581439</v>
      </c>
      <c r="P2172" s="14"/>
      <c r="Q2172" s="14"/>
      <c r="R2172" s="14"/>
      <c r="W2172" t="s">
        <v>3530</v>
      </c>
      <c r="X2172" s="6">
        <v>2004</v>
      </c>
      <c r="Z2172" s="6">
        <v>0</v>
      </c>
      <c r="AD2172" s="14">
        <v>89</v>
      </c>
    </row>
    <row r="2173" spans="1:30">
      <c r="A2173" s="9">
        <v>15</v>
      </c>
      <c r="B2173" s="9" t="str">
        <f t="shared" si="100"/>
        <v>Atomic APX15Q2</v>
      </c>
      <c r="C2173" s="14" t="s">
        <v>1113</v>
      </c>
      <c r="D2173" s="14" t="s">
        <v>2926</v>
      </c>
      <c r="E2173" s="14"/>
      <c r="F2173" s="14"/>
      <c r="G2173" s="14"/>
      <c r="H2173" s="14"/>
      <c r="I2173" s="14">
        <v>91.81</v>
      </c>
      <c r="J2173" s="9">
        <v>18.75</v>
      </c>
      <c r="K2173" s="14">
        <v>34.19</v>
      </c>
      <c r="L2173" s="14">
        <v>82.88</v>
      </c>
      <c r="M2173" s="14">
        <v>0.32600000000000001</v>
      </c>
      <c r="N2173" s="14">
        <f t="shared" si="99"/>
        <v>0.33851485148514848</v>
      </c>
      <c r="O2173" s="14">
        <f t="shared" si="101"/>
        <v>8.8179905063291262</v>
      </c>
      <c r="P2173" s="14"/>
      <c r="Q2173" s="14"/>
      <c r="R2173" s="14"/>
      <c r="W2173" t="s">
        <v>3530</v>
      </c>
      <c r="X2173" s="6">
        <v>2004</v>
      </c>
      <c r="Z2173" s="6">
        <v>0</v>
      </c>
      <c r="AD2173" s="14">
        <v>101</v>
      </c>
    </row>
    <row r="2174" spans="1:30">
      <c r="A2174" s="9">
        <v>15</v>
      </c>
      <c r="B2174" s="9" t="str">
        <f t="shared" si="100"/>
        <v>Atomic ELE15D2</v>
      </c>
      <c r="C2174" s="14" t="s">
        <v>1113</v>
      </c>
      <c r="D2174" s="14" t="s">
        <v>2927</v>
      </c>
      <c r="E2174" s="14"/>
      <c r="F2174" s="14"/>
      <c r="G2174" s="14"/>
      <c r="H2174" s="14"/>
      <c r="I2174" s="14">
        <v>91.2</v>
      </c>
      <c r="J2174" s="9">
        <v>10</v>
      </c>
      <c r="K2174" s="14">
        <v>31.5</v>
      </c>
      <c r="L2174" s="14">
        <v>116</v>
      </c>
      <c r="M2174" s="14">
        <v>0.38</v>
      </c>
      <c r="N2174" s="14">
        <f t="shared" si="99"/>
        <v>0.42</v>
      </c>
      <c r="O2174" s="14">
        <f t="shared" si="101"/>
        <v>3.9899999999999967</v>
      </c>
      <c r="P2174" s="14"/>
      <c r="Q2174" s="14"/>
      <c r="R2174" s="14"/>
      <c r="W2174" t="s">
        <v>3530</v>
      </c>
      <c r="X2174" s="6">
        <v>2004</v>
      </c>
      <c r="Z2174" s="6">
        <v>0</v>
      </c>
      <c r="AD2174" s="14">
        <v>75</v>
      </c>
    </row>
    <row r="2175" spans="1:30">
      <c r="A2175" s="9">
        <v>15</v>
      </c>
      <c r="B2175" s="9" t="str">
        <f t="shared" si="100"/>
        <v>Atomic EN15D4</v>
      </c>
      <c r="C2175" s="14" t="s">
        <v>1113</v>
      </c>
      <c r="D2175" s="14" t="s">
        <v>2928</v>
      </c>
      <c r="E2175" s="14"/>
      <c r="F2175" s="14"/>
      <c r="G2175" s="14"/>
      <c r="H2175" s="14"/>
      <c r="I2175" s="14">
        <v>90.5</v>
      </c>
      <c r="J2175" s="9">
        <v>11</v>
      </c>
      <c r="K2175" s="14">
        <v>35.479999999999997</v>
      </c>
      <c r="L2175" s="14">
        <v>92</v>
      </c>
      <c r="M2175" s="14">
        <v>0.52</v>
      </c>
      <c r="N2175" s="14">
        <f t="shared" si="99"/>
        <v>0.57225806451612893</v>
      </c>
      <c r="O2175" s="14">
        <f t="shared" si="101"/>
        <v>5.6943209876543373</v>
      </c>
      <c r="P2175" s="14"/>
      <c r="Q2175" s="14"/>
      <c r="R2175" s="14"/>
      <c r="W2175" t="s">
        <v>3530</v>
      </c>
      <c r="X2175" s="6">
        <v>2004</v>
      </c>
      <c r="Z2175" s="6">
        <v>0</v>
      </c>
      <c r="AD2175" s="14">
        <v>62</v>
      </c>
    </row>
    <row r="2176" spans="1:30">
      <c r="A2176" s="9">
        <v>15</v>
      </c>
      <c r="B2176" s="9" t="str">
        <f t="shared" si="100"/>
        <v>Atomic EN15S4</v>
      </c>
      <c r="C2176" s="14" t="s">
        <v>1113</v>
      </c>
      <c r="D2176" s="14" t="s">
        <v>2929</v>
      </c>
      <c r="E2176" s="14"/>
      <c r="F2176" s="14"/>
      <c r="G2176" s="14"/>
      <c r="H2176" s="14"/>
      <c r="I2176" s="14">
        <v>89.6</v>
      </c>
      <c r="J2176" s="9">
        <v>10</v>
      </c>
      <c r="K2176" s="14">
        <v>28.24</v>
      </c>
      <c r="L2176" s="14">
        <v>129</v>
      </c>
      <c r="M2176" s="14">
        <v>0.45500000000000002</v>
      </c>
      <c r="N2176" s="14">
        <f t="shared" si="99"/>
        <v>0.48689655172413793</v>
      </c>
      <c r="O2176" s="14">
        <f t="shared" si="101"/>
        <v>6.9455135135135233</v>
      </c>
      <c r="P2176" s="14"/>
      <c r="Q2176" s="14"/>
      <c r="R2176" s="14"/>
      <c r="W2176" t="s">
        <v>3530</v>
      </c>
      <c r="X2176" s="6">
        <v>2004</v>
      </c>
      <c r="Z2176" s="6">
        <v>0</v>
      </c>
      <c r="AD2176" s="14">
        <v>58</v>
      </c>
    </row>
    <row r="2177" spans="1:30">
      <c r="A2177" s="9">
        <v>15</v>
      </c>
      <c r="B2177" s="9" t="str">
        <f t="shared" si="100"/>
        <v>Atomic MA15D4</v>
      </c>
      <c r="C2177" s="14" t="s">
        <v>1113</v>
      </c>
      <c r="D2177" s="14" t="s">
        <v>2930</v>
      </c>
      <c r="E2177" s="14"/>
      <c r="F2177" s="14"/>
      <c r="G2177" s="14"/>
      <c r="H2177" s="14"/>
      <c r="I2177" s="14">
        <v>89.23</v>
      </c>
      <c r="J2177" s="9">
        <v>11</v>
      </c>
      <c r="K2177" s="14">
        <v>29.6</v>
      </c>
      <c r="L2177" s="14">
        <v>130</v>
      </c>
      <c r="M2177" s="14">
        <v>0.54600000000000004</v>
      </c>
      <c r="N2177" s="14">
        <f t="shared" si="99"/>
        <v>0.6166666666666667</v>
      </c>
      <c r="O2177" s="14">
        <f t="shared" si="101"/>
        <v>4.7646226415094324</v>
      </c>
      <c r="P2177" s="14"/>
      <c r="Q2177" s="14"/>
      <c r="R2177" s="14"/>
      <c r="W2177" t="s">
        <v>3530</v>
      </c>
      <c r="X2177" s="6">
        <v>2004</v>
      </c>
      <c r="Z2177" s="6">
        <v>0</v>
      </c>
      <c r="AD2177" s="14">
        <v>48</v>
      </c>
    </row>
    <row r="2178" spans="1:30">
      <c r="A2178" s="9">
        <v>15</v>
      </c>
      <c r="B2178" s="9" t="str">
        <f t="shared" si="100"/>
        <v>Atomic MA15S4</v>
      </c>
      <c r="C2178" s="14" t="s">
        <v>1113</v>
      </c>
      <c r="D2178" s="14" t="s">
        <v>2931</v>
      </c>
      <c r="E2178" s="14"/>
      <c r="F2178" s="14"/>
      <c r="G2178" s="14"/>
      <c r="H2178" s="14"/>
      <c r="I2178" s="14">
        <v>89.7</v>
      </c>
      <c r="J2178" s="9">
        <v>10.5</v>
      </c>
      <c r="K2178" s="14">
        <v>27.6</v>
      </c>
      <c r="L2178" s="14">
        <v>136</v>
      </c>
      <c r="M2178" s="14">
        <v>0.48099999999999998</v>
      </c>
      <c r="N2178" s="14">
        <f t="shared" ref="N2178:N2241" si="102">IF(AD2178&gt;0,K2178/AD2178,0)</f>
        <v>0.53076923076923077</v>
      </c>
      <c r="O2178" s="14">
        <f t="shared" si="101"/>
        <v>5.1296754250386352</v>
      </c>
      <c r="P2178" s="14"/>
      <c r="Q2178" s="14"/>
      <c r="R2178" s="14"/>
      <c r="W2178" t="s">
        <v>3530</v>
      </c>
      <c r="X2178" s="6">
        <v>2004</v>
      </c>
      <c r="Z2178" s="6">
        <v>0</v>
      </c>
      <c r="AD2178" s="14">
        <v>52</v>
      </c>
    </row>
    <row r="2179" spans="1:30">
      <c r="A2179" s="9">
        <v>15</v>
      </c>
      <c r="B2179" s="9" t="str">
        <f t="shared" ref="B2179:B2242" si="103">CONCATENATE(C2179,CHAR(32),D2179)</f>
        <v>Atomic QT15D4</v>
      </c>
      <c r="C2179" s="14" t="s">
        <v>1113</v>
      </c>
      <c r="D2179" s="14" t="s">
        <v>2932</v>
      </c>
      <c r="E2179" s="14"/>
      <c r="F2179" s="14"/>
      <c r="G2179" s="14"/>
      <c r="H2179" s="14"/>
      <c r="I2179" s="14">
        <v>94.62</v>
      </c>
      <c r="J2179" s="9">
        <v>8.75</v>
      </c>
      <c r="K2179" s="14">
        <v>26.75</v>
      </c>
      <c r="L2179" s="14">
        <v>240</v>
      </c>
      <c r="M2179" s="14">
        <v>0.41299999999999998</v>
      </c>
      <c r="N2179" s="14">
        <f t="shared" si="102"/>
        <v>0.45338983050847459</v>
      </c>
      <c r="O2179" s="14">
        <f t="shared" si="101"/>
        <v>4.6360679815358754</v>
      </c>
      <c r="P2179" s="14"/>
      <c r="Q2179" s="14"/>
      <c r="R2179" s="14"/>
      <c r="W2179" t="s">
        <v>3530</v>
      </c>
      <c r="X2179" s="6">
        <v>2004</v>
      </c>
      <c r="Z2179" s="6">
        <v>0</v>
      </c>
      <c r="AD2179" s="14">
        <v>59</v>
      </c>
    </row>
    <row r="2180" spans="1:30">
      <c r="A2180" s="9">
        <v>15</v>
      </c>
      <c r="B2180" s="9" t="str">
        <f t="shared" si="103"/>
        <v>Atomic QT15S4</v>
      </c>
      <c r="C2180" s="14" t="s">
        <v>1113</v>
      </c>
      <c r="D2180" s="14" t="s">
        <v>2933</v>
      </c>
      <c r="E2180" s="14"/>
      <c r="F2180" s="14"/>
      <c r="G2180" s="14"/>
      <c r="H2180" s="14"/>
      <c r="I2180" s="14">
        <v>93.2</v>
      </c>
      <c r="J2180" s="9">
        <v>9.75</v>
      </c>
      <c r="K2180" s="14">
        <v>27.77</v>
      </c>
      <c r="L2180" s="14">
        <v>240</v>
      </c>
      <c r="M2180" s="14">
        <v>0.34200000000000003</v>
      </c>
      <c r="N2180" s="14">
        <f t="shared" si="102"/>
        <v>0.37026666666666669</v>
      </c>
      <c r="O2180" s="14">
        <f t="shared" ref="O2180:O2243" si="104">IF(AD2180&gt;0,1/(1/M2180-1/N2180),0)</f>
        <v>4.479877358490568</v>
      </c>
      <c r="P2180" s="14"/>
      <c r="Q2180" s="14"/>
      <c r="R2180" s="14"/>
      <c r="W2180" t="s">
        <v>3530</v>
      </c>
      <c r="X2180" s="6">
        <v>2004</v>
      </c>
      <c r="Z2180" s="6">
        <v>0</v>
      </c>
      <c r="AD2180" s="14">
        <v>75</v>
      </c>
    </row>
    <row r="2181" spans="1:30">
      <c r="A2181" s="9">
        <v>15</v>
      </c>
      <c r="B2181" s="9" t="str">
        <f t="shared" si="103"/>
        <v>Audax PR380M2</v>
      </c>
      <c r="C2181" s="14" t="s">
        <v>782</v>
      </c>
      <c r="D2181" s="14" t="s">
        <v>2934</v>
      </c>
      <c r="E2181" s="14"/>
      <c r="F2181" s="14"/>
      <c r="G2181" s="14"/>
      <c r="H2181" s="14">
        <v>350</v>
      </c>
      <c r="I2181" s="14">
        <v>100</v>
      </c>
      <c r="J2181" s="9">
        <v>5.5</v>
      </c>
      <c r="K2181" s="14">
        <v>23.8</v>
      </c>
      <c r="L2181" s="14">
        <v>376</v>
      </c>
      <c r="M2181" s="14">
        <v>0.15</v>
      </c>
      <c r="N2181" s="14">
        <f t="shared" si="102"/>
        <v>0</v>
      </c>
      <c r="O2181" s="14">
        <f t="shared" si="104"/>
        <v>0</v>
      </c>
      <c r="P2181" s="14"/>
      <c r="Q2181" s="14"/>
      <c r="R2181" s="14"/>
      <c r="W2181" t="s">
        <v>3530</v>
      </c>
      <c r="X2181" s="6">
        <v>2004</v>
      </c>
      <c r="Z2181" s="6">
        <v>0</v>
      </c>
      <c r="AD2181" s="14"/>
    </row>
    <row r="2182" spans="1:30">
      <c r="A2182" s="9">
        <v>15</v>
      </c>
      <c r="B2182" s="9" t="str">
        <f t="shared" si="103"/>
        <v>Audio Technology 15 E 102 25 10</v>
      </c>
      <c r="C2182" s="14" t="s">
        <v>841</v>
      </c>
      <c r="D2182" s="14" t="s">
        <v>2935</v>
      </c>
      <c r="E2182" s="14"/>
      <c r="F2182" s="14"/>
      <c r="G2182" s="14"/>
      <c r="H2182" s="14">
        <v>400</v>
      </c>
      <c r="I2182" s="14">
        <v>93</v>
      </c>
      <c r="J2182" s="9">
        <v>8.6</v>
      </c>
      <c r="K2182" s="14">
        <v>18</v>
      </c>
      <c r="L2182" s="14">
        <v>600</v>
      </c>
      <c r="M2182" s="14">
        <v>0.22</v>
      </c>
      <c r="N2182" s="14">
        <f t="shared" si="102"/>
        <v>0.2608695652173913</v>
      </c>
      <c r="O2182" s="14">
        <f t="shared" si="104"/>
        <v>1.4042553191489358</v>
      </c>
      <c r="P2182" s="14"/>
      <c r="Q2182" s="14"/>
      <c r="R2182" s="14"/>
      <c r="W2182" t="s">
        <v>3530</v>
      </c>
      <c r="X2182" s="6">
        <v>2004</v>
      </c>
      <c r="Z2182" s="6">
        <v>0</v>
      </c>
      <c r="AD2182" s="14">
        <v>69</v>
      </c>
    </row>
    <row r="2183" spans="1:30">
      <c r="A2183" s="9">
        <v>15</v>
      </c>
      <c r="B2183" s="9" t="str">
        <f t="shared" si="103"/>
        <v>Aura MR15.4</v>
      </c>
      <c r="C2183" s="14" t="s">
        <v>724</v>
      </c>
      <c r="D2183" s="14" t="s">
        <v>2936</v>
      </c>
      <c r="E2183" s="14"/>
      <c r="F2183" s="14"/>
      <c r="G2183" s="14"/>
      <c r="H2183" s="14"/>
      <c r="I2183" s="14">
        <v>88.4</v>
      </c>
      <c r="J2183" s="9"/>
      <c r="K2183" s="14">
        <v>20</v>
      </c>
      <c r="L2183" s="14">
        <v>163</v>
      </c>
      <c r="M2183" s="14">
        <v>0.34</v>
      </c>
      <c r="N2183" s="14">
        <f t="shared" si="102"/>
        <v>0.35714285714285715</v>
      </c>
      <c r="O2183" s="14">
        <f t="shared" si="104"/>
        <v>7.0833333333333366</v>
      </c>
      <c r="P2183" s="14"/>
      <c r="Q2183" s="14"/>
      <c r="R2183" s="14"/>
      <c r="W2183" t="s">
        <v>3530</v>
      </c>
      <c r="X2183" s="6">
        <v>2004</v>
      </c>
      <c r="Z2183" s="6">
        <v>0</v>
      </c>
      <c r="AD2183" s="14">
        <v>56</v>
      </c>
    </row>
    <row r="2184" spans="1:30">
      <c r="A2184" s="9">
        <v>15</v>
      </c>
      <c r="B2184" s="9" t="str">
        <f t="shared" si="103"/>
        <v xml:space="preserve">Aura NS15-992-4A </v>
      </c>
      <c r="C2184" s="14" t="s">
        <v>724</v>
      </c>
      <c r="D2184" s="14" t="s">
        <v>2937</v>
      </c>
      <c r="E2184" s="14"/>
      <c r="F2184" s="14"/>
      <c r="G2184" s="14"/>
      <c r="H2184" s="14">
        <v>800</v>
      </c>
      <c r="I2184" s="14">
        <v>86</v>
      </c>
      <c r="J2184" s="9">
        <v>25</v>
      </c>
      <c r="K2184" s="14">
        <v>20</v>
      </c>
      <c r="L2184" s="14">
        <v>169</v>
      </c>
      <c r="M2184" s="14">
        <v>0.37</v>
      </c>
      <c r="N2184" s="14">
        <f t="shared" si="102"/>
        <v>0.4</v>
      </c>
      <c r="O2184" s="14">
        <f t="shared" si="104"/>
        <v>4.9333333333333353</v>
      </c>
      <c r="P2184" s="14"/>
      <c r="Q2184" s="14"/>
      <c r="R2184" s="14"/>
      <c r="W2184" t="s">
        <v>3530</v>
      </c>
      <c r="X2184" s="6">
        <v>2004</v>
      </c>
      <c r="Z2184" s="6">
        <v>0</v>
      </c>
      <c r="AD2184" s="14">
        <v>50</v>
      </c>
    </row>
    <row r="2185" spans="1:30">
      <c r="A2185" s="9">
        <v>15</v>
      </c>
      <c r="B2185" s="9" t="str">
        <f t="shared" si="103"/>
        <v xml:space="preserve">BC 15 CX 40 </v>
      </c>
      <c r="C2185" s="14" t="s">
        <v>1221</v>
      </c>
      <c r="D2185" s="14" t="s">
        <v>2938</v>
      </c>
      <c r="E2185" s="14"/>
      <c r="F2185" s="14"/>
      <c r="G2185" s="14"/>
      <c r="H2185" s="14">
        <v>400</v>
      </c>
      <c r="I2185" s="14">
        <v>99</v>
      </c>
      <c r="J2185" s="9">
        <v>4.5</v>
      </c>
      <c r="K2185" s="14">
        <v>44</v>
      </c>
      <c r="L2185" s="14">
        <v>162</v>
      </c>
      <c r="M2185" s="14">
        <v>0.43</v>
      </c>
      <c r="N2185" s="14">
        <f t="shared" si="102"/>
        <v>0.45833333333333331</v>
      </c>
      <c r="O2185" s="14">
        <f t="shared" si="104"/>
        <v>6.9558823529411837</v>
      </c>
      <c r="P2185" s="14"/>
      <c r="Q2185" s="14"/>
      <c r="R2185" s="14"/>
      <c r="W2185" t="s">
        <v>3530</v>
      </c>
      <c r="X2185" s="6">
        <v>2004</v>
      </c>
      <c r="Z2185" s="6">
        <v>0</v>
      </c>
      <c r="AD2185" s="14">
        <v>96</v>
      </c>
    </row>
    <row r="2186" spans="1:30">
      <c r="A2186" s="9">
        <v>15</v>
      </c>
      <c r="B2186" s="9" t="str">
        <f t="shared" si="103"/>
        <v>BC 15 HPL 76 4 ohm</v>
      </c>
      <c r="C2186" s="14" t="s">
        <v>1221</v>
      </c>
      <c r="D2186" s="14" t="s">
        <v>2939</v>
      </c>
      <c r="E2186" s="14"/>
      <c r="F2186" s="14"/>
      <c r="G2186" s="14"/>
      <c r="H2186" s="14">
        <v>350</v>
      </c>
      <c r="I2186" s="14">
        <v>99.5</v>
      </c>
      <c r="J2186" s="9">
        <v>4</v>
      </c>
      <c r="K2186" s="14">
        <v>39</v>
      </c>
      <c r="L2186" s="14">
        <v>194</v>
      </c>
      <c r="M2186" s="14">
        <v>0.28999999999999998</v>
      </c>
      <c r="N2186" s="14">
        <f t="shared" si="102"/>
        <v>0.31967213114754101</v>
      </c>
      <c r="O2186" s="14">
        <f t="shared" si="104"/>
        <v>3.1243093922651912</v>
      </c>
      <c r="P2186" s="14"/>
      <c r="Q2186" s="14"/>
      <c r="R2186" s="14"/>
      <c r="W2186" t="s">
        <v>3530</v>
      </c>
      <c r="X2186" s="6">
        <v>2004</v>
      </c>
      <c r="Z2186" s="6">
        <v>0</v>
      </c>
      <c r="AD2186" s="14">
        <v>122</v>
      </c>
    </row>
    <row r="2187" spans="1:30">
      <c r="A2187" s="9">
        <v>15</v>
      </c>
      <c r="B2187" s="9" t="str">
        <f t="shared" si="103"/>
        <v>BC 15 HPL 76 8 ohm</v>
      </c>
      <c r="C2187" s="14" t="s">
        <v>1221</v>
      </c>
      <c r="D2187" s="14" t="s">
        <v>2940</v>
      </c>
      <c r="E2187" s="14"/>
      <c r="F2187" s="14"/>
      <c r="G2187" s="14"/>
      <c r="H2187" s="14">
        <v>350</v>
      </c>
      <c r="I2187" s="14">
        <v>99.5</v>
      </c>
      <c r="J2187" s="9">
        <v>4</v>
      </c>
      <c r="K2187" s="14">
        <v>39</v>
      </c>
      <c r="L2187" s="14">
        <v>194</v>
      </c>
      <c r="M2187" s="14">
        <v>0.28999999999999998</v>
      </c>
      <c r="N2187" s="14">
        <f t="shared" si="102"/>
        <v>0.31967213114754101</v>
      </c>
      <c r="O2187" s="14">
        <f t="shared" si="104"/>
        <v>3.1243093922651912</v>
      </c>
      <c r="P2187" s="14"/>
      <c r="Q2187" s="14"/>
      <c r="R2187" s="14"/>
      <c r="W2187" t="s">
        <v>3530</v>
      </c>
      <c r="X2187" s="6">
        <v>2004</v>
      </c>
      <c r="Z2187" s="6">
        <v>0</v>
      </c>
      <c r="AD2187" s="14">
        <v>122</v>
      </c>
    </row>
    <row r="2188" spans="1:30">
      <c r="A2188" s="9">
        <v>15</v>
      </c>
      <c r="B2188" s="9" t="str">
        <f t="shared" si="103"/>
        <v>BC 15 HPL 76W 4 ohm</v>
      </c>
      <c r="C2188" s="14" t="s">
        <v>1221</v>
      </c>
      <c r="D2188" s="14" t="s">
        <v>2941</v>
      </c>
      <c r="E2188" s="14"/>
      <c r="F2188" s="14"/>
      <c r="G2188" s="14"/>
      <c r="H2188" s="14">
        <v>350</v>
      </c>
      <c r="I2188" s="14">
        <v>97</v>
      </c>
      <c r="J2188" s="9">
        <v>6</v>
      </c>
      <c r="K2188" s="14">
        <v>38</v>
      </c>
      <c r="L2188" s="14">
        <v>157</v>
      </c>
      <c r="M2188" s="14">
        <v>0.41</v>
      </c>
      <c r="N2188" s="14">
        <f t="shared" si="102"/>
        <v>0.44186046511627908</v>
      </c>
      <c r="O2188" s="14">
        <f t="shared" si="104"/>
        <v>5.6861313868613133</v>
      </c>
      <c r="P2188" s="14"/>
      <c r="Q2188" s="14"/>
      <c r="R2188" s="14"/>
      <c r="W2188" t="s">
        <v>3530</v>
      </c>
      <c r="X2188" s="6">
        <v>2004</v>
      </c>
      <c r="Z2188" s="6">
        <v>0</v>
      </c>
      <c r="AD2188" s="14">
        <v>86</v>
      </c>
    </row>
    <row r="2189" spans="1:30">
      <c r="A2189" s="9">
        <v>15</v>
      </c>
      <c r="B2189" s="9" t="str">
        <f t="shared" si="103"/>
        <v>BC 15 HPL 76W 8 ohm</v>
      </c>
      <c r="C2189" s="14" t="s">
        <v>1221</v>
      </c>
      <c r="D2189" s="14" t="s">
        <v>2942</v>
      </c>
      <c r="E2189" s="14"/>
      <c r="F2189" s="14"/>
      <c r="G2189" s="14"/>
      <c r="H2189" s="14">
        <v>350</v>
      </c>
      <c r="I2189" s="14">
        <v>97</v>
      </c>
      <c r="J2189" s="9">
        <v>6</v>
      </c>
      <c r="K2189" s="14">
        <v>38</v>
      </c>
      <c r="L2189" s="14">
        <v>157</v>
      </c>
      <c r="M2189" s="14">
        <v>0.41</v>
      </c>
      <c r="N2189" s="14">
        <f t="shared" si="102"/>
        <v>0.44186046511627908</v>
      </c>
      <c r="O2189" s="14">
        <f t="shared" si="104"/>
        <v>5.6861313868613133</v>
      </c>
      <c r="P2189" s="14"/>
      <c r="Q2189" s="14"/>
      <c r="R2189" s="14"/>
      <c r="W2189" t="s">
        <v>3530</v>
      </c>
      <c r="X2189" s="6">
        <v>2004</v>
      </c>
      <c r="Z2189" s="6">
        <v>0</v>
      </c>
      <c r="AD2189" s="14">
        <v>86</v>
      </c>
    </row>
    <row r="2190" spans="1:30">
      <c r="A2190" s="9">
        <v>15</v>
      </c>
      <c r="B2190" s="9" t="str">
        <f t="shared" si="103"/>
        <v>BC 15 PK 40 4 ohm</v>
      </c>
      <c r="C2190" s="14" t="s">
        <v>1221</v>
      </c>
      <c r="D2190" s="14" t="s">
        <v>2943</v>
      </c>
      <c r="E2190" s="14"/>
      <c r="F2190" s="14"/>
      <c r="G2190" s="14"/>
      <c r="H2190" s="14">
        <v>400</v>
      </c>
      <c r="I2190" s="14">
        <v>99</v>
      </c>
      <c r="J2190" s="9">
        <v>4</v>
      </c>
      <c r="K2190" s="14">
        <v>47</v>
      </c>
      <c r="L2190" s="14">
        <v>140</v>
      </c>
      <c r="M2190" s="14">
        <v>0.31</v>
      </c>
      <c r="N2190" s="14">
        <f t="shared" si="102"/>
        <v>0.33098591549295775</v>
      </c>
      <c r="O2190" s="14">
        <f t="shared" si="104"/>
        <v>4.8892617449664408</v>
      </c>
      <c r="P2190" s="14"/>
      <c r="Q2190" s="14"/>
      <c r="R2190" s="14"/>
      <c r="W2190" t="s">
        <v>3530</v>
      </c>
      <c r="X2190" s="6">
        <v>2004</v>
      </c>
      <c r="Z2190" s="6">
        <v>0</v>
      </c>
      <c r="AD2190" s="14">
        <v>142</v>
      </c>
    </row>
    <row r="2191" spans="1:30">
      <c r="A2191" s="9">
        <v>15</v>
      </c>
      <c r="B2191" s="9" t="str">
        <f t="shared" si="103"/>
        <v>BC 15 PK 40 8 ohm</v>
      </c>
      <c r="C2191" s="14" t="s">
        <v>1221</v>
      </c>
      <c r="D2191" s="14" t="s">
        <v>2944</v>
      </c>
      <c r="E2191" s="14"/>
      <c r="F2191" s="14"/>
      <c r="G2191" s="14"/>
      <c r="H2191" s="14">
        <v>400</v>
      </c>
      <c r="I2191" s="14">
        <v>99</v>
      </c>
      <c r="J2191" s="9">
        <v>4</v>
      </c>
      <c r="K2191" s="14">
        <v>47</v>
      </c>
      <c r="L2191" s="14">
        <v>140</v>
      </c>
      <c r="M2191" s="14">
        <v>0.31</v>
      </c>
      <c r="N2191" s="14">
        <f t="shared" si="102"/>
        <v>0.33098591549295775</v>
      </c>
      <c r="O2191" s="14">
        <f t="shared" si="104"/>
        <v>4.8892617449664408</v>
      </c>
      <c r="P2191" s="14"/>
      <c r="Q2191" s="14"/>
      <c r="R2191" s="14"/>
      <c r="W2191" t="s">
        <v>3530</v>
      </c>
      <c r="X2191" s="6">
        <v>2004</v>
      </c>
      <c r="Z2191" s="6">
        <v>0</v>
      </c>
      <c r="AD2191" s="14">
        <v>142</v>
      </c>
    </row>
    <row r="2192" spans="1:30">
      <c r="A2192" s="9">
        <v>15</v>
      </c>
      <c r="B2192" s="9" t="str">
        <f t="shared" si="103"/>
        <v>BC 15 PL 40 4 ohm</v>
      </c>
      <c r="C2192" s="14" t="s">
        <v>1221</v>
      </c>
      <c r="D2192" s="14" t="s">
        <v>2945</v>
      </c>
      <c r="E2192" s="14"/>
      <c r="F2192" s="14"/>
      <c r="G2192" s="14"/>
      <c r="H2192" s="14">
        <v>400</v>
      </c>
      <c r="I2192" s="14">
        <v>99</v>
      </c>
      <c r="J2192" s="9">
        <v>4</v>
      </c>
      <c r="K2192" s="14">
        <v>39</v>
      </c>
      <c r="L2192" s="14">
        <v>211</v>
      </c>
      <c r="M2192" s="14">
        <v>0.22</v>
      </c>
      <c r="N2192" s="14">
        <f t="shared" si="102"/>
        <v>0.22941176470588234</v>
      </c>
      <c r="O2192" s="14">
        <f t="shared" si="104"/>
        <v>5.3625000000000025</v>
      </c>
      <c r="P2192" s="14"/>
      <c r="Q2192" s="14"/>
      <c r="R2192" s="14"/>
      <c r="W2192" t="s">
        <v>3530</v>
      </c>
      <c r="X2192" s="6">
        <v>2004</v>
      </c>
      <c r="Z2192" s="6">
        <v>0</v>
      </c>
      <c r="AD2192" s="14">
        <v>170</v>
      </c>
    </row>
    <row r="2193" spans="1:30">
      <c r="A2193" s="9">
        <v>15</v>
      </c>
      <c r="B2193" s="9" t="str">
        <f t="shared" si="103"/>
        <v>BC 15 PL 40 8 ohm</v>
      </c>
      <c r="C2193" s="14" t="s">
        <v>1221</v>
      </c>
      <c r="D2193" s="14" t="s">
        <v>2946</v>
      </c>
      <c r="E2193" s="14"/>
      <c r="F2193" s="14"/>
      <c r="G2193" s="14"/>
      <c r="H2193" s="14">
        <v>400</v>
      </c>
      <c r="I2193" s="14">
        <v>99</v>
      </c>
      <c r="J2193" s="9">
        <v>4</v>
      </c>
      <c r="K2193" s="14">
        <v>39</v>
      </c>
      <c r="L2193" s="14">
        <v>211</v>
      </c>
      <c r="M2193" s="14">
        <v>0.22</v>
      </c>
      <c r="N2193" s="14">
        <f t="shared" si="102"/>
        <v>0.22941176470588234</v>
      </c>
      <c r="O2193" s="14">
        <f t="shared" si="104"/>
        <v>5.3625000000000025</v>
      </c>
      <c r="P2193" s="14"/>
      <c r="Q2193" s="14"/>
      <c r="R2193" s="14"/>
      <c r="W2193" t="s">
        <v>3530</v>
      </c>
      <c r="X2193" s="6">
        <v>2004</v>
      </c>
      <c r="Z2193" s="6">
        <v>0</v>
      </c>
      <c r="AD2193" s="14">
        <v>170</v>
      </c>
    </row>
    <row r="2194" spans="1:30">
      <c r="A2194" s="9">
        <v>15</v>
      </c>
      <c r="B2194" s="9" t="str">
        <f t="shared" si="103"/>
        <v>BC 15 PS 40 4 ohm</v>
      </c>
      <c r="C2194" s="14" t="s">
        <v>1221</v>
      </c>
      <c r="D2194" s="14" t="s">
        <v>2947</v>
      </c>
      <c r="E2194" s="14"/>
      <c r="F2194" s="14"/>
      <c r="G2194" s="14"/>
      <c r="H2194" s="14">
        <v>700</v>
      </c>
      <c r="I2194" s="14">
        <v>95</v>
      </c>
      <c r="J2194" s="9">
        <v>6</v>
      </c>
      <c r="K2194" s="14">
        <v>35</v>
      </c>
      <c r="L2194" s="14">
        <v>177</v>
      </c>
      <c r="M2194" s="14">
        <v>0.32</v>
      </c>
      <c r="N2194" s="14">
        <f t="shared" si="102"/>
        <v>0.330188679245283</v>
      </c>
      <c r="O2194" s="14">
        <f t="shared" si="104"/>
        <v>10.370370370370408</v>
      </c>
      <c r="P2194" s="14"/>
      <c r="Q2194" s="14"/>
      <c r="R2194" s="14"/>
      <c r="W2194" t="s">
        <v>3530</v>
      </c>
      <c r="X2194" s="6">
        <v>2004</v>
      </c>
      <c r="Z2194" s="6">
        <v>0</v>
      </c>
      <c r="AD2194" s="14">
        <v>106</v>
      </c>
    </row>
    <row r="2195" spans="1:30">
      <c r="A2195" s="9">
        <v>15</v>
      </c>
      <c r="B2195" s="9" t="str">
        <f t="shared" si="103"/>
        <v>BC 15 PS 40 8 ohm</v>
      </c>
      <c r="C2195" s="14" t="s">
        <v>1221</v>
      </c>
      <c r="D2195" s="14" t="s">
        <v>2948</v>
      </c>
      <c r="E2195" s="14"/>
      <c r="F2195" s="14"/>
      <c r="G2195" s="14"/>
      <c r="H2195" s="14">
        <v>700</v>
      </c>
      <c r="I2195" s="14">
        <v>95</v>
      </c>
      <c r="J2195" s="9">
        <v>6</v>
      </c>
      <c r="K2195" s="14">
        <v>35</v>
      </c>
      <c r="L2195" s="14">
        <v>177</v>
      </c>
      <c r="M2195" s="14">
        <v>0.32</v>
      </c>
      <c r="N2195" s="14">
        <f t="shared" si="102"/>
        <v>0.330188679245283</v>
      </c>
      <c r="O2195" s="14">
        <f t="shared" si="104"/>
        <v>10.370370370370408</v>
      </c>
      <c r="P2195" s="14"/>
      <c r="Q2195" s="14"/>
      <c r="R2195" s="14"/>
      <c r="W2195" t="s">
        <v>3530</v>
      </c>
      <c r="X2195" s="6">
        <v>2004</v>
      </c>
      <c r="Z2195" s="6">
        <v>0</v>
      </c>
      <c r="AD2195" s="14">
        <v>106</v>
      </c>
    </row>
    <row r="2196" spans="1:30">
      <c r="A2196" s="9">
        <v>15</v>
      </c>
      <c r="B2196" s="9" t="str">
        <f t="shared" si="103"/>
        <v>BC 15 PZB 40 4 ohm</v>
      </c>
      <c r="C2196" s="14" t="s">
        <v>1221</v>
      </c>
      <c r="D2196" s="14" t="s">
        <v>2949</v>
      </c>
      <c r="E2196" s="14"/>
      <c r="F2196" s="14"/>
      <c r="G2196" s="14"/>
      <c r="H2196" s="14">
        <v>700</v>
      </c>
      <c r="I2196" s="14">
        <v>97</v>
      </c>
      <c r="J2196" s="9">
        <v>8</v>
      </c>
      <c r="K2196" s="14">
        <v>39</v>
      </c>
      <c r="L2196" s="14">
        <v>112</v>
      </c>
      <c r="M2196" s="14">
        <v>0.28999999999999998</v>
      </c>
      <c r="N2196" s="14">
        <f t="shared" si="102"/>
        <v>0.3</v>
      </c>
      <c r="O2196" s="14">
        <f t="shared" si="104"/>
        <v>8.699999999999994</v>
      </c>
      <c r="P2196" s="14"/>
      <c r="Q2196" s="14"/>
      <c r="R2196" s="14"/>
      <c r="W2196" t="s">
        <v>3530</v>
      </c>
      <c r="X2196" s="6">
        <v>2004</v>
      </c>
      <c r="Z2196" s="6">
        <v>0</v>
      </c>
      <c r="AD2196" s="14">
        <v>130</v>
      </c>
    </row>
    <row r="2197" spans="1:30">
      <c r="A2197" s="9">
        <v>15</v>
      </c>
      <c r="B2197" s="9" t="str">
        <f t="shared" si="103"/>
        <v>BC 15 PZB 40 8 ohm</v>
      </c>
      <c r="C2197" s="14" t="s">
        <v>1221</v>
      </c>
      <c r="D2197" s="14" t="s">
        <v>2950</v>
      </c>
      <c r="E2197" s="14"/>
      <c r="F2197" s="14"/>
      <c r="G2197" s="14"/>
      <c r="H2197" s="14">
        <v>700</v>
      </c>
      <c r="I2197" s="14">
        <v>97</v>
      </c>
      <c r="J2197" s="9">
        <v>8</v>
      </c>
      <c r="K2197" s="14">
        <v>39</v>
      </c>
      <c r="L2197" s="14">
        <v>112</v>
      </c>
      <c r="M2197" s="14">
        <v>0.28999999999999998</v>
      </c>
      <c r="N2197" s="14">
        <f t="shared" si="102"/>
        <v>0.3</v>
      </c>
      <c r="O2197" s="14">
        <f t="shared" si="104"/>
        <v>8.699999999999994</v>
      </c>
      <c r="P2197" s="14"/>
      <c r="Q2197" s="14"/>
      <c r="R2197" s="14"/>
      <c r="W2197" t="s">
        <v>3530</v>
      </c>
      <c r="X2197" s="6">
        <v>2004</v>
      </c>
      <c r="Z2197" s="6">
        <v>0</v>
      </c>
      <c r="AD2197" s="14">
        <v>130</v>
      </c>
    </row>
    <row r="2198" spans="1:30">
      <c r="A2198" s="9">
        <v>15</v>
      </c>
      <c r="B2198" s="9" t="str">
        <f t="shared" si="103"/>
        <v>BC 15 TBX 40 4 ohm</v>
      </c>
      <c r="C2198" s="14" t="s">
        <v>1221</v>
      </c>
      <c r="D2198" s="14" t="s">
        <v>2951</v>
      </c>
      <c r="E2198" s="14"/>
      <c r="F2198" s="14"/>
      <c r="G2198" s="14"/>
      <c r="H2198" s="14">
        <v>1000</v>
      </c>
      <c r="I2198" s="14">
        <v>97</v>
      </c>
      <c r="J2198" s="9">
        <v>9</v>
      </c>
      <c r="K2198" s="14">
        <v>38</v>
      </c>
      <c r="L2198" s="14">
        <v>131</v>
      </c>
      <c r="M2198" s="14">
        <v>0.28000000000000003</v>
      </c>
      <c r="N2198" s="14">
        <f t="shared" si="102"/>
        <v>0.29007633587786258</v>
      </c>
      <c r="O2198" s="14">
        <f t="shared" si="104"/>
        <v>8.0606060606060961</v>
      </c>
      <c r="P2198" s="14"/>
      <c r="Q2198" s="14"/>
      <c r="R2198" s="14"/>
      <c r="W2198" t="s">
        <v>3530</v>
      </c>
      <c r="X2198" s="6">
        <v>2004</v>
      </c>
      <c r="Z2198" s="6">
        <v>0</v>
      </c>
      <c r="AD2198" s="14">
        <v>131</v>
      </c>
    </row>
    <row r="2199" spans="1:30">
      <c r="A2199" s="9">
        <v>15</v>
      </c>
      <c r="B2199" s="9" t="str">
        <f t="shared" si="103"/>
        <v>BC 15 TBX 40 8 ohm</v>
      </c>
      <c r="C2199" s="14" t="s">
        <v>1221</v>
      </c>
      <c r="D2199" s="14" t="s">
        <v>2952</v>
      </c>
      <c r="E2199" s="14"/>
      <c r="F2199" s="14"/>
      <c r="G2199" s="14"/>
      <c r="H2199" s="14">
        <v>1000</v>
      </c>
      <c r="I2199" s="14">
        <v>97</v>
      </c>
      <c r="J2199" s="9">
        <v>9</v>
      </c>
      <c r="K2199" s="14">
        <v>38</v>
      </c>
      <c r="L2199" s="14">
        <v>131</v>
      </c>
      <c r="M2199" s="14">
        <v>0.28000000000000003</v>
      </c>
      <c r="N2199" s="14">
        <f t="shared" si="102"/>
        <v>0.29007633587786258</v>
      </c>
      <c r="O2199" s="14">
        <f t="shared" si="104"/>
        <v>8.0606060606060961</v>
      </c>
      <c r="P2199" s="14"/>
      <c r="Q2199" s="14"/>
      <c r="R2199" s="14"/>
      <c r="W2199" t="s">
        <v>3530</v>
      </c>
      <c r="X2199" s="6">
        <v>2004</v>
      </c>
      <c r="Z2199" s="6">
        <v>0</v>
      </c>
      <c r="AD2199" s="14">
        <v>131</v>
      </c>
    </row>
    <row r="2200" spans="1:30">
      <c r="A2200" s="9">
        <v>15</v>
      </c>
      <c r="B2200" s="9" t="str">
        <f t="shared" si="103"/>
        <v>Beyma 115Nd/W</v>
      </c>
      <c r="C2200" s="14" t="s">
        <v>952</v>
      </c>
      <c r="D2200" s="14" t="s">
        <v>2953</v>
      </c>
      <c r="E2200" s="14"/>
      <c r="F2200" s="14"/>
      <c r="G2200" s="14"/>
      <c r="H2200" s="14">
        <v>400</v>
      </c>
      <c r="I2200" s="14">
        <v>98.5</v>
      </c>
      <c r="J2200" s="9">
        <v>7</v>
      </c>
      <c r="K2200" s="14">
        <v>37</v>
      </c>
      <c r="L2200" s="14">
        <v>145</v>
      </c>
      <c r="M2200" s="14">
        <v>0.28499999999999998</v>
      </c>
      <c r="N2200" s="14">
        <f t="shared" si="102"/>
        <v>0.30081300813008133</v>
      </c>
      <c r="O2200" s="14">
        <f t="shared" si="104"/>
        <v>5.4215938303341771</v>
      </c>
      <c r="P2200" s="14"/>
      <c r="Q2200" s="14"/>
      <c r="R2200" s="14"/>
      <c r="W2200" t="s">
        <v>3530</v>
      </c>
      <c r="X2200" s="6">
        <v>2004</v>
      </c>
      <c r="Z2200" s="6">
        <v>0</v>
      </c>
      <c r="AD2200" s="14">
        <v>123</v>
      </c>
    </row>
    <row r="2201" spans="1:30">
      <c r="A2201" s="9">
        <v>15</v>
      </c>
      <c r="B2201" s="9" t="str">
        <f t="shared" si="103"/>
        <v>Beyma 15 B100 / R</v>
      </c>
      <c r="C2201" s="14" t="s">
        <v>952</v>
      </c>
      <c r="D2201" s="14" t="s">
        <v>2954</v>
      </c>
      <c r="E2201" s="14"/>
      <c r="F2201" s="14"/>
      <c r="G2201" s="14"/>
      <c r="H2201" s="14">
        <v>150</v>
      </c>
      <c r="I2201" s="14">
        <v>97</v>
      </c>
      <c r="J2201" s="9">
        <v>3</v>
      </c>
      <c r="K2201" s="14">
        <v>27</v>
      </c>
      <c r="L2201" s="14">
        <v>340</v>
      </c>
      <c r="M2201" s="14">
        <v>0.32200000000000001</v>
      </c>
      <c r="N2201" s="14">
        <f t="shared" si="102"/>
        <v>0.34177215189873417</v>
      </c>
      <c r="O2201" s="14">
        <f t="shared" si="104"/>
        <v>5.5659411011523696</v>
      </c>
      <c r="P2201" s="14"/>
      <c r="Q2201" s="14"/>
      <c r="R2201" s="14"/>
      <c r="W2201" t="s">
        <v>3530</v>
      </c>
      <c r="X2201" s="6">
        <v>2004</v>
      </c>
      <c r="Z2201" s="6">
        <v>0</v>
      </c>
      <c r="AD2201" s="14">
        <v>79</v>
      </c>
    </row>
    <row r="2202" spans="1:30">
      <c r="A2202" s="9">
        <v>15</v>
      </c>
      <c r="B2202" s="9" t="str">
        <f t="shared" si="103"/>
        <v>Beyma 15 DX</v>
      </c>
      <c r="C2202" s="14" t="s">
        <v>952</v>
      </c>
      <c r="D2202" s="14" t="s">
        <v>2955</v>
      </c>
      <c r="E2202" s="14"/>
      <c r="F2202" s="14"/>
      <c r="G2202" s="14"/>
      <c r="H2202" s="14">
        <v>350</v>
      </c>
      <c r="I2202" s="14">
        <v>97</v>
      </c>
      <c r="J2202" s="9">
        <v>4</v>
      </c>
      <c r="K2202" s="14">
        <v>40</v>
      </c>
      <c r="L2202" s="14">
        <v>160</v>
      </c>
      <c r="M2202" s="14">
        <v>0.43</v>
      </c>
      <c r="N2202" s="14">
        <f t="shared" si="102"/>
        <v>0.449438202247191</v>
      </c>
      <c r="O2202" s="14">
        <f t="shared" si="104"/>
        <v>9.9421965317919039</v>
      </c>
      <c r="P2202" s="14"/>
      <c r="Q2202" s="14"/>
      <c r="R2202" s="14"/>
      <c r="W2202" t="s">
        <v>3530</v>
      </c>
      <c r="X2202" s="6">
        <v>2004</v>
      </c>
      <c r="Z2202" s="6">
        <v>0</v>
      </c>
      <c r="AD2202" s="14">
        <v>89</v>
      </c>
    </row>
    <row r="2203" spans="1:30">
      <c r="A2203" s="9">
        <v>15</v>
      </c>
      <c r="B2203" s="9" t="str">
        <f t="shared" si="103"/>
        <v>Beyma 15 G350</v>
      </c>
      <c r="C2203" s="14" t="s">
        <v>952</v>
      </c>
      <c r="D2203" s="14" t="s">
        <v>2956</v>
      </c>
      <c r="E2203" s="14"/>
      <c r="F2203" s="14"/>
      <c r="G2203" s="14"/>
      <c r="H2203" s="14">
        <v>250</v>
      </c>
      <c r="I2203" s="14">
        <v>99</v>
      </c>
      <c r="J2203" s="9">
        <v>4.5</v>
      </c>
      <c r="K2203" s="14">
        <v>32</v>
      </c>
      <c r="L2203" s="14">
        <v>312.2</v>
      </c>
      <c r="M2203" s="14">
        <v>0.26200000000000001</v>
      </c>
      <c r="N2203" s="14">
        <f t="shared" si="102"/>
        <v>0.26890756302521007</v>
      </c>
      <c r="O2203" s="14">
        <f t="shared" si="104"/>
        <v>10.199513381995166</v>
      </c>
      <c r="P2203" s="14"/>
      <c r="Q2203" s="14"/>
      <c r="R2203" s="14"/>
      <c r="W2203" t="s">
        <v>3530</v>
      </c>
      <c r="X2203" s="6">
        <v>2004</v>
      </c>
      <c r="Z2203" s="6">
        <v>0</v>
      </c>
      <c r="AD2203" s="14">
        <v>119</v>
      </c>
    </row>
    <row r="2204" spans="1:30">
      <c r="A2204" s="9">
        <v>15</v>
      </c>
      <c r="B2204" s="9" t="str">
        <f t="shared" si="103"/>
        <v>Beyma 15 G450 / N</v>
      </c>
      <c r="C2204" s="14" t="s">
        <v>952</v>
      </c>
      <c r="D2204" s="14" t="s">
        <v>2957</v>
      </c>
      <c r="E2204" s="14"/>
      <c r="F2204" s="14"/>
      <c r="G2204" s="14"/>
      <c r="H2204" s="14">
        <v>600</v>
      </c>
      <c r="I2204" s="14">
        <v>98</v>
      </c>
      <c r="J2204" s="9">
        <v>6.5</v>
      </c>
      <c r="K2204" s="14">
        <v>45</v>
      </c>
      <c r="L2204" s="14">
        <v>115</v>
      </c>
      <c r="M2204" s="14">
        <v>0.32</v>
      </c>
      <c r="N2204" s="14">
        <f t="shared" si="102"/>
        <v>0.33088235294117646</v>
      </c>
      <c r="O2204" s="14">
        <f t="shared" si="104"/>
        <v>9.7297297297297227</v>
      </c>
      <c r="P2204" s="14"/>
      <c r="Q2204" s="14"/>
      <c r="R2204" s="14"/>
      <c r="W2204" t="s">
        <v>3530</v>
      </c>
      <c r="X2204" s="6">
        <v>2004</v>
      </c>
      <c r="Z2204" s="6">
        <v>0</v>
      </c>
      <c r="AD2204" s="14">
        <v>136</v>
      </c>
    </row>
    <row r="2205" spans="1:30">
      <c r="A2205" s="9">
        <v>15</v>
      </c>
      <c r="B2205" s="9" t="str">
        <f t="shared" si="103"/>
        <v>Beyma 15 K200</v>
      </c>
      <c r="C2205" s="14" t="s">
        <v>952</v>
      </c>
      <c r="D2205" s="14" t="s">
        <v>2958</v>
      </c>
      <c r="E2205" s="14"/>
      <c r="F2205" s="14"/>
      <c r="G2205" s="14"/>
      <c r="H2205" s="14">
        <v>300</v>
      </c>
      <c r="I2205" s="14">
        <v>98</v>
      </c>
      <c r="J2205" s="9">
        <v>7.5</v>
      </c>
      <c r="K2205" s="14">
        <v>27</v>
      </c>
      <c r="L2205" s="14">
        <v>345</v>
      </c>
      <c r="M2205" s="14">
        <v>0.26</v>
      </c>
      <c r="N2205" s="14">
        <f t="shared" si="102"/>
        <v>0.27</v>
      </c>
      <c r="O2205" s="14">
        <f t="shared" si="104"/>
        <v>7.019999999999996</v>
      </c>
      <c r="P2205" s="14"/>
      <c r="Q2205" s="14"/>
      <c r="R2205" s="14"/>
      <c r="W2205" t="s">
        <v>3530</v>
      </c>
      <c r="X2205" s="6">
        <v>2004</v>
      </c>
      <c r="Z2205" s="6">
        <v>0</v>
      </c>
      <c r="AD2205" s="14">
        <v>100</v>
      </c>
    </row>
    <row r="2206" spans="1:30">
      <c r="A2206" s="9">
        <v>15</v>
      </c>
      <c r="B2206" s="9" t="str">
        <f t="shared" si="103"/>
        <v>Beyma 15 KX</v>
      </c>
      <c r="C2206" s="14" t="s">
        <v>952</v>
      </c>
      <c r="D2206" s="14" t="s">
        <v>2959</v>
      </c>
      <c r="E2206" s="14"/>
      <c r="F2206" s="14"/>
      <c r="G2206" s="14"/>
      <c r="H2206" s="14">
        <v>250</v>
      </c>
      <c r="I2206" s="14">
        <v>99</v>
      </c>
      <c r="J2206" s="9">
        <v>3.5</v>
      </c>
      <c r="K2206" s="14">
        <v>35</v>
      </c>
      <c r="L2206" s="14">
        <v>203</v>
      </c>
      <c r="M2206" s="14">
        <v>0.496</v>
      </c>
      <c r="N2206" s="14">
        <f t="shared" si="102"/>
        <v>0.52238805970149249</v>
      </c>
      <c r="O2206" s="14">
        <f t="shared" si="104"/>
        <v>9.8190045248868874</v>
      </c>
      <c r="P2206" s="14"/>
      <c r="Q2206" s="14"/>
      <c r="R2206" s="14"/>
      <c r="W2206" t="s">
        <v>3530</v>
      </c>
      <c r="X2206" s="6">
        <v>2004</v>
      </c>
      <c r="Z2206" s="6">
        <v>0</v>
      </c>
      <c r="AD2206" s="14">
        <v>67</v>
      </c>
    </row>
    <row r="2207" spans="1:30">
      <c r="A2207" s="9">
        <v>15</v>
      </c>
      <c r="B2207" s="9" t="str">
        <f t="shared" si="103"/>
        <v>Beyma 15 LX60</v>
      </c>
      <c r="C2207" s="14" t="s">
        <v>952</v>
      </c>
      <c r="D2207" s="14" t="s">
        <v>2960</v>
      </c>
      <c r="E2207" s="14"/>
      <c r="F2207" s="14"/>
      <c r="G2207" s="14"/>
      <c r="H2207" s="14">
        <v>600</v>
      </c>
      <c r="I2207" s="14">
        <v>98</v>
      </c>
      <c r="J2207" s="9">
        <v>9</v>
      </c>
      <c r="K2207" s="14">
        <v>35</v>
      </c>
      <c r="L2207" s="14">
        <v>215</v>
      </c>
      <c r="M2207" s="14">
        <v>0.35</v>
      </c>
      <c r="N2207" s="14">
        <f t="shared" si="102"/>
        <v>0.36082474226804123</v>
      </c>
      <c r="O2207" s="14">
        <f t="shared" si="104"/>
        <v>11.666666666666648</v>
      </c>
      <c r="P2207" s="14"/>
      <c r="Q2207" s="14"/>
      <c r="R2207" s="14"/>
      <c r="W2207" t="s">
        <v>3530</v>
      </c>
      <c r="X2207" s="6">
        <v>2004</v>
      </c>
      <c r="Z2207" s="6">
        <v>0</v>
      </c>
      <c r="AD2207" s="14">
        <v>97</v>
      </c>
    </row>
    <row r="2208" spans="1:30">
      <c r="A2208" s="9">
        <v>15</v>
      </c>
      <c r="B2208" s="9" t="str">
        <f t="shared" si="103"/>
        <v>Beyma 15 M300</v>
      </c>
      <c r="C2208" s="14" t="s">
        <v>952</v>
      </c>
      <c r="D2208" s="14" t="s">
        <v>2961</v>
      </c>
      <c r="E2208" s="14"/>
      <c r="F2208" s="14"/>
      <c r="G2208" s="14"/>
      <c r="H2208" s="14">
        <v>300</v>
      </c>
      <c r="I2208" s="14">
        <v>100</v>
      </c>
      <c r="J2208" s="9">
        <v>3.5</v>
      </c>
      <c r="K2208" s="14">
        <v>40</v>
      </c>
      <c r="L2208" s="14">
        <v>220</v>
      </c>
      <c r="M2208" s="14">
        <v>0.27</v>
      </c>
      <c r="N2208" s="14">
        <f t="shared" si="102"/>
        <v>0.27972027972027974</v>
      </c>
      <c r="O2208" s="14">
        <f t="shared" si="104"/>
        <v>7.7697841726618799</v>
      </c>
      <c r="P2208" s="14"/>
      <c r="Q2208" s="14"/>
      <c r="R2208" s="14"/>
      <c r="W2208" t="s">
        <v>3530</v>
      </c>
      <c r="X2208" s="6">
        <v>2004</v>
      </c>
      <c r="Z2208" s="6">
        <v>0</v>
      </c>
      <c r="AD2208" s="14">
        <v>143</v>
      </c>
    </row>
    <row r="2209" spans="1:30">
      <c r="A2209" s="9">
        <v>15</v>
      </c>
      <c r="B2209" s="9" t="str">
        <f t="shared" si="103"/>
        <v>Beyma 15 XM</v>
      </c>
      <c r="C2209" s="14" t="s">
        <v>952</v>
      </c>
      <c r="D2209" s="14" t="s">
        <v>2962</v>
      </c>
      <c r="E2209" s="14"/>
      <c r="F2209" s="14"/>
      <c r="G2209" s="14"/>
      <c r="H2209" s="14">
        <v>250</v>
      </c>
      <c r="I2209" s="14">
        <v>97</v>
      </c>
      <c r="J2209" s="9">
        <v>4</v>
      </c>
      <c r="K2209" s="14">
        <v>36</v>
      </c>
      <c r="L2209" s="14">
        <v>310</v>
      </c>
      <c r="M2209" s="14">
        <v>0.4</v>
      </c>
      <c r="N2209" s="14">
        <f t="shared" si="102"/>
        <v>0.40909090909090912</v>
      </c>
      <c r="O2209" s="14">
        <f t="shared" si="104"/>
        <v>17.999999999999922</v>
      </c>
      <c r="P2209" s="14"/>
      <c r="Q2209" s="14"/>
      <c r="R2209" s="14"/>
      <c r="W2209" t="s">
        <v>3530</v>
      </c>
      <c r="X2209" s="6">
        <v>2004</v>
      </c>
      <c r="Z2209" s="6">
        <v>0</v>
      </c>
      <c r="AD2209" s="14">
        <v>88</v>
      </c>
    </row>
    <row r="2210" spans="1:30">
      <c r="A2210" s="9">
        <v>15</v>
      </c>
      <c r="B2210" s="9" t="str">
        <f t="shared" si="103"/>
        <v>Beyma 15G400</v>
      </c>
      <c r="C2210" s="14" t="s">
        <v>952</v>
      </c>
      <c r="D2210" s="14" t="s">
        <v>2963</v>
      </c>
      <c r="E2210" s="14"/>
      <c r="F2210" s="14"/>
      <c r="G2210" s="14"/>
      <c r="H2210" s="14">
        <v>400</v>
      </c>
      <c r="I2210" s="14">
        <v>99</v>
      </c>
      <c r="J2210" s="9">
        <v>7</v>
      </c>
      <c r="K2210" s="14">
        <v>35</v>
      </c>
      <c r="L2210" s="14">
        <v>175</v>
      </c>
      <c r="M2210" s="14">
        <v>0.27500000000000002</v>
      </c>
      <c r="N2210" s="14">
        <f t="shared" si="102"/>
        <v>0.28455284552845528</v>
      </c>
      <c r="O2210" s="14">
        <f t="shared" si="104"/>
        <v>8.191489361702132</v>
      </c>
      <c r="P2210" s="14"/>
      <c r="Q2210" s="14"/>
      <c r="R2210" s="14"/>
      <c r="W2210" t="s">
        <v>3530</v>
      </c>
      <c r="X2210" s="6">
        <v>2004</v>
      </c>
      <c r="Z2210" s="6">
        <v>0</v>
      </c>
      <c r="AD2210" s="14">
        <v>123</v>
      </c>
    </row>
    <row r="2211" spans="1:30">
      <c r="A2211" s="9">
        <v>15</v>
      </c>
      <c r="B2211" s="9" t="str">
        <f t="shared" si="103"/>
        <v>Beyma ASL 15</v>
      </c>
      <c r="C2211" s="14" t="s">
        <v>952</v>
      </c>
      <c r="D2211" s="14" t="s">
        <v>2964</v>
      </c>
      <c r="E2211" s="14"/>
      <c r="F2211" s="14"/>
      <c r="G2211" s="14"/>
      <c r="H2211" s="14">
        <v>300</v>
      </c>
      <c r="I2211" s="14">
        <v>95</v>
      </c>
      <c r="J2211" s="9">
        <v>7</v>
      </c>
      <c r="K2211" s="14">
        <v>32</v>
      </c>
      <c r="L2211" s="14">
        <v>255</v>
      </c>
      <c r="M2211" s="14">
        <v>0.39</v>
      </c>
      <c r="N2211" s="14">
        <f t="shared" si="102"/>
        <v>0.41025641025641024</v>
      </c>
      <c r="O2211" s="14">
        <f t="shared" si="104"/>
        <v>7.8987341772152044</v>
      </c>
      <c r="P2211" s="14"/>
      <c r="Q2211" s="14"/>
      <c r="R2211" s="14"/>
      <c r="W2211" t="s">
        <v>3530</v>
      </c>
      <c r="X2211" s="6">
        <v>2004</v>
      </c>
      <c r="Z2211" s="6">
        <v>0</v>
      </c>
      <c r="AD2211" s="14">
        <v>78</v>
      </c>
    </row>
    <row r="2212" spans="1:30">
      <c r="A2212" s="9">
        <v>15</v>
      </c>
      <c r="B2212" s="9" t="str">
        <f t="shared" si="103"/>
        <v>BM Audio Labs V-15DF</v>
      </c>
      <c r="C2212" s="14" t="s">
        <v>847</v>
      </c>
      <c r="D2212" s="14" t="s">
        <v>2965</v>
      </c>
      <c r="E2212" s="14"/>
      <c r="F2212" s="14"/>
      <c r="G2212" s="14"/>
      <c r="H2212" s="14"/>
      <c r="I2212" s="14"/>
      <c r="J2212" s="9">
        <v>4</v>
      </c>
      <c r="K2212" s="14">
        <v>36.5</v>
      </c>
      <c r="L2212" s="14">
        <v>241</v>
      </c>
      <c r="M2212" s="14">
        <v>0.79</v>
      </c>
      <c r="N2212" s="14">
        <f t="shared" si="102"/>
        <v>1.2586206896551724</v>
      </c>
      <c r="O2212" s="14">
        <f t="shared" si="104"/>
        <v>2.1217807211184705</v>
      </c>
      <c r="P2212" s="14"/>
      <c r="Q2212" s="14"/>
      <c r="R2212" s="14"/>
      <c r="W2212" t="s">
        <v>3530</v>
      </c>
      <c r="X2212" s="6">
        <v>2004</v>
      </c>
      <c r="Z2212" s="6">
        <v>0</v>
      </c>
      <c r="AD2212" s="14">
        <v>29</v>
      </c>
    </row>
    <row r="2213" spans="1:30">
      <c r="A2213" s="9">
        <v>15</v>
      </c>
      <c r="B2213" s="9" t="str">
        <f t="shared" si="103"/>
        <v>Bully Bully-15</v>
      </c>
      <c r="C2213" s="14" t="s">
        <v>2966</v>
      </c>
      <c r="D2213" s="14" t="s">
        <v>2967</v>
      </c>
      <c r="E2213" s="14"/>
      <c r="F2213" s="14"/>
      <c r="G2213" s="14"/>
      <c r="H2213" s="14">
        <v>400</v>
      </c>
      <c r="I2213" s="14">
        <v>88</v>
      </c>
      <c r="J2213" s="9">
        <v>18</v>
      </c>
      <c r="K2213" s="14">
        <v>27</v>
      </c>
      <c r="L2213" s="14">
        <v>116.03</v>
      </c>
      <c r="M2213" s="14">
        <v>0.52</v>
      </c>
      <c r="N2213" s="14">
        <f t="shared" si="102"/>
        <v>0.6</v>
      </c>
      <c r="O2213" s="14">
        <f t="shared" si="104"/>
        <v>3.9000000000000039</v>
      </c>
      <c r="P2213" s="14"/>
      <c r="Q2213" s="14"/>
      <c r="R2213" s="14"/>
      <c r="W2213" t="s">
        <v>3530</v>
      </c>
      <c r="X2213" s="6">
        <v>2004</v>
      </c>
      <c r="Z2213" s="6">
        <v>0</v>
      </c>
      <c r="AD2213" s="14">
        <v>45</v>
      </c>
    </row>
    <row r="2214" spans="1:30">
      <c r="A2214" s="9">
        <v>15</v>
      </c>
      <c r="B2214" s="9" t="str">
        <f t="shared" si="103"/>
        <v>Bumper 15110RF</v>
      </c>
      <c r="C2214" s="14" t="s">
        <v>1127</v>
      </c>
      <c r="D2214" s="14" t="s">
        <v>2968</v>
      </c>
      <c r="E2214" s="14"/>
      <c r="F2214" s="14"/>
      <c r="G2214" s="14"/>
      <c r="H2214" s="14">
        <v>700</v>
      </c>
      <c r="I2214" s="14">
        <v>94</v>
      </c>
      <c r="J2214" s="9">
        <v>4.83</v>
      </c>
      <c r="K2214" s="14">
        <v>41</v>
      </c>
      <c r="L2214" s="14">
        <v>101.2</v>
      </c>
      <c r="M2214" s="14">
        <v>0.4</v>
      </c>
      <c r="N2214" s="14">
        <f t="shared" si="102"/>
        <v>0.39805825242718446</v>
      </c>
      <c r="O2214" s="14">
        <f t="shared" si="104"/>
        <v>-81.999999999999929</v>
      </c>
      <c r="P2214" s="14"/>
      <c r="Q2214" s="14"/>
      <c r="R2214" s="14"/>
      <c r="W2214" t="s">
        <v>3530</v>
      </c>
      <c r="X2214" s="6">
        <v>2004</v>
      </c>
      <c r="Z2214" s="6">
        <v>0</v>
      </c>
      <c r="AD2214" s="14">
        <v>103</v>
      </c>
    </row>
    <row r="2215" spans="1:30">
      <c r="A2215" s="9">
        <v>15</v>
      </c>
      <c r="B2215" s="9" t="str">
        <f t="shared" si="103"/>
        <v>Bumper 15180C</v>
      </c>
      <c r="C2215" s="14" t="s">
        <v>1127</v>
      </c>
      <c r="D2215" s="14" t="s">
        <v>2969</v>
      </c>
      <c r="E2215" s="14"/>
      <c r="F2215" s="14"/>
      <c r="G2215" s="14"/>
      <c r="H2215" s="14">
        <v>800</v>
      </c>
      <c r="I2215" s="14">
        <v>98.1</v>
      </c>
      <c r="J2215" s="9">
        <v>4.32</v>
      </c>
      <c r="K2215" s="14">
        <v>44.9</v>
      </c>
      <c r="L2215" s="14">
        <v>133.1</v>
      </c>
      <c r="M2215" s="14">
        <v>0.26</v>
      </c>
      <c r="N2215" s="14">
        <f t="shared" si="102"/>
        <v>0.29933333333333334</v>
      </c>
      <c r="O2215" s="14">
        <f t="shared" si="104"/>
        <v>1.9786440677966104</v>
      </c>
      <c r="P2215" s="14"/>
      <c r="Q2215" s="14"/>
      <c r="R2215" s="14"/>
      <c r="W2215" t="s">
        <v>3530</v>
      </c>
      <c r="X2215" s="6">
        <v>2004</v>
      </c>
      <c r="Z2215" s="6">
        <v>0</v>
      </c>
      <c r="AD2215" s="14">
        <v>150</v>
      </c>
    </row>
    <row r="2216" spans="1:30">
      <c r="A2216" s="9">
        <v>15</v>
      </c>
      <c r="B2216" s="9" t="str">
        <f t="shared" si="103"/>
        <v>Bumper 15180RF</v>
      </c>
      <c r="C2216" s="14" t="s">
        <v>1127</v>
      </c>
      <c r="D2216" s="14" t="s">
        <v>2970</v>
      </c>
      <c r="E2216" s="14"/>
      <c r="F2216" s="14"/>
      <c r="G2216" s="14"/>
      <c r="H2216" s="14">
        <v>825</v>
      </c>
      <c r="I2216" s="14">
        <v>96.9</v>
      </c>
      <c r="J2216" s="9">
        <v>5.08</v>
      </c>
      <c r="K2216" s="14">
        <v>39.799999999999997</v>
      </c>
      <c r="L2216" s="14">
        <v>130.4</v>
      </c>
      <c r="M2216" s="14">
        <v>0.35</v>
      </c>
      <c r="N2216" s="14">
        <f t="shared" si="102"/>
        <v>0.39799999999999996</v>
      </c>
      <c r="O2216" s="14">
        <f t="shared" si="104"/>
        <v>2.9020833333333345</v>
      </c>
      <c r="P2216" s="14"/>
      <c r="Q2216" s="14"/>
      <c r="R2216" s="14"/>
      <c r="W2216" t="s">
        <v>3530</v>
      </c>
      <c r="X2216" s="6">
        <v>2004</v>
      </c>
      <c r="Z2216" s="6">
        <v>0</v>
      </c>
      <c r="AD2216" s="14">
        <v>100</v>
      </c>
    </row>
    <row r="2217" spans="1:30">
      <c r="A2217" s="9">
        <v>15</v>
      </c>
      <c r="B2217" s="9" t="str">
        <f t="shared" si="103"/>
        <v>Bumper 15220C</v>
      </c>
      <c r="C2217" s="14" t="s">
        <v>1127</v>
      </c>
      <c r="D2217" s="14" t="s">
        <v>2971</v>
      </c>
      <c r="E2217" s="14"/>
      <c r="F2217" s="14"/>
      <c r="G2217" s="14"/>
      <c r="H2217" s="14">
        <v>1000</v>
      </c>
      <c r="I2217" s="14">
        <v>99.5</v>
      </c>
      <c r="J2217" s="9">
        <v>4.57</v>
      </c>
      <c r="K2217" s="14">
        <v>36.9</v>
      </c>
      <c r="L2217" s="14">
        <v>176.7</v>
      </c>
      <c r="M2217" s="14">
        <v>0.14000000000000001</v>
      </c>
      <c r="N2217" s="14">
        <f t="shared" si="102"/>
        <v>0.19945945945945945</v>
      </c>
      <c r="O2217" s="14">
        <f t="shared" si="104"/>
        <v>0.46963636363636385</v>
      </c>
      <c r="P2217" s="14"/>
      <c r="Q2217" s="14"/>
      <c r="R2217" s="14"/>
      <c r="W2217" t="s">
        <v>3530</v>
      </c>
      <c r="X2217" s="6">
        <v>2004</v>
      </c>
      <c r="Z2217" s="6">
        <v>0</v>
      </c>
      <c r="AD2217" s="14">
        <v>185</v>
      </c>
    </row>
    <row r="2218" spans="1:30">
      <c r="A2218" s="9">
        <v>15</v>
      </c>
      <c r="B2218" s="9" t="str">
        <f t="shared" si="103"/>
        <v>Bumper 15400IP</v>
      </c>
      <c r="C2218" s="14" t="s">
        <v>1127</v>
      </c>
      <c r="D2218" s="14" t="s">
        <v>2972</v>
      </c>
      <c r="E2218" s="14"/>
      <c r="F2218" s="14"/>
      <c r="G2218" s="14"/>
      <c r="H2218" s="14">
        <v>400</v>
      </c>
      <c r="I2218" s="14">
        <v>90.3</v>
      </c>
      <c r="J2218" s="9">
        <v>3.81</v>
      </c>
      <c r="K2218" s="14">
        <v>28.6</v>
      </c>
      <c r="L2218" s="14">
        <v>164.8</v>
      </c>
      <c r="M2218" s="14">
        <v>0.52</v>
      </c>
      <c r="N2218" s="14">
        <f t="shared" si="102"/>
        <v>0.59583333333333333</v>
      </c>
      <c r="O2218" s="14">
        <f t="shared" si="104"/>
        <v>4.085714285714289</v>
      </c>
      <c r="P2218" s="14"/>
      <c r="Q2218" s="14"/>
      <c r="R2218" s="14"/>
      <c r="W2218" t="s">
        <v>3530</v>
      </c>
      <c r="X2218" s="6">
        <v>2004</v>
      </c>
      <c r="Z2218" s="6">
        <v>0</v>
      </c>
      <c r="AD2218" s="14">
        <v>48</v>
      </c>
    </row>
    <row r="2219" spans="1:30">
      <c r="A2219" s="9">
        <v>15</v>
      </c>
      <c r="B2219" s="9" t="str">
        <f t="shared" si="103"/>
        <v>Bumper 15400IP-8</v>
      </c>
      <c r="C2219" s="14" t="s">
        <v>1127</v>
      </c>
      <c r="D2219" s="14" t="s">
        <v>2973</v>
      </c>
      <c r="E2219" s="14"/>
      <c r="F2219" s="14"/>
      <c r="G2219" s="14"/>
      <c r="H2219" s="14">
        <v>400</v>
      </c>
      <c r="I2219" s="14">
        <v>88.8</v>
      </c>
      <c r="J2219" s="9">
        <v>3.81</v>
      </c>
      <c r="K2219" s="14">
        <v>30.4</v>
      </c>
      <c r="L2219" s="14">
        <v>130.19999999999999</v>
      </c>
      <c r="M2219" s="14">
        <v>0.67</v>
      </c>
      <c r="N2219" s="14">
        <f t="shared" si="102"/>
        <v>0.7069767441860465</v>
      </c>
      <c r="O2219" s="14">
        <f t="shared" si="104"/>
        <v>12.810062893081785</v>
      </c>
      <c r="P2219" s="14"/>
      <c r="Q2219" s="14"/>
      <c r="R2219" s="14"/>
      <c r="W2219" t="s">
        <v>3530</v>
      </c>
      <c r="X2219" s="6">
        <v>2004</v>
      </c>
      <c r="Z2219" s="6">
        <v>0</v>
      </c>
      <c r="AD2219" s="14">
        <v>43</v>
      </c>
    </row>
    <row r="2220" spans="1:30">
      <c r="A2220" s="9">
        <v>15</v>
      </c>
      <c r="B2220" s="9" t="str">
        <f t="shared" si="103"/>
        <v>Bumper 15400IPDV</v>
      </c>
      <c r="C2220" s="14" t="s">
        <v>1127</v>
      </c>
      <c r="D2220" s="14" t="s">
        <v>2974</v>
      </c>
      <c r="E2220" s="14"/>
      <c r="F2220" s="14"/>
      <c r="G2220" s="14"/>
      <c r="H2220" s="14">
        <v>400</v>
      </c>
      <c r="I2220" s="14">
        <v>90.4</v>
      </c>
      <c r="J2220" s="9">
        <v>5.6</v>
      </c>
      <c r="K2220" s="14">
        <v>29.5</v>
      </c>
      <c r="L2220" s="14">
        <v>163.5</v>
      </c>
      <c r="M2220" s="14">
        <v>0.54</v>
      </c>
      <c r="N2220" s="14">
        <f t="shared" si="102"/>
        <v>0.60204081632653061</v>
      </c>
      <c r="O2220" s="14">
        <f t="shared" si="104"/>
        <v>5.2401315789473744</v>
      </c>
      <c r="P2220" s="14"/>
      <c r="Q2220" s="14"/>
      <c r="R2220" s="14"/>
      <c r="W2220" t="s">
        <v>3530</v>
      </c>
      <c r="X2220" s="6">
        <v>2004</v>
      </c>
      <c r="Z2220" s="6">
        <v>0</v>
      </c>
      <c r="AD2220" s="14">
        <v>49</v>
      </c>
    </row>
    <row r="2221" spans="1:30">
      <c r="A2221" s="9">
        <v>15</v>
      </c>
      <c r="B2221" s="9" t="str">
        <f t="shared" si="103"/>
        <v>Bumper 1548C</v>
      </c>
      <c r="C2221" s="14" t="s">
        <v>1127</v>
      </c>
      <c r="D2221" s="14" t="s">
        <v>2975</v>
      </c>
      <c r="E2221" s="14"/>
      <c r="F2221" s="14"/>
      <c r="G2221" s="14"/>
      <c r="H2221" s="14">
        <v>400</v>
      </c>
      <c r="I2221" s="14">
        <v>94.1</v>
      </c>
      <c r="J2221" s="9">
        <v>4.0599999999999996</v>
      </c>
      <c r="K2221" s="14">
        <v>44.9</v>
      </c>
      <c r="L2221" s="14">
        <v>169.4</v>
      </c>
      <c r="M2221" s="14">
        <v>0.73</v>
      </c>
      <c r="N2221" s="14">
        <f t="shared" si="102"/>
        <v>0.89800000000000002</v>
      </c>
      <c r="O2221" s="14">
        <f t="shared" si="104"/>
        <v>3.9020238095238104</v>
      </c>
      <c r="P2221" s="14"/>
      <c r="Q2221" s="14"/>
      <c r="R2221" s="14"/>
      <c r="W2221" t="s">
        <v>3530</v>
      </c>
      <c r="X2221" s="6">
        <v>2004</v>
      </c>
      <c r="Z2221" s="6">
        <v>0</v>
      </c>
      <c r="AD2221" s="14">
        <v>50</v>
      </c>
    </row>
    <row r="2222" spans="1:30">
      <c r="A2222" s="9">
        <v>15</v>
      </c>
      <c r="B2222" s="9" t="str">
        <f t="shared" si="103"/>
        <v>Bumper 1548HF-8</v>
      </c>
      <c r="C2222" s="14" t="s">
        <v>1127</v>
      </c>
      <c r="D2222" s="14" t="s">
        <v>2976</v>
      </c>
      <c r="E2222" s="14"/>
      <c r="F2222" s="14"/>
      <c r="G2222" s="14"/>
      <c r="H2222" s="14">
        <v>300</v>
      </c>
      <c r="I2222" s="14">
        <v>92.4</v>
      </c>
      <c r="J2222" s="9"/>
      <c r="K2222" s="14">
        <v>31</v>
      </c>
      <c r="L2222" s="14">
        <v>227</v>
      </c>
      <c r="M2222" s="14">
        <v>0.54</v>
      </c>
      <c r="N2222" s="14">
        <f t="shared" si="102"/>
        <v>0</v>
      </c>
      <c r="O2222" s="14">
        <f t="shared" si="104"/>
        <v>0</v>
      </c>
      <c r="P2222" s="14"/>
      <c r="Q2222" s="14"/>
      <c r="R2222" s="14"/>
      <c r="W2222" t="s">
        <v>3530</v>
      </c>
      <c r="X2222" s="6">
        <v>2004</v>
      </c>
      <c r="Z2222" s="6">
        <v>0</v>
      </c>
      <c r="AD2222" s="14"/>
    </row>
    <row r="2223" spans="1:30">
      <c r="A2223" s="9">
        <v>15</v>
      </c>
      <c r="B2223" s="9" t="str">
        <f t="shared" si="103"/>
        <v>Bumper 1548IP</v>
      </c>
      <c r="C2223" s="14" t="s">
        <v>1127</v>
      </c>
      <c r="D2223" s="14" t="s">
        <v>2977</v>
      </c>
      <c r="E2223" s="14"/>
      <c r="F2223" s="14"/>
      <c r="G2223" s="14"/>
      <c r="H2223" s="14">
        <v>400</v>
      </c>
      <c r="I2223" s="14">
        <v>90.3</v>
      </c>
      <c r="J2223" s="9">
        <v>3.81</v>
      </c>
      <c r="K2223" s="14">
        <v>28.6</v>
      </c>
      <c r="L2223" s="14">
        <v>164.8</v>
      </c>
      <c r="M2223" s="14">
        <v>0.52</v>
      </c>
      <c r="N2223" s="14">
        <f t="shared" si="102"/>
        <v>0.59583333333333333</v>
      </c>
      <c r="O2223" s="14">
        <f t="shared" si="104"/>
        <v>4.085714285714289</v>
      </c>
      <c r="P2223" s="14"/>
      <c r="Q2223" s="14"/>
      <c r="R2223" s="14"/>
      <c r="W2223" t="s">
        <v>3530</v>
      </c>
      <c r="X2223" s="6">
        <v>2004</v>
      </c>
      <c r="Z2223" s="6">
        <v>0</v>
      </c>
      <c r="AD2223" s="14">
        <v>48</v>
      </c>
    </row>
    <row r="2224" spans="1:30">
      <c r="A2224" s="9">
        <v>15</v>
      </c>
      <c r="B2224" s="9" t="str">
        <f t="shared" si="103"/>
        <v>Bumper 1548IP-8</v>
      </c>
      <c r="C2224" s="14" t="s">
        <v>1127</v>
      </c>
      <c r="D2224" s="14" t="s">
        <v>2978</v>
      </c>
      <c r="E2224" s="14"/>
      <c r="F2224" s="14"/>
      <c r="G2224" s="14"/>
      <c r="H2224" s="14">
        <v>400</v>
      </c>
      <c r="I2224" s="14">
        <v>88.8</v>
      </c>
      <c r="J2224" s="9">
        <v>3.81</v>
      </c>
      <c r="K2224" s="14">
        <v>30.4</v>
      </c>
      <c r="L2224" s="14">
        <v>130.19999999999999</v>
      </c>
      <c r="M2224" s="14">
        <v>0.67</v>
      </c>
      <c r="N2224" s="14">
        <f t="shared" si="102"/>
        <v>0.7069767441860465</v>
      </c>
      <c r="O2224" s="14">
        <f t="shared" si="104"/>
        <v>12.810062893081785</v>
      </c>
      <c r="P2224" s="14"/>
      <c r="Q2224" s="14"/>
      <c r="R2224" s="14"/>
      <c r="W2224" t="s">
        <v>3530</v>
      </c>
      <c r="X2224" s="6">
        <v>2004</v>
      </c>
      <c r="Z2224" s="6">
        <v>0</v>
      </c>
      <c r="AD2224" s="14">
        <v>43</v>
      </c>
    </row>
    <row r="2225" spans="1:30">
      <c r="A2225" s="9">
        <v>15</v>
      </c>
      <c r="B2225" s="9" t="str">
        <f t="shared" si="103"/>
        <v>Bumper 1548IPDV</v>
      </c>
      <c r="C2225" s="14" t="s">
        <v>1127</v>
      </c>
      <c r="D2225" s="14" t="s">
        <v>2979</v>
      </c>
      <c r="E2225" s="14"/>
      <c r="F2225" s="14"/>
      <c r="G2225" s="14"/>
      <c r="H2225" s="14">
        <v>400</v>
      </c>
      <c r="I2225" s="14">
        <v>90.4</v>
      </c>
      <c r="J2225" s="9">
        <v>5.6</v>
      </c>
      <c r="K2225" s="14">
        <v>29.5</v>
      </c>
      <c r="L2225" s="14">
        <v>163.5</v>
      </c>
      <c r="M2225" s="14">
        <v>0.54</v>
      </c>
      <c r="N2225" s="14">
        <f t="shared" si="102"/>
        <v>0.60204081632653061</v>
      </c>
      <c r="O2225" s="14">
        <f t="shared" si="104"/>
        <v>5.2401315789473744</v>
      </c>
      <c r="P2225" s="14"/>
      <c r="Q2225" s="14"/>
      <c r="R2225" s="14"/>
      <c r="W2225" t="s">
        <v>3530</v>
      </c>
      <c r="X2225" s="6">
        <v>2004</v>
      </c>
      <c r="Z2225" s="6">
        <v>0</v>
      </c>
      <c r="AD2225" s="14">
        <v>49</v>
      </c>
    </row>
    <row r="2226" spans="1:30">
      <c r="A2226" s="9">
        <v>15</v>
      </c>
      <c r="B2226" s="9" t="str">
        <f t="shared" si="103"/>
        <v>Bumper 1548RF</v>
      </c>
      <c r="C2226" s="14" t="s">
        <v>1127</v>
      </c>
      <c r="D2226" s="14" t="s">
        <v>2980</v>
      </c>
      <c r="E2226" s="14"/>
      <c r="F2226" s="14"/>
      <c r="G2226" s="14"/>
      <c r="H2226" s="14">
        <v>250</v>
      </c>
      <c r="I2226" s="14"/>
      <c r="J2226" s="9">
        <v>4.5999999999999996</v>
      </c>
      <c r="K2226" s="14">
        <v>32.6</v>
      </c>
      <c r="L2226" s="14">
        <v>167</v>
      </c>
      <c r="M2226" s="14">
        <v>0.56000000000000005</v>
      </c>
      <c r="N2226" s="14">
        <f t="shared" si="102"/>
        <v>0.59272727272727277</v>
      </c>
      <c r="O2226" s="14">
        <f t="shared" si="104"/>
        <v>10.142222222222216</v>
      </c>
      <c r="P2226" s="14"/>
      <c r="Q2226" s="14"/>
      <c r="R2226" s="14"/>
      <c r="W2226" t="s">
        <v>3530</v>
      </c>
      <c r="X2226" s="6">
        <v>2004</v>
      </c>
      <c r="Z2226" s="6">
        <v>0</v>
      </c>
      <c r="AD2226" s="14">
        <v>55</v>
      </c>
    </row>
    <row r="2227" spans="1:30">
      <c r="A2227" s="9">
        <v>15</v>
      </c>
      <c r="B2227" s="9" t="str">
        <f t="shared" si="103"/>
        <v>Bumper 1548X</v>
      </c>
      <c r="C2227" s="14" t="s">
        <v>1127</v>
      </c>
      <c r="D2227" s="14" t="s">
        <v>2981</v>
      </c>
      <c r="E2227" s="14"/>
      <c r="F2227" s="14"/>
      <c r="G2227" s="14"/>
      <c r="H2227" s="14">
        <v>700</v>
      </c>
      <c r="I2227" s="14">
        <v>94</v>
      </c>
      <c r="J2227" s="9">
        <v>4.83</v>
      </c>
      <c r="K2227" s="14">
        <v>41</v>
      </c>
      <c r="L2227" s="14">
        <v>101.2</v>
      </c>
      <c r="M2227" s="14">
        <v>0.4</v>
      </c>
      <c r="N2227" s="14">
        <f t="shared" si="102"/>
        <v>0.39805825242718446</v>
      </c>
      <c r="O2227" s="14">
        <f t="shared" si="104"/>
        <v>-81.999999999999929</v>
      </c>
      <c r="P2227" s="14"/>
      <c r="Q2227" s="14"/>
      <c r="R2227" s="14"/>
      <c r="W2227" t="s">
        <v>3530</v>
      </c>
      <c r="X2227" s="6">
        <v>2004</v>
      </c>
      <c r="Z2227" s="6">
        <v>0</v>
      </c>
      <c r="AD2227" s="14">
        <v>103</v>
      </c>
    </row>
    <row r="2228" spans="1:30">
      <c r="A2228" s="9">
        <v>15</v>
      </c>
      <c r="B2228" s="9" t="str">
        <f t="shared" si="103"/>
        <v>Bumper 1548X-8</v>
      </c>
      <c r="C2228" s="14" t="s">
        <v>1127</v>
      </c>
      <c r="D2228" s="14" t="s">
        <v>2982</v>
      </c>
      <c r="E2228" s="14"/>
      <c r="F2228" s="14"/>
      <c r="G2228" s="14"/>
      <c r="H2228" s="14">
        <v>420</v>
      </c>
      <c r="I2228" s="14">
        <v>89.9</v>
      </c>
      <c r="J2228" s="9">
        <v>2.54</v>
      </c>
      <c r="K2228" s="14">
        <v>33.799999999999997</v>
      </c>
      <c r="L2228" s="14">
        <v>135.9</v>
      </c>
      <c r="M2228" s="14">
        <v>0.76</v>
      </c>
      <c r="N2228" s="14">
        <f t="shared" si="102"/>
        <v>0.80476190476190468</v>
      </c>
      <c r="O2228" s="14">
        <f t="shared" si="104"/>
        <v>13.663829787234048</v>
      </c>
      <c r="P2228" s="14"/>
      <c r="Q2228" s="14"/>
      <c r="R2228" s="14"/>
      <c r="W2228" t="s">
        <v>3530</v>
      </c>
      <c r="X2228" s="6">
        <v>2004</v>
      </c>
      <c r="Z2228" s="6">
        <v>0</v>
      </c>
      <c r="AD2228" s="14">
        <v>42</v>
      </c>
    </row>
    <row r="2229" spans="1:30">
      <c r="A2229" s="9">
        <v>15</v>
      </c>
      <c r="B2229" s="9" t="str">
        <f t="shared" si="103"/>
        <v>Bumper 1548XDV</v>
      </c>
      <c r="C2229" s="14" t="s">
        <v>1127</v>
      </c>
      <c r="D2229" s="14" t="s">
        <v>2983</v>
      </c>
      <c r="E2229" s="14"/>
      <c r="F2229" s="14"/>
      <c r="G2229" s="14"/>
      <c r="H2229" s="14">
        <v>420</v>
      </c>
      <c r="I2229" s="14">
        <v>92.5</v>
      </c>
      <c r="J2229" s="9">
        <v>4.0599999999999996</v>
      </c>
      <c r="K2229" s="14">
        <v>35.799999999999997</v>
      </c>
      <c r="L2229" s="14">
        <v>134.69999999999999</v>
      </c>
      <c r="M2229" s="14">
        <v>0.48</v>
      </c>
      <c r="N2229" s="14">
        <f t="shared" si="102"/>
        <v>0.49722222222222218</v>
      </c>
      <c r="O2229" s="14">
        <f t="shared" si="104"/>
        <v>13.858064516129023</v>
      </c>
      <c r="P2229" s="14"/>
      <c r="Q2229" s="14"/>
      <c r="R2229" s="14"/>
      <c r="W2229" t="s">
        <v>3530</v>
      </c>
      <c r="X2229" s="6">
        <v>2004</v>
      </c>
      <c r="Z2229" s="6">
        <v>0</v>
      </c>
      <c r="AD2229" s="14">
        <v>72</v>
      </c>
    </row>
    <row r="2230" spans="1:30">
      <c r="A2230" s="9">
        <v>15</v>
      </c>
      <c r="B2230" s="9" t="str">
        <f t="shared" si="103"/>
        <v>Bumper 15510IP</v>
      </c>
      <c r="C2230" s="14" t="s">
        <v>1127</v>
      </c>
      <c r="D2230" s="14" t="s">
        <v>2984</v>
      </c>
      <c r="E2230" s="14"/>
      <c r="F2230" s="14"/>
      <c r="G2230" s="14"/>
      <c r="H2230" s="14">
        <v>510</v>
      </c>
      <c r="I2230" s="14">
        <v>84.4</v>
      </c>
      <c r="J2230" s="9">
        <v>8.5</v>
      </c>
      <c r="K2230" s="14">
        <v>33.200000000000003</v>
      </c>
      <c r="L2230" s="14">
        <v>138.19999999999999</v>
      </c>
      <c r="M2230" s="14">
        <v>0.82</v>
      </c>
      <c r="N2230" s="14">
        <f t="shared" si="102"/>
        <v>0.4</v>
      </c>
      <c r="O2230" s="14">
        <f t="shared" si="104"/>
        <v>-0.78095238095238095</v>
      </c>
      <c r="P2230" s="14"/>
      <c r="Q2230" s="14"/>
      <c r="R2230" s="14"/>
      <c r="W2230" t="s">
        <v>3530</v>
      </c>
      <c r="X2230" s="6">
        <v>2004</v>
      </c>
      <c r="Z2230" s="6">
        <v>0</v>
      </c>
      <c r="AD2230" s="14">
        <v>83</v>
      </c>
    </row>
    <row r="2231" spans="1:30">
      <c r="A2231" s="9">
        <v>15</v>
      </c>
      <c r="B2231" s="9" t="str">
        <f t="shared" si="103"/>
        <v>Bumper 15525IP</v>
      </c>
      <c r="C2231" s="14" t="s">
        <v>1127</v>
      </c>
      <c r="D2231" s="14" t="s">
        <v>2985</v>
      </c>
      <c r="E2231" s="14"/>
      <c r="F2231" s="14"/>
      <c r="G2231" s="14"/>
      <c r="H2231" s="14">
        <v>525</v>
      </c>
      <c r="I2231" s="14">
        <v>89.7</v>
      </c>
      <c r="J2231" s="9">
        <v>8.5</v>
      </c>
      <c r="K2231" s="14">
        <v>32.299999999999997</v>
      </c>
      <c r="L2231" s="14">
        <v>158.5</v>
      </c>
      <c r="M2231" s="14">
        <v>0.75</v>
      </c>
      <c r="N2231" s="14">
        <f t="shared" si="102"/>
        <v>0.89722222222222214</v>
      </c>
      <c r="O2231" s="14">
        <f t="shared" si="104"/>
        <v>4.5707547169811331</v>
      </c>
      <c r="P2231" s="14"/>
      <c r="Q2231" s="14"/>
      <c r="R2231" s="14"/>
      <c r="W2231" t="s">
        <v>3530</v>
      </c>
      <c r="X2231" s="6">
        <v>2004</v>
      </c>
      <c r="Z2231" s="6">
        <v>0</v>
      </c>
      <c r="AD2231" s="14">
        <v>36</v>
      </c>
    </row>
    <row r="2232" spans="1:30">
      <c r="A2232" s="9">
        <v>15</v>
      </c>
      <c r="B2232" s="9" t="str">
        <f t="shared" si="103"/>
        <v>Bumper 1565C</v>
      </c>
      <c r="C2232" s="14" t="s">
        <v>1127</v>
      </c>
      <c r="D2232" s="14" t="s">
        <v>2986</v>
      </c>
      <c r="E2232" s="14"/>
      <c r="F2232" s="14"/>
      <c r="G2232" s="14"/>
      <c r="H2232" s="14">
        <v>510</v>
      </c>
      <c r="I2232" s="14">
        <v>95.2</v>
      </c>
      <c r="J2232" s="9">
        <v>4.32</v>
      </c>
      <c r="K2232" s="14">
        <v>48.4</v>
      </c>
      <c r="L2232" s="14">
        <v>107.3</v>
      </c>
      <c r="M2232" s="14">
        <v>0.5</v>
      </c>
      <c r="N2232" s="14">
        <f t="shared" si="102"/>
        <v>0.59753086419753088</v>
      </c>
      <c r="O2232" s="14">
        <f t="shared" si="104"/>
        <v>3.0632911392405049</v>
      </c>
      <c r="P2232" s="14"/>
      <c r="Q2232" s="14"/>
      <c r="R2232" s="14"/>
      <c r="W2232" t="s">
        <v>3530</v>
      </c>
      <c r="X2232" s="6">
        <v>2004</v>
      </c>
      <c r="Z2232" s="6">
        <v>0</v>
      </c>
      <c r="AD2232" s="14">
        <v>81</v>
      </c>
    </row>
    <row r="2233" spans="1:30">
      <c r="A2233" s="9">
        <v>15</v>
      </c>
      <c r="B2233" s="9" t="str">
        <f t="shared" si="103"/>
        <v>Bumper 1565IP</v>
      </c>
      <c r="C2233" s="14" t="s">
        <v>1127</v>
      </c>
      <c r="D2233" s="14" t="s">
        <v>2987</v>
      </c>
      <c r="E2233" s="14"/>
      <c r="F2233" s="14"/>
      <c r="G2233" s="14"/>
      <c r="H2233" s="14">
        <v>510</v>
      </c>
      <c r="I2233" s="14">
        <v>84.4</v>
      </c>
      <c r="J2233" s="9">
        <v>8.5</v>
      </c>
      <c r="K2233" s="14">
        <v>33.200000000000003</v>
      </c>
      <c r="L2233" s="14">
        <v>138.19999999999999</v>
      </c>
      <c r="M2233" s="14">
        <v>0.82</v>
      </c>
      <c r="N2233" s="14">
        <f t="shared" si="102"/>
        <v>0.4</v>
      </c>
      <c r="O2233" s="14">
        <f t="shared" si="104"/>
        <v>-0.78095238095238095</v>
      </c>
      <c r="P2233" s="14"/>
      <c r="Q2233" s="14"/>
      <c r="R2233" s="14"/>
      <c r="W2233" t="s">
        <v>3530</v>
      </c>
      <c r="X2233" s="6">
        <v>2004</v>
      </c>
      <c r="Z2233" s="6">
        <v>0</v>
      </c>
      <c r="AD2233" s="14">
        <v>83</v>
      </c>
    </row>
    <row r="2234" spans="1:30">
      <c r="A2234" s="9">
        <v>15</v>
      </c>
      <c r="B2234" s="9" t="str">
        <f t="shared" si="103"/>
        <v>Bumper 1565RF</v>
      </c>
      <c r="C2234" s="14" t="s">
        <v>1127</v>
      </c>
      <c r="D2234" s="14" t="s">
        <v>2988</v>
      </c>
      <c r="E2234" s="14"/>
      <c r="F2234" s="14"/>
      <c r="G2234" s="14"/>
      <c r="H2234" s="14">
        <v>510</v>
      </c>
      <c r="I2234" s="14">
        <v>94.2</v>
      </c>
      <c r="J2234" s="9">
        <v>5.08</v>
      </c>
      <c r="K2234" s="14">
        <v>41</v>
      </c>
      <c r="L2234" s="14">
        <v>143.80000000000001</v>
      </c>
      <c r="M2234" s="14">
        <v>0.54</v>
      </c>
      <c r="N2234" s="14">
        <f t="shared" si="102"/>
        <v>0.6029411764705882</v>
      </c>
      <c r="O2234" s="14">
        <f t="shared" si="104"/>
        <v>5.1728971962616921</v>
      </c>
      <c r="P2234" s="14"/>
      <c r="Q2234" s="14"/>
      <c r="R2234" s="14"/>
      <c r="W2234" t="s">
        <v>3530</v>
      </c>
      <c r="X2234" s="6">
        <v>2004</v>
      </c>
      <c r="Z2234" s="6">
        <v>0</v>
      </c>
      <c r="AD2234" s="14">
        <v>68</v>
      </c>
    </row>
    <row r="2235" spans="1:30">
      <c r="A2235" s="9">
        <v>15</v>
      </c>
      <c r="B2235" s="9" t="str">
        <f t="shared" si="103"/>
        <v>Bumper 1590C</v>
      </c>
      <c r="C2235" s="14" t="s">
        <v>1127</v>
      </c>
      <c r="D2235" s="14" t="s">
        <v>2989</v>
      </c>
      <c r="E2235" s="14"/>
      <c r="F2235" s="14"/>
      <c r="G2235" s="14"/>
      <c r="H2235" s="14">
        <v>600</v>
      </c>
      <c r="I2235" s="14">
        <v>97.3</v>
      </c>
      <c r="J2235" s="9">
        <v>4.32</v>
      </c>
      <c r="K2235" s="14">
        <v>38.6</v>
      </c>
      <c r="L2235" s="14">
        <v>191.5</v>
      </c>
      <c r="M2235" s="14">
        <v>0.3</v>
      </c>
      <c r="N2235" s="14">
        <f t="shared" si="102"/>
        <v>0.2992248062015504</v>
      </c>
      <c r="O2235" s="14">
        <f t="shared" si="104"/>
        <v>-115.80000000000356</v>
      </c>
      <c r="P2235" s="14"/>
      <c r="Q2235" s="14"/>
      <c r="R2235" s="14"/>
      <c r="W2235" t="s">
        <v>3530</v>
      </c>
      <c r="X2235" s="6">
        <v>2004</v>
      </c>
      <c r="Z2235" s="6">
        <v>0</v>
      </c>
      <c r="AD2235" s="14">
        <v>129</v>
      </c>
    </row>
    <row r="2236" spans="1:30">
      <c r="A2236" s="9">
        <v>15</v>
      </c>
      <c r="B2236" s="9" t="str">
        <f t="shared" si="103"/>
        <v>Bumper 1590RF</v>
      </c>
      <c r="C2236" s="14" t="s">
        <v>1127</v>
      </c>
      <c r="D2236" s="14" t="s">
        <v>2990</v>
      </c>
      <c r="E2236" s="14"/>
      <c r="F2236" s="14"/>
      <c r="G2236" s="14"/>
      <c r="H2236" s="14">
        <v>600</v>
      </c>
      <c r="I2236" s="14">
        <v>94.2</v>
      </c>
      <c r="J2236" s="9">
        <v>5.08</v>
      </c>
      <c r="K2236" s="14">
        <v>39.799999999999997</v>
      </c>
      <c r="L2236" s="14">
        <v>152.30000000000001</v>
      </c>
      <c r="M2236" s="14">
        <v>0.52</v>
      </c>
      <c r="N2236" s="14">
        <f t="shared" si="102"/>
        <v>0.60303030303030303</v>
      </c>
      <c r="O2236" s="14">
        <f t="shared" si="104"/>
        <v>3.7766423357664269</v>
      </c>
      <c r="P2236" s="14"/>
      <c r="Q2236" s="14"/>
      <c r="R2236" s="14"/>
      <c r="W2236" t="s">
        <v>3530</v>
      </c>
      <c r="X2236" s="6">
        <v>2004</v>
      </c>
      <c r="Z2236" s="6">
        <v>0</v>
      </c>
      <c r="AD2236" s="14">
        <v>66</v>
      </c>
    </row>
    <row r="2237" spans="1:30">
      <c r="A2237" s="9">
        <v>15</v>
      </c>
      <c r="B2237" s="9" t="str">
        <f t="shared" si="103"/>
        <v>Bumper 1596IP</v>
      </c>
      <c r="C2237" s="14" t="s">
        <v>1127</v>
      </c>
      <c r="D2237" s="14" t="s">
        <v>2991</v>
      </c>
      <c r="E2237" s="14"/>
      <c r="F2237" s="14"/>
      <c r="G2237" s="14"/>
      <c r="H2237" s="14">
        <v>525</v>
      </c>
      <c r="I2237" s="14">
        <v>89.7</v>
      </c>
      <c r="J2237" s="9">
        <v>8.5</v>
      </c>
      <c r="K2237" s="14">
        <v>32.299999999999997</v>
      </c>
      <c r="L2237" s="14">
        <v>158.5</v>
      </c>
      <c r="M2237" s="14">
        <v>0.75</v>
      </c>
      <c r="N2237" s="14">
        <f t="shared" si="102"/>
        <v>0.89722222222222214</v>
      </c>
      <c r="O2237" s="14">
        <f t="shared" si="104"/>
        <v>4.5707547169811331</v>
      </c>
      <c r="P2237" s="14"/>
      <c r="Q2237" s="14"/>
      <c r="R2237" s="14"/>
      <c r="W2237" t="s">
        <v>3530</v>
      </c>
      <c r="X2237" s="6">
        <v>2004</v>
      </c>
      <c r="Z2237" s="6">
        <v>0</v>
      </c>
      <c r="AD2237" s="14">
        <v>36</v>
      </c>
    </row>
    <row r="2238" spans="1:30">
      <c r="A2238" s="9">
        <v>15</v>
      </c>
      <c r="B2238" s="9" t="str">
        <f t="shared" si="103"/>
        <v>Bumper 1596RF</v>
      </c>
      <c r="C2238" s="14" t="s">
        <v>1127</v>
      </c>
      <c r="D2238" s="14" t="s">
        <v>2992</v>
      </c>
      <c r="E2238" s="14"/>
      <c r="F2238" s="14"/>
      <c r="G2238" s="14"/>
      <c r="H2238" s="14">
        <v>525</v>
      </c>
      <c r="I2238" s="14">
        <v>91.9</v>
      </c>
      <c r="J2238" s="9">
        <v>7.62</v>
      </c>
      <c r="K2238" s="14">
        <v>33.200000000000003</v>
      </c>
      <c r="L2238" s="14">
        <v>195.1</v>
      </c>
      <c r="M2238" s="14">
        <v>0.65</v>
      </c>
      <c r="N2238" s="14">
        <f t="shared" si="102"/>
        <v>0.70638297872340428</v>
      </c>
      <c r="O2238" s="14">
        <f t="shared" si="104"/>
        <v>8.1433962264151081</v>
      </c>
      <c r="P2238" s="14"/>
      <c r="Q2238" s="14"/>
      <c r="R2238" s="14"/>
      <c r="W2238" t="s">
        <v>3530</v>
      </c>
      <c r="X2238" s="6">
        <v>2004</v>
      </c>
      <c r="Z2238" s="6">
        <v>0</v>
      </c>
      <c r="AD2238" s="14">
        <v>47</v>
      </c>
    </row>
    <row r="2239" spans="1:30">
      <c r="A2239" s="9">
        <v>15</v>
      </c>
      <c r="B2239" s="9" t="str">
        <f t="shared" si="103"/>
        <v>Bumper 1596X</v>
      </c>
      <c r="C2239" s="14" t="s">
        <v>1127</v>
      </c>
      <c r="D2239" s="14" t="s">
        <v>2993</v>
      </c>
      <c r="E2239" s="14"/>
      <c r="F2239" s="14"/>
      <c r="G2239" s="14"/>
      <c r="H2239" s="14">
        <v>525</v>
      </c>
      <c r="I2239" s="14">
        <v>92.7</v>
      </c>
      <c r="J2239" s="9">
        <v>7.62</v>
      </c>
      <c r="K2239" s="14">
        <v>33.200000000000003</v>
      </c>
      <c r="L2239" s="14">
        <v>195.1</v>
      </c>
      <c r="M2239" s="14">
        <v>0.65</v>
      </c>
      <c r="N2239" s="14">
        <f t="shared" si="102"/>
        <v>0.70638297872340428</v>
      </c>
      <c r="O2239" s="14">
        <f t="shared" si="104"/>
        <v>8.1433962264151081</v>
      </c>
      <c r="P2239" s="14"/>
      <c r="Q2239" s="14"/>
      <c r="R2239" s="14"/>
      <c r="W2239" t="s">
        <v>3530</v>
      </c>
      <c r="X2239" s="6">
        <v>2004</v>
      </c>
      <c r="Z2239" s="6">
        <v>0</v>
      </c>
      <c r="AD2239" s="14">
        <v>47</v>
      </c>
    </row>
    <row r="2240" spans="1:30">
      <c r="A2240" s="9">
        <v>15</v>
      </c>
      <c r="B2240" s="9" t="str">
        <f t="shared" si="103"/>
        <v>Bumper DC15110C</v>
      </c>
      <c r="C2240" s="14" t="s">
        <v>1127</v>
      </c>
      <c r="D2240" s="14" t="s">
        <v>2994</v>
      </c>
      <c r="E2240" s="14"/>
      <c r="F2240" s="14"/>
      <c r="G2240" s="14"/>
      <c r="H2240" s="14">
        <v>700</v>
      </c>
      <c r="I2240" s="14">
        <v>95.8</v>
      </c>
      <c r="J2240" s="9">
        <v>3.81</v>
      </c>
      <c r="K2240" s="14">
        <v>32.299999999999997</v>
      </c>
      <c r="L2240" s="14">
        <v>266.2</v>
      </c>
      <c r="M2240" s="14">
        <v>0.34</v>
      </c>
      <c r="N2240" s="14">
        <f t="shared" si="102"/>
        <v>0.39876543209876542</v>
      </c>
      <c r="O2240" s="14">
        <f t="shared" si="104"/>
        <v>2.3071428571428587</v>
      </c>
      <c r="P2240" s="14"/>
      <c r="Q2240" s="14"/>
      <c r="R2240" s="14"/>
      <c r="W2240" t="s">
        <v>3530</v>
      </c>
      <c r="X2240" s="6">
        <v>2004</v>
      </c>
      <c r="Z2240" s="6">
        <v>0</v>
      </c>
      <c r="AD2240" s="14">
        <v>81</v>
      </c>
    </row>
    <row r="2241" spans="1:30">
      <c r="A2241" s="9">
        <v>15</v>
      </c>
      <c r="B2241" s="9" t="str">
        <f t="shared" si="103"/>
        <v>Bumper DC15115IPMS</v>
      </c>
      <c r="C2241" s="14" t="s">
        <v>1127</v>
      </c>
      <c r="D2241" s="14" t="s">
        <v>2995</v>
      </c>
      <c r="E2241" s="14"/>
      <c r="F2241" s="14"/>
      <c r="G2241" s="14"/>
      <c r="H2241" s="14">
        <v>1000</v>
      </c>
      <c r="I2241" s="14">
        <v>91.5</v>
      </c>
      <c r="J2241" s="9">
        <v>7.62</v>
      </c>
      <c r="K2241" s="14">
        <v>30.1</v>
      </c>
      <c r="L2241" s="14">
        <v>185.5</v>
      </c>
      <c r="M2241" s="14">
        <v>0.5</v>
      </c>
      <c r="N2241" s="14">
        <f t="shared" si="102"/>
        <v>0.60199999999999998</v>
      </c>
      <c r="O2241" s="14">
        <f t="shared" si="104"/>
        <v>2.9509803921568629</v>
      </c>
      <c r="P2241" s="14"/>
      <c r="Q2241" s="14"/>
      <c r="R2241" s="14"/>
      <c r="W2241" t="s">
        <v>3530</v>
      </c>
      <c r="X2241" s="6">
        <v>2004</v>
      </c>
      <c r="Z2241" s="6">
        <v>0</v>
      </c>
      <c r="AD2241" s="14">
        <v>50</v>
      </c>
    </row>
    <row r="2242" spans="1:30">
      <c r="A2242" s="9">
        <v>15</v>
      </c>
      <c r="B2242" s="9" t="str">
        <f t="shared" si="103"/>
        <v>Bumper DC15120C</v>
      </c>
      <c r="C2242" s="14" t="s">
        <v>1127</v>
      </c>
      <c r="D2242" s="14" t="s">
        <v>2996</v>
      </c>
      <c r="E2242" s="14"/>
      <c r="F2242" s="14"/>
      <c r="G2242" s="14"/>
      <c r="H2242" s="14">
        <v>1250</v>
      </c>
      <c r="I2242" s="14">
        <v>95.6</v>
      </c>
      <c r="J2242" s="9">
        <v>5.66</v>
      </c>
      <c r="K2242" s="14">
        <v>35</v>
      </c>
      <c r="L2242" s="14">
        <v>208</v>
      </c>
      <c r="M2242" s="14">
        <v>0.33</v>
      </c>
      <c r="N2242" s="14">
        <f t="shared" ref="N2242:N2305" si="105">IF(AD2242&gt;0,K2242/AD2242,0)</f>
        <v>0.39772727272727271</v>
      </c>
      <c r="O2242" s="14">
        <f t="shared" si="104"/>
        <v>1.9379194630872483</v>
      </c>
      <c r="P2242" s="14"/>
      <c r="Q2242" s="14"/>
      <c r="R2242" s="14"/>
      <c r="W2242" t="s">
        <v>3530</v>
      </c>
      <c r="X2242" s="6">
        <v>2004</v>
      </c>
      <c r="Z2242" s="6">
        <v>0</v>
      </c>
      <c r="AD2242" s="14">
        <v>88</v>
      </c>
    </row>
    <row r="2243" spans="1:30">
      <c r="A2243" s="9">
        <v>15</v>
      </c>
      <c r="B2243" s="9" t="str">
        <f t="shared" ref="B2243:B2306" si="106">CONCATENATE(C2243,CHAR(32),D2243)</f>
        <v>Bumper DC15130IPMS</v>
      </c>
      <c r="C2243" s="14" t="s">
        <v>1127</v>
      </c>
      <c r="D2243" s="14" t="s">
        <v>2997</v>
      </c>
      <c r="E2243" s="14"/>
      <c r="F2243" s="14"/>
      <c r="G2243" s="14"/>
      <c r="H2243" s="14">
        <v>825</v>
      </c>
      <c r="I2243" s="14">
        <v>91.8</v>
      </c>
      <c r="J2243" s="9">
        <v>10.16</v>
      </c>
      <c r="K2243" s="14">
        <v>32.6</v>
      </c>
      <c r="L2243" s="14">
        <v>192.4</v>
      </c>
      <c r="M2243" s="14">
        <v>0.62</v>
      </c>
      <c r="N2243" s="14">
        <f t="shared" si="105"/>
        <v>0.69361702127659575</v>
      </c>
      <c r="O2243" s="14">
        <f t="shared" si="104"/>
        <v>5.8416184971098186</v>
      </c>
      <c r="P2243" s="14"/>
      <c r="Q2243" s="14"/>
      <c r="R2243" s="14"/>
      <c r="W2243" t="s">
        <v>3530</v>
      </c>
      <c r="X2243" s="6">
        <v>2004</v>
      </c>
      <c r="Z2243" s="6">
        <v>0</v>
      </c>
      <c r="AD2243" s="14">
        <v>47</v>
      </c>
    </row>
    <row r="2244" spans="1:30">
      <c r="A2244" s="9">
        <v>15</v>
      </c>
      <c r="B2244" s="9" t="str">
        <f t="shared" si="106"/>
        <v>Bumper DC15130IPRSDV</v>
      </c>
      <c r="C2244" s="14" t="s">
        <v>1127</v>
      </c>
      <c r="D2244" s="14" t="s">
        <v>2998</v>
      </c>
      <c r="E2244" s="14"/>
      <c r="F2244" s="14"/>
      <c r="G2244" s="14"/>
      <c r="H2244" s="14">
        <v>825</v>
      </c>
      <c r="I2244" s="14">
        <v>89.2</v>
      </c>
      <c r="J2244" s="9">
        <v>8.5</v>
      </c>
      <c r="K2244" s="14">
        <v>30.3</v>
      </c>
      <c r="L2244" s="14">
        <v>131.5</v>
      </c>
      <c r="M2244" s="14">
        <v>0.61</v>
      </c>
      <c r="N2244" s="14">
        <f t="shared" si="105"/>
        <v>0.70465116279069773</v>
      </c>
      <c r="O2244" s="14">
        <f t="shared" ref="O2244:O2307" si="107">IF(AD2244&gt;0,1/(1/M2244-1/N2244),0)</f>
        <v>4.5412776412776372</v>
      </c>
      <c r="P2244" s="14"/>
      <c r="Q2244" s="14"/>
      <c r="R2244" s="14"/>
      <c r="W2244" t="s">
        <v>3530</v>
      </c>
      <c r="X2244" s="6">
        <v>2004</v>
      </c>
      <c r="Z2244" s="6">
        <v>0</v>
      </c>
      <c r="AD2244" s="14">
        <v>43</v>
      </c>
    </row>
    <row r="2245" spans="1:30">
      <c r="A2245" s="9">
        <v>15</v>
      </c>
      <c r="B2245" s="9" t="str">
        <f t="shared" si="106"/>
        <v>Bumper DC15180IPMS</v>
      </c>
      <c r="C2245" s="14" t="s">
        <v>1127</v>
      </c>
      <c r="D2245" s="14" t="s">
        <v>2999</v>
      </c>
      <c r="E2245" s="14"/>
      <c r="F2245" s="14"/>
      <c r="G2245" s="14"/>
      <c r="H2245" s="14">
        <v>1250</v>
      </c>
      <c r="I2245" s="14">
        <v>92.2</v>
      </c>
      <c r="J2245" s="9">
        <v>7.62</v>
      </c>
      <c r="K2245" s="14">
        <v>29.3</v>
      </c>
      <c r="L2245" s="14">
        <v>179.2</v>
      </c>
      <c r="M2245" s="14">
        <v>0.39</v>
      </c>
      <c r="N2245" s="14">
        <f t="shared" si="105"/>
        <v>0.40136986301369865</v>
      </c>
      <c r="O2245" s="14">
        <f t="shared" si="107"/>
        <v>13.767469879518071</v>
      </c>
      <c r="P2245" s="14"/>
      <c r="Q2245" s="14"/>
      <c r="R2245" s="14"/>
      <c r="W2245" t="s">
        <v>3530</v>
      </c>
      <c r="X2245" s="6">
        <v>2004</v>
      </c>
      <c r="Z2245" s="6">
        <v>0</v>
      </c>
      <c r="AD2245" s="14">
        <v>73</v>
      </c>
    </row>
    <row r="2246" spans="1:30">
      <c r="A2246" s="9">
        <v>15</v>
      </c>
      <c r="B2246" s="9" t="str">
        <f t="shared" si="106"/>
        <v>Bumper DC15180IPMSDV</v>
      </c>
      <c r="C2246" s="14" t="s">
        <v>1127</v>
      </c>
      <c r="D2246" s="14" t="s">
        <v>3000</v>
      </c>
      <c r="E2246" s="14"/>
      <c r="F2246" s="14"/>
      <c r="G2246" s="14"/>
      <c r="H2246" s="14">
        <v>1250</v>
      </c>
      <c r="I2246" s="14">
        <v>94.3</v>
      </c>
      <c r="J2246" s="9">
        <v>7.62</v>
      </c>
      <c r="K2246" s="14">
        <v>29.3</v>
      </c>
      <c r="L2246" s="14">
        <v>205.2</v>
      </c>
      <c r="M2246" s="14">
        <v>0.28000000000000003</v>
      </c>
      <c r="N2246" s="14">
        <f t="shared" si="105"/>
        <v>0.29897959183673473</v>
      </c>
      <c r="O2246" s="14">
        <f t="shared" si="107"/>
        <v>4.4107526881720398</v>
      </c>
      <c r="P2246" s="14"/>
      <c r="Q2246" s="14"/>
      <c r="R2246" s="14"/>
      <c r="W2246" t="s">
        <v>3530</v>
      </c>
      <c r="X2246" s="6">
        <v>2004</v>
      </c>
      <c r="Z2246" s="6">
        <v>0</v>
      </c>
      <c r="AD2246" s="14">
        <v>98</v>
      </c>
    </row>
    <row r="2247" spans="1:30">
      <c r="A2247" s="9">
        <v>15</v>
      </c>
      <c r="B2247" s="9" t="str">
        <f t="shared" si="106"/>
        <v>Bumper DC1565C</v>
      </c>
      <c r="C2247" s="14" t="s">
        <v>1127</v>
      </c>
      <c r="D2247" s="14" t="s">
        <v>3001</v>
      </c>
      <c r="E2247" s="14"/>
      <c r="F2247" s="14"/>
      <c r="G2247" s="14"/>
      <c r="H2247" s="14">
        <v>550</v>
      </c>
      <c r="I2247" s="14">
        <v>96.1</v>
      </c>
      <c r="J2247" s="9">
        <v>3.05</v>
      </c>
      <c r="K2247" s="14">
        <v>31.5</v>
      </c>
      <c r="L2247" s="14">
        <v>329.9</v>
      </c>
      <c r="M2247" s="14">
        <v>0.37</v>
      </c>
      <c r="N2247" s="14">
        <f t="shared" si="105"/>
        <v>0.39873417721518989</v>
      </c>
      <c r="O2247" s="14">
        <f t="shared" si="107"/>
        <v>5.1343612334801776</v>
      </c>
      <c r="P2247" s="14"/>
      <c r="Q2247" s="14"/>
      <c r="R2247" s="14"/>
      <c r="W2247" t="s">
        <v>3530</v>
      </c>
      <c r="X2247" s="6">
        <v>2004</v>
      </c>
      <c r="Z2247" s="6">
        <v>0</v>
      </c>
      <c r="AD2247" s="14">
        <v>79</v>
      </c>
    </row>
    <row r="2248" spans="1:30">
      <c r="A2248" s="9">
        <v>15</v>
      </c>
      <c r="B2248" s="9" t="str">
        <f t="shared" si="106"/>
        <v>Bumper DC1565IPMS</v>
      </c>
      <c r="C2248" s="14" t="s">
        <v>1127</v>
      </c>
      <c r="D2248" s="14" t="s">
        <v>3002</v>
      </c>
      <c r="E2248" s="14"/>
      <c r="F2248" s="14"/>
      <c r="G2248" s="14"/>
      <c r="H2248" s="14">
        <v>550</v>
      </c>
      <c r="I2248" s="14">
        <v>89.8</v>
      </c>
      <c r="J2248" s="9">
        <v>7.62</v>
      </c>
      <c r="K2248" s="14">
        <v>28.4</v>
      </c>
      <c r="L2248" s="14">
        <v>206.1</v>
      </c>
      <c r="M2248" s="14">
        <v>0.7</v>
      </c>
      <c r="N2248" s="14">
        <f t="shared" si="105"/>
        <v>0.78888888888888886</v>
      </c>
      <c r="O2248" s="14">
        <f t="shared" si="107"/>
        <v>6.2125000000000021</v>
      </c>
      <c r="P2248" s="14"/>
      <c r="Q2248" s="14"/>
      <c r="R2248" s="14"/>
      <c r="W2248" t="s">
        <v>3530</v>
      </c>
      <c r="X2248" s="6">
        <v>2004</v>
      </c>
      <c r="Z2248" s="6">
        <v>0</v>
      </c>
      <c r="AD2248" s="14">
        <v>36</v>
      </c>
    </row>
    <row r="2249" spans="1:30">
      <c r="A2249" s="9">
        <v>15</v>
      </c>
      <c r="B2249" s="9" t="str">
        <f t="shared" si="106"/>
        <v>Bumper DC1575IPMF</v>
      </c>
      <c r="C2249" s="14" t="s">
        <v>1127</v>
      </c>
      <c r="D2249" s="14" t="s">
        <v>3003</v>
      </c>
      <c r="E2249" s="14"/>
      <c r="F2249" s="14"/>
      <c r="G2249" s="14"/>
      <c r="H2249" s="14">
        <v>775</v>
      </c>
      <c r="I2249" s="14">
        <v>90.5</v>
      </c>
      <c r="J2249" s="9">
        <v>10.16</v>
      </c>
      <c r="K2249" s="14">
        <v>32.6</v>
      </c>
      <c r="L2249" s="14">
        <v>167.1</v>
      </c>
      <c r="M2249" s="14">
        <v>0.72</v>
      </c>
      <c r="N2249" s="14">
        <f t="shared" si="105"/>
        <v>0.79512195121951224</v>
      </c>
      <c r="O2249" s="14">
        <f t="shared" si="107"/>
        <v>7.6207792207792142</v>
      </c>
      <c r="P2249" s="14"/>
      <c r="Q2249" s="14"/>
      <c r="R2249" s="14"/>
      <c r="W2249" t="s">
        <v>3530</v>
      </c>
      <c r="X2249" s="6">
        <v>2004</v>
      </c>
      <c r="Z2249" s="6">
        <v>0</v>
      </c>
      <c r="AD2249" s="14">
        <v>41</v>
      </c>
    </row>
    <row r="2250" spans="1:30">
      <c r="A2250" s="9">
        <v>15</v>
      </c>
      <c r="B2250" s="9" t="str">
        <f t="shared" si="106"/>
        <v>Bumper DC1590C</v>
      </c>
      <c r="C2250" s="14" t="s">
        <v>1127</v>
      </c>
      <c r="D2250" s="14" t="s">
        <v>3004</v>
      </c>
      <c r="E2250" s="14"/>
      <c r="F2250" s="14"/>
      <c r="G2250" s="14"/>
      <c r="H2250" s="14">
        <v>650</v>
      </c>
      <c r="I2250" s="14">
        <v>94.7</v>
      </c>
      <c r="J2250" s="9">
        <v>3.81</v>
      </c>
      <c r="K2250" s="14">
        <v>34.799999999999997</v>
      </c>
      <c r="L2250" s="14">
        <v>157.5</v>
      </c>
      <c r="M2250" s="14">
        <v>0.33</v>
      </c>
      <c r="N2250" s="14">
        <f t="shared" si="105"/>
        <v>0.3</v>
      </c>
      <c r="O2250" s="14">
        <f t="shared" si="107"/>
        <v>-3.299999999999998</v>
      </c>
      <c r="P2250" s="14"/>
      <c r="Q2250" s="14"/>
      <c r="R2250" s="14"/>
      <c r="W2250" t="s">
        <v>3530</v>
      </c>
      <c r="X2250" s="6">
        <v>2004</v>
      </c>
      <c r="Z2250" s="6">
        <v>0</v>
      </c>
      <c r="AD2250" s="14">
        <v>116</v>
      </c>
    </row>
    <row r="2251" spans="1:30">
      <c r="A2251" s="9">
        <v>15</v>
      </c>
      <c r="B2251" s="9" t="str">
        <f t="shared" si="106"/>
        <v>Cadence BEAST 15-2</v>
      </c>
      <c r="C2251" s="14" t="s">
        <v>849</v>
      </c>
      <c r="D2251" s="14" t="s">
        <v>3005</v>
      </c>
      <c r="E2251" s="14"/>
      <c r="F2251" s="14"/>
      <c r="G2251" s="14"/>
      <c r="H2251" s="14">
        <v>500</v>
      </c>
      <c r="I2251" s="14">
        <v>87.87</v>
      </c>
      <c r="J2251" s="9">
        <v>15.5</v>
      </c>
      <c r="K2251" s="14">
        <v>27.364999999999998</v>
      </c>
      <c r="L2251" s="14">
        <v>105.88200000000001</v>
      </c>
      <c r="M2251" s="14">
        <v>0.50800000000000001</v>
      </c>
      <c r="N2251" s="14">
        <f t="shared" si="105"/>
        <v>0.54730000000000001</v>
      </c>
      <c r="O2251" s="14">
        <f t="shared" si="107"/>
        <v>7.0745139949109408</v>
      </c>
      <c r="P2251" s="14"/>
      <c r="Q2251" s="14"/>
      <c r="R2251" s="14"/>
      <c r="W2251" t="s">
        <v>3530</v>
      </c>
      <c r="X2251" s="6">
        <v>2004</v>
      </c>
      <c r="Z2251" s="6">
        <v>0</v>
      </c>
      <c r="AD2251" s="14">
        <v>50</v>
      </c>
    </row>
    <row r="2252" spans="1:30">
      <c r="A2252" s="9">
        <v>15</v>
      </c>
      <c r="B2252" s="9" t="str">
        <f t="shared" si="106"/>
        <v>Cadence BEAST 15-4</v>
      </c>
      <c r="C2252" s="14" t="s">
        <v>849</v>
      </c>
      <c r="D2252" s="14" t="s">
        <v>3006</v>
      </c>
      <c r="E2252" s="14"/>
      <c r="F2252" s="14"/>
      <c r="G2252" s="14"/>
      <c r="H2252" s="14">
        <v>600</v>
      </c>
      <c r="I2252" s="14">
        <v>88.09</v>
      </c>
      <c r="J2252" s="9">
        <v>14</v>
      </c>
      <c r="K2252" s="14">
        <v>26.56</v>
      </c>
      <c r="L2252" s="14">
        <v>112.4</v>
      </c>
      <c r="M2252" s="14">
        <v>0.47</v>
      </c>
      <c r="N2252" s="14">
        <f t="shared" si="105"/>
        <v>0.50113207547169814</v>
      </c>
      <c r="O2252" s="14">
        <f t="shared" si="107"/>
        <v>7.5655757575757567</v>
      </c>
      <c r="P2252" s="14"/>
      <c r="Q2252" s="14"/>
      <c r="R2252" s="14"/>
      <c r="W2252" t="s">
        <v>3530</v>
      </c>
      <c r="X2252" s="6">
        <v>2004</v>
      </c>
      <c r="Z2252" s="6">
        <v>0</v>
      </c>
      <c r="AD2252" s="14">
        <v>53</v>
      </c>
    </row>
    <row r="2253" spans="1:30">
      <c r="A2253" s="9">
        <v>15</v>
      </c>
      <c r="B2253" s="9" t="str">
        <f t="shared" si="106"/>
        <v>Cadence BEAST 15-DR V1</v>
      </c>
      <c r="C2253" s="14" t="s">
        <v>849</v>
      </c>
      <c r="D2253" s="14" t="s">
        <v>3007</v>
      </c>
      <c r="E2253" s="14"/>
      <c r="F2253" s="14"/>
      <c r="G2253" s="14"/>
      <c r="H2253" s="14">
        <v>1000</v>
      </c>
      <c r="I2253" s="14">
        <v>87.2</v>
      </c>
      <c r="J2253" s="9">
        <v>11.1</v>
      </c>
      <c r="K2253" s="14">
        <v>24.84</v>
      </c>
      <c r="L2253" s="14">
        <v>130.52000000000001</v>
      </c>
      <c r="M2253" s="14">
        <v>0.56000000000000005</v>
      </c>
      <c r="N2253" s="14">
        <f t="shared" si="105"/>
        <v>0.59142857142857141</v>
      </c>
      <c r="O2253" s="14">
        <f t="shared" si="107"/>
        <v>10.538181818181828</v>
      </c>
      <c r="P2253" s="14"/>
      <c r="Q2253" s="14"/>
      <c r="R2253" s="14"/>
      <c r="W2253" t="s">
        <v>3530</v>
      </c>
      <c r="X2253" s="6">
        <v>2004</v>
      </c>
      <c r="Z2253" s="6">
        <v>0</v>
      </c>
      <c r="AD2253" s="14">
        <v>42</v>
      </c>
    </row>
    <row r="2254" spans="1:30">
      <c r="A2254" s="9">
        <v>15</v>
      </c>
      <c r="B2254" s="9" t="str">
        <f t="shared" si="106"/>
        <v>Cadence BEAST MASTER 15 DVC 1 OHM</v>
      </c>
      <c r="C2254" s="14" t="s">
        <v>849</v>
      </c>
      <c r="D2254" s="14" t="s">
        <v>3008</v>
      </c>
      <c r="E2254" s="14"/>
      <c r="F2254" s="14"/>
      <c r="G2254" s="14"/>
      <c r="H2254" s="14">
        <v>1000</v>
      </c>
      <c r="I2254" s="14">
        <v>93.3</v>
      </c>
      <c r="J2254" s="9">
        <v>11.1</v>
      </c>
      <c r="K2254" s="14">
        <v>33.630000000000003</v>
      </c>
      <c r="L2254" s="14">
        <v>147.51</v>
      </c>
      <c r="M2254" s="14">
        <v>0.39</v>
      </c>
      <c r="N2254" s="14">
        <f t="shared" si="105"/>
        <v>0.40035714285714291</v>
      </c>
      <c r="O2254" s="14">
        <f t="shared" si="107"/>
        <v>15.075517241379252</v>
      </c>
      <c r="P2254" s="14"/>
      <c r="Q2254" s="14"/>
      <c r="R2254" s="14"/>
      <c r="W2254" t="s">
        <v>3530</v>
      </c>
      <c r="X2254" s="6">
        <v>2004</v>
      </c>
      <c r="Z2254" s="6">
        <v>0</v>
      </c>
      <c r="AD2254" s="14">
        <v>84</v>
      </c>
    </row>
    <row r="2255" spans="1:30">
      <c r="A2255" s="9">
        <v>15</v>
      </c>
      <c r="B2255" s="9" t="str">
        <f t="shared" si="106"/>
        <v>Cadence BEAST MASTER 15 DVC 2 OHM</v>
      </c>
      <c r="C2255" s="14" t="s">
        <v>849</v>
      </c>
      <c r="D2255" s="14" t="s">
        <v>3009</v>
      </c>
      <c r="E2255" s="14"/>
      <c r="F2255" s="14"/>
      <c r="G2255" s="14"/>
      <c r="H2255" s="14">
        <v>1000</v>
      </c>
      <c r="I2255" s="14">
        <v>92.6</v>
      </c>
      <c r="J2255" s="9">
        <v>13</v>
      </c>
      <c r="K2255" s="14">
        <v>36.630000000000003</v>
      </c>
      <c r="L2255" s="14">
        <v>120.76</v>
      </c>
      <c r="M2255" s="14">
        <v>0.48</v>
      </c>
      <c r="N2255" s="14">
        <f t="shared" si="105"/>
        <v>0.48840000000000006</v>
      </c>
      <c r="O2255" s="14">
        <f t="shared" si="107"/>
        <v>27.908571428571186</v>
      </c>
      <c r="P2255" s="14"/>
      <c r="Q2255" s="14"/>
      <c r="R2255" s="14"/>
      <c r="W2255" t="s">
        <v>3530</v>
      </c>
      <c r="X2255" s="6">
        <v>2004</v>
      </c>
      <c r="Z2255" s="6">
        <v>0</v>
      </c>
      <c r="AD2255" s="14">
        <v>75</v>
      </c>
    </row>
    <row r="2256" spans="1:30">
      <c r="A2256" s="9">
        <v>15</v>
      </c>
      <c r="B2256" s="9" t="str">
        <f t="shared" si="106"/>
        <v>Cadence BEAST15-2 - 2003</v>
      </c>
      <c r="C2256" s="14" t="s">
        <v>849</v>
      </c>
      <c r="D2256" s="14" t="s">
        <v>3010</v>
      </c>
      <c r="E2256" s="14"/>
      <c r="F2256" s="14"/>
      <c r="G2256" s="14"/>
      <c r="H2256" s="14">
        <v>500</v>
      </c>
      <c r="I2256" s="14">
        <v>88.93</v>
      </c>
      <c r="J2256" s="9">
        <v>15.8</v>
      </c>
      <c r="K2256" s="14">
        <v>30</v>
      </c>
      <c r="L2256" s="14">
        <v>111.66</v>
      </c>
      <c r="M2256" s="14">
        <v>0.56899999999999995</v>
      </c>
      <c r="N2256" s="14">
        <f t="shared" si="105"/>
        <v>0.61224489795918369</v>
      </c>
      <c r="O2256" s="14">
        <f t="shared" si="107"/>
        <v>8.0556866446436857</v>
      </c>
      <c r="P2256" s="14"/>
      <c r="Q2256" s="14"/>
      <c r="R2256" s="14"/>
      <c r="W2256" t="s">
        <v>3530</v>
      </c>
      <c r="X2256" s="6">
        <v>2004</v>
      </c>
      <c r="Z2256" s="6">
        <v>0</v>
      </c>
      <c r="AD2256" s="14">
        <v>49</v>
      </c>
    </row>
    <row r="2257" spans="1:30">
      <c r="A2257" s="9">
        <v>15</v>
      </c>
      <c r="B2257" s="9" t="str">
        <f t="shared" si="106"/>
        <v>Cadence BM151Q-C</v>
      </c>
      <c r="C2257" s="14" t="s">
        <v>849</v>
      </c>
      <c r="D2257" s="14" t="s">
        <v>3011</v>
      </c>
      <c r="E2257" s="14"/>
      <c r="F2257" s="14"/>
      <c r="G2257" s="14"/>
      <c r="H2257" s="14">
        <v>1500</v>
      </c>
      <c r="I2257" s="14">
        <v>103.79</v>
      </c>
      <c r="J2257" s="9">
        <v>6.35</v>
      </c>
      <c r="K2257" s="14">
        <v>31.443000000000001</v>
      </c>
      <c r="L2257" s="14">
        <v>57.375</v>
      </c>
      <c r="M2257" s="14">
        <v>0.41099999999999998</v>
      </c>
      <c r="N2257" s="14">
        <f t="shared" si="105"/>
        <v>0.43072602739726029</v>
      </c>
      <c r="O2257" s="14">
        <f t="shared" si="107"/>
        <v>8.9743562499999978</v>
      </c>
      <c r="P2257" s="14"/>
      <c r="Q2257" s="14"/>
      <c r="R2257" s="14"/>
      <c r="W2257" t="s">
        <v>3530</v>
      </c>
      <c r="X2257" s="6">
        <v>2004</v>
      </c>
      <c r="Z2257" s="6">
        <v>0</v>
      </c>
      <c r="AD2257" s="14">
        <v>73</v>
      </c>
    </row>
    <row r="2258" spans="1:30">
      <c r="A2258" s="9">
        <v>15</v>
      </c>
      <c r="B2258" s="9" t="str">
        <f t="shared" si="106"/>
        <v>Cadence BM15-2 REV 2</v>
      </c>
      <c r="C2258" s="14" t="s">
        <v>849</v>
      </c>
      <c r="D2258" s="14" t="s">
        <v>3012</v>
      </c>
      <c r="E2258" s="14"/>
      <c r="F2258" s="14"/>
      <c r="G2258" s="14"/>
      <c r="H2258" s="14">
        <v>1200</v>
      </c>
      <c r="I2258" s="14">
        <v>91.4</v>
      </c>
      <c r="J2258" s="9">
        <v>11.43</v>
      </c>
      <c r="K2258" s="14">
        <v>33.700000000000003</v>
      </c>
      <c r="L2258" s="14">
        <v>101.6</v>
      </c>
      <c r="M2258" s="14">
        <v>0.42</v>
      </c>
      <c r="N2258" s="14">
        <f t="shared" si="105"/>
        <v>0.4376623376623377</v>
      </c>
      <c r="O2258" s="14">
        <f t="shared" si="107"/>
        <v>10.407352941176432</v>
      </c>
      <c r="P2258" s="14"/>
      <c r="Q2258" s="14"/>
      <c r="R2258" s="14"/>
      <c r="W2258" t="s">
        <v>3530</v>
      </c>
      <c r="X2258" s="6">
        <v>2004</v>
      </c>
      <c r="Z2258" s="6">
        <v>0</v>
      </c>
      <c r="AD2258" s="14">
        <v>77</v>
      </c>
    </row>
    <row r="2259" spans="1:30">
      <c r="A2259" s="9">
        <v>15</v>
      </c>
      <c r="B2259" s="9" t="str">
        <f t="shared" si="106"/>
        <v>Cadence BM15-C</v>
      </c>
      <c r="C2259" s="14" t="s">
        <v>849</v>
      </c>
      <c r="D2259" s="14" t="s">
        <v>3013</v>
      </c>
      <c r="E2259" s="14"/>
      <c r="F2259" s="14"/>
      <c r="G2259" s="14"/>
      <c r="H2259" s="14">
        <v>1500</v>
      </c>
      <c r="I2259" s="14">
        <v>97.77</v>
      </c>
      <c r="J2259" s="9">
        <v>6.35</v>
      </c>
      <c r="K2259" s="14">
        <v>31.443000000000001</v>
      </c>
      <c r="L2259" s="14">
        <v>57.375</v>
      </c>
      <c r="M2259" s="14">
        <v>0.41099999999999998</v>
      </c>
      <c r="N2259" s="14">
        <f t="shared" si="105"/>
        <v>0.43072602739726029</v>
      </c>
      <c r="O2259" s="14">
        <f t="shared" si="107"/>
        <v>8.9743562499999978</v>
      </c>
      <c r="P2259" s="14"/>
      <c r="Q2259" s="14"/>
      <c r="R2259" s="14"/>
      <c r="W2259" t="s">
        <v>3530</v>
      </c>
      <c r="X2259" s="6">
        <v>2004</v>
      </c>
      <c r="Z2259" s="6">
        <v>0</v>
      </c>
      <c r="AD2259" s="14">
        <v>73</v>
      </c>
    </row>
    <row r="2260" spans="1:30">
      <c r="A2260" s="9">
        <v>15</v>
      </c>
      <c r="B2260" s="9" t="str">
        <f t="shared" si="106"/>
        <v>Cadence FLASH 154</v>
      </c>
      <c r="C2260" s="14" t="s">
        <v>849</v>
      </c>
      <c r="D2260" s="14" t="s">
        <v>3014</v>
      </c>
      <c r="E2260" s="14"/>
      <c r="F2260" s="14"/>
      <c r="G2260" s="14"/>
      <c r="H2260" s="14">
        <v>300</v>
      </c>
      <c r="I2260" s="14">
        <v>84</v>
      </c>
      <c r="J2260" s="9">
        <v>5.5</v>
      </c>
      <c r="K2260" s="14">
        <v>22.55</v>
      </c>
      <c r="L2260" s="14">
        <v>145.54</v>
      </c>
      <c r="M2260" s="14">
        <v>1.0980000000000001</v>
      </c>
      <c r="N2260" s="14">
        <f t="shared" si="105"/>
        <v>1.2527777777777778</v>
      </c>
      <c r="O2260" s="14">
        <f t="shared" si="107"/>
        <v>8.8872577171572154</v>
      </c>
      <c r="P2260" s="14"/>
      <c r="Q2260" s="14"/>
      <c r="R2260" s="14"/>
      <c r="W2260" t="s">
        <v>3530</v>
      </c>
      <c r="X2260" s="6">
        <v>2004</v>
      </c>
      <c r="Z2260" s="6">
        <v>0</v>
      </c>
      <c r="AD2260" s="14">
        <v>18</v>
      </c>
    </row>
    <row r="2261" spans="1:30">
      <c r="A2261" s="9">
        <v>15</v>
      </c>
      <c r="B2261" s="9" t="str">
        <f t="shared" si="106"/>
        <v>Cadence MW15-2</v>
      </c>
      <c r="C2261" s="14" t="s">
        <v>849</v>
      </c>
      <c r="D2261" s="14" t="s">
        <v>3015</v>
      </c>
      <c r="E2261" s="14"/>
      <c r="F2261" s="14"/>
      <c r="G2261" s="14"/>
      <c r="H2261" s="14">
        <v>300</v>
      </c>
      <c r="I2261" s="14">
        <v>90</v>
      </c>
      <c r="J2261" s="9">
        <v>16</v>
      </c>
      <c r="K2261" s="14">
        <v>19</v>
      </c>
      <c r="L2261" s="14">
        <v>209</v>
      </c>
      <c r="M2261" s="14">
        <v>0.53</v>
      </c>
      <c r="N2261" s="14">
        <f t="shared" si="105"/>
        <v>0.54285714285714282</v>
      </c>
      <c r="O2261" s="14">
        <f t="shared" si="107"/>
        <v>22.377777777777965</v>
      </c>
      <c r="P2261" s="14"/>
      <c r="Q2261" s="14"/>
      <c r="R2261" s="14"/>
      <c r="W2261" t="s">
        <v>3530</v>
      </c>
      <c r="X2261" s="6">
        <v>2004</v>
      </c>
      <c r="Z2261" s="6">
        <v>0</v>
      </c>
      <c r="AD2261" s="14">
        <v>35</v>
      </c>
    </row>
    <row r="2262" spans="1:30">
      <c r="A2262" s="9">
        <v>15</v>
      </c>
      <c r="B2262" s="9" t="str">
        <f t="shared" si="106"/>
        <v>Cadence MW15-2 VERSION 1</v>
      </c>
      <c r="C2262" s="14" t="s">
        <v>849</v>
      </c>
      <c r="D2262" s="14" t="s">
        <v>3016</v>
      </c>
      <c r="E2262" s="14"/>
      <c r="F2262" s="14"/>
      <c r="G2262" s="14"/>
      <c r="H2262" s="14">
        <v>400</v>
      </c>
      <c r="I2262" s="14">
        <v>86.4</v>
      </c>
      <c r="J2262" s="9">
        <v>7.9</v>
      </c>
      <c r="K2262" s="14">
        <v>19.62</v>
      </c>
      <c r="L2262" s="14">
        <v>208.9</v>
      </c>
      <c r="M2262" s="14">
        <v>0.53</v>
      </c>
      <c r="N2262" s="14">
        <f t="shared" si="105"/>
        <v>0.54500000000000004</v>
      </c>
      <c r="O2262" s="14">
        <f t="shared" si="107"/>
        <v>19.256666666666696</v>
      </c>
      <c r="P2262" s="14"/>
      <c r="Q2262" s="14"/>
      <c r="R2262" s="14"/>
      <c r="W2262" t="s">
        <v>3530</v>
      </c>
      <c r="X2262" s="6">
        <v>2004</v>
      </c>
      <c r="Z2262" s="6">
        <v>0</v>
      </c>
      <c r="AD2262" s="14">
        <v>36</v>
      </c>
    </row>
    <row r="2263" spans="1:30">
      <c r="A2263" s="9">
        <v>15</v>
      </c>
      <c r="B2263" s="9" t="str">
        <f t="shared" si="106"/>
        <v>Cadence MW15-4</v>
      </c>
      <c r="C2263" s="14" t="s">
        <v>849</v>
      </c>
      <c r="D2263" s="14" t="s">
        <v>3017</v>
      </c>
      <c r="E2263" s="14"/>
      <c r="F2263" s="14"/>
      <c r="G2263" s="14"/>
      <c r="H2263" s="14">
        <v>400</v>
      </c>
      <c r="I2263" s="14">
        <v>86</v>
      </c>
      <c r="J2263" s="9">
        <v>32</v>
      </c>
      <c r="K2263" s="14">
        <v>20</v>
      </c>
      <c r="L2263" s="14">
        <v>194.5</v>
      </c>
      <c r="M2263" s="14">
        <v>0.61</v>
      </c>
      <c r="N2263" s="14">
        <f t="shared" si="105"/>
        <v>0.625</v>
      </c>
      <c r="O2263" s="14">
        <f t="shared" si="107"/>
        <v>25.416666666666696</v>
      </c>
      <c r="P2263" s="14"/>
      <c r="Q2263" s="14"/>
      <c r="R2263" s="14"/>
      <c r="W2263" t="s">
        <v>3530</v>
      </c>
      <c r="X2263" s="6">
        <v>2004</v>
      </c>
      <c r="Z2263" s="6">
        <v>0</v>
      </c>
      <c r="AD2263" s="14">
        <v>32</v>
      </c>
    </row>
    <row r="2264" spans="1:30">
      <c r="A2264" s="9">
        <v>15</v>
      </c>
      <c r="B2264" s="9" t="str">
        <f t="shared" si="106"/>
        <v>Cadence SW154-DM</v>
      </c>
      <c r="C2264" s="9" t="s">
        <v>849</v>
      </c>
      <c r="D2264" s="9" t="s">
        <v>3018</v>
      </c>
      <c r="E2264" s="9"/>
      <c r="F2264" s="9"/>
      <c r="G2264" s="9"/>
      <c r="H2264" s="9">
        <v>500</v>
      </c>
      <c r="I2264" s="9">
        <v>88</v>
      </c>
      <c r="J2264" s="9">
        <v>0</v>
      </c>
      <c r="K2264" s="9">
        <v>26</v>
      </c>
      <c r="L2264" s="9">
        <v>278.10000000000002</v>
      </c>
      <c r="M2264" s="9">
        <v>0.71</v>
      </c>
      <c r="N2264" s="14">
        <f t="shared" si="105"/>
        <v>0.74285714285714288</v>
      </c>
      <c r="O2264" s="14">
        <f t="shared" si="107"/>
        <v>16.052173913043415</v>
      </c>
      <c r="P2264" s="9"/>
      <c r="Q2264" s="9"/>
      <c r="R2264" s="9"/>
      <c r="W2264" t="s">
        <v>3530</v>
      </c>
      <c r="X2264" s="6">
        <v>2004</v>
      </c>
      <c r="Z2264" s="6">
        <v>0</v>
      </c>
      <c r="AD2264" s="9">
        <v>35</v>
      </c>
    </row>
    <row r="2265" spans="1:30">
      <c r="A2265" s="9">
        <v>15</v>
      </c>
      <c r="B2265" s="9" t="str">
        <f t="shared" si="106"/>
        <v>Cadence SW15-8DM</v>
      </c>
      <c r="C2265" s="9" t="s">
        <v>849</v>
      </c>
      <c r="D2265" s="9" t="s">
        <v>3019</v>
      </c>
      <c r="E2265" s="9"/>
      <c r="F2265" s="9"/>
      <c r="G2265" s="9"/>
      <c r="H2265" s="9">
        <v>300</v>
      </c>
      <c r="I2265" s="9">
        <v>90</v>
      </c>
      <c r="J2265" s="9">
        <v>16</v>
      </c>
      <c r="K2265" s="9">
        <v>26</v>
      </c>
      <c r="L2265" s="9">
        <v>294.5</v>
      </c>
      <c r="M2265" s="9">
        <v>0.9</v>
      </c>
      <c r="N2265" s="14">
        <f t="shared" si="105"/>
        <v>0.96296296296296291</v>
      </c>
      <c r="O2265" s="14">
        <f t="shared" si="107"/>
        <v>13.764705882352947</v>
      </c>
      <c r="P2265" s="9"/>
      <c r="Q2265" s="9"/>
      <c r="R2265" s="9"/>
      <c r="W2265" t="s">
        <v>3530</v>
      </c>
      <c r="X2265" s="6">
        <v>2004</v>
      </c>
      <c r="Z2265" s="6">
        <v>0</v>
      </c>
      <c r="AD2265" s="9">
        <v>27</v>
      </c>
    </row>
    <row r="2266" spans="1:30">
      <c r="A2266" s="9">
        <v>15</v>
      </c>
      <c r="B2266" s="9" t="str">
        <f t="shared" si="106"/>
        <v>Cadence UD15-2</v>
      </c>
      <c r="C2266" s="9" t="s">
        <v>849</v>
      </c>
      <c r="D2266" s="9" t="s">
        <v>3020</v>
      </c>
      <c r="E2266" s="9"/>
      <c r="F2266" s="9"/>
      <c r="G2266" s="9"/>
      <c r="H2266" s="9">
        <v>500</v>
      </c>
      <c r="I2266" s="9">
        <v>90.76</v>
      </c>
      <c r="J2266" s="9">
        <v>5</v>
      </c>
      <c r="K2266" s="9">
        <v>27.36</v>
      </c>
      <c r="L2266" s="9">
        <v>173.26</v>
      </c>
      <c r="M2266" s="9">
        <v>0.42499999999999999</v>
      </c>
      <c r="N2266" s="14">
        <f t="shared" si="105"/>
        <v>0.45600000000000002</v>
      </c>
      <c r="O2266" s="14">
        <f t="shared" si="107"/>
        <v>6.2516129032257926</v>
      </c>
      <c r="P2266" s="9"/>
      <c r="Q2266" s="9"/>
      <c r="R2266" s="9"/>
      <c r="W2266" t="s">
        <v>3530</v>
      </c>
      <c r="X2266" s="6">
        <v>2004</v>
      </c>
      <c r="Z2266" s="6">
        <v>0</v>
      </c>
      <c r="AD2266" s="9">
        <v>60</v>
      </c>
    </row>
    <row r="2267" spans="1:30">
      <c r="A2267" s="9">
        <v>15</v>
      </c>
      <c r="B2267" s="9" t="str">
        <f t="shared" si="106"/>
        <v>Cadence UD152 2003</v>
      </c>
      <c r="C2267" s="9" t="s">
        <v>849</v>
      </c>
      <c r="D2267" s="9" t="s">
        <v>3021</v>
      </c>
      <c r="E2267" s="9"/>
      <c r="F2267" s="9"/>
      <c r="G2267" s="9"/>
      <c r="H2267" s="9">
        <v>500</v>
      </c>
      <c r="I2267" s="9">
        <v>88.82</v>
      </c>
      <c r="J2267" s="9">
        <v>9.3000000000000007</v>
      </c>
      <c r="K2267" s="9">
        <v>21.84</v>
      </c>
      <c r="L2267" s="9">
        <v>199.4</v>
      </c>
      <c r="M2267" s="9">
        <v>0.4</v>
      </c>
      <c r="N2267" s="14">
        <f t="shared" si="105"/>
        <v>0.42</v>
      </c>
      <c r="O2267" s="14">
        <f t="shared" si="107"/>
        <v>8.3999999999999986</v>
      </c>
      <c r="P2267" s="9"/>
      <c r="Q2267" s="9"/>
      <c r="R2267" s="9"/>
      <c r="W2267" t="s">
        <v>3530</v>
      </c>
      <c r="X2267" s="6">
        <v>2004</v>
      </c>
      <c r="Z2267" s="6">
        <v>0</v>
      </c>
      <c r="AD2267" s="9">
        <v>52</v>
      </c>
    </row>
    <row r="2268" spans="1:30">
      <c r="A2268" s="9">
        <v>15</v>
      </c>
      <c r="B2268" s="9" t="str">
        <f t="shared" si="106"/>
        <v>Cadence UD152-H</v>
      </c>
      <c r="C2268" s="9" t="s">
        <v>849</v>
      </c>
      <c r="D2268" s="9" t="s">
        <v>3022</v>
      </c>
      <c r="E2268" s="9"/>
      <c r="F2268" s="9"/>
      <c r="G2268" s="9"/>
      <c r="H2268" s="9">
        <v>400</v>
      </c>
      <c r="I2268" s="9">
        <v>88.8</v>
      </c>
      <c r="J2268" s="9">
        <v>8.5</v>
      </c>
      <c r="K2268" s="9">
        <v>21.84</v>
      </c>
      <c r="L2268" s="9">
        <v>199</v>
      </c>
      <c r="M2268" s="9">
        <v>0.40100000000000002</v>
      </c>
      <c r="N2268" s="14">
        <f t="shared" si="105"/>
        <v>0.42</v>
      </c>
      <c r="O2268" s="14">
        <f t="shared" si="107"/>
        <v>8.864210526315814</v>
      </c>
      <c r="P2268" s="9"/>
      <c r="Q2268" s="9"/>
      <c r="R2268" s="9"/>
      <c r="W2268" t="s">
        <v>3530</v>
      </c>
      <c r="X2268" s="6">
        <v>2004</v>
      </c>
      <c r="Z2268" s="6">
        <v>0</v>
      </c>
      <c r="AD2268" s="9">
        <v>52</v>
      </c>
    </row>
    <row r="2269" spans="1:30">
      <c r="A2269" s="9">
        <v>15</v>
      </c>
      <c r="B2269" s="9" t="str">
        <f t="shared" si="106"/>
        <v>Cadence UD15-4</v>
      </c>
      <c r="C2269" s="9" t="s">
        <v>849</v>
      </c>
      <c r="D2269" s="9" t="s">
        <v>3023</v>
      </c>
      <c r="E2269" s="9"/>
      <c r="F2269" s="9"/>
      <c r="G2269" s="9"/>
      <c r="H2269" s="9">
        <v>500</v>
      </c>
      <c r="I2269" s="9">
        <v>91.23</v>
      </c>
      <c r="J2269" s="9">
        <v>5</v>
      </c>
      <c r="K2269" s="9">
        <v>25.76</v>
      </c>
      <c r="L2269" s="9">
        <v>214.92</v>
      </c>
      <c r="M2269" s="9">
        <v>0.39600000000000002</v>
      </c>
      <c r="N2269" s="14">
        <f t="shared" si="105"/>
        <v>0.42933333333333334</v>
      </c>
      <c r="O2269" s="14">
        <f t="shared" si="107"/>
        <v>5.1004800000000063</v>
      </c>
      <c r="P2269" s="9"/>
      <c r="Q2269" s="9"/>
      <c r="R2269" s="9"/>
      <c r="W2269" t="s">
        <v>3530</v>
      </c>
      <c r="X2269" s="6">
        <v>2004</v>
      </c>
      <c r="Z2269" s="6">
        <v>0</v>
      </c>
      <c r="AD2269" s="9">
        <v>60</v>
      </c>
    </row>
    <row r="2270" spans="1:30">
      <c r="A2270" s="9">
        <v>15</v>
      </c>
      <c r="B2270" s="9" t="str">
        <f t="shared" si="106"/>
        <v>Cadence UD15-4 2003 REV2</v>
      </c>
      <c r="C2270" s="9" t="s">
        <v>849</v>
      </c>
      <c r="D2270" s="9" t="s">
        <v>3024</v>
      </c>
      <c r="E2270" s="9"/>
      <c r="F2270" s="9"/>
      <c r="G2270" s="9"/>
      <c r="H2270" s="9">
        <v>500</v>
      </c>
      <c r="I2270" s="9">
        <v>89.63</v>
      </c>
      <c r="J2270" s="9">
        <v>8.1</v>
      </c>
      <c r="K2270" s="9">
        <v>23</v>
      </c>
      <c r="L2270" s="9">
        <v>207</v>
      </c>
      <c r="M2270" s="9">
        <v>0.40600000000000003</v>
      </c>
      <c r="N2270" s="14">
        <f t="shared" si="105"/>
        <v>0.43396226415094341</v>
      </c>
      <c r="O2270" s="14">
        <f t="shared" si="107"/>
        <v>6.3009446693657365</v>
      </c>
      <c r="P2270" s="9"/>
      <c r="Q2270" s="9"/>
      <c r="R2270" s="9"/>
      <c r="W2270" t="s">
        <v>3530</v>
      </c>
      <c r="X2270" s="6">
        <v>2004</v>
      </c>
      <c r="Z2270" s="6">
        <v>0</v>
      </c>
      <c r="AD2270" s="9">
        <v>53</v>
      </c>
    </row>
    <row r="2271" spans="1:30">
      <c r="A2271" s="9">
        <v>15</v>
      </c>
      <c r="B2271" s="9" t="str">
        <f t="shared" si="106"/>
        <v>Cadence UD154-H</v>
      </c>
      <c r="C2271" s="9" t="s">
        <v>849</v>
      </c>
      <c r="D2271" s="9" t="s">
        <v>3025</v>
      </c>
      <c r="E2271" s="9"/>
      <c r="F2271" s="9"/>
      <c r="G2271" s="9"/>
      <c r="H2271" s="9">
        <v>400</v>
      </c>
      <c r="I2271" s="9">
        <v>90</v>
      </c>
      <c r="J2271" s="9">
        <v>8.15</v>
      </c>
      <c r="K2271" s="9">
        <v>23</v>
      </c>
      <c r="L2271" s="9">
        <v>207</v>
      </c>
      <c r="M2271" s="9">
        <v>0.40600000000000003</v>
      </c>
      <c r="N2271" s="14">
        <f t="shared" si="105"/>
        <v>0.43396226415094341</v>
      </c>
      <c r="O2271" s="14">
        <f t="shared" si="107"/>
        <v>6.3009446693657365</v>
      </c>
      <c r="P2271" s="9"/>
      <c r="Q2271" s="9"/>
      <c r="R2271" s="9"/>
      <c r="W2271" t="s">
        <v>3530</v>
      </c>
      <c r="X2271" s="6">
        <v>2004</v>
      </c>
      <c r="Z2271" s="6">
        <v>0</v>
      </c>
      <c r="AD2271" s="9">
        <v>53</v>
      </c>
    </row>
    <row r="2272" spans="1:30">
      <c r="A2272" s="9">
        <v>15</v>
      </c>
      <c r="B2272" s="9" t="str">
        <f t="shared" si="106"/>
        <v>Cadence WB15-2</v>
      </c>
      <c r="C2272" s="9" t="s">
        <v>849</v>
      </c>
      <c r="D2272" s="9" t="s">
        <v>3026</v>
      </c>
      <c r="E2272" s="9"/>
      <c r="F2272" s="9"/>
      <c r="G2272" s="9"/>
      <c r="H2272" s="9">
        <v>1000</v>
      </c>
      <c r="I2272" s="9">
        <v>85.33</v>
      </c>
      <c r="J2272" s="9">
        <v>15</v>
      </c>
      <c r="K2272" s="9">
        <v>21.196999999999999</v>
      </c>
      <c r="L2272" s="9">
        <v>121.39100000000001</v>
      </c>
      <c r="M2272" s="9">
        <v>0.46600000000000003</v>
      </c>
      <c r="N2272" s="14">
        <f t="shared" si="105"/>
        <v>0.51700000000000002</v>
      </c>
      <c r="O2272" s="14">
        <f t="shared" si="107"/>
        <v>4.7239607843137259</v>
      </c>
      <c r="P2272" s="9"/>
      <c r="Q2272" s="9"/>
      <c r="R2272" s="9"/>
      <c r="W2272" t="s">
        <v>3530</v>
      </c>
      <c r="X2272" s="6">
        <v>2004</v>
      </c>
      <c r="Z2272" s="6">
        <v>0</v>
      </c>
      <c r="AD2272" s="9">
        <v>41</v>
      </c>
    </row>
    <row r="2273" spans="1:30">
      <c r="A2273" s="9">
        <v>15</v>
      </c>
      <c r="B2273" s="9" t="str">
        <f t="shared" si="106"/>
        <v>Cadence WB15-4</v>
      </c>
      <c r="C2273" s="9" t="s">
        <v>849</v>
      </c>
      <c r="D2273" s="9" t="s">
        <v>3027</v>
      </c>
      <c r="E2273" s="9"/>
      <c r="F2273" s="9"/>
      <c r="G2273" s="9"/>
      <c r="H2273" s="9">
        <v>600</v>
      </c>
      <c r="I2273" s="9">
        <v>90</v>
      </c>
      <c r="J2273" s="9">
        <v>15</v>
      </c>
      <c r="K2273" s="9">
        <v>21</v>
      </c>
      <c r="L2273" s="9">
        <v>128.80000000000001</v>
      </c>
      <c r="M2273" s="9">
        <v>0.49</v>
      </c>
      <c r="N2273" s="14">
        <f t="shared" si="105"/>
        <v>0.55263157894736847</v>
      </c>
      <c r="O2273" s="14">
        <f t="shared" si="107"/>
        <v>4.3235294117647012</v>
      </c>
      <c r="P2273" s="9"/>
      <c r="Q2273" s="9"/>
      <c r="R2273" s="9"/>
      <c r="W2273" t="s">
        <v>3530</v>
      </c>
      <c r="X2273" s="6">
        <v>2004</v>
      </c>
      <c r="Z2273" s="6">
        <v>0</v>
      </c>
      <c r="AD2273" s="9">
        <v>38</v>
      </c>
    </row>
    <row r="2274" spans="1:30">
      <c r="A2274" s="9">
        <v>15</v>
      </c>
      <c r="B2274" s="9" t="str">
        <f t="shared" si="106"/>
        <v>Cadence Z10W2 2003</v>
      </c>
      <c r="C2274" s="9" t="s">
        <v>849</v>
      </c>
      <c r="D2274" s="9" t="s">
        <v>3028</v>
      </c>
      <c r="E2274" s="9"/>
      <c r="F2274" s="9"/>
      <c r="G2274" s="9"/>
      <c r="H2274" s="9">
        <v>200</v>
      </c>
      <c r="I2274" s="9">
        <v>86.19</v>
      </c>
      <c r="J2274" s="9">
        <v>4.6500000000000004</v>
      </c>
      <c r="K2274" s="9">
        <v>32.283000000000001</v>
      </c>
      <c r="L2274" s="9">
        <v>35.570999999999998</v>
      </c>
      <c r="M2274" s="9">
        <v>0.42299999999999999</v>
      </c>
      <c r="N2274" s="14">
        <f t="shared" si="105"/>
        <v>0.4422328767123288</v>
      </c>
      <c r="O2274" s="14">
        <f t="shared" si="107"/>
        <v>9.7262884615384486</v>
      </c>
      <c r="P2274" s="9"/>
      <c r="Q2274" s="9"/>
      <c r="R2274" s="9"/>
      <c r="W2274" t="s">
        <v>3530</v>
      </c>
      <c r="X2274" s="6">
        <v>2004</v>
      </c>
      <c r="Z2274" s="6">
        <v>0</v>
      </c>
      <c r="AD2274" s="9">
        <v>73</v>
      </c>
    </row>
    <row r="2275" spans="1:30">
      <c r="A2275" s="9">
        <v>15</v>
      </c>
      <c r="B2275" s="9" t="str">
        <f t="shared" si="106"/>
        <v xml:space="preserve">Celestion Frontline 15 </v>
      </c>
      <c r="C2275" s="9" t="s">
        <v>960</v>
      </c>
      <c r="D2275" s="9" t="s">
        <v>3029</v>
      </c>
      <c r="E2275" s="9"/>
      <c r="F2275" s="9"/>
      <c r="G2275" s="9"/>
      <c r="H2275" s="9">
        <v>600</v>
      </c>
      <c r="I2275" s="9">
        <v>98</v>
      </c>
      <c r="J2275" s="9">
        <v>3.3</v>
      </c>
      <c r="K2275" s="9">
        <v>48</v>
      </c>
      <c r="L2275" s="9">
        <v>173.6</v>
      </c>
      <c r="M2275" s="9">
        <v>0.24</v>
      </c>
      <c r="N2275" s="14">
        <f t="shared" si="105"/>
        <v>0.25945945945945947</v>
      </c>
      <c r="O2275" s="14">
        <f t="shared" si="107"/>
        <v>3.1999999999999953</v>
      </c>
      <c r="P2275" s="9"/>
      <c r="Q2275" s="9"/>
      <c r="R2275" s="9"/>
      <c r="W2275" t="s">
        <v>3530</v>
      </c>
      <c r="X2275" s="6">
        <v>2004</v>
      </c>
      <c r="Z2275" s="6">
        <v>0</v>
      </c>
      <c r="AD2275" s="9">
        <v>185</v>
      </c>
    </row>
    <row r="2276" spans="1:30">
      <c r="A2276" s="9">
        <v>15</v>
      </c>
      <c r="B2276" s="9" t="str">
        <f t="shared" si="106"/>
        <v>Celestion Neo NTi-1550</v>
      </c>
      <c r="C2276" s="9" t="s">
        <v>960</v>
      </c>
      <c r="D2276" s="9" t="s">
        <v>3030</v>
      </c>
      <c r="E2276" s="9"/>
      <c r="F2276" s="9"/>
      <c r="G2276" s="9"/>
      <c r="H2276" s="9">
        <v>600</v>
      </c>
      <c r="I2276" s="9">
        <v>98</v>
      </c>
      <c r="J2276" s="9">
        <v>6</v>
      </c>
      <c r="K2276" s="9">
        <v>45</v>
      </c>
      <c r="L2276" s="9">
        <v>145</v>
      </c>
      <c r="M2276" s="9">
        <v>0.24</v>
      </c>
      <c r="N2276" s="14">
        <f t="shared" si="105"/>
        <v>0.25</v>
      </c>
      <c r="O2276" s="14">
        <f t="shared" si="107"/>
        <v>5.9999999999999893</v>
      </c>
      <c r="P2276" s="9"/>
      <c r="Q2276" s="9"/>
      <c r="R2276" s="9"/>
      <c r="W2276" t="s">
        <v>3530</v>
      </c>
      <c r="X2276" s="6">
        <v>2004</v>
      </c>
      <c r="Z2276" s="6">
        <v>0</v>
      </c>
      <c r="AD2276" s="9">
        <v>180</v>
      </c>
    </row>
    <row r="2277" spans="1:30">
      <c r="A2277" s="9">
        <v>15</v>
      </c>
      <c r="B2277" s="9" t="str">
        <f t="shared" si="106"/>
        <v>Celestion Neo NTi-1551</v>
      </c>
      <c r="C2277" s="9" t="s">
        <v>960</v>
      </c>
      <c r="D2277" s="9" t="s">
        <v>3031</v>
      </c>
      <c r="E2277" s="9"/>
      <c r="F2277" s="9"/>
      <c r="G2277" s="9"/>
      <c r="H2277" s="9">
        <v>600</v>
      </c>
      <c r="I2277" s="9">
        <v>97</v>
      </c>
      <c r="J2277" s="9">
        <v>6</v>
      </c>
      <c r="K2277" s="9">
        <v>45</v>
      </c>
      <c r="L2277" s="9">
        <v>175</v>
      </c>
      <c r="M2277" s="9">
        <v>0.25</v>
      </c>
      <c r="N2277" s="14">
        <f t="shared" si="105"/>
        <v>0.29032258064516131</v>
      </c>
      <c r="O2277" s="14">
        <f t="shared" si="107"/>
        <v>1.7999999999999992</v>
      </c>
      <c r="P2277" s="9"/>
      <c r="Q2277" s="9"/>
      <c r="R2277" s="9"/>
      <c r="W2277" t="s">
        <v>3530</v>
      </c>
      <c r="X2277" s="6">
        <v>2004</v>
      </c>
      <c r="Z2277" s="6">
        <v>0</v>
      </c>
      <c r="AD2277" s="9">
        <v>155</v>
      </c>
    </row>
    <row r="2278" spans="1:30">
      <c r="A2278" s="9">
        <v>15</v>
      </c>
      <c r="B2278" s="9" t="str">
        <f t="shared" si="106"/>
        <v>Celestion Neo NTi-1552</v>
      </c>
      <c r="C2278" s="9" t="s">
        <v>960</v>
      </c>
      <c r="D2278" s="9" t="s">
        <v>3032</v>
      </c>
      <c r="E2278" s="9"/>
      <c r="F2278" s="9"/>
      <c r="G2278" s="9"/>
      <c r="H2278" s="9">
        <v>500</v>
      </c>
      <c r="I2278" s="9">
        <v>100</v>
      </c>
      <c r="J2278" s="9">
        <v>5</v>
      </c>
      <c r="K2278" s="9">
        <v>45</v>
      </c>
      <c r="L2278" s="9">
        <v>180</v>
      </c>
      <c r="M2278" s="9">
        <v>0.27</v>
      </c>
      <c r="N2278" s="14">
        <f t="shared" si="105"/>
        <v>0.29032258064516131</v>
      </c>
      <c r="O2278" s="14">
        <f t="shared" si="107"/>
        <v>3.8571428571428599</v>
      </c>
      <c r="P2278" s="9"/>
      <c r="Q2278" s="9"/>
      <c r="R2278" s="9"/>
      <c r="W2278" t="s">
        <v>3530</v>
      </c>
      <c r="X2278" s="6">
        <v>2004</v>
      </c>
      <c r="Z2278" s="6">
        <v>0</v>
      </c>
      <c r="AD2278" s="9">
        <v>155</v>
      </c>
    </row>
    <row r="2279" spans="1:30">
      <c r="A2279" s="9">
        <v>15</v>
      </c>
      <c r="B2279" s="9" t="str">
        <f t="shared" si="106"/>
        <v>Celestion Truvox 1520</v>
      </c>
      <c r="C2279" s="9" t="s">
        <v>960</v>
      </c>
      <c r="D2279" s="9" t="s">
        <v>3033</v>
      </c>
      <c r="E2279" s="9"/>
      <c r="F2279" s="9"/>
      <c r="G2279" s="9"/>
      <c r="H2279" s="9">
        <v>150</v>
      </c>
      <c r="I2279" s="9">
        <v>96</v>
      </c>
      <c r="J2279" s="9">
        <v>3</v>
      </c>
      <c r="K2279" s="9">
        <v>45</v>
      </c>
      <c r="L2279" s="9">
        <v>173</v>
      </c>
      <c r="M2279" s="9">
        <v>0.69</v>
      </c>
      <c r="N2279" s="14">
        <f t="shared" si="105"/>
        <v>0.8035714285714286</v>
      </c>
      <c r="O2279" s="14">
        <f t="shared" si="107"/>
        <v>4.8820754716981085</v>
      </c>
      <c r="P2279" s="9"/>
      <c r="Q2279" s="9"/>
      <c r="R2279" s="9"/>
      <c r="W2279" t="s">
        <v>3530</v>
      </c>
      <c r="X2279" s="6">
        <v>2004</v>
      </c>
      <c r="Z2279" s="6">
        <v>0</v>
      </c>
      <c r="AD2279" s="9">
        <v>56</v>
      </c>
    </row>
    <row r="2280" spans="1:30">
      <c r="A2280" s="9">
        <v>15</v>
      </c>
      <c r="B2280" s="9" t="str">
        <f t="shared" si="106"/>
        <v>Celestion Truvox 1525</v>
      </c>
      <c r="C2280" s="9" t="s">
        <v>960</v>
      </c>
      <c r="D2280" s="9" t="s">
        <v>3034</v>
      </c>
      <c r="E2280" s="9"/>
      <c r="F2280" s="9"/>
      <c r="G2280" s="9"/>
      <c r="H2280" s="9">
        <v>250</v>
      </c>
      <c r="I2280" s="9">
        <v>98</v>
      </c>
      <c r="J2280" s="9">
        <v>2.4</v>
      </c>
      <c r="K2280" s="9">
        <v>40</v>
      </c>
      <c r="L2280" s="9">
        <v>247</v>
      </c>
      <c r="M2280" s="9">
        <v>0.45</v>
      </c>
      <c r="N2280" s="14">
        <f t="shared" si="105"/>
        <v>0.51282051282051277</v>
      </c>
      <c r="O2280" s="14">
        <f t="shared" si="107"/>
        <v>3.673469387755103</v>
      </c>
      <c r="P2280" s="9"/>
      <c r="Q2280" s="9"/>
      <c r="R2280" s="9"/>
      <c r="W2280" t="s">
        <v>3530</v>
      </c>
      <c r="X2280" s="6">
        <v>2004</v>
      </c>
      <c r="Z2280" s="6">
        <v>0</v>
      </c>
      <c r="AD2280" s="9">
        <v>78</v>
      </c>
    </row>
    <row r="2281" spans="1:30">
      <c r="A2281" s="9">
        <v>15</v>
      </c>
      <c r="B2281" s="9" t="str">
        <f t="shared" si="106"/>
        <v>Celestion Truvox 1525 e</v>
      </c>
      <c r="C2281" s="9" t="s">
        <v>960</v>
      </c>
      <c r="D2281" s="9" t="s">
        <v>3035</v>
      </c>
      <c r="E2281" s="9"/>
      <c r="F2281" s="9"/>
      <c r="G2281" s="9"/>
      <c r="H2281" s="9">
        <v>300</v>
      </c>
      <c r="I2281" s="9">
        <v>98</v>
      </c>
      <c r="J2281" s="9">
        <v>3.3</v>
      </c>
      <c r="K2281" s="9">
        <v>44</v>
      </c>
      <c r="L2281" s="9">
        <v>175</v>
      </c>
      <c r="M2281" s="9">
        <v>0.41</v>
      </c>
      <c r="N2281" s="14">
        <f t="shared" si="105"/>
        <v>0.44</v>
      </c>
      <c r="O2281" s="14">
        <f t="shared" si="107"/>
        <v>6.0133333333333425</v>
      </c>
      <c r="P2281" s="9"/>
      <c r="Q2281" s="9"/>
      <c r="R2281" s="9"/>
      <c r="W2281" t="s">
        <v>3530</v>
      </c>
      <c r="X2281" s="6">
        <v>2004</v>
      </c>
      <c r="Z2281" s="6">
        <v>0</v>
      </c>
      <c r="AD2281" s="9">
        <v>100</v>
      </c>
    </row>
    <row r="2282" spans="1:30">
      <c r="A2282" s="9">
        <v>15</v>
      </c>
      <c r="B2282" s="9" t="str">
        <f t="shared" si="106"/>
        <v>Celestion Truvox 1530</v>
      </c>
      <c r="C2282" s="9" t="s">
        <v>960</v>
      </c>
      <c r="D2282" s="9" t="s">
        <v>3036</v>
      </c>
      <c r="E2282" s="9"/>
      <c r="F2282" s="9"/>
      <c r="G2282" s="9"/>
      <c r="H2282" s="9">
        <v>400</v>
      </c>
      <c r="I2282" s="9">
        <v>99</v>
      </c>
      <c r="J2282" s="9">
        <v>2</v>
      </c>
      <c r="K2282" s="9">
        <v>42</v>
      </c>
      <c r="L2282" s="9">
        <v>201</v>
      </c>
      <c r="M2282" s="9">
        <v>0.33</v>
      </c>
      <c r="N2282" s="14">
        <f t="shared" si="105"/>
        <v>0.35</v>
      </c>
      <c r="O2282" s="14">
        <f t="shared" si="107"/>
        <v>5.775000000000003</v>
      </c>
      <c r="P2282" s="9"/>
      <c r="Q2282" s="9"/>
      <c r="R2282" s="9"/>
      <c r="W2282" t="s">
        <v>3530</v>
      </c>
      <c r="X2282" s="6">
        <v>2004</v>
      </c>
      <c r="Z2282" s="6">
        <v>0</v>
      </c>
      <c r="AD2282" s="9">
        <v>120</v>
      </c>
    </row>
    <row r="2283" spans="1:30">
      <c r="A2283" s="9">
        <v>15</v>
      </c>
      <c r="B2283" s="9" t="str">
        <f t="shared" si="106"/>
        <v>Cerwin-Vega Stroker 15</v>
      </c>
      <c r="C2283" s="9" t="s">
        <v>1384</v>
      </c>
      <c r="D2283" s="9" t="s">
        <v>3037</v>
      </c>
      <c r="E2283" s="9"/>
      <c r="F2283" s="9"/>
      <c r="G2283" s="9"/>
      <c r="H2283" s="9">
        <v>1200</v>
      </c>
      <c r="I2283" s="9">
        <v>95</v>
      </c>
      <c r="J2283" s="9">
        <v>12.7</v>
      </c>
      <c r="K2283" s="9">
        <v>36.799999999999997</v>
      </c>
      <c r="L2283" s="9">
        <v>88.2</v>
      </c>
      <c r="M2283" s="9">
        <v>0.2177</v>
      </c>
      <c r="N2283" s="14">
        <f t="shared" si="105"/>
        <v>0.22303030303030302</v>
      </c>
      <c r="O2283" s="14">
        <f t="shared" si="107"/>
        <v>9.1089937464468456</v>
      </c>
      <c r="P2283" s="9"/>
      <c r="Q2283" s="9"/>
      <c r="R2283" s="9"/>
      <c r="W2283" t="s">
        <v>3530</v>
      </c>
      <c r="X2283" s="6">
        <v>2004</v>
      </c>
      <c r="Z2283" s="6">
        <v>0</v>
      </c>
      <c r="AD2283" s="9">
        <v>165</v>
      </c>
    </row>
    <row r="2284" spans="1:30">
      <c r="A2284" s="9">
        <v>15</v>
      </c>
      <c r="B2284" s="9" t="str">
        <f t="shared" si="106"/>
        <v>CMX T6154</v>
      </c>
      <c r="C2284" s="9" t="s">
        <v>1900</v>
      </c>
      <c r="D2284" s="9" t="s">
        <v>3038</v>
      </c>
      <c r="E2284" s="9"/>
      <c r="F2284" s="9"/>
      <c r="G2284" s="9"/>
      <c r="H2284" s="9">
        <v>300</v>
      </c>
      <c r="I2284" s="9">
        <v>90</v>
      </c>
      <c r="J2284" s="9">
        <v>9.4</v>
      </c>
      <c r="K2284" s="9">
        <v>27.3</v>
      </c>
      <c r="L2284" s="9">
        <v>159.69999999999999</v>
      </c>
      <c r="M2284" s="9">
        <v>0.54</v>
      </c>
      <c r="N2284" s="14">
        <f t="shared" si="105"/>
        <v>0.59347826086956523</v>
      </c>
      <c r="O2284" s="14">
        <f t="shared" si="107"/>
        <v>5.9926829268292767</v>
      </c>
      <c r="P2284" s="9"/>
      <c r="Q2284" s="9"/>
      <c r="R2284" s="9"/>
      <c r="W2284" t="s">
        <v>3530</v>
      </c>
      <c r="X2284" s="6">
        <v>2004</v>
      </c>
      <c r="Z2284" s="6">
        <v>0</v>
      </c>
      <c r="AD2284" s="9">
        <v>46</v>
      </c>
    </row>
    <row r="2285" spans="1:30">
      <c r="A2285" s="9">
        <v>15</v>
      </c>
      <c r="B2285" s="9" t="str">
        <f t="shared" si="106"/>
        <v>CMX T6158</v>
      </c>
      <c r="C2285" s="9" t="s">
        <v>1900</v>
      </c>
      <c r="D2285" s="9" t="s">
        <v>3039</v>
      </c>
      <c r="E2285" s="9"/>
      <c r="F2285" s="9"/>
      <c r="G2285" s="9"/>
      <c r="H2285" s="9">
        <v>300</v>
      </c>
      <c r="I2285" s="9">
        <v>90.1</v>
      </c>
      <c r="J2285" s="9">
        <v>9.4</v>
      </c>
      <c r="K2285" s="9">
        <v>28.4</v>
      </c>
      <c r="L2285" s="9">
        <v>156.19999999999999</v>
      </c>
      <c r="M2285" s="9">
        <v>0.61</v>
      </c>
      <c r="N2285" s="14">
        <f t="shared" si="105"/>
        <v>0.67619047619047612</v>
      </c>
      <c r="O2285" s="14">
        <f t="shared" si="107"/>
        <v>6.2316546762590006</v>
      </c>
      <c r="P2285" s="9"/>
      <c r="Q2285" s="9"/>
      <c r="R2285" s="9"/>
      <c r="W2285" t="s">
        <v>3530</v>
      </c>
      <c r="X2285" s="6">
        <v>2004</v>
      </c>
      <c r="Z2285" s="6">
        <v>0</v>
      </c>
      <c r="AD2285" s="9">
        <v>42</v>
      </c>
    </row>
    <row r="2286" spans="1:30">
      <c r="A2286" s="9">
        <v>15</v>
      </c>
      <c r="B2286" s="9" t="str">
        <f t="shared" si="106"/>
        <v>CMX T8154</v>
      </c>
      <c r="C2286" s="9" t="s">
        <v>1900</v>
      </c>
      <c r="D2286" s="9" t="s">
        <v>3040</v>
      </c>
      <c r="E2286" s="9"/>
      <c r="F2286" s="9"/>
      <c r="G2286" s="9"/>
      <c r="H2286" s="9">
        <v>500</v>
      </c>
      <c r="I2286" s="9">
        <v>89.3</v>
      </c>
      <c r="J2286" s="9">
        <v>12.5</v>
      </c>
      <c r="K2286" s="9">
        <v>24.6</v>
      </c>
      <c r="L2286" s="9">
        <v>145.5</v>
      </c>
      <c r="M2286" s="9">
        <v>0.37</v>
      </c>
      <c r="N2286" s="14">
        <f t="shared" si="105"/>
        <v>0.39677419354838711</v>
      </c>
      <c r="O2286" s="14">
        <f t="shared" si="107"/>
        <v>5.4831325301204759</v>
      </c>
      <c r="P2286" s="9"/>
      <c r="Q2286" s="9"/>
      <c r="R2286" s="9"/>
      <c r="W2286" t="s">
        <v>3530</v>
      </c>
      <c r="X2286" s="6">
        <v>2004</v>
      </c>
      <c r="Z2286" s="6">
        <v>0</v>
      </c>
      <c r="AD2286" s="9">
        <v>62</v>
      </c>
    </row>
    <row r="2287" spans="1:30">
      <c r="A2287" s="9">
        <v>15</v>
      </c>
      <c r="B2287" s="9" t="str">
        <f t="shared" si="106"/>
        <v>CMX T8158</v>
      </c>
      <c r="C2287" s="9" t="s">
        <v>1900</v>
      </c>
      <c r="D2287" s="9" t="s">
        <v>3041</v>
      </c>
      <c r="E2287" s="9"/>
      <c r="F2287" s="9"/>
      <c r="G2287" s="9"/>
      <c r="H2287" s="9">
        <v>500</v>
      </c>
      <c r="I2287" s="9">
        <v>89.7</v>
      </c>
      <c r="J2287" s="9">
        <v>13.4</v>
      </c>
      <c r="K2287" s="9">
        <v>25.4</v>
      </c>
      <c r="L2287" s="9">
        <v>146.5</v>
      </c>
      <c r="M2287" s="9">
        <v>0.39</v>
      </c>
      <c r="N2287" s="14">
        <f t="shared" si="105"/>
        <v>0.42333333333333328</v>
      </c>
      <c r="O2287" s="14">
        <f t="shared" si="107"/>
        <v>4.9530000000000118</v>
      </c>
      <c r="P2287" s="9"/>
      <c r="Q2287" s="9"/>
      <c r="R2287" s="9"/>
      <c r="W2287" t="s">
        <v>3530</v>
      </c>
      <c r="X2287" s="6">
        <v>2004</v>
      </c>
      <c r="Z2287" s="6">
        <v>0</v>
      </c>
      <c r="AD2287" s="9">
        <v>60</v>
      </c>
    </row>
    <row r="2288" spans="1:30">
      <c r="A2288" s="9">
        <v>15</v>
      </c>
      <c r="B2288" s="9" t="str">
        <f t="shared" si="106"/>
        <v>CPA 15/300</v>
      </c>
      <c r="C2288" s="9" t="s">
        <v>3042</v>
      </c>
      <c r="D2288" s="9" t="s">
        <v>3043</v>
      </c>
      <c r="E2288" s="9"/>
      <c r="F2288" s="9"/>
      <c r="G2288" s="9"/>
      <c r="H2288" s="9">
        <v>300</v>
      </c>
      <c r="I2288" s="9"/>
      <c r="J2288" s="9">
        <v>2</v>
      </c>
      <c r="K2288" s="9">
        <v>37.1</v>
      </c>
      <c r="L2288" s="9">
        <v>258.2</v>
      </c>
      <c r="M2288" s="9">
        <v>0.34</v>
      </c>
      <c r="N2288" s="14">
        <f t="shared" si="105"/>
        <v>0.371</v>
      </c>
      <c r="O2288" s="14">
        <f t="shared" si="107"/>
        <v>4.0690322580645182</v>
      </c>
      <c r="P2288" s="9"/>
      <c r="Q2288" s="9"/>
      <c r="R2288" s="9"/>
      <c r="W2288" t="s">
        <v>3530</v>
      </c>
      <c r="X2288" s="6">
        <v>2004</v>
      </c>
      <c r="Z2288" s="6">
        <v>0</v>
      </c>
      <c r="AD2288" s="9">
        <v>100</v>
      </c>
    </row>
    <row r="2289" spans="1:30">
      <c r="A2289" s="9">
        <v>15</v>
      </c>
      <c r="B2289" s="9" t="str">
        <f t="shared" si="106"/>
        <v>CPA 15/300</v>
      </c>
      <c r="C2289" s="9" t="s">
        <v>3042</v>
      </c>
      <c r="D2289" s="9" t="s">
        <v>3043</v>
      </c>
      <c r="E2289" s="9"/>
      <c r="F2289" s="9"/>
      <c r="G2289" s="9"/>
      <c r="H2289" s="9">
        <v>300</v>
      </c>
      <c r="I2289" s="9">
        <v>95.3</v>
      </c>
      <c r="J2289" s="9">
        <v>7.5</v>
      </c>
      <c r="K2289" s="9">
        <v>36.9</v>
      </c>
      <c r="L2289" s="9">
        <v>161.5</v>
      </c>
      <c r="M2289" s="9">
        <v>0.35499999999999998</v>
      </c>
      <c r="N2289" s="14">
        <f t="shared" si="105"/>
        <v>0.36899999999999999</v>
      </c>
      <c r="O2289" s="14">
        <f t="shared" si="107"/>
        <v>9.3567857142857012</v>
      </c>
      <c r="P2289" s="9"/>
      <c r="Q2289" s="9"/>
      <c r="R2289" s="9"/>
      <c r="W2289" t="s">
        <v>3530</v>
      </c>
      <c r="X2289" s="6">
        <v>2004</v>
      </c>
      <c r="Z2289" s="6">
        <v>0</v>
      </c>
      <c r="AD2289" s="9">
        <v>100</v>
      </c>
    </row>
    <row r="2290" spans="1:30">
      <c r="A2290" s="9">
        <v>15</v>
      </c>
      <c r="B2290" s="9" t="str">
        <f t="shared" si="106"/>
        <v>Craaft 15/400LC</v>
      </c>
      <c r="C2290" s="9" t="s">
        <v>1135</v>
      </c>
      <c r="D2290" s="9" t="s">
        <v>3044</v>
      </c>
      <c r="E2290" s="9"/>
      <c r="F2290" s="9"/>
      <c r="G2290" s="9"/>
      <c r="H2290" s="9">
        <v>400</v>
      </c>
      <c r="I2290" s="9">
        <v>101</v>
      </c>
      <c r="J2290" s="9">
        <v>3</v>
      </c>
      <c r="K2290" s="9">
        <v>41</v>
      </c>
      <c r="L2290" s="9">
        <v>285</v>
      </c>
      <c r="M2290" s="9">
        <v>0.24</v>
      </c>
      <c r="N2290" s="14">
        <f t="shared" si="105"/>
        <v>0.25</v>
      </c>
      <c r="O2290" s="14">
        <f t="shared" si="107"/>
        <v>5.9999999999999893</v>
      </c>
      <c r="P2290" s="9"/>
      <c r="Q2290" s="9"/>
      <c r="R2290" s="9"/>
      <c r="W2290" t="s">
        <v>3530</v>
      </c>
      <c r="X2290" s="6">
        <v>2004</v>
      </c>
      <c r="Z2290" s="6">
        <v>0</v>
      </c>
      <c r="AD2290" s="9">
        <v>164</v>
      </c>
    </row>
    <row r="2291" spans="1:30">
      <c r="A2291" s="9">
        <v>15</v>
      </c>
      <c r="B2291" s="9" t="str">
        <f t="shared" si="106"/>
        <v>Craaft 15XR600</v>
      </c>
      <c r="C2291" s="9" t="s">
        <v>1135</v>
      </c>
      <c r="D2291" s="9" t="s">
        <v>3045</v>
      </c>
      <c r="E2291" s="9"/>
      <c r="F2291" s="9"/>
      <c r="G2291" s="9"/>
      <c r="H2291" s="9">
        <v>600</v>
      </c>
      <c r="I2291" s="9">
        <v>99</v>
      </c>
      <c r="J2291" s="9">
        <v>5</v>
      </c>
      <c r="K2291" s="9">
        <v>52</v>
      </c>
      <c r="L2291" s="9">
        <v>141</v>
      </c>
      <c r="M2291" s="9">
        <v>0.37</v>
      </c>
      <c r="N2291" s="14">
        <f t="shared" si="105"/>
        <v>0.40944881889763779</v>
      </c>
      <c r="O2291" s="14">
        <f t="shared" si="107"/>
        <v>3.8403193612774493</v>
      </c>
      <c r="P2291" s="9"/>
      <c r="Q2291" s="9"/>
      <c r="R2291" s="9"/>
      <c r="W2291" t="s">
        <v>3530</v>
      </c>
      <c r="X2291" s="6">
        <v>2004</v>
      </c>
      <c r="Z2291" s="6">
        <v>0</v>
      </c>
      <c r="AD2291" s="9">
        <v>127</v>
      </c>
    </row>
    <row r="2292" spans="1:30">
      <c r="A2292" s="9">
        <v>15</v>
      </c>
      <c r="B2292" s="9" t="str">
        <f t="shared" si="106"/>
        <v>Craaft 15XR800</v>
      </c>
      <c r="C2292" s="9" t="s">
        <v>1135</v>
      </c>
      <c r="D2292" s="9" t="s">
        <v>3046</v>
      </c>
      <c r="E2292" s="9"/>
      <c r="F2292" s="9"/>
      <c r="G2292" s="9"/>
      <c r="H2292" s="9">
        <v>800</v>
      </c>
      <c r="I2292" s="9">
        <v>100</v>
      </c>
      <c r="J2292" s="9">
        <v>5</v>
      </c>
      <c r="K2292" s="9">
        <v>45</v>
      </c>
      <c r="L2292" s="9">
        <v>108</v>
      </c>
      <c r="M2292" s="9">
        <v>0.37</v>
      </c>
      <c r="N2292" s="14">
        <f t="shared" si="105"/>
        <v>0.39823008849557523</v>
      </c>
      <c r="O2292" s="14">
        <f t="shared" si="107"/>
        <v>5.2194357366771165</v>
      </c>
      <c r="P2292" s="9"/>
      <c r="Q2292" s="9"/>
      <c r="R2292" s="9"/>
      <c r="W2292" t="s">
        <v>3530</v>
      </c>
      <c r="X2292" s="6">
        <v>2004</v>
      </c>
      <c r="Z2292" s="6">
        <v>0</v>
      </c>
      <c r="AD2292" s="9">
        <v>113</v>
      </c>
    </row>
    <row r="2293" spans="1:30">
      <c r="A2293" s="9">
        <v>15</v>
      </c>
      <c r="B2293" s="9" t="str">
        <f t="shared" si="106"/>
        <v>Crunch BL154</v>
      </c>
      <c r="C2293" s="9" t="s">
        <v>1137</v>
      </c>
      <c r="D2293" s="9" t="s">
        <v>3047</v>
      </c>
      <c r="E2293" s="9"/>
      <c r="F2293" s="9"/>
      <c r="G2293" s="9"/>
      <c r="H2293" s="9">
        <v>200</v>
      </c>
      <c r="I2293" s="9">
        <v>92</v>
      </c>
      <c r="J2293" s="9">
        <v>6.6</v>
      </c>
      <c r="K2293" s="9">
        <v>25</v>
      </c>
      <c r="L2293" s="9">
        <v>356.8</v>
      </c>
      <c r="M2293" s="9">
        <v>0.52400000000000002</v>
      </c>
      <c r="N2293" s="14">
        <f t="shared" si="105"/>
        <v>0.55555555555555558</v>
      </c>
      <c r="O2293" s="14">
        <f t="shared" si="107"/>
        <v>9.2253521126760543</v>
      </c>
      <c r="P2293" s="9"/>
      <c r="Q2293" s="9"/>
      <c r="R2293" s="9"/>
      <c r="W2293" t="s">
        <v>3530</v>
      </c>
      <c r="X2293" s="6">
        <v>2004</v>
      </c>
      <c r="Z2293" s="6">
        <v>0</v>
      </c>
      <c r="AD2293" s="9">
        <v>45</v>
      </c>
    </row>
    <row r="2294" spans="1:30">
      <c r="A2294" s="9">
        <v>15</v>
      </c>
      <c r="B2294" s="9" t="str">
        <f t="shared" si="106"/>
        <v>Crunch CR154</v>
      </c>
      <c r="C2294" s="9" t="s">
        <v>1137</v>
      </c>
      <c r="D2294" s="9" t="s">
        <v>3048</v>
      </c>
      <c r="E2294" s="9"/>
      <c r="F2294" s="9"/>
      <c r="G2294" s="9"/>
      <c r="H2294" s="9">
        <v>225</v>
      </c>
      <c r="I2294" s="9">
        <v>92</v>
      </c>
      <c r="J2294" s="9">
        <v>6.1</v>
      </c>
      <c r="K2294" s="9">
        <v>25</v>
      </c>
      <c r="L2294" s="9">
        <v>365.3</v>
      </c>
      <c r="M2294" s="9">
        <v>0.56040000000000001</v>
      </c>
      <c r="N2294" s="14">
        <f t="shared" si="105"/>
        <v>0.625</v>
      </c>
      <c r="O2294" s="14">
        <f t="shared" si="107"/>
        <v>5.4218266253869976</v>
      </c>
      <c r="P2294" s="9"/>
      <c r="Q2294" s="9"/>
      <c r="R2294" s="9"/>
      <c r="W2294" t="s">
        <v>3530</v>
      </c>
      <c r="X2294" s="6">
        <v>2004</v>
      </c>
      <c r="Z2294" s="6">
        <v>0</v>
      </c>
      <c r="AD2294" s="9">
        <v>40</v>
      </c>
    </row>
    <row r="2295" spans="1:30">
      <c r="A2295" s="9">
        <v>15</v>
      </c>
      <c r="B2295" s="9" t="str">
        <f t="shared" si="106"/>
        <v>Crunch CR158</v>
      </c>
      <c r="C2295" s="9" t="s">
        <v>1137</v>
      </c>
      <c r="D2295" s="9" t="s">
        <v>3049</v>
      </c>
      <c r="E2295" s="9"/>
      <c r="F2295" s="9"/>
      <c r="G2295" s="9"/>
      <c r="H2295" s="9">
        <v>225</v>
      </c>
      <c r="I2295" s="9">
        <v>91</v>
      </c>
      <c r="J2295" s="9">
        <v>6.6</v>
      </c>
      <c r="K2295" s="9">
        <v>20</v>
      </c>
      <c r="L2295" s="9">
        <v>501.3</v>
      </c>
      <c r="M2295" s="9">
        <v>0.43230000000000002</v>
      </c>
      <c r="N2295" s="14">
        <f t="shared" si="105"/>
        <v>0.45454545454545453</v>
      </c>
      <c r="O2295" s="14">
        <f t="shared" si="107"/>
        <v>8.8332652227217103</v>
      </c>
      <c r="P2295" s="9"/>
      <c r="Q2295" s="9"/>
      <c r="R2295" s="9"/>
      <c r="W2295" t="s">
        <v>3530</v>
      </c>
      <c r="X2295" s="6">
        <v>2004</v>
      </c>
      <c r="Z2295" s="6">
        <v>0</v>
      </c>
      <c r="AD2295" s="9">
        <v>44</v>
      </c>
    </row>
    <row r="2296" spans="1:30">
      <c r="A2296" s="9">
        <v>15</v>
      </c>
      <c r="B2296" s="9" t="str">
        <f t="shared" si="106"/>
        <v>Crunch CR15PRO-04</v>
      </c>
      <c r="C2296" s="9" t="s">
        <v>1137</v>
      </c>
      <c r="D2296" s="9" t="s">
        <v>3050</v>
      </c>
      <c r="E2296" s="9"/>
      <c r="F2296" s="9"/>
      <c r="G2296" s="9"/>
      <c r="H2296" s="9">
        <v>400</v>
      </c>
      <c r="I2296" s="9">
        <v>96</v>
      </c>
      <c r="J2296" s="9">
        <v>6.6</v>
      </c>
      <c r="K2296" s="9">
        <v>32</v>
      </c>
      <c r="L2296" s="9">
        <v>260.5</v>
      </c>
      <c r="M2296" s="9">
        <v>0.35089999999999999</v>
      </c>
      <c r="N2296" s="14">
        <f t="shared" si="105"/>
        <v>0.37209302325581395</v>
      </c>
      <c r="O2296" s="14">
        <f t="shared" si="107"/>
        <v>6.1608690881158745</v>
      </c>
      <c r="P2296" s="9"/>
      <c r="Q2296" s="9"/>
      <c r="R2296" s="9"/>
      <c r="W2296" t="s">
        <v>3530</v>
      </c>
      <c r="X2296" s="6">
        <v>2004</v>
      </c>
      <c r="Z2296" s="6">
        <v>0</v>
      </c>
      <c r="AD2296" s="9">
        <v>86</v>
      </c>
    </row>
    <row r="2297" spans="1:30">
      <c r="A2297" s="9">
        <v>15</v>
      </c>
      <c r="B2297" s="9" t="str">
        <f t="shared" si="106"/>
        <v>Crunch CR15PRO-08</v>
      </c>
      <c r="C2297" s="9" t="s">
        <v>1137</v>
      </c>
      <c r="D2297" s="9" t="s">
        <v>3051</v>
      </c>
      <c r="E2297" s="9"/>
      <c r="F2297" s="9"/>
      <c r="G2297" s="9"/>
      <c r="H2297" s="9">
        <v>400</v>
      </c>
      <c r="I2297" s="9">
        <v>96</v>
      </c>
      <c r="J2297" s="9">
        <v>6.6</v>
      </c>
      <c r="K2297" s="9">
        <v>29</v>
      </c>
      <c r="L2297" s="9">
        <v>354</v>
      </c>
      <c r="M2297" s="9">
        <v>0.35220000000000001</v>
      </c>
      <c r="N2297" s="14">
        <f t="shared" si="105"/>
        <v>0.37179487179487181</v>
      </c>
      <c r="O2297" s="14">
        <f t="shared" si="107"/>
        <v>6.68267469248888</v>
      </c>
      <c r="P2297" s="9"/>
      <c r="Q2297" s="9"/>
      <c r="R2297" s="9"/>
      <c r="W2297" t="s">
        <v>3530</v>
      </c>
      <c r="X2297" s="6">
        <v>2004</v>
      </c>
      <c r="Z2297" s="6">
        <v>0</v>
      </c>
      <c r="AD2297" s="9">
        <v>78</v>
      </c>
    </row>
    <row r="2298" spans="1:30">
      <c r="A2298" s="9">
        <v>15</v>
      </c>
      <c r="B2298" s="9" t="str">
        <f t="shared" si="106"/>
        <v>Crunch CR15WTP-04</v>
      </c>
      <c r="C2298" s="9" t="s">
        <v>1137</v>
      </c>
      <c r="D2298" s="9" t="s">
        <v>3052</v>
      </c>
      <c r="E2298" s="9"/>
      <c r="F2298" s="9"/>
      <c r="G2298" s="9"/>
      <c r="H2298" s="9">
        <v>275</v>
      </c>
      <c r="I2298" s="9">
        <v>93</v>
      </c>
      <c r="J2298" s="9">
        <v>6.6</v>
      </c>
      <c r="K2298" s="9">
        <v>35</v>
      </c>
      <c r="L2298" s="9">
        <v>188</v>
      </c>
      <c r="M2298" s="9">
        <v>0.52470000000000006</v>
      </c>
      <c r="N2298" s="14">
        <f t="shared" si="105"/>
        <v>0.57377049180327866</v>
      </c>
      <c r="O2298" s="14">
        <f t="shared" si="107"/>
        <v>6.1352019510239657</v>
      </c>
      <c r="P2298" s="9"/>
      <c r="Q2298" s="9"/>
      <c r="R2298" s="9"/>
      <c r="W2298" t="s">
        <v>3530</v>
      </c>
      <c r="X2298" s="6">
        <v>2004</v>
      </c>
      <c r="Z2298" s="6">
        <v>0</v>
      </c>
      <c r="AD2298" s="9">
        <v>61</v>
      </c>
    </row>
    <row r="2299" spans="1:30">
      <c r="A2299" s="9">
        <v>15</v>
      </c>
      <c r="B2299" s="9" t="str">
        <f t="shared" si="106"/>
        <v>Crunch CR15WTP-08</v>
      </c>
      <c r="C2299" s="9" t="s">
        <v>1137</v>
      </c>
      <c r="D2299" s="9" t="s">
        <v>3053</v>
      </c>
      <c r="E2299" s="9"/>
      <c r="F2299" s="9"/>
      <c r="G2299" s="9"/>
      <c r="H2299" s="9">
        <v>300</v>
      </c>
      <c r="I2299" s="9">
        <v>98</v>
      </c>
      <c r="J2299" s="9">
        <v>6.6</v>
      </c>
      <c r="K2299" s="9">
        <v>44</v>
      </c>
      <c r="L2299" s="9">
        <v>160.6</v>
      </c>
      <c r="M2299" s="9">
        <v>0.29549999999999998</v>
      </c>
      <c r="N2299" s="14">
        <f t="shared" si="105"/>
        <v>0.30985915492957744</v>
      </c>
      <c r="O2299" s="14">
        <f t="shared" si="107"/>
        <v>6.3766552231486093</v>
      </c>
      <c r="P2299" s="9"/>
      <c r="Q2299" s="9"/>
      <c r="R2299" s="9"/>
      <c r="W2299" t="s">
        <v>3530</v>
      </c>
      <c r="X2299" s="6">
        <v>2004</v>
      </c>
      <c r="Z2299" s="6">
        <v>0</v>
      </c>
      <c r="AD2299" s="9">
        <v>142</v>
      </c>
    </row>
    <row r="2300" spans="1:30">
      <c r="A2300" s="9">
        <v>15</v>
      </c>
      <c r="B2300" s="9" t="str">
        <f t="shared" si="106"/>
        <v>D.A.S. 15B</v>
      </c>
      <c r="C2300" s="9" t="s">
        <v>1913</v>
      </c>
      <c r="D2300" s="9" t="s">
        <v>3054</v>
      </c>
      <c r="E2300" s="9"/>
      <c r="F2300" s="9"/>
      <c r="G2300" s="9"/>
      <c r="H2300" s="9">
        <v>500</v>
      </c>
      <c r="I2300" s="9">
        <v>101</v>
      </c>
      <c r="J2300" s="9">
        <v>4</v>
      </c>
      <c r="K2300" s="9">
        <v>42</v>
      </c>
      <c r="L2300" s="9">
        <v>198</v>
      </c>
      <c r="M2300" s="9">
        <v>0.23699999999999999</v>
      </c>
      <c r="N2300" s="14">
        <f t="shared" si="105"/>
        <v>0.24561403508771928</v>
      </c>
      <c r="O2300" s="14">
        <f t="shared" si="107"/>
        <v>6.7576374745417809</v>
      </c>
      <c r="P2300" s="9"/>
      <c r="Q2300" s="9"/>
      <c r="R2300" s="9"/>
      <c r="W2300" t="s">
        <v>3530</v>
      </c>
      <c r="X2300" s="6">
        <v>2004</v>
      </c>
      <c r="Z2300" s="6">
        <v>0</v>
      </c>
      <c r="AD2300" s="9">
        <v>171</v>
      </c>
    </row>
    <row r="2301" spans="1:30">
      <c r="A2301" s="9">
        <v>15</v>
      </c>
      <c r="B2301" s="9" t="str">
        <f t="shared" si="106"/>
        <v>D.A.S. 15BN</v>
      </c>
      <c r="C2301" s="9" t="s">
        <v>1913</v>
      </c>
      <c r="D2301" s="9" t="s">
        <v>3055</v>
      </c>
      <c r="E2301" s="9"/>
      <c r="F2301" s="9"/>
      <c r="G2301" s="9"/>
      <c r="H2301" s="9">
        <v>500</v>
      </c>
      <c r="I2301" s="9">
        <v>101.5</v>
      </c>
      <c r="J2301" s="9">
        <v>4</v>
      </c>
      <c r="K2301" s="9">
        <v>44</v>
      </c>
      <c r="L2301" s="9">
        <v>181</v>
      </c>
      <c r="M2301" s="9">
        <v>0.20799999999999999</v>
      </c>
      <c r="N2301" s="14">
        <f t="shared" si="105"/>
        <v>0.21463414634146341</v>
      </c>
      <c r="O2301" s="14">
        <f t="shared" si="107"/>
        <v>6.7294117647058949</v>
      </c>
      <c r="P2301" s="9"/>
      <c r="Q2301" s="9"/>
      <c r="R2301" s="9"/>
      <c r="W2301" t="s">
        <v>3530</v>
      </c>
      <c r="X2301" s="6">
        <v>2004</v>
      </c>
      <c r="Z2301" s="6">
        <v>0</v>
      </c>
      <c r="AD2301" s="9">
        <v>205</v>
      </c>
    </row>
    <row r="2302" spans="1:30">
      <c r="A2302" s="9">
        <v>15</v>
      </c>
      <c r="B2302" s="9" t="str">
        <f t="shared" si="106"/>
        <v>D.A.S. 15G</v>
      </c>
      <c r="C2302" s="9" t="s">
        <v>1913</v>
      </c>
      <c r="D2302" s="9" t="s">
        <v>3056</v>
      </c>
      <c r="E2302" s="9"/>
      <c r="F2302" s="9"/>
      <c r="G2302" s="9"/>
      <c r="H2302" s="9">
        <v>700</v>
      </c>
      <c r="I2302" s="9">
        <v>98</v>
      </c>
      <c r="J2302" s="9">
        <v>6</v>
      </c>
      <c r="K2302" s="9">
        <v>35</v>
      </c>
      <c r="L2302" s="9">
        <v>225</v>
      </c>
      <c r="M2302" s="9">
        <v>0.26100000000000001</v>
      </c>
      <c r="N2302" s="14">
        <f t="shared" si="105"/>
        <v>0.27131782945736432</v>
      </c>
      <c r="O2302" s="14">
        <f t="shared" si="107"/>
        <v>6.8632607062359279</v>
      </c>
      <c r="P2302" s="9"/>
      <c r="Q2302" s="9"/>
      <c r="R2302" s="9"/>
      <c r="W2302" t="s">
        <v>3530</v>
      </c>
      <c r="X2302" s="6">
        <v>2004</v>
      </c>
      <c r="Z2302" s="6">
        <v>0</v>
      </c>
      <c r="AD2302" s="9">
        <v>129</v>
      </c>
    </row>
    <row r="2303" spans="1:30">
      <c r="A2303" s="9">
        <v>15</v>
      </c>
      <c r="B2303" s="9" t="str">
        <f t="shared" si="106"/>
        <v>D.A.S. 15GN</v>
      </c>
      <c r="C2303" s="9" t="s">
        <v>1913</v>
      </c>
      <c r="D2303" s="9" t="s">
        <v>3057</v>
      </c>
      <c r="E2303" s="9"/>
      <c r="F2303" s="9"/>
      <c r="G2303" s="9"/>
      <c r="H2303" s="9">
        <v>700</v>
      </c>
      <c r="I2303" s="9">
        <v>98</v>
      </c>
      <c r="J2303" s="9">
        <v>6</v>
      </c>
      <c r="K2303" s="9">
        <v>36</v>
      </c>
      <c r="L2303" s="9">
        <v>197</v>
      </c>
      <c r="M2303" s="9">
        <v>0.223</v>
      </c>
      <c r="N2303" s="14">
        <f t="shared" si="105"/>
        <v>0.23076923076923078</v>
      </c>
      <c r="O2303" s="14">
        <f t="shared" si="107"/>
        <v>6.623762376237627</v>
      </c>
      <c r="P2303" s="9"/>
      <c r="Q2303" s="9"/>
      <c r="R2303" s="9"/>
      <c r="W2303" t="s">
        <v>3530</v>
      </c>
      <c r="X2303" s="6">
        <v>2004</v>
      </c>
      <c r="Z2303" s="6">
        <v>0</v>
      </c>
      <c r="AD2303" s="9">
        <v>156</v>
      </c>
    </row>
    <row r="2304" spans="1:30">
      <c r="A2304" s="9">
        <v>15</v>
      </c>
      <c r="B2304" s="9" t="str">
        <f t="shared" si="106"/>
        <v>D.A.S. 15H</v>
      </c>
      <c r="C2304" s="9" t="s">
        <v>1913</v>
      </c>
      <c r="D2304" s="9" t="s">
        <v>3058</v>
      </c>
      <c r="E2304" s="9"/>
      <c r="F2304" s="9"/>
      <c r="G2304" s="9"/>
      <c r="H2304" s="9">
        <v>600</v>
      </c>
      <c r="I2304" s="9">
        <v>96.5</v>
      </c>
      <c r="J2304" s="9">
        <v>6</v>
      </c>
      <c r="K2304" s="9">
        <v>35</v>
      </c>
      <c r="L2304" s="9">
        <v>203</v>
      </c>
      <c r="M2304" s="9">
        <v>0.28999999999999998</v>
      </c>
      <c r="N2304" s="14">
        <f t="shared" si="105"/>
        <v>0.30172413793103448</v>
      </c>
      <c r="O2304" s="14">
        <f t="shared" si="107"/>
        <v>7.4632352941176459</v>
      </c>
      <c r="P2304" s="9"/>
      <c r="Q2304" s="9"/>
      <c r="R2304" s="9"/>
      <c r="W2304" t="s">
        <v>3530</v>
      </c>
      <c r="X2304" s="6">
        <v>2004</v>
      </c>
      <c r="Z2304" s="6">
        <v>0</v>
      </c>
      <c r="AD2304" s="9">
        <v>116</v>
      </c>
    </row>
    <row r="2305" spans="1:30">
      <c r="A2305" s="9">
        <v>15</v>
      </c>
      <c r="B2305" s="9" t="str">
        <f t="shared" si="106"/>
        <v>D.A.S. 15HM</v>
      </c>
      <c r="C2305" s="9" t="s">
        <v>1913</v>
      </c>
      <c r="D2305" s="9" t="s">
        <v>3059</v>
      </c>
      <c r="E2305" s="9"/>
      <c r="F2305" s="9"/>
      <c r="G2305" s="9"/>
      <c r="H2305" s="9">
        <v>500</v>
      </c>
      <c r="I2305" s="9">
        <v>99.5</v>
      </c>
      <c r="J2305" s="9">
        <v>4</v>
      </c>
      <c r="K2305" s="9">
        <v>43</v>
      </c>
      <c r="L2305" s="9">
        <v>178</v>
      </c>
      <c r="M2305" s="9">
        <v>0.28199999999999997</v>
      </c>
      <c r="N2305" s="14">
        <f t="shared" si="105"/>
        <v>0.29251700680272108</v>
      </c>
      <c r="O2305" s="14">
        <f t="shared" si="107"/>
        <v>7.8434670116429537</v>
      </c>
      <c r="P2305" s="9"/>
      <c r="Q2305" s="9"/>
      <c r="R2305" s="9"/>
      <c r="W2305" t="s">
        <v>3530</v>
      </c>
      <c r="X2305" s="6">
        <v>2004</v>
      </c>
      <c r="Z2305" s="6">
        <v>0</v>
      </c>
      <c r="AD2305" s="9">
        <v>147</v>
      </c>
    </row>
    <row r="2306" spans="1:30">
      <c r="A2306" s="9">
        <v>15</v>
      </c>
      <c r="B2306" s="9" t="str">
        <f t="shared" si="106"/>
        <v>D.A.S. 15L</v>
      </c>
      <c r="C2306" s="9" t="s">
        <v>1913</v>
      </c>
      <c r="D2306" s="9" t="s">
        <v>3060</v>
      </c>
      <c r="E2306" s="9"/>
      <c r="F2306" s="9"/>
      <c r="G2306" s="9"/>
      <c r="H2306" s="9">
        <v>400</v>
      </c>
      <c r="I2306" s="9">
        <v>98</v>
      </c>
      <c r="J2306" s="9">
        <v>6</v>
      </c>
      <c r="K2306" s="9">
        <v>38</v>
      </c>
      <c r="L2306" s="9">
        <v>263</v>
      </c>
      <c r="M2306" s="9">
        <v>0.41899999999999998</v>
      </c>
      <c r="N2306" s="14">
        <f t="shared" ref="N2306:N2369" si="108">IF(AD2306&gt;0,K2306/AD2306,0)</f>
        <v>0.44186046511627908</v>
      </c>
      <c r="O2306" s="14">
        <f t="shared" si="107"/>
        <v>8.0986775178026242</v>
      </c>
      <c r="P2306" s="9"/>
      <c r="Q2306" s="9"/>
      <c r="R2306" s="9"/>
      <c r="W2306" t="s">
        <v>3530</v>
      </c>
      <c r="X2306" s="6">
        <v>2004</v>
      </c>
      <c r="Z2306" s="6">
        <v>0</v>
      </c>
      <c r="AD2306" s="9">
        <v>86</v>
      </c>
    </row>
    <row r="2307" spans="1:30">
      <c r="A2307" s="9">
        <v>15</v>
      </c>
      <c r="B2307" s="9" t="str">
        <f t="shared" ref="B2307:B2370" si="109">CONCATENATE(C2307,CHAR(32),D2307)</f>
        <v>D.A.S. 15LM</v>
      </c>
      <c r="C2307" s="9" t="s">
        <v>1913</v>
      </c>
      <c r="D2307" s="9" t="s">
        <v>3061</v>
      </c>
      <c r="E2307" s="9"/>
      <c r="F2307" s="9"/>
      <c r="G2307" s="9"/>
      <c r="H2307" s="9">
        <v>400</v>
      </c>
      <c r="I2307" s="9">
        <v>100</v>
      </c>
      <c r="J2307" s="9">
        <v>5</v>
      </c>
      <c r="K2307" s="9">
        <v>50</v>
      </c>
      <c r="L2307" s="9">
        <v>153</v>
      </c>
      <c r="M2307" s="9">
        <v>0.35299999999999998</v>
      </c>
      <c r="N2307" s="14">
        <f t="shared" si="108"/>
        <v>0.36764705882352944</v>
      </c>
      <c r="O2307" s="14">
        <f t="shared" si="107"/>
        <v>8.8604417670682327</v>
      </c>
      <c r="P2307" s="9"/>
      <c r="Q2307" s="9"/>
      <c r="R2307" s="9"/>
      <c r="W2307" t="s">
        <v>3530</v>
      </c>
      <c r="X2307" s="6">
        <v>2004</v>
      </c>
      <c r="Z2307" s="6">
        <v>0</v>
      </c>
      <c r="AD2307" s="9">
        <v>136</v>
      </c>
    </row>
    <row r="2308" spans="1:30">
      <c r="A2308" s="9">
        <v>15</v>
      </c>
      <c r="B2308" s="9" t="str">
        <f t="shared" si="109"/>
        <v>D.A.S. 15P</v>
      </c>
      <c r="C2308" s="9" t="s">
        <v>1913</v>
      </c>
      <c r="D2308" s="9" t="s">
        <v>3062</v>
      </c>
      <c r="E2308" s="9"/>
      <c r="F2308" s="9"/>
      <c r="G2308" s="9"/>
      <c r="H2308" s="9">
        <v>400</v>
      </c>
      <c r="I2308" s="9">
        <v>96.5</v>
      </c>
      <c r="J2308" s="9">
        <v>6</v>
      </c>
      <c r="K2308" s="9">
        <v>40</v>
      </c>
      <c r="L2308" s="9">
        <v>233</v>
      </c>
      <c r="M2308" s="9">
        <v>0.41899999999999998</v>
      </c>
      <c r="N2308" s="14">
        <f t="shared" si="108"/>
        <v>0.449438202247191</v>
      </c>
      <c r="O2308" s="14">
        <f t="shared" ref="O2308:O2371" si="110">IF(AD2308&gt;0,1/(1/M2308-1/N2308),0)</f>
        <v>6.1867847914359482</v>
      </c>
      <c r="P2308" s="9"/>
      <c r="Q2308" s="9"/>
      <c r="R2308" s="9"/>
      <c r="W2308" t="s">
        <v>3530</v>
      </c>
      <c r="X2308" s="6">
        <v>2004</v>
      </c>
      <c r="Z2308" s="6">
        <v>0</v>
      </c>
      <c r="AD2308" s="9">
        <v>89</v>
      </c>
    </row>
    <row r="2309" spans="1:30">
      <c r="A2309" s="9">
        <v>15</v>
      </c>
      <c r="B2309" s="9" t="str">
        <f t="shared" si="109"/>
        <v>D.A.S. 15S</v>
      </c>
      <c r="C2309" s="9" t="s">
        <v>1913</v>
      </c>
      <c r="D2309" s="9" t="s">
        <v>3063</v>
      </c>
      <c r="E2309" s="9"/>
      <c r="F2309" s="9"/>
      <c r="G2309" s="9"/>
      <c r="H2309" s="9">
        <v>800</v>
      </c>
      <c r="I2309" s="9">
        <v>96.5</v>
      </c>
      <c r="J2309" s="9">
        <v>8</v>
      </c>
      <c r="K2309" s="9">
        <v>35</v>
      </c>
      <c r="L2309" s="9">
        <v>188</v>
      </c>
      <c r="M2309" s="9">
        <v>0.28199999999999997</v>
      </c>
      <c r="N2309" s="14">
        <f t="shared" si="108"/>
        <v>0.29411764705882354</v>
      </c>
      <c r="O2309" s="14">
        <f t="shared" si="110"/>
        <v>6.8446601941747423</v>
      </c>
      <c r="P2309" s="9"/>
      <c r="Q2309" s="9"/>
      <c r="R2309" s="9"/>
      <c r="W2309" t="s">
        <v>3530</v>
      </c>
      <c r="X2309" s="6">
        <v>2004</v>
      </c>
      <c r="Z2309" s="6">
        <v>0</v>
      </c>
      <c r="AD2309" s="9">
        <v>119</v>
      </c>
    </row>
    <row r="2310" spans="1:30">
      <c r="A2310" s="9">
        <v>15</v>
      </c>
      <c r="B2310" s="9" t="str">
        <f t="shared" si="109"/>
        <v xml:space="preserve">Davis 40 RCA 15 </v>
      </c>
      <c r="C2310" s="9" t="s">
        <v>851</v>
      </c>
      <c r="D2310" s="9" t="s">
        <v>3064</v>
      </c>
      <c r="E2310" s="9"/>
      <c r="F2310" s="9"/>
      <c r="G2310" s="9"/>
      <c r="H2310" s="9"/>
      <c r="I2310" s="9">
        <v>96</v>
      </c>
      <c r="J2310" s="9">
        <v>5</v>
      </c>
      <c r="K2310" s="9">
        <v>27</v>
      </c>
      <c r="L2310" s="9">
        <v>350</v>
      </c>
      <c r="M2310" s="9">
        <v>0.28999999999999998</v>
      </c>
      <c r="N2310" s="14">
        <f t="shared" si="108"/>
        <v>0.29032258064516131</v>
      </c>
      <c r="O2310" s="14">
        <f t="shared" si="110"/>
        <v>260.99999999996754</v>
      </c>
      <c r="P2310" s="9"/>
      <c r="Q2310" s="9"/>
      <c r="R2310" s="9"/>
      <c r="W2310" t="s">
        <v>3530</v>
      </c>
      <c r="X2310" s="6">
        <v>2004</v>
      </c>
      <c r="Z2310" s="6">
        <v>0</v>
      </c>
      <c r="AD2310" s="9">
        <v>93</v>
      </c>
    </row>
    <row r="2311" spans="1:30">
      <c r="A2311" s="9">
        <v>15</v>
      </c>
      <c r="B2311" s="9" t="str">
        <f t="shared" si="109"/>
        <v>Earthquake dB15 800 MAX</v>
      </c>
      <c r="C2311" s="9" t="s">
        <v>1461</v>
      </c>
      <c r="D2311" s="9" t="s">
        <v>3065</v>
      </c>
      <c r="E2311" s="9"/>
      <c r="F2311" s="9"/>
      <c r="G2311" s="9"/>
      <c r="H2311" s="9">
        <v>800</v>
      </c>
      <c r="I2311" s="9">
        <v>92</v>
      </c>
      <c r="J2311" s="9"/>
      <c r="K2311" s="9">
        <v>26</v>
      </c>
      <c r="L2311" s="9">
        <v>154.16999999999999</v>
      </c>
      <c r="M2311" s="9">
        <v>0.73560000000000003</v>
      </c>
      <c r="N2311" s="14">
        <f t="shared" si="108"/>
        <v>0</v>
      </c>
      <c r="O2311" s="14">
        <f t="shared" si="110"/>
        <v>0</v>
      </c>
      <c r="P2311" s="9"/>
      <c r="Q2311" s="9"/>
      <c r="R2311" s="9"/>
      <c r="W2311" t="s">
        <v>3530</v>
      </c>
      <c r="X2311" s="6">
        <v>2004</v>
      </c>
      <c r="Z2311" s="6">
        <v>0</v>
      </c>
      <c r="AD2311" s="9"/>
    </row>
    <row r="2312" spans="1:30">
      <c r="A2312" s="9">
        <v>15</v>
      </c>
      <c r="B2312" s="9" t="str">
        <f t="shared" si="109"/>
        <v>Earthquake Magma 15</v>
      </c>
      <c r="C2312" s="9" t="s">
        <v>1461</v>
      </c>
      <c r="D2312" s="9" t="s">
        <v>3066</v>
      </c>
      <c r="E2312" s="9"/>
      <c r="F2312" s="9"/>
      <c r="G2312" s="9"/>
      <c r="H2312" s="9">
        <v>500</v>
      </c>
      <c r="I2312" s="9">
        <v>85</v>
      </c>
      <c r="J2312" s="9">
        <v>12</v>
      </c>
      <c r="K2312" s="9">
        <v>24</v>
      </c>
      <c r="L2312" s="9">
        <v>20.2</v>
      </c>
      <c r="M2312" s="9">
        <v>0.40720000000000001</v>
      </c>
      <c r="N2312" s="14">
        <f t="shared" si="108"/>
        <v>0</v>
      </c>
      <c r="O2312" s="14">
        <f t="shared" si="110"/>
        <v>0</v>
      </c>
      <c r="P2312" s="9"/>
      <c r="Q2312" s="9"/>
      <c r="R2312" s="9"/>
      <c r="W2312" t="s">
        <v>3530</v>
      </c>
      <c r="X2312" s="6">
        <v>2004</v>
      </c>
      <c r="Z2312" s="6">
        <v>0</v>
      </c>
      <c r="AD2312" s="9"/>
    </row>
    <row r="2313" spans="1:30">
      <c r="A2313" s="9">
        <v>15</v>
      </c>
      <c r="B2313" s="9" t="str">
        <f t="shared" si="109"/>
        <v>Earthquake TremorX 15R</v>
      </c>
      <c r="C2313" s="9" t="s">
        <v>1461</v>
      </c>
      <c r="D2313" s="9" t="s">
        <v>3067</v>
      </c>
      <c r="E2313" s="9"/>
      <c r="F2313" s="9"/>
      <c r="G2313" s="9"/>
      <c r="H2313" s="9">
        <v>800</v>
      </c>
      <c r="I2313" s="9">
        <v>85</v>
      </c>
      <c r="J2313" s="9">
        <v>12.5</v>
      </c>
      <c r="K2313" s="9">
        <v>28</v>
      </c>
      <c r="L2313" s="9">
        <v>35.1</v>
      </c>
      <c r="M2313" s="9">
        <v>0.49780000000000002</v>
      </c>
      <c r="N2313" s="14">
        <f t="shared" si="108"/>
        <v>0.56000000000000005</v>
      </c>
      <c r="O2313" s="14">
        <f t="shared" si="110"/>
        <v>4.4818006430868147</v>
      </c>
      <c r="P2313" s="9"/>
      <c r="Q2313" s="9"/>
      <c r="R2313" s="9"/>
      <c r="W2313" t="s">
        <v>3530</v>
      </c>
      <c r="X2313" s="6">
        <v>2004</v>
      </c>
      <c r="Z2313" s="6">
        <v>0</v>
      </c>
      <c r="AD2313" s="9">
        <v>50</v>
      </c>
    </row>
    <row r="2314" spans="1:30">
      <c r="A2314" s="9">
        <v>15</v>
      </c>
      <c r="B2314" s="9" t="str">
        <f t="shared" si="109"/>
        <v>EAW L15/554</v>
      </c>
      <c r="C2314" s="9" t="s">
        <v>2470</v>
      </c>
      <c r="D2314" s="9" t="s">
        <v>3068</v>
      </c>
      <c r="E2314" s="9"/>
      <c r="F2314" s="9"/>
      <c r="G2314" s="9"/>
      <c r="H2314" s="9">
        <v>200</v>
      </c>
      <c r="I2314" s="9">
        <v>100</v>
      </c>
      <c r="J2314" s="9">
        <v>4.5</v>
      </c>
      <c r="K2314" s="9">
        <v>33</v>
      </c>
      <c r="L2314" s="9">
        <v>340</v>
      </c>
      <c r="M2314" s="9">
        <v>0.2039</v>
      </c>
      <c r="N2314" s="14">
        <f t="shared" si="108"/>
        <v>0.21019108280254778</v>
      </c>
      <c r="O2314" s="14">
        <f t="shared" si="110"/>
        <v>6.8124936721676903</v>
      </c>
      <c r="P2314" s="9"/>
      <c r="Q2314" s="9"/>
      <c r="R2314" s="9"/>
      <c r="W2314" t="s">
        <v>3530</v>
      </c>
      <c r="X2314" s="6">
        <v>2004</v>
      </c>
      <c r="Z2314" s="6">
        <v>0</v>
      </c>
      <c r="AD2314" s="9">
        <v>157</v>
      </c>
    </row>
    <row r="2315" spans="1:30">
      <c r="A2315" s="9">
        <v>15</v>
      </c>
      <c r="B2315" s="9" t="str">
        <f t="shared" si="109"/>
        <v>EAW L15/P200A</v>
      </c>
      <c r="C2315" s="9" t="s">
        <v>2470</v>
      </c>
      <c r="D2315" s="9" t="s">
        <v>3069</v>
      </c>
      <c r="E2315" s="9"/>
      <c r="F2315" s="9"/>
      <c r="G2315" s="9"/>
      <c r="H2315" s="9">
        <v>300</v>
      </c>
      <c r="I2315" s="9">
        <v>96</v>
      </c>
      <c r="J2315" s="9">
        <v>9</v>
      </c>
      <c r="K2315" s="9">
        <v>29</v>
      </c>
      <c r="L2315" s="9">
        <v>280</v>
      </c>
      <c r="M2315" s="9">
        <v>0.2913</v>
      </c>
      <c r="N2315" s="14">
        <f t="shared" si="108"/>
        <v>0.29896907216494845</v>
      </c>
      <c r="O2315" s="14">
        <f t="shared" si="110"/>
        <v>11.355961822825677</v>
      </c>
      <c r="P2315" s="9"/>
      <c r="Q2315" s="9"/>
      <c r="R2315" s="9"/>
      <c r="W2315" t="s">
        <v>3530</v>
      </c>
      <c r="X2315" s="6">
        <v>2004</v>
      </c>
      <c r="Z2315" s="6">
        <v>0</v>
      </c>
      <c r="AD2315" s="9">
        <v>97</v>
      </c>
    </row>
    <row r="2316" spans="1:30">
      <c r="A2316" s="9">
        <v>15</v>
      </c>
      <c r="B2316" s="9" t="str">
        <f t="shared" si="109"/>
        <v>EAW PRO L15/542</v>
      </c>
      <c r="C2316" s="9" t="s">
        <v>2470</v>
      </c>
      <c r="D2316" s="9" t="s">
        <v>3070</v>
      </c>
      <c r="E2316" s="9"/>
      <c r="F2316" s="9"/>
      <c r="G2316" s="9"/>
      <c r="H2316" s="9">
        <v>300</v>
      </c>
      <c r="I2316" s="9">
        <v>98</v>
      </c>
      <c r="J2316" s="9">
        <v>4.5</v>
      </c>
      <c r="K2316" s="9">
        <v>36</v>
      </c>
      <c r="L2316" s="9">
        <v>250</v>
      </c>
      <c r="M2316" s="9">
        <v>0.29970000000000002</v>
      </c>
      <c r="N2316" s="14">
        <f t="shared" si="108"/>
        <v>0.31034482758620691</v>
      </c>
      <c r="O2316" s="14">
        <f t="shared" si="110"/>
        <v>8.7376093294460837</v>
      </c>
      <c r="P2316" s="9"/>
      <c r="Q2316" s="9"/>
      <c r="R2316" s="9"/>
      <c r="W2316" t="s">
        <v>3530</v>
      </c>
      <c r="X2316" s="6">
        <v>2004</v>
      </c>
      <c r="Z2316" s="6">
        <v>0</v>
      </c>
      <c r="AD2316" s="9">
        <v>116</v>
      </c>
    </row>
    <row r="2317" spans="1:30">
      <c r="A2317" s="9">
        <v>15</v>
      </c>
      <c r="B2317" s="9" t="str">
        <f t="shared" si="109"/>
        <v>Eighteen Sound 12LW1401 8 ohm</v>
      </c>
      <c r="C2317" s="9" t="s">
        <v>1145</v>
      </c>
      <c r="D2317" s="9" t="s">
        <v>3071</v>
      </c>
      <c r="E2317" s="9"/>
      <c r="F2317" s="9"/>
      <c r="G2317" s="9"/>
      <c r="H2317" s="9">
        <v>1000</v>
      </c>
      <c r="I2317" s="9">
        <v>98</v>
      </c>
      <c r="J2317" s="9">
        <v>9</v>
      </c>
      <c r="K2317" s="9">
        <v>42</v>
      </c>
      <c r="L2317" s="9">
        <v>131</v>
      </c>
      <c r="M2317" s="9">
        <v>0.27</v>
      </c>
      <c r="N2317" s="14">
        <f t="shared" si="108"/>
        <v>0.28000000000000003</v>
      </c>
      <c r="O2317" s="14">
        <f t="shared" si="110"/>
        <v>7.5600000000000103</v>
      </c>
      <c r="P2317" s="9"/>
      <c r="Q2317" s="9"/>
      <c r="R2317" s="9"/>
      <c r="W2317" t="s">
        <v>3530</v>
      </c>
      <c r="X2317" s="6">
        <v>2004</v>
      </c>
      <c r="Z2317" s="6">
        <v>0</v>
      </c>
      <c r="AD2317" s="9">
        <v>150</v>
      </c>
    </row>
    <row r="2318" spans="1:30">
      <c r="A2318" s="9">
        <v>15</v>
      </c>
      <c r="B2318" s="9" t="str">
        <f t="shared" si="109"/>
        <v>Eighteen Sound 15LW1400 8 ohm</v>
      </c>
      <c r="C2318" s="9" t="s">
        <v>1145</v>
      </c>
      <c r="D2318" s="9" t="s">
        <v>3072</v>
      </c>
      <c r="E2318" s="9"/>
      <c r="F2318" s="9"/>
      <c r="G2318" s="9"/>
      <c r="H2318" s="9">
        <v>1000</v>
      </c>
      <c r="I2318" s="9">
        <v>98</v>
      </c>
      <c r="J2318" s="9">
        <v>6.5</v>
      </c>
      <c r="K2318" s="9">
        <v>42</v>
      </c>
      <c r="L2318" s="9">
        <v>137</v>
      </c>
      <c r="M2318" s="9">
        <v>0.25</v>
      </c>
      <c r="N2318" s="14">
        <f t="shared" si="108"/>
        <v>0.25925925925925924</v>
      </c>
      <c r="O2318" s="14">
        <f t="shared" si="110"/>
        <v>7.0000000000000036</v>
      </c>
      <c r="P2318" s="9"/>
      <c r="Q2318" s="9"/>
      <c r="R2318" s="9"/>
      <c r="W2318" t="s">
        <v>3530</v>
      </c>
      <c r="X2318" s="6">
        <v>2004</v>
      </c>
      <c r="Z2318" s="6">
        <v>0</v>
      </c>
      <c r="AD2318" s="9">
        <v>162</v>
      </c>
    </row>
    <row r="2319" spans="1:30">
      <c r="A2319" s="9">
        <v>15</v>
      </c>
      <c r="B2319" s="9" t="str">
        <f t="shared" si="109"/>
        <v>Eighteen Sound 15LW1402 8 ohm</v>
      </c>
      <c r="C2319" s="9" t="s">
        <v>1145</v>
      </c>
      <c r="D2319" s="9" t="s">
        <v>3073</v>
      </c>
      <c r="E2319" s="9"/>
      <c r="F2319" s="9"/>
      <c r="G2319" s="9"/>
      <c r="H2319" s="9">
        <v>1000</v>
      </c>
      <c r="I2319" s="9">
        <v>97.5</v>
      </c>
      <c r="J2319" s="9">
        <v>7</v>
      </c>
      <c r="K2319" s="9">
        <v>42</v>
      </c>
      <c r="L2319" s="9">
        <v>126</v>
      </c>
      <c r="M2319" s="9">
        <v>0.28000000000000003</v>
      </c>
      <c r="N2319" s="14">
        <f t="shared" si="108"/>
        <v>0.28965517241379313</v>
      </c>
      <c r="O2319" s="14">
        <f t="shared" si="110"/>
        <v>8.3999999999999986</v>
      </c>
      <c r="P2319" s="9"/>
      <c r="Q2319" s="9"/>
      <c r="R2319" s="9"/>
      <c r="W2319" t="s">
        <v>3530</v>
      </c>
      <c r="X2319" s="6">
        <v>2004</v>
      </c>
      <c r="Z2319" s="6">
        <v>0</v>
      </c>
      <c r="AD2319" s="9">
        <v>145</v>
      </c>
    </row>
    <row r="2320" spans="1:30">
      <c r="A2320" s="9">
        <v>15</v>
      </c>
      <c r="B2320" s="9" t="str">
        <f t="shared" si="109"/>
        <v>Eighteen Sound 15MB606 8 ohm</v>
      </c>
      <c r="C2320" s="9" t="s">
        <v>1145</v>
      </c>
      <c r="D2320" s="9" t="s">
        <v>3074</v>
      </c>
      <c r="E2320" s="9"/>
      <c r="F2320" s="9"/>
      <c r="G2320" s="9"/>
      <c r="H2320" s="9">
        <v>400</v>
      </c>
      <c r="I2320" s="9">
        <v>101</v>
      </c>
      <c r="J2320" s="9">
        <v>4.5</v>
      </c>
      <c r="K2320" s="9">
        <v>43</v>
      </c>
      <c r="L2320" s="9">
        <v>223</v>
      </c>
      <c r="M2320" s="9">
        <v>0.35</v>
      </c>
      <c r="N2320" s="14">
        <f t="shared" si="108"/>
        <v>0.37068965517241381</v>
      </c>
      <c r="O2320" s="14">
        <f t="shared" si="110"/>
        <v>6.2708333333333268</v>
      </c>
      <c r="P2320" s="9"/>
      <c r="Q2320" s="9"/>
      <c r="R2320" s="9"/>
      <c r="W2320" t="s">
        <v>3530</v>
      </c>
      <c r="X2320" s="6">
        <v>2004</v>
      </c>
      <c r="Z2320" s="6">
        <v>0</v>
      </c>
      <c r="AD2320" s="9">
        <v>116</v>
      </c>
    </row>
    <row r="2321" spans="1:30">
      <c r="A2321" s="9">
        <v>15</v>
      </c>
      <c r="B2321" s="9" t="str">
        <f t="shared" si="109"/>
        <v>Eighteen Sound 15MB650 8 ohm</v>
      </c>
      <c r="C2321" s="9" t="s">
        <v>1145</v>
      </c>
      <c r="D2321" s="9" t="s">
        <v>3075</v>
      </c>
      <c r="E2321" s="9"/>
      <c r="F2321" s="9"/>
      <c r="G2321" s="9"/>
      <c r="H2321" s="9">
        <v>400</v>
      </c>
      <c r="I2321" s="9">
        <v>101.5</v>
      </c>
      <c r="J2321" s="9">
        <v>4</v>
      </c>
      <c r="K2321" s="9">
        <v>40</v>
      </c>
      <c r="L2321" s="9">
        <v>210</v>
      </c>
      <c r="M2321" s="9">
        <v>0.26</v>
      </c>
      <c r="N2321" s="14">
        <f t="shared" si="108"/>
        <v>0.27027027027027029</v>
      </c>
      <c r="O2321" s="14">
        <f t="shared" si="110"/>
        <v>6.8421052631578982</v>
      </c>
      <c r="P2321" s="9"/>
      <c r="Q2321" s="9"/>
      <c r="R2321" s="9"/>
      <c r="W2321" t="s">
        <v>3530</v>
      </c>
      <c r="X2321" s="6">
        <v>2004</v>
      </c>
      <c r="Z2321" s="6">
        <v>0</v>
      </c>
      <c r="AD2321" s="9">
        <v>148</v>
      </c>
    </row>
    <row r="2322" spans="1:30">
      <c r="A2322" s="9">
        <v>15</v>
      </c>
      <c r="B2322" s="9" t="str">
        <f t="shared" si="109"/>
        <v>Eighteen Sound 15MB700 8 ohm</v>
      </c>
      <c r="C2322" s="9" t="s">
        <v>1145</v>
      </c>
      <c r="D2322" s="9" t="s">
        <v>3076</v>
      </c>
      <c r="E2322" s="9"/>
      <c r="F2322" s="9"/>
      <c r="G2322" s="9"/>
      <c r="H2322" s="9">
        <v>400</v>
      </c>
      <c r="I2322" s="9">
        <v>103</v>
      </c>
      <c r="J2322" s="9">
        <v>5.5</v>
      </c>
      <c r="K2322" s="9">
        <v>42</v>
      </c>
      <c r="L2322" s="9">
        <v>202</v>
      </c>
      <c r="M2322" s="9">
        <v>0.28999999999999998</v>
      </c>
      <c r="N2322" s="14">
        <f t="shared" si="108"/>
        <v>0.31111111111111112</v>
      </c>
      <c r="O2322" s="14">
        <f t="shared" si="110"/>
        <v>4.273684210526314</v>
      </c>
      <c r="P2322" s="9"/>
      <c r="Q2322" s="9"/>
      <c r="R2322" s="9"/>
      <c r="W2322" t="s">
        <v>3530</v>
      </c>
      <c r="X2322" s="6">
        <v>2004</v>
      </c>
      <c r="Z2322" s="6">
        <v>0</v>
      </c>
      <c r="AD2322" s="9">
        <v>135</v>
      </c>
    </row>
    <row r="2323" spans="1:30">
      <c r="A2323" s="9">
        <v>15</v>
      </c>
      <c r="B2323" s="9" t="str">
        <f t="shared" si="109"/>
        <v>Eighteen Sound 15ND730 8 ohm</v>
      </c>
      <c r="C2323" s="9" t="s">
        <v>1145</v>
      </c>
      <c r="D2323" s="9" t="s">
        <v>3077</v>
      </c>
      <c r="E2323" s="9"/>
      <c r="F2323" s="9"/>
      <c r="G2323" s="9"/>
      <c r="H2323" s="9">
        <v>400</v>
      </c>
      <c r="I2323" s="9">
        <v>99</v>
      </c>
      <c r="J2323" s="9">
        <v>6.5</v>
      </c>
      <c r="K2323" s="9">
        <v>44</v>
      </c>
      <c r="L2323" s="9">
        <v>156</v>
      </c>
      <c r="M2323" s="9">
        <v>0.28999999999999998</v>
      </c>
      <c r="N2323" s="14">
        <f t="shared" si="108"/>
        <v>0.29931972789115646</v>
      </c>
      <c r="O2323" s="14">
        <f t="shared" si="110"/>
        <v>9.3138686131386592</v>
      </c>
      <c r="P2323" s="9"/>
      <c r="Q2323" s="9"/>
      <c r="R2323" s="9"/>
      <c r="W2323" t="s">
        <v>3530</v>
      </c>
      <c r="X2323" s="6">
        <v>2004</v>
      </c>
      <c r="Z2323" s="6">
        <v>0</v>
      </c>
      <c r="AD2323" s="9">
        <v>147</v>
      </c>
    </row>
    <row r="2324" spans="1:30">
      <c r="A2324" s="9">
        <v>15</v>
      </c>
      <c r="B2324" s="9" t="str">
        <f t="shared" si="109"/>
        <v>Eighteen Sound 15ND830 8 ohm</v>
      </c>
      <c r="C2324" s="9" t="s">
        <v>1145</v>
      </c>
      <c r="D2324" s="9" t="s">
        <v>3078</v>
      </c>
      <c r="E2324" s="9"/>
      <c r="F2324" s="9"/>
      <c r="G2324" s="9"/>
      <c r="H2324" s="9">
        <v>450</v>
      </c>
      <c r="I2324" s="9">
        <v>98</v>
      </c>
      <c r="J2324" s="9">
        <v>6.5</v>
      </c>
      <c r="K2324" s="9">
        <v>39</v>
      </c>
      <c r="L2324" s="9">
        <v>213</v>
      </c>
      <c r="M2324" s="9">
        <v>0.32</v>
      </c>
      <c r="N2324" s="14">
        <f t="shared" si="108"/>
        <v>0.35135135135135137</v>
      </c>
      <c r="O2324" s="14">
        <f t="shared" si="110"/>
        <v>3.5862068965517198</v>
      </c>
      <c r="P2324" s="9"/>
      <c r="Q2324" s="9"/>
      <c r="R2324" s="9"/>
      <c r="W2324" t="s">
        <v>3530</v>
      </c>
      <c r="X2324" s="6">
        <v>2004</v>
      </c>
      <c r="Z2324" s="6">
        <v>0</v>
      </c>
      <c r="AD2324" s="9">
        <v>111</v>
      </c>
    </row>
    <row r="2325" spans="1:30">
      <c r="A2325" s="9">
        <v>15</v>
      </c>
      <c r="B2325" s="9" t="str">
        <f t="shared" si="109"/>
        <v>Eighteen Sound 15ND930 8 ohm</v>
      </c>
      <c r="C2325" s="9" t="s">
        <v>1145</v>
      </c>
      <c r="D2325" s="9" t="s">
        <v>3079</v>
      </c>
      <c r="E2325" s="9"/>
      <c r="F2325" s="9"/>
      <c r="G2325" s="9"/>
      <c r="H2325" s="9">
        <v>500</v>
      </c>
      <c r="I2325" s="9">
        <v>98</v>
      </c>
      <c r="J2325" s="9">
        <v>7.5</v>
      </c>
      <c r="K2325" s="9">
        <v>36</v>
      </c>
      <c r="L2325" s="9">
        <v>206</v>
      </c>
      <c r="M2325" s="9">
        <v>0.22</v>
      </c>
      <c r="N2325" s="14">
        <f t="shared" si="108"/>
        <v>0.22929936305732485</v>
      </c>
      <c r="O2325" s="14">
        <f t="shared" si="110"/>
        <v>5.4246575342465517</v>
      </c>
      <c r="P2325" s="9"/>
      <c r="Q2325" s="9"/>
      <c r="R2325" s="9"/>
      <c r="W2325" t="s">
        <v>3530</v>
      </c>
      <c r="X2325" s="6">
        <v>2004</v>
      </c>
      <c r="Z2325" s="6">
        <v>0</v>
      </c>
      <c r="AD2325" s="9">
        <v>157</v>
      </c>
    </row>
    <row r="2326" spans="1:30">
      <c r="A2326" s="9">
        <v>15</v>
      </c>
      <c r="B2326" s="9" t="str">
        <f t="shared" si="109"/>
        <v>Eighteen Sound 15W1200 8 ohm</v>
      </c>
      <c r="C2326" s="9" t="s">
        <v>1145</v>
      </c>
      <c r="D2326" s="9" t="s">
        <v>3080</v>
      </c>
      <c r="E2326" s="9"/>
      <c r="F2326" s="9"/>
      <c r="G2326" s="9"/>
      <c r="H2326" s="9">
        <v>850</v>
      </c>
      <c r="I2326" s="9">
        <v>99.5</v>
      </c>
      <c r="J2326" s="9">
        <v>6</v>
      </c>
      <c r="K2326" s="9">
        <v>45</v>
      </c>
      <c r="L2326" s="9">
        <v>134</v>
      </c>
      <c r="M2326" s="9">
        <v>0.25</v>
      </c>
      <c r="N2326" s="14">
        <f t="shared" si="108"/>
        <v>0.26946107784431139</v>
      </c>
      <c r="O2326" s="14">
        <f t="shared" si="110"/>
        <v>3.4615384615384577</v>
      </c>
      <c r="P2326" s="9"/>
      <c r="Q2326" s="9"/>
      <c r="R2326" s="9"/>
      <c r="W2326" t="s">
        <v>3530</v>
      </c>
      <c r="X2326" s="6">
        <v>2004</v>
      </c>
      <c r="Z2326" s="6">
        <v>0</v>
      </c>
      <c r="AD2326" s="9">
        <v>167</v>
      </c>
    </row>
    <row r="2327" spans="1:30">
      <c r="A2327" s="9">
        <v>15</v>
      </c>
      <c r="B2327" s="9" t="str">
        <f t="shared" si="109"/>
        <v>Eighteen Sound 15W1300 8 ohm</v>
      </c>
      <c r="C2327" s="9" t="s">
        <v>1145</v>
      </c>
      <c r="D2327" s="9" t="s">
        <v>3081</v>
      </c>
      <c r="E2327" s="9"/>
      <c r="F2327" s="9"/>
      <c r="G2327" s="9"/>
      <c r="H2327" s="9">
        <v>700</v>
      </c>
      <c r="I2327" s="9">
        <v>99</v>
      </c>
      <c r="J2327" s="9">
        <v>6</v>
      </c>
      <c r="K2327" s="9">
        <v>46</v>
      </c>
      <c r="L2327" s="9">
        <v>138</v>
      </c>
      <c r="M2327" s="9">
        <v>0.36</v>
      </c>
      <c r="N2327" s="14">
        <f t="shared" si="108"/>
        <v>0.38983050847457629</v>
      </c>
      <c r="O2327" s="14">
        <f t="shared" si="110"/>
        <v>4.7045454545454533</v>
      </c>
      <c r="P2327" s="9"/>
      <c r="Q2327" s="9"/>
      <c r="R2327" s="9"/>
      <c r="W2327" t="s">
        <v>3530</v>
      </c>
      <c r="X2327" s="6">
        <v>2004</v>
      </c>
      <c r="Z2327" s="6">
        <v>0</v>
      </c>
      <c r="AD2327" s="9">
        <v>118</v>
      </c>
    </row>
    <row r="2328" spans="1:30">
      <c r="A2328" s="9">
        <v>15</v>
      </c>
      <c r="B2328" s="9" t="str">
        <f t="shared" si="109"/>
        <v>Eighteen Sound 15W500 8 ohm</v>
      </c>
      <c r="C2328" s="9" t="s">
        <v>1145</v>
      </c>
      <c r="D2328" s="9" t="s">
        <v>3082</v>
      </c>
      <c r="E2328" s="9"/>
      <c r="F2328" s="9"/>
      <c r="G2328" s="9"/>
      <c r="H2328" s="9">
        <v>350</v>
      </c>
      <c r="I2328" s="9">
        <v>100.5</v>
      </c>
      <c r="J2328" s="9">
        <v>4</v>
      </c>
      <c r="K2328" s="9">
        <v>50</v>
      </c>
      <c r="L2328" s="9">
        <v>189</v>
      </c>
      <c r="M2328" s="9">
        <v>0.52</v>
      </c>
      <c r="N2328" s="14">
        <f t="shared" si="108"/>
        <v>0.5494505494505495</v>
      </c>
      <c r="O2328" s="14">
        <f t="shared" si="110"/>
        <v>9.7014925373134346</v>
      </c>
      <c r="P2328" s="9"/>
      <c r="Q2328" s="9"/>
      <c r="R2328" s="9"/>
      <c r="W2328" t="s">
        <v>3530</v>
      </c>
      <c r="X2328" s="6">
        <v>2004</v>
      </c>
      <c r="Z2328" s="6">
        <v>0</v>
      </c>
      <c r="AD2328" s="9">
        <v>91</v>
      </c>
    </row>
    <row r="2329" spans="1:30">
      <c r="A2329" s="9">
        <v>15</v>
      </c>
      <c r="B2329" s="9" t="str">
        <f t="shared" si="109"/>
        <v>Eighteen Sound 15W700 8 ohm</v>
      </c>
      <c r="C2329" s="9" t="s">
        <v>1145</v>
      </c>
      <c r="D2329" s="9" t="s">
        <v>3083</v>
      </c>
      <c r="E2329" s="9"/>
      <c r="F2329" s="9"/>
      <c r="G2329" s="9"/>
      <c r="H2329" s="9">
        <v>450</v>
      </c>
      <c r="I2329" s="9">
        <v>99</v>
      </c>
      <c r="J2329" s="9">
        <v>6.5</v>
      </c>
      <c r="K2329" s="9">
        <v>38</v>
      </c>
      <c r="L2329" s="9">
        <v>217</v>
      </c>
      <c r="M2329" s="9">
        <v>0.3</v>
      </c>
      <c r="N2329" s="14">
        <f t="shared" si="108"/>
        <v>0.33043478260869563</v>
      </c>
      <c r="O2329" s="14">
        <f t="shared" si="110"/>
        <v>3.2571428571428589</v>
      </c>
      <c r="P2329" s="9"/>
      <c r="Q2329" s="9"/>
      <c r="R2329" s="9"/>
      <c r="W2329" t="s">
        <v>3530</v>
      </c>
      <c r="X2329" s="6">
        <v>2004</v>
      </c>
      <c r="Z2329" s="6">
        <v>0</v>
      </c>
      <c r="AD2329" s="9">
        <v>115</v>
      </c>
    </row>
    <row r="2330" spans="1:30">
      <c r="A2330" s="9">
        <v>15</v>
      </c>
      <c r="B2330" s="9" t="str">
        <f t="shared" si="109"/>
        <v>Electro Voice DL15BFH</v>
      </c>
      <c r="C2330" s="9" t="s">
        <v>1927</v>
      </c>
      <c r="D2330" s="9" t="s">
        <v>3084</v>
      </c>
      <c r="E2330" s="9"/>
      <c r="F2330" s="9"/>
      <c r="G2330" s="9"/>
      <c r="H2330" s="9">
        <v>350</v>
      </c>
      <c r="I2330" s="9">
        <v>96</v>
      </c>
      <c r="J2330" s="9">
        <v>4.0599999999999996</v>
      </c>
      <c r="K2330" s="9">
        <v>45.63</v>
      </c>
      <c r="L2330" s="9">
        <v>127.43</v>
      </c>
      <c r="M2330" s="9">
        <v>0.29060000000000002</v>
      </c>
      <c r="N2330" s="14">
        <f t="shared" si="108"/>
        <v>0.30218543046357615</v>
      </c>
      <c r="O2330" s="14">
        <f t="shared" si="110"/>
        <v>7.579786212415704</v>
      </c>
      <c r="P2330" s="9"/>
      <c r="Q2330" s="9"/>
      <c r="R2330" s="9"/>
      <c r="W2330" t="s">
        <v>3530</v>
      </c>
      <c r="X2330" s="6">
        <v>2004</v>
      </c>
      <c r="Z2330" s="6">
        <v>0</v>
      </c>
      <c r="AD2330" s="9">
        <v>151</v>
      </c>
    </row>
    <row r="2331" spans="1:30">
      <c r="A2331" s="9">
        <v>15</v>
      </c>
      <c r="B2331" s="9" t="str">
        <f t="shared" si="109"/>
        <v>Electro Voice DL15ST</v>
      </c>
      <c r="C2331" s="9" t="s">
        <v>1927</v>
      </c>
      <c r="D2331" s="9" t="s">
        <v>3085</v>
      </c>
      <c r="E2331" s="9"/>
      <c r="F2331" s="9"/>
      <c r="G2331" s="9"/>
      <c r="H2331" s="9">
        <v>400</v>
      </c>
      <c r="I2331" s="9">
        <v>95</v>
      </c>
      <c r="J2331" s="9">
        <v>4.0599999999999996</v>
      </c>
      <c r="K2331" s="9">
        <v>42.03</v>
      </c>
      <c r="L2331" s="9">
        <v>177.27</v>
      </c>
      <c r="M2331" s="9">
        <v>0.44850000000000001</v>
      </c>
      <c r="N2331" s="14">
        <f t="shared" si="108"/>
        <v>0.4831034482758621</v>
      </c>
      <c r="O2331" s="14">
        <f t="shared" si="110"/>
        <v>6.2615695067264552</v>
      </c>
      <c r="P2331" s="9"/>
      <c r="Q2331" s="9"/>
      <c r="R2331" s="9"/>
      <c r="W2331" t="s">
        <v>3530</v>
      </c>
      <c r="X2331" s="6">
        <v>2004</v>
      </c>
      <c r="Z2331" s="6">
        <v>0</v>
      </c>
      <c r="AD2331" s="9">
        <v>87</v>
      </c>
    </row>
    <row r="2332" spans="1:30">
      <c r="A2332" s="9">
        <v>15</v>
      </c>
      <c r="B2332" s="9" t="str">
        <f t="shared" si="109"/>
        <v>Electro Voice EVX155</v>
      </c>
      <c r="C2332" s="9" t="s">
        <v>1927</v>
      </c>
      <c r="D2332" s="9" t="s">
        <v>3086</v>
      </c>
      <c r="E2332" s="9"/>
      <c r="F2332" s="9"/>
      <c r="G2332" s="9"/>
      <c r="H2332" s="9">
        <v>600</v>
      </c>
      <c r="I2332" s="9">
        <v>95</v>
      </c>
      <c r="J2332" s="9">
        <v>6.35</v>
      </c>
      <c r="K2332" s="9">
        <v>44.3</v>
      </c>
      <c r="L2332" s="9">
        <v>107.75</v>
      </c>
      <c r="M2332" s="9">
        <v>0.35249999999999998</v>
      </c>
      <c r="N2332" s="14">
        <f t="shared" si="108"/>
        <v>0.36916666666666664</v>
      </c>
      <c r="O2332" s="14">
        <f t="shared" si="110"/>
        <v>7.807875000000001</v>
      </c>
      <c r="P2332" s="9"/>
      <c r="Q2332" s="9"/>
      <c r="R2332" s="9"/>
      <c r="W2332" t="s">
        <v>3530</v>
      </c>
      <c r="X2332" s="6">
        <v>2004</v>
      </c>
      <c r="Z2332" s="6">
        <v>0</v>
      </c>
      <c r="AD2332" s="9">
        <v>120</v>
      </c>
    </row>
    <row r="2333" spans="1:30">
      <c r="A2333" s="9">
        <v>15</v>
      </c>
      <c r="B2333" s="9" t="str">
        <f t="shared" si="109"/>
        <v>Eminence 15732</v>
      </c>
      <c r="C2333" s="9" t="s">
        <v>1148</v>
      </c>
      <c r="D2333" s="9" t="s">
        <v>3087</v>
      </c>
      <c r="E2333" s="9"/>
      <c r="F2333" s="9"/>
      <c r="G2333" s="9"/>
      <c r="H2333" s="9">
        <v>300</v>
      </c>
      <c r="I2333" s="9">
        <v>94.9</v>
      </c>
      <c r="J2333" s="9">
        <v>5.5</v>
      </c>
      <c r="K2333" s="9">
        <v>32.1</v>
      </c>
      <c r="L2333" s="9">
        <v>249.96</v>
      </c>
      <c r="M2333" s="9">
        <v>0.34</v>
      </c>
      <c r="N2333" s="14">
        <f t="shared" si="108"/>
        <v>0.36067415730337082</v>
      </c>
      <c r="O2333" s="14">
        <f t="shared" si="110"/>
        <v>5.9315217391304307</v>
      </c>
      <c r="P2333" s="9"/>
      <c r="Q2333" s="9"/>
      <c r="R2333" s="9"/>
      <c r="W2333" t="s">
        <v>3530</v>
      </c>
      <c r="X2333" s="6">
        <v>2004</v>
      </c>
      <c r="Z2333" s="6">
        <v>0</v>
      </c>
      <c r="AD2333" s="9">
        <v>89</v>
      </c>
    </row>
    <row r="2334" spans="1:30">
      <c r="A2334" s="9">
        <v>15</v>
      </c>
      <c r="B2334" s="9" t="str">
        <f t="shared" si="109"/>
        <v>Eminence 15758</v>
      </c>
      <c r="C2334" s="9" t="s">
        <v>1148</v>
      </c>
      <c r="D2334" s="9" t="s">
        <v>3088</v>
      </c>
      <c r="E2334" s="9"/>
      <c r="F2334" s="9"/>
      <c r="G2334" s="9"/>
      <c r="H2334" s="9">
        <v>300</v>
      </c>
      <c r="I2334" s="9">
        <v>97.9</v>
      </c>
      <c r="J2334" s="9">
        <v>5.5</v>
      </c>
      <c r="K2334" s="9">
        <v>32.369999999999997</v>
      </c>
      <c r="L2334" s="9">
        <v>304.72000000000003</v>
      </c>
      <c r="M2334" s="9">
        <v>0.25</v>
      </c>
      <c r="N2334" s="14">
        <f t="shared" si="108"/>
        <v>0.25895999999999997</v>
      </c>
      <c r="O2334" s="14">
        <f t="shared" si="110"/>
        <v>7.2254464285714617</v>
      </c>
      <c r="P2334" s="9"/>
      <c r="Q2334" s="9"/>
      <c r="R2334" s="9"/>
      <c r="W2334" t="s">
        <v>3530</v>
      </c>
      <c r="X2334" s="6">
        <v>2004</v>
      </c>
      <c r="Z2334" s="6">
        <v>0</v>
      </c>
      <c r="AD2334" s="9">
        <v>125</v>
      </c>
    </row>
    <row r="2335" spans="1:30">
      <c r="A2335" s="9">
        <v>15</v>
      </c>
      <c r="B2335" s="9" t="str">
        <f t="shared" si="109"/>
        <v>Eminence Alpha 15</v>
      </c>
      <c r="C2335" s="9" t="s">
        <v>1148</v>
      </c>
      <c r="D2335" s="9" t="s">
        <v>3089</v>
      </c>
      <c r="E2335" s="9"/>
      <c r="F2335" s="9"/>
      <c r="G2335" s="9"/>
      <c r="H2335" s="9">
        <v>200</v>
      </c>
      <c r="I2335" s="9"/>
      <c r="J2335" s="9">
        <v>3.8</v>
      </c>
      <c r="K2335" s="9">
        <v>41</v>
      </c>
      <c r="L2335" s="9">
        <v>260</v>
      </c>
      <c r="M2335" s="9">
        <v>1.26</v>
      </c>
      <c r="N2335" s="14">
        <f t="shared" si="108"/>
        <v>1.5185185185185186</v>
      </c>
      <c r="O2335" s="14">
        <f t="shared" si="110"/>
        <v>7.4011461318051559</v>
      </c>
      <c r="P2335" s="9"/>
      <c r="Q2335" s="9"/>
      <c r="R2335" s="9"/>
      <c r="W2335" t="s">
        <v>3530</v>
      </c>
      <c r="X2335" s="6">
        <v>2004</v>
      </c>
      <c r="Z2335" s="6">
        <v>0</v>
      </c>
      <c r="AD2335" s="9">
        <v>27</v>
      </c>
    </row>
    <row r="2336" spans="1:30">
      <c r="A2336" s="9">
        <v>15</v>
      </c>
      <c r="B2336" s="9" t="str">
        <f t="shared" si="109"/>
        <v>Eminence Beta 15</v>
      </c>
      <c r="C2336" s="9" t="s">
        <v>1148</v>
      </c>
      <c r="D2336" s="9" t="s">
        <v>3090</v>
      </c>
      <c r="E2336" s="9"/>
      <c r="F2336" s="9"/>
      <c r="G2336" s="9"/>
      <c r="H2336" s="9">
        <v>350</v>
      </c>
      <c r="I2336" s="9"/>
      <c r="J2336" s="9">
        <v>4</v>
      </c>
      <c r="K2336" s="9">
        <v>35</v>
      </c>
      <c r="L2336" s="9">
        <v>334.6</v>
      </c>
      <c r="M2336" s="9">
        <v>0.57999999999999996</v>
      </c>
      <c r="N2336" s="14">
        <f t="shared" si="108"/>
        <v>0.625</v>
      </c>
      <c r="O2336" s="14">
        <f t="shared" si="110"/>
        <v>8.0555555555555536</v>
      </c>
      <c r="P2336" s="9"/>
      <c r="Q2336" s="9"/>
      <c r="R2336" s="9"/>
      <c r="W2336" t="s">
        <v>3530</v>
      </c>
      <c r="X2336" s="6">
        <v>2004</v>
      </c>
      <c r="Z2336" s="6">
        <v>0</v>
      </c>
      <c r="AD2336" s="9">
        <v>56</v>
      </c>
    </row>
    <row r="2337" spans="1:30">
      <c r="A2337" s="9">
        <v>15</v>
      </c>
      <c r="B2337" s="9" t="str">
        <f t="shared" si="109"/>
        <v>Eminence Beta 15CX</v>
      </c>
      <c r="C2337" s="9" t="s">
        <v>1148</v>
      </c>
      <c r="D2337" s="9" t="s">
        <v>3091</v>
      </c>
      <c r="E2337" s="9"/>
      <c r="F2337" s="9"/>
      <c r="G2337" s="9"/>
      <c r="H2337" s="9">
        <v>250</v>
      </c>
      <c r="I2337" s="9"/>
      <c r="J2337" s="9">
        <v>3</v>
      </c>
      <c r="K2337" s="9">
        <v>34</v>
      </c>
      <c r="L2337" s="9">
        <v>366.4</v>
      </c>
      <c r="M2337" s="9">
        <v>0.54</v>
      </c>
      <c r="N2337" s="14">
        <f t="shared" si="108"/>
        <v>0.57627118644067798</v>
      </c>
      <c r="O2337" s="14">
        <f t="shared" si="110"/>
        <v>8.5794392523364689</v>
      </c>
      <c r="P2337" s="9"/>
      <c r="Q2337" s="9"/>
      <c r="R2337" s="9"/>
      <c r="W2337" t="s">
        <v>3530</v>
      </c>
      <c r="X2337" s="6">
        <v>2004</v>
      </c>
      <c r="Z2337" s="6">
        <v>0</v>
      </c>
      <c r="AD2337" s="9">
        <v>59</v>
      </c>
    </row>
    <row r="2338" spans="1:30">
      <c r="A2338" s="9">
        <v>15</v>
      </c>
      <c r="B2338" s="9" t="str">
        <f t="shared" si="109"/>
        <v>Eminence Delta 15</v>
      </c>
      <c r="C2338" s="9" t="s">
        <v>1148</v>
      </c>
      <c r="D2338" s="9" t="s">
        <v>3092</v>
      </c>
      <c r="E2338" s="9"/>
      <c r="F2338" s="9"/>
      <c r="G2338" s="9"/>
      <c r="H2338" s="9">
        <v>400</v>
      </c>
      <c r="I2338" s="9"/>
      <c r="J2338" s="9">
        <v>2.7</v>
      </c>
      <c r="K2338" s="9">
        <v>40</v>
      </c>
      <c r="L2338" s="9">
        <v>293</v>
      </c>
      <c r="M2338" s="9">
        <v>0.49</v>
      </c>
      <c r="N2338" s="14">
        <f t="shared" si="108"/>
        <v>0.54054054054054057</v>
      </c>
      <c r="O2338" s="14">
        <f t="shared" si="110"/>
        <v>5.2406417112299417</v>
      </c>
      <c r="P2338" s="9"/>
      <c r="Q2338" s="9"/>
      <c r="R2338" s="9"/>
      <c r="W2338" t="s">
        <v>3530</v>
      </c>
      <c r="X2338" s="6">
        <v>2004</v>
      </c>
      <c r="Z2338" s="6">
        <v>0</v>
      </c>
      <c r="AD2338" s="9">
        <v>74</v>
      </c>
    </row>
    <row r="2339" spans="1:30">
      <c r="A2339" s="9">
        <v>15</v>
      </c>
      <c r="B2339" s="9" t="str">
        <f t="shared" si="109"/>
        <v>Eminence Delta 15LF</v>
      </c>
      <c r="C2339" s="9" t="s">
        <v>1148</v>
      </c>
      <c r="D2339" s="9" t="s">
        <v>3093</v>
      </c>
      <c r="E2339" s="9"/>
      <c r="F2339" s="9"/>
      <c r="G2339" s="9"/>
      <c r="H2339" s="9">
        <v>500</v>
      </c>
      <c r="I2339" s="9"/>
      <c r="J2339" s="9">
        <v>4.8</v>
      </c>
      <c r="K2339" s="9">
        <v>41</v>
      </c>
      <c r="L2339" s="9">
        <v>186.1</v>
      </c>
      <c r="M2339" s="9">
        <v>0.57999999999999996</v>
      </c>
      <c r="N2339" s="14">
        <f t="shared" si="108"/>
        <v>0.640625</v>
      </c>
      <c r="O2339" s="14">
        <f t="shared" si="110"/>
        <v>6.1288659793814411</v>
      </c>
      <c r="P2339" s="9"/>
      <c r="Q2339" s="9"/>
      <c r="R2339" s="9"/>
      <c r="W2339" t="s">
        <v>3530</v>
      </c>
      <c r="X2339" s="6">
        <v>2004</v>
      </c>
      <c r="Z2339" s="6">
        <v>0</v>
      </c>
      <c r="AD2339" s="9">
        <v>64</v>
      </c>
    </row>
    <row r="2340" spans="1:30">
      <c r="A2340" s="9">
        <v>15</v>
      </c>
      <c r="B2340" s="9" t="str">
        <f t="shared" si="109"/>
        <v>Eminence Delta Pro 15</v>
      </c>
      <c r="C2340" s="9" t="s">
        <v>1148</v>
      </c>
      <c r="D2340" s="9" t="s">
        <v>3094</v>
      </c>
      <c r="E2340" s="9"/>
      <c r="F2340" s="9"/>
      <c r="G2340" s="9"/>
      <c r="H2340" s="9">
        <v>400</v>
      </c>
      <c r="I2340" s="9"/>
      <c r="J2340" s="9">
        <v>3.2</v>
      </c>
      <c r="K2340" s="9">
        <v>42</v>
      </c>
      <c r="L2340" s="9">
        <v>243.5</v>
      </c>
      <c r="M2340" s="9">
        <v>0.4</v>
      </c>
      <c r="N2340" s="14">
        <f t="shared" si="108"/>
        <v>0.44210526315789472</v>
      </c>
      <c r="O2340" s="14">
        <f t="shared" si="110"/>
        <v>4.1999999999999993</v>
      </c>
      <c r="P2340" s="9"/>
      <c r="Q2340" s="9"/>
      <c r="R2340" s="9"/>
      <c r="W2340" t="s">
        <v>3530</v>
      </c>
      <c r="X2340" s="6">
        <v>2004</v>
      </c>
      <c r="Z2340" s="6">
        <v>0</v>
      </c>
      <c r="AD2340" s="9">
        <v>95</v>
      </c>
    </row>
    <row r="2341" spans="1:30">
      <c r="A2341" s="9">
        <v>15</v>
      </c>
      <c r="B2341" s="9" t="str">
        <f t="shared" si="109"/>
        <v>Eminence Deltalite 2515</v>
      </c>
      <c r="C2341" s="9" t="s">
        <v>1148</v>
      </c>
      <c r="D2341" s="9" t="s">
        <v>3095</v>
      </c>
      <c r="E2341" s="9"/>
      <c r="F2341" s="9"/>
      <c r="G2341" s="9"/>
      <c r="H2341" s="9">
        <v>300</v>
      </c>
      <c r="I2341" s="9"/>
      <c r="J2341" s="9">
        <v>2.9</v>
      </c>
      <c r="K2341" s="9">
        <v>41.38</v>
      </c>
      <c r="L2341" s="9">
        <v>284.10000000000002</v>
      </c>
      <c r="M2341" s="9">
        <v>0.52</v>
      </c>
      <c r="N2341" s="14">
        <f t="shared" si="108"/>
        <v>0.55173333333333341</v>
      </c>
      <c r="O2341" s="14">
        <f t="shared" si="110"/>
        <v>9.0410084033613405</v>
      </c>
      <c r="P2341" s="9"/>
      <c r="Q2341" s="9"/>
      <c r="R2341" s="9"/>
      <c r="W2341" t="s">
        <v>3530</v>
      </c>
      <c r="X2341" s="6">
        <v>2004</v>
      </c>
      <c r="Z2341" s="6">
        <v>0</v>
      </c>
      <c r="AD2341" s="9">
        <v>75</v>
      </c>
    </row>
    <row r="2342" spans="1:30">
      <c r="A2342" s="9">
        <v>15</v>
      </c>
      <c r="B2342" s="9" t="str">
        <f t="shared" si="109"/>
        <v>Eminence Gamma 15</v>
      </c>
      <c r="C2342" s="9" t="s">
        <v>1148</v>
      </c>
      <c r="D2342" s="9" t="s">
        <v>3096</v>
      </c>
      <c r="E2342" s="9"/>
      <c r="F2342" s="9"/>
      <c r="G2342" s="9"/>
      <c r="H2342" s="9">
        <v>300</v>
      </c>
      <c r="I2342" s="9"/>
      <c r="J2342" s="9">
        <v>3</v>
      </c>
      <c r="K2342" s="9">
        <v>33</v>
      </c>
      <c r="L2342" s="9">
        <v>314.10000000000002</v>
      </c>
      <c r="M2342" s="9">
        <v>0.3</v>
      </c>
      <c r="N2342" s="14">
        <f t="shared" si="108"/>
        <v>0.32038834951456313</v>
      </c>
      <c r="O2342" s="14">
        <f t="shared" si="110"/>
        <v>4.7142857142857082</v>
      </c>
      <c r="P2342" s="9"/>
      <c r="Q2342" s="9"/>
      <c r="R2342" s="9"/>
      <c r="W2342" t="s">
        <v>3530</v>
      </c>
      <c r="X2342" s="6">
        <v>2004</v>
      </c>
      <c r="Z2342" s="6">
        <v>0</v>
      </c>
      <c r="AD2342" s="9">
        <v>103</v>
      </c>
    </row>
    <row r="2343" spans="1:30">
      <c r="A2343" s="9">
        <v>15</v>
      </c>
      <c r="B2343" s="9" t="str">
        <f t="shared" si="109"/>
        <v>Eminence Kappa 15</v>
      </c>
      <c r="C2343" s="9" t="s">
        <v>1148</v>
      </c>
      <c r="D2343" s="9" t="s">
        <v>3097</v>
      </c>
      <c r="E2343" s="9"/>
      <c r="F2343" s="9"/>
      <c r="G2343" s="9"/>
      <c r="H2343" s="9">
        <v>450</v>
      </c>
      <c r="I2343" s="9"/>
      <c r="J2343" s="9">
        <v>1.6</v>
      </c>
      <c r="K2343" s="9">
        <v>36</v>
      </c>
      <c r="L2343" s="9">
        <v>278</v>
      </c>
      <c r="M2343" s="9">
        <v>0.3</v>
      </c>
      <c r="N2343" s="14">
        <f t="shared" si="108"/>
        <v>0.31034482758620691</v>
      </c>
      <c r="O2343" s="14">
        <f t="shared" si="110"/>
        <v>8.9999999999999964</v>
      </c>
      <c r="P2343" s="9"/>
      <c r="Q2343" s="9"/>
      <c r="R2343" s="9"/>
      <c r="W2343" t="s">
        <v>3530</v>
      </c>
      <c r="X2343" s="6">
        <v>2004</v>
      </c>
      <c r="Z2343" s="6">
        <v>0</v>
      </c>
      <c r="AD2343" s="9">
        <v>116</v>
      </c>
    </row>
    <row r="2344" spans="1:30">
      <c r="A2344" s="9">
        <v>15</v>
      </c>
      <c r="B2344" s="9" t="str">
        <f t="shared" si="109"/>
        <v>Eminence Kappa 15LF</v>
      </c>
      <c r="C2344" s="9" t="s">
        <v>1148</v>
      </c>
      <c r="D2344" s="9" t="s">
        <v>3098</v>
      </c>
      <c r="E2344" s="9"/>
      <c r="F2344" s="9"/>
      <c r="G2344" s="9"/>
      <c r="H2344" s="9">
        <v>600</v>
      </c>
      <c r="I2344" s="9"/>
      <c r="J2344" s="9">
        <v>5.5</v>
      </c>
      <c r="K2344" s="9">
        <v>39</v>
      </c>
      <c r="L2344" s="9">
        <v>159</v>
      </c>
      <c r="M2344" s="9">
        <v>0.38</v>
      </c>
      <c r="N2344" s="14">
        <f t="shared" si="108"/>
        <v>0.41052631578947368</v>
      </c>
      <c r="O2344" s="14">
        <f t="shared" si="110"/>
        <v>5.1103448275861965</v>
      </c>
      <c r="P2344" s="9"/>
      <c r="Q2344" s="9"/>
      <c r="R2344" s="9"/>
      <c r="W2344" t="s">
        <v>3530</v>
      </c>
      <c r="X2344" s="6">
        <v>2004</v>
      </c>
      <c r="Z2344" s="6">
        <v>0</v>
      </c>
      <c r="AD2344" s="9">
        <v>95</v>
      </c>
    </row>
    <row r="2345" spans="1:30">
      <c r="A2345" s="9">
        <v>15</v>
      </c>
      <c r="B2345" s="9" t="str">
        <f t="shared" si="109"/>
        <v>Eminence Kappa Pro 15</v>
      </c>
      <c r="C2345" s="9" t="s">
        <v>1148</v>
      </c>
      <c r="D2345" s="9" t="s">
        <v>3099</v>
      </c>
      <c r="E2345" s="9"/>
      <c r="F2345" s="9"/>
      <c r="G2345" s="9"/>
      <c r="H2345" s="9">
        <v>500</v>
      </c>
      <c r="I2345" s="9"/>
      <c r="J2345" s="9">
        <v>3.2</v>
      </c>
      <c r="K2345" s="9">
        <v>47</v>
      </c>
      <c r="L2345" s="9">
        <v>167.7</v>
      </c>
      <c r="M2345" s="9">
        <v>0.38</v>
      </c>
      <c r="N2345" s="14">
        <f t="shared" si="108"/>
        <v>0.39830508474576271</v>
      </c>
      <c r="O2345" s="14">
        <f t="shared" si="110"/>
        <v>8.268518518518496</v>
      </c>
      <c r="P2345" s="9"/>
      <c r="Q2345" s="9"/>
      <c r="R2345" s="9"/>
      <c r="W2345" t="s">
        <v>3530</v>
      </c>
      <c r="X2345" s="6">
        <v>2004</v>
      </c>
      <c r="Z2345" s="6">
        <v>0</v>
      </c>
      <c r="AD2345" s="9">
        <v>118</v>
      </c>
    </row>
    <row r="2346" spans="1:30">
      <c r="A2346" s="9">
        <v>15</v>
      </c>
      <c r="B2346" s="9" t="str">
        <f t="shared" si="109"/>
        <v>Eminence Kappa Pro 15LF</v>
      </c>
      <c r="C2346" s="9" t="s">
        <v>1148</v>
      </c>
      <c r="D2346" s="9" t="s">
        <v>3100</v>
      </c>
      <c r="E2346" s="9"/>
      <c r="F2346" s="9"/>
      <c r="G2346" s="9"/>
      <c r="H2346" s="9">
        <v>600</v>
      </c>
      <c r="I2346" s="9"/>
      <c r="J2346" s="9">
        <v>4.8</v>
      </c>
      <c r="K2346" s="9">
        <v>46</v>
      </c>
      <c r="L2346" s="9">
        <v>127.5</v>
      </c>
      <c r="M2346" s="9">
        <v>0.38</v>
      </c>
      <c r="N2346" s="14">
        <f t="shared" si="108"/>
        <v>0.38983050847457629</v>
      </c>
      <c r="O2346" s="14">
        <f t="shared" si="110"/>
        <v>15.068965517241303</v>
      </c>
      <c r="P2346" s="9"/>
      <c r="Q2346" s="9"/>
      <c r="R2346" s="9"/>
      <c r="W2346" t="s">
        <v>3530</v>
      </c>
      <c r="X2346" s="6">
        <v>2004</v>
      </c>
      <c r="Z2346" s="6">
        <v>0</v>
      </c>
      <c r="AD2346" s="9">
        <v>118</v>
      </c>
    </row>
    <row r="2347" spans="1:30">
      <c r="A2347" s="9">
        <v>15</v>
      </c>
      <c r="B2347" s="9" t="str">
        <f t="shared" si="109"/>
        <v>Eminence Kilomax 15</v>
      </c>
      <c r="C2347" s="9" t="s">
        <v>1148</v>
      </c>
      <c r="D2347" s="9" t="s">
        <v>3101</v>
      </c>
      <c r="E2347" s="9"/>
      <c r="F2347" s="9"/>
      <c r="G2347" s="9"/>
      <c r="H2347" s="9">
        <v>1250</v>
      </c>
      <c r="I2347" s="9"/>
      <c r="J2347" s="9">
        <v>7.9</v>
      </c>
      <c r="K2347" s="9">
        <v>41</v>
      </c>
      <c r="L2347" s="9">
        <v>154.5</v>
      </c>
      <c r="M2347" s="9">
        <v>0.39</v>
      </c>
      <c r="N2347" s="14">
        <f t="shared" si="108"/>
        <v>0.39805825242718446</v>
      </c>
      <c r="O2347" s="14">
        <f t="shared" si="110"/>
        <v>19.265060240963944</v>
      </c>
      <c r="P2347" s="9"/>
      <c r="Q2347" s="9"/>
      <c r="R2347" s="9"/>
      <c r="W2347" t="s">
        <v>3530</v>
      </c>
      <c r="X2347" s="6">
        <v>2004</v>
      </c>
      <c r="Z2347" s="6">
        <v>0</v>
      </c>
      <c r="AD2347" s="9">
        <v>103</v>
      </c>
    </row>
    <row r="2348" spans="1:30">
      <c r="A2348" s="9">
        <v>15</v>
      </c>
      <c r="B2348" s="9" t="str">
        <f t="shared" si="109"/>
        <v>Eminence Magnum 15HO</v>
      </c>
      <c r="C2348" s="9" t="s">
        <v>1148</v>
      </c>
      <c r="D2348" s="9" t="s">
        <v>3102</v>
      </c>
      <c r="E2348" s="9"/>
      <c r="F2348" s="9"/>
      <c r="G2348" s="9"/>
      <c r="H2348" s="9">
        <v>650</v>
      </c>
      <c r="I2348" s="9"/>
      <c r="J2348" s="9">
        <v>4.8</v>
      </c>
      <c r="K2348" s="9">
        <v>33</v>
      </c>
      <c r="L2348" s="9">
        <v>241</v>
      </c>
      <c r="M2348" s="9">
        <v>0.27</v>
      </c>
      <c r="N2348" s="14">
        <f t="shared" si="108"/>
        <v>0.27966101694915252</v>
      </c>
      <c r="O2348" s="14">
        <f t="shared" si="110"/>
        <v>7.8157894736842595</v>
      </c>
      <c r="P2348" s="9"/>
      <c r="Q2348" s="9"/>
      <c r="R2348" s="9"/>
      <c r="W2348" t="s">
        <v>3530</v>
      </c>
      <c r="X2348" s="6">
        <v>2004</v>
      </c>
      <c r="Z2348" s="6">
        <v>0</v>
      </c>
      <c r="AD2348" s="9">
        <v>118</v>
      </c>
    </row>
    <row r="2349" spans="1:30">
      <c r="A2349" s="9">
        <v>15</v>
      </c>
      <c r="B2349" s="9" t="str">
        <f t="shared" si="109"/>
        <v>Eminence Magnum 15LF</v>
      </c>
      <c r="C2349" s="9" t="s">
        <v>1148</v>
      </c>
      <c r="D2349" s="9" t="s">
        <v>3103</v>
      </c>
      <c r="E2349" s="9"/>
      <c r="F2349" s="9"/>
      <c r="G2349" s="9"/>
      <c r="H2349" s="9">
        <v>700</v>
      </c>
      <c r="I2349" s="9"/>
      <c r="J2349" s="9">
        <v>7.9</v>
      </c>
      <c r="K2349" s="9">
        <v>37</v>
      </c>
      <c r="L2349" s="9">
        <v>163</v>
      </c>
      <c r="M2349" s="9">
        <v>0.45</v>
      </c>
      <c r="N2349" s="14">
        <f t="shared" si="108"/>
        <v>0.48051948051948051</v>
      </c>
      <c r="O2349" s="14">
        <f t="shared" si="110"/>
        <v>7.0851063829787213</v>
      </c>
      <c r="P2349" s="9"/>
      <c r="Q2349" s="9"/>
      <c r="R2349" s="9"/>
      <c r="W2349" t="s">
        <v>3530</v>
      </c>
      <c r="X2349" s="6">
        <v>2004</v>
      </c>
      <c r="Z2349" s="6">
        <v>0</v>
      </c>
      <c r="AD2349" s="9">
        <v>77</v>
      </c>
    </row>
    <row r="2350" spans="1:30">
      <c r="A2350" s="9">
        <v>15</v>
      </c>
      <c r="B2350" s="9" t="str">
        <f t="shared" si="109"/>
        <v>Eminence Omega Pro 15</v>
      </c>
      <c r="C2350" s="9" t="s">
        <v>1148</v>
      </c>
      <c r="D2350" s="9" t="s">
        <v>3104</v>
      </c>
      <c r="E2350" s="9"/>
      <c r="F2350" s="9"/>
      <c r="G2350" s="9"/>
      <c r="H2350" s="9">
        <v>800</v>
      </c>
      <c r="I2350" s="9"/>
      <c r="J2350" s="9">
        <v>4.8</v>
      </c>
      <c r="K2350" s="9">
        <v>39</v>
      </c>
      <c r="L2350" s="9">
        <v>196</v>
      </c>
      <c r="M2350" s="9">
        <v>0.35</v>
      </c>
      <c r="N2350" s="14">
        <f t="shared" si="108"/>
        <v>0.3611111111111111</v>
      </c>
      <c r="O2350" s="14">
        <f t="shared" si="110"/>
        <v>11.374999999999982</v>
      </c>
      <c r="P2350" s="9"/>
      <c r="Q2350" s="9"/>
      <c r="R2350" s="9"/>
      <c r="W2350" t="s">
        <v>3530</v>
      </c>
      <c r="X2350" s="6">
        <v>2004</v>
      </c>
      <c r="Z2350" s="6">
        <v>0</v>
      </c>
      <c r="AD2350" s="9">
        <v>108</v>
      </c>
    </row>
    <row r="2351" spans="1:30">
      <c r="A2351" s="9">
        <v>15</v>
      </c>
      <c r="B2351" s="9" t="str">
        <f t="shared" si="109"/>
        <v>Fane Classic 15/300</v>
      </c>
      <c r="C2351" s="9" t="s">
        <v>974</v>
      </c>
      <c r="D2351" s="9" t="s">
        <v>3105</v>
      </c>
      <c r="E2351" s="9"/>
      <c r="F2351" s="9"/>
      <c r="G2351" s="9"/>
      <c r="H2351" s="9">
        <v>300</v>
      </c>
      <c r="I2351" s="9">
        <v>101</v>
      </c>
      <c r="J2351" s="9"/>
      <c r="K2351" s="9">
        <v>51</v>
      </c>
      <c r="L2351" s="9">
        <v>90.94</v>
      </c>
      <c r="M2351" s="9">
        <v>0.36</v>
      </c>
      <c r="N2351" s="14">
        <f t="shared" si="108"/>
        <v>0</v>
      </c>
      <c r="O2351" s="14">
        <f t="shared" si="110"/>
        <v>0</v>
      </c>
      <c r="P2351" s="9"/>
      <c r="Q2351" s="9"/>
      <c r="R2351" s="9"/>
      <c r="W2351" t="s">
        <v>3530</v>
      </c>
      <c r="X2351" s="6">
        <v>2004</v>
      </c>
      <c r="Z2351" s="6">
        <v>0</v>
      </c>
      <c r="AD2351" s="9"/>
    </row>
    <row r="2352" spans="1:30">
      <c r="A2352" s="9">
        <v>15</v>
      </c>
      <c r="B2352" s="9" t="str">
        <f t="shared" si="109"/>
        <v>Fane CLASSIC15/100</v>
      </c>
      <c r="C2352" s="9" t="s">
        <v>974</v>
      </c>
      <c r="D2352" s="9" t="s">
        <v>3106</v>
      </c>
      <c r="E2352" s="9"/>
      <c r="F2352" s="9"/>
      <c r="G2352" s="9"/>
      <c r="H2352" s="9">
        <v>200</v>
      </c>
      <c r="I2352" s="9">
        <v>100</v>
      </c>
      <c r="J2352" s="9">
        <v>9.1</v>
      </c>
      <c r="K2352" s="9">
        <v>68</v>
      </c>
      <c r="L2352" s="9">
        <v>435.9</v>
      </c>
      <c r="M2352" s="9">
        <v>0.77</v>
      </c>
      <c r="N2352" s="14">
        <f t="shared" si="108"/>
        <v>0.87179487179487181</v>
      </c>
      <c r="O2352" s="14">
        <f t="shared" si="110"/>
        <v>6.5944584382871509</v>
      </c>
      <c r="P2352" s="9"/>
      <c r="Q2352" s="9"/>
      <c r="R2352" s="9"/>
      <c r="W2352" t="s">
        <v>3530</v>
      </c>
      <c r="X2352" s="6">
        <v>2004</v>
      </c>
      <c r="Z2352" s="6">
        <v>0</v>
      </c>
      <c r="AD2352" s="9">
        <v>78</v>
      </c>
    </row>
    <row r="2353" spans="1:30">
      <c r="A2353" s="9">
        <v>15</v>
      </c>
      <c r="B2353" s="9" t="str">
        <f t="shared" si="109"/>
        <v>Fane CLASSIC15/100C</v>
      </c>
      <c r="C2353" s="9" t="s">
        <v>974</v>
      </c>
      <c r="D2353" s="9" t="s">
        <v>3107</v>
      </c>
      <c r="E2353" s="9"/>
      <c r="F2353" s="9"/>
      <c r="G2353" s="9"/>
      <c r="H2353" s="9">
        <v>200</v>
      </c>
      <c r="I2353" s="9"/>
      <c r="J2353" s="9">
        <v>10.3</v>
      </c>
      <c r="K2353" s="9">
        <v>44</v>
      </c>
      <c r="L2353" s="9">
        <v>140</v>
      </c>
      <c r="M2353" s="9">
        <v>0.69</v>
      </c>
      <c r="N2353" s="14">
        <f t="shared" si="108"/>
        <v>0.7857142857142857</v>
      </c>
      <c r="O2353" s="14">
        <f t="shared" si="110"/>
        <v>5.6641791044776042</v>
      </c>
      <c r="P2353" s="9"/>
      <c r="Q2353" s="9"/>
      <c r="R2353" s="9"/>
      <c r="W2353" t="s">
        <v>3530</v>
      </c>
      <c r="X2353" s="6">
        <v>2004</v>
      </c>
      <c r="Z2353" s="6">
        <v>0</v>
      </c>
      <c r="AD2353" s="9">
        <v>56</v>
      </c>
    </row>
    <row r="2354" spans="1:30">
      <c r="A2354" s="9">
        <v>15</v>
      </c>
      <c r="B2354" s="9" t="str">
        <f t="shared" si="109"/>
        <v>Fane CLASSIC15/150</v>
      </c>
      <c r="C2354" s="9" t="s">
        <v>974</v>
      </c>
      <c r="D2354" s="9" t="s">
        <v>3108</v>
      </c>
      <c r="E2354" s="9"/>
      <c r="F2354" s="9"/>
      <c r="G2354" s="9"/>
      <c r="H2354" s="9">
        <v>200</v>
      </c>
      <c r="I2354" s="9">
        <v>102</v>
      </c>
      <c r="J2354" s="9">
        <v>10.3</v>
      </c>
      <c r="K2354" s="9">
        <v>59</v>
      </c>
      <c r="L2354" s="9">
        <v>258</v>
      </c>
      <c r="M2354" s="9">
        <v>0.68</v>
      </c>
      <c r="N2354" s="14">
        <f t="shared" si="108"/>
        <v>0.79729729729729726</v>
      </c>
      <c r="O2354" s="14">
        <f t="shared" si="110"/>
        <v>4.6221198156682046</v>
      </c>
      <c r="P2354" s="9"/>
      <c r="Q2354" s="9"/>
      <c r="R2354" s="9"/>
      <c r="W2354" t="s">
        <v>3530</v>
      </c>
      <c r="X2354" s="6">
        <v>2004</v>
      </c>
      <c r="Z2354" s="6">
        <v>0</v>
      </c>
      <c r="AD2354" s="9">
        <v>74</v>
      </c>
    </row>
    <row r="2355" spans="1:30">
      <c r="A2355" s="9">
        <v>15</v>
      </c>
      <c r="B2355" s="9" t="str">
        <f t="shared" si="109"/>
        <v>Fane CLASSIC15/150C</v>
      </c>
      <c r="C2355" s="9" t="s">
        <v>974</v>
      </c>
      <c r="D2355" s="9" t="s">
        <v>3109</v>
      </c>
      <c r="E2355" s="9"/>
      <c r="F2355" s="9"/>
      <c r="G2355" s="9"/>
      <c r="H2355" s="9">
        <v>400</v>
      </c>
      <c r="I2355" s="9"/>
      <c r="J2355" s="9">
        <v>10.3</v>
      </c>
      <c r="K2355" s="9">
        <v>42</v>
      </c>
      <c r="L2355" s="9">
        <v>237</v>
      </c>
      <c r="M2355" s="9">
        <v>0.45</v>
      </c>
      <c r="N2355" s="14">
        <f t="shared" si="108"/>
        <v>0.51219512195121952</v>
      </c>
      <c r="O2355" s="14">
        <f t="shared" si="110"/>
        <v>3.7058823529411744</v>
      </c>
      <c r="P2355" s="9"/>
      <c r="Q2355" s="9"/>
      <c r="R2355" s="9"/>
      <c r="W2355" t="s">
        <v>3530</v>
      </c>
      <c r="X2355" s="6">
        <v>2004</v>
      </c>
      <c r="Z2355" s="6">
        <v>0</v>
      </c>
      <c r="AD2355" s="9">
        <v>82</v>
      </c>
    </row>
    <row r="2356" spans="1:30">
      <c r="A2356" s="9">
        <v>15</v>
      </c>
      <c r="B2356" s="9" t="str">
        <f t="shared" si="109"/>
        <v>Fane CLASSIC15/200</v>
      </c>
      <c r="C2356" s="9" t="s">
        <v>974</v>
      </c>
      <c r="D2356" s="9" t="s">
        <v>3110</v>
      </c>
      <c r="E2356" s="9"/>
      <c r="F2356" s="9"/>
      <c r="G2356" s="9"/>
      <c r="H2356" s="9">
        <v>400</v>
      </c>
      <c r="I2356" s="9"/>
      <c r="J2356" s="9">
        <v>10.8</v>
      </c>
      <c r="K2356" s="9">
        <v>70</v>
      </c>
      <c r="L2356" s="9">
        <v>364</v>
      </c>
      <c r="M2356" s="9">
        <v>0.54</v>
      </c>
      <c r="N2356" s="14">
        <f t="shared" si="108"/>
        <v>0.58823529411764708</v>
      </c>
      <c r="O2356" s="14">
        <f t="shared" si="110"/>
        <v>6.5853658536585442</v>
      </c>
      <c r="P2356" s="9"/>
      <c r="Q2356" s="9"/>
      <c r="R2356" s="9"/>
      <c r="W2356" t="s">
        <v>3530</v>
      </c>
      <c r="X2356" s="6">
        <v>2004</v>
      </c>
      <c r="Z2356" s="6">
        <v>0</v>
      </c>
      <c r="AD2356" s="9">
        <v>119</v>
      </c>
    </row>
    <row r="2357" spans="1:30">
      <c r="A2357" s="9">
        <v>15</v>
      </c>
      <c r="B2357" s="9" t="str">
        <f t="shared" si="109"/>
        <v>Fane CLASSIC15/200C</v>
      </c>
      <c r="C2357" s="9" t="s">
        <v>974</v>
      </c>
      <c r="D2357" s="9" t="s">
        <v>3111</v>
      </c>
      <c r="E2357" s="9"/>
      <c r="F2357" s="9"/>
      <c r="G2357" s="9"/>
      <c r="H2357" s="9">
        <v>60</v>
      </c>
      <c r="I2357" s="9"/>
      <c r="J2357" s="9">
        <v>9.5</v>
      </c>
      <c r="K2357" s="9">
        <v>52</v>
      </c>
      <c r="L2357" s="9">
        <v>109</v>
      </c>
      <c r="M2357" s="9">
        <v>0.41</v>
      </c>
      <c r="N2357" s="14">
        <f t="shared" si="108"/>
        <v>0.44067796610169491</v>
      </c>
      <c r="O2357" s="14">
        <f t="shared" si="110"/>
        <v>5.8895027624309391</v>
      </c>
      <c r="P2357" s="9"/>
      <c r="Q2357" s="9"/>
      <c r="R2357" s="9"/>
      <c r="W2357" t="s">
        <v>3530</v>
      </c>
      <c r="X2357" s="6">
        <v>2004</v>
      </c>
      <c r="Z2357" s="6">
        <v>0</v>
      </c>
      <c r="AD2357" s="9">
        <v>118</v>
      </c>
    </row>
    <row r="2358" spans="1:30">
      <c r="A2358" s="9">
        <v>15</v>
      </c>
      <c r="B2358" s="9" t="str">
        <f t="shared" si="109"/>
        <v>Fane COLOS 15 BASS</v>
      </c>
      <c r="C2358" s="9" t="s">
        <v>974</v>
      </c>
      <c r="D2358" s="9" t="s">
        <v>3112</v>
      </c>
      <c r="E2358" s="9"/>
      <c r="F2358" s="9"/>
      <c r="G2358" s="9"/>
      <c r="H2358" s="9">
        <v>400</v>
      </c>
      <c r="I2358" s="9">
        <v>95</v>
      </c>
      <c r="J2358" s="9">
        <v>5.9</v>
      </c>
      <c r="K2358" s="9">
        <v>38.9</v>
      </c>
      <c r="L2358" s="9">
        <v>122</v>
      </c>
      <c r="M2358" s="9">
        <v>0.30869999999999997</v>
      </c>
      <c r="N2358" s="14">
        <f t="shared" si="108"/>
        <v>0.3412280701754386</v>
      </c>
      <c r="O2358" s="14">
        <f t="shared" si="110"/>
        <v>3.2383447494741353</v>
      </c>
      <c r="P2358" s="9"/>
      <c r="Q2358" s="9"/>
      <c r="R2358" s="9"/>
      <c r="W2358" t="s">
        <v>3530</v>
      </c>
      <c r="X2358" s="6">
        <v>2004</v>
      </c>
      <c r="Z2358" s="6">
        <v>0</v>
      </c>
      <c r="AD2358" s="9">
        <v>114</v>
      </c>
    </row>
    <row r="2359" spans="1:30">
      <c r="A2359" s="9">
        <v>15</v>
      </c>
      <c r="B2359" s="9" t="str">
        <f t="shared" si="109"/>
        <v>Fane Colossus 15 XB</v>
      </c>
      <c r="C2359" s="9" t="s">
        <v>974</v>
      </c>
      <c r="D2359" s="9" t="s">
        <v>3113</v>
      </c>
      <c r="E2359" s="9"/>
      <c r="F2359" s="9"/>
      <c r="G2359" s="9"/>
      <c r="H2359" s="9">
        <v>600</v>
      </c>
      <c r="I2359" s="9">
        <v>99</v>
      </c>
      <c r="J2359" s="9"/>
      <c r="K2359" s="9">
        <v>36</v>
      </c>
      <c r="L2359" s="9">
        <v>126.92</v>
      </c>
      <c r="M2359" s="9">
        <v>0.36</v>
      </c>
      <c r="N2359" s="14">
        <f t="shared" si="108"/>
        <v>0</v>
      </c>
      <c r="O2359" s="14">
        <f t="shared" si="110"/>
        <v>0</v>
      </c>
      <c r="P2359" s="9"/>
      <c r="Q2359" s="9"/>
      <c r="R2359" s="9"/>
      <c r="W2359" t="s">
        <v>3530</v>
      </c>
      <c r="X2359" s="6">
        <v>2004</v>
      </c>
      <c r="Z2359" s="6">
        <v>0</v>
      </c>
      <c r="AD2359" s="9"/>
    </row>
    <row r="2360" spans="1:30">
      <c r="A2360" s="9">
        <v>15</v>
      </c>
      <c r="B2360" s="9" t="str">
        <f t="shared" si="109"/>
        <v>Fane COLOSSUS15BASS</v>
      </c>
      <c r="C2360" s="9" t="s">
        <v>974</v>
      </c>
      <c r="D2360" s="9" t="s">
        <v>3114</v>
      </c>
      <c r="E2360" s="9"/>
      <c r="F2360" s="9"/>
      <c r="G2360" s="9"/>
      <c r="H2360" s="9">
        <v>60</v>
      </c>
      <c r="I2360" s="9">
        <v>99</v>
      </c>
      <c r="J2360" s="9">
        <v>10</v>
      </c>
      <c r="K2360" s="9">
        <v>49</v>
      </c>
      <c r="L2360" s="9">
        <v>116.1</v>
      </c>
      <c r="M2360" s="9">
        <v>0.44</v>
      </c>
      <c r="N2360" s="14">
        <f t="shared" si="108"/>
        <v>0</v>
      </c>
      <c r="O2360" s="14">
        <f t="shared" si="110"/>
        <v>0</v>
      </c>
      <c r="P2360" s="9"/>
      <c r="Q2360" s="9"/>
      <c r="R2360" s="9"/>
      <c r="W2360" t="s">
        <v>3530</v>
      </c>
      <c r="X2360" s="6">
        <v>2004</v>
      </c>
      <c r="Z2360" s="6">
        <v>0</v>
      </c>
      <c r="AD2360" s="9"/>
    </row>
    <row r="2361" spans="1:30">
      <c r="A2361" s="9">
        <v>15</v>
      </c>
      <c r="B2361" s="9" t="str">
        <f t="shared" si="109"/>
        <v>Fane CRESC 15/150</v>
      </c>
      <c r="C2361" s="9" t="s">
        <v>974</v>
      </c>
      <c r="D2361" s="9" t="s">
        <v>3115</v>
      </c>
      <c r="E2361" s="9"/>
      <c r="F2361" s="9"/>
      <c r="G2361" s="9"/>
      <c r="H2361" s="9">
        <v>200</v>
      </c>
      <c r="I2361" s="9">
        <v>99</v>
      </c>
      <c r="J2361" s="9">
        <v>5.5</v>
      </c>
      <c r="K2361" s="9">
        <v>49</v>
      </c>
      <c r="L2361" s="9">
        <v>177</v>
      </c>
      <c r="M2361" s="9">
        <v>0.40450000000000003</v>
      </c>
      <c r="N2361" s="14">
        <f t="shared" si="108"/>
        <v>0.45794392523364486</v>
      </c>
      <c r="O2361" s="14">
        <f t="shared" si="110"/>
        <v>3.4660313019148412</v>
      </c>
      <c r="P2361" s="9"/>
      <c r="Q2361" s="9"/>
      <c r="R2361" s="9"/>
      <c r="W2361" t="s">
        <v>3530</v>
      </c>
      <c r="X2361" s="6">
        <v>2004</v>
      </c>
      <c r="Z2361" s="6">
        <v>0</v>
      </c>
      <c r="AD2361" s="9">
        <v>107</v>
      </c>
    </row>
    <row r="2362" spans="1:30">
      <c r="A2362" s="9">
        <v>15</v>
      </c>
      <c r="B2362" s="9" t="str">
        <f t="shared" si="109"/>
        <v>Fane CRESC 15/200</v>
      </c>
      <c r="C2362" s="9" t="s">
        <v>974</v>
      </c>
      <c r="D2362" s="9" t="s">
        <v>3116</v>
      </c>
      <c r="E2362" s="9"/>
      <c r="F2362" s="9"/>
      <c r="G2362" s="9"/>
      <c r="H2362" s="9">
        <v>200</v>
      </c>
      <c r="I2362" s="9">
        <v>103</v>
      </c>
      <c r="J2362" s="9">
        <v>5.5</v>
      </c>
      <c r="K2362" s="9">
        <v>59</v>
      </c>
      <c r="L2362" s="9">
        <v>283</v>
      </c>
      <c r="M2362" s="9">
        <v>0.434</v>
      </c>
      <c r="N2362" s="14">
        <f t="shared" si="108"/>
        <v>0.4609375</v>
      </c>
      <c r="O2362" s="14">
        <f t="shared" si="110"/>
        <v>7.4263341067285245</v>
      </c>
      <c r="P2362" s="9"/>
      <c r="Q2362" s="9"/>
      <c r="R2362" s="9"/>
      <c r="W2362" t="s">
        <v>3530</v>
      </c>
      <c r="X2362" s="6">
        <v>2004</v>
      </c>
      <c r="Z2362" s="6">
        <v>0</v>
      </c>
      <c r="AD2362" s="9">
        <v>128</v>
      </c>
    </row>
    <row r="2363" spans="1:30">
      <c r="A2363" s="9">
        <v>15</v>
      </c>
      <c r="B2363" s="9" t="str">
        <f t="shared" si="109"/>
        <v>Fane CRESC 15/400</v>
      </c>
      <c r="C2363" s="9" t="s">
        <v>974</v>
      </c>
      <c r="D2363" s="9" t="s">
        <v>3117</v>
      </c>
      <c r="E2363" s="9"/>
      <c r="F2363" s="9"/>
      <c r="G2363" s="9"/>
      <c r="H2363" s="9">
        <v>400</v>
      </c>
      <c r="I2363" s="9">
        <v>97</v>
      </c>
      <c r="J2363" s="9">
        <v>5.5</v>
      </c>
      <c r="K2363" s="9">
        <v>40</v>
      </c>
      <c r="L2363" s="9">
        <v>160</v>
      </c>
      <c r="M2363" s="9">
        <v>0.2702</v>
      </c>
      <c r="N2363" s="14">
        <f t="shared" si="108"/>
        <v>0.28985507246376813</v>
      </c>
      <c r="O2363" s="14">
        <f t="shared" si="110"/>
        <v>3.9846630290517546</v>
      </c>
      <c r="P2363" s="9"/>
      <c r="Q2363" s="9"/>
      <c r="R2363" s="9"/>
      <c r="W2363" t="s">
        <v>3530</v>
      </c>
      <c r="X2363" s="6">
        <v>2004</v>
      </c>
      <c r="Z2363" s="6">
        <v>0</v>
      </c>
      <c r="AD2363" s="9">
        <v>138</v>
      </c>
    </row>
    <row r="2364" spans="1:30">
      <c r="A2364" s="9">
        <v>15</v>
      </c>
      <c r="B2364" s="9" t="str">
        <f t="shared" si="109"/>
        <v>Fane CRESCENDO15/150</v>
      </c>
      <c r="C2364" s="9" t="s">
        <v>974</v>
      </c>
      <c r="D2364" s="9" t="s">
        <v>3118</v>
      </c>
      <c r="E2364" s="9"/>
      <c r="F2364" s="9"/>
      <c r="G2364" s="9"/>
      <c r="H2364" s="9">
        <v>150</v>
      </c>
      <c r="I2364" s="9"/>
      <c r="J2364" s="9">
        <v>7.5</v>
      </c>
      <c r="K2364" s="9">
        <v>49</v>
      </c>
      <c r="L2364" s="9">
        <v>177</v>
      </c>
      <c r="M2364" s="9">
        <v>0.4</v>
      </c>
      <c r="N2364" s="14">
        <f t="shared" si="108"/>
        <v>0.45794392523364486</v>
      </c>
      <c r="O2364" s="14">
        <f t="shared" si="110"/>
        <v>3.161290322580645</v>
      </c>
      <c r="P2364" s="9"/>
      <c r="Q2364" s="9"/>
      <c r="R2364" s="9"/>
      <c r="W2364" t="s">
        <v>3530</v>
      </c>
      <c r="X2364" s="6">
        <v>2004</v>
      </c>
      <c r="Z2364" s="6">
        <v>0</v>
      </c>
      <c r="AD2364" s="9">
        <v>107</v>
      </c>
    </row>
    <row r="2365" spans="1:30">
      <c r="A2365" s="9">
        <v>15</v>
      </c>
      <c r="B2365" s="9" t="str">
        <f t="shared" si="109"/>
        <v>Fane CRESCENDO15/200</v>
      </c>
      <c r="C2365" s="9" t="s">
        <v>974</v>
      </c>
      <c r="D2365" s="9" t="s">
        <v>3119</v>
      </c>
      <c r="E2365" s="9"/>
      <c r="F2365" s="9"/>
      <c r="G2365" s="9"/>
      <c r="H2365" s="9">
        <v>250</v>
      </c>
      <c r="I2365" s="9"/>
      <c r="J2365" s="9">
        <v>11.9</v>
      </c>
      <c r="K2365" s="9">
        <v>59</v>
      </c>
      <c r="L2365" s="9">
        <v>283</v>
      </c>
      <c r="M2365" s="9">
        <v>0.44</v>
      </c>
      <c r="N2365" s="14">
        <f t="shared" si="108"/>
        <v>0.4609375</v>
      </c>
      <c r="O2365" s="14">
        <f t="shared" si="110"/>
        <v>9.6865671641790847</v>
      </c>
      <c r="P2365" s="9"/>
      <c r="Q2365" s="9"/>
      <c r="R2365" s="9"/>
      <c r="W2365" t="s">
        <v>3530</v>
      </c>
      <c r="X2365" s="6">
        <v>2004</v>
      </c>
      <c r="Z2365" s="6">
        <v>0</v>
      </c>
      <c r="AD2365" s="9">
        <v>128</v>
      </c>
    </row>
    <row r="2366" spans="1:30">
      <c r="A2366" s="9">
        <v>15</v>
      </c>
      <c r="B2366" s="9" t="str">
        <f t="shared" si="109"/>
        <v>Fane CRESCENDO15/400</v>
      </c>
      <c r="C2366" s="9" t="s">
        <v>974</v>
      </c>
      <c r="D2366" s="9" t="s">
        <v>3120</v>
      </c>
      <c r="E2366" s="9"/>
      <c r="F2366" s="9"/>
      <c r="G2366" s="9"/>
      <c r="H2366" s="9">
        <v>0</v>
      </c>
      <c r="I2366" s="9"/>
      <c r="J2366" s="9">
        <v>0</v>
      </c>
      <c r="K2366" s="9">
        <v>40</v>
      </c>
      <c r="L2366" s="9">
        <v>160</v>
      </c>
      <c r="M2366" s="9">
        <v>0.27</v>
      </c>
      <c r="N2366" s="14">
        <f t="shared" si="108"/>
        <v>0.28985507246376813</v>
      </c>
      <c r="O2366" s="14">
        <f t="shared" si="110"/>
        <v>3.9416058394160607</v>
      </c>
      <c r="P2366" s="9"/>
      <c r="Q2366" s="9"/>
      <c r="R2366" s="9"/>
      <c r="W2366" t="s">
        <v>3530</v>
      </c>
      <c r="X2366" s="6">
        <v>2004</v>
      </c>
      <c r="Z2366" s="6">
        <v>0</v>
      </c>
      <c r="AD2366" s="9">
        <v>138</v>
      </c>
    </row>
    <row r="2367" spans="1:30">
      <c r="A2367" s="9">
        <v>15</v>
      </c>
      <c r="B2367" s="9" t="str">
        <f t="shared" si="109"/>
        <v>Fane G150R</v>
      </c>
      <c r="C2367" s="9" t="s">
        <v>974</v>
      </c>
      <c r="D2367" s="9" t="s">
        <v>3121</v>
      </c>
      <c r="E2367" s="9"/>
      <c r="F2367" s="9"/>
      <c r="G2367" s="9"/>
      <c r="H2367" s="9">
        <v>35</v>
      </c>
      <c r="I2367" s="9"/>
      <c r="J2367" s="9">
        <v>3.5</v>
      </c>
      <c r="K2367" s="9">
        <v>84</v>
      </c>
      <c r="L2367" s="9">
        <v>30</v>
      </c>
      <c r="M2367" s="9">
        <v>0.56000000000000005</v>
      </c>
      <c r="N2367" s="14">
        <f t="shared" si="108"/>
        <v>0.63157894736842102</v>
      </c>
      <c r="O2367" s="14">
        <f t="shared" si="110"/>
        <v>4.9411764705882417</v>
      </c>
      <c r="P2367" s="9"/>
      <c r="Q2367" s="9"/>
      <c r="R2367" s="9"/>
      <c r="W2367" t="s">
        <v>3530</v>
      </c>
      <c r="X2367" s="6">
        <v>2004</v>
      </c>
      <c r="Z2367" s="6">
        <v>0</v>
      </c>
      <c r="AD2367" s="9">
        <v>133</v>
      </c>
    </row>
    <row r="2368" spans="1:30">
      <c r="A2368" s="9">
        <v>15</v>
      </c>
      <c r="B2368" s="9" t="str">
        <f t="shared" si="109"/>
        <v>Fane MON150</v>
      </c>
      <c r="C2368" s="9" t="s">
        <v>974</v>
      </c>
      <c r="D2368" s="9" t="s">
        <v>3122</v>
      </c>
      <c r="E2368" s="9"/>
      <c r="F2368" s="9"/>
      <c r="G2368" s="9"/>
      <c r="H2368" s="9">
        <v>55</v>
      </c>
      <c r="I2368" s="9"/>
      <c r="J2368" s="9">
        <v>2.8</v>
      </c>
      <c r="K2368" s="9">
        <v>24</v>
      </c>
      <c r="L2368" s="9">
        <v>46</v>
      </c>
      <c r="M2368" s="9">
        <v>0.37</v>
      </c>
      <c r="N2368" s="14">
        <f t="shared" si="108"/>
        <v>0.42105263157894735</v>
      </c>
      <c r="O2368" s="14">
        <f t="shared" si="110"/>
        <v>3.051546391752578</v>
      </c>
      <c r="P2368" s="9"/>
      <c r="Q2368" s="9"/>
      <c r="R2368" s="9"/>
      <c r="W2368" t="s">
        <v>3530</v>
      </c>
      <c r="X2368" s="6">
        <v>2004</v>
      </c>
      <c r="Z2368" s="6">
        <v>0</v>
      </c>
      <c r="AD2368" s="9">
        <v>57</v>
      </c>
    </row>
    <row r="2369" spans="1:30">
      <c r="A2369" s="9">
        <v>15</v>
      </c>
      <c r="B2369" s="9" t="str">
        <f t="shared" si="109"/>
        <v>Fane STUDIO 15 BASS</v>
      </c>
      <c r="C2369" s="9" t="s">
        <v>974</v>
      </c>
      <c r="D2369" s="9" t="s">
        <v>3123</v>
      </c>
      <c r="E2369" s="9"/>
      <c r="F2369" s="9"/>
      <c r="G2369" s="9"/>
      <c r="H2369" s="9">
        <v>200</v>
      </c>
      <c r="I2369" s="9">
        <v>96</v>
      </c>
      <c r="J2369" s="9">
        <v>5.5</v>
      </c>
      <c r="K2369" s="9">
        <v>42</v>
      </c>
      <c r="L2369" s="9">
        <v>128</v>
      </c>
      <c r="M2369" s="9">
        <v>0.37809999999999999</v>
      </c>
      <c r="N2369" s="14">
        <f t="shared" si="108"/>
        <v>0.42</v>
      </c>
      <c r="O2369" s="14">
        <f t="shared" si="110"/>
        <v>3.7900238663484451</v>
      </c>
      <c r="P2369" s="9"/>
      <c r="Q2369" s="9"/>
      <c r="R2369" s="9"/>
      <c r="W2369" t="s">
        <v>3530</v>
      </c>
      <c r="X2369" s="6">
        <v>2004</v>
      </c>
      <c r="Z2369" s="6">
        <v>0</v>
      </c>
      <c r="AD2369" s="9">
        <v>100</v>
      </c>
    </row>
    <row r="2370" spans="1:30">
      <c r="A2370" s="9">
        <v>15</v>
      </c>
      <c r="B2370" s="9" t="str">
        <f t="shared" si="109"/>
        <v>Fane STUDIO 15B</v>
      </c>
      <c r="C2370" s="9" t="s">
        <v>974</v>
      </c>
      <c r="D2370" s="9" t="s">
        <v>3124</v>
      </c>
      <c r="E2370" s="9"/>
      <c r="F2370" s="9"/>
      <c r="G2370" s="9"/>
      <c r="H2370" s="9">
        <v>200</v>
      </c>
      <c r="I2370" s="9">
        <v>97</v>
      </c>
      <c r="J2370" s="9">
        <v>5.5</v>
      </c>
      <c r="K2370" s="9">
        <v>45</v>
      </c>
      <c r="L2370" s="9">
        <v>160</v>
      </c>
      <c r="M2370" s="9">
        <v>0.4425</v>
      </c>
      <c r="N2370" s="14">
        <f t="shared" ref="N2370:N2433" si="111">IF(AD2370&gt;0,K2370/AD2370,0)</f>
        <v>0.5</v>
      </c>
      <c r="O2370" s="14">
        <f t="shared" si="110"/>
        <v>3.8478260869565211</v>
      </c>
      <c r="P2370" s="9"/>
      <c r="Q2370" s="9"/>
      <c r="R2370" s="9"/>
      <c r="W2370" t="s">
        <v>3530</v>
      </c>
      <c r="X2370" s="6">
        <v>2004</v>
      </c>
      <c r="Z2370" s="6">
        <v>0</v>
      </c>
      <c r="AD2370" s="9">
        <v>90</v>
      </c>
    </row>
    <row r="2371" spans="1:30">
      <c r="A2371" s="9">
        <v>15</v>
      </c>
      <c r="B2371" s="9" t="str">
        <f t="shared" ref="B2371:B2434" si="112">CONCATENATE(C2371,CHAR(32),D2371)</f>
        <v>Fane STUDIO 15L</v>
      </c>
      <c r="C2371" s="9" t="s">
        <v>974</v>
      </c>
      <c r="D2371" s="9" t="s">
        <v>3125</v>
      </c>
      <c r="E2371" s="9"/>
      <c r="F2371" s="9"/>
      <c r="G2371" s="9"/>
      <c r="H2371" s="9">
        <v>200</v>
      </c>
      <c r="I2371" s="9">
        <v>99</v>
      </c>
      <c r="J2371" s="9">
        <v>5.5</v>
      </c>
      <c r="K2371" s="9">
        <v>45</v>
      </c>
      <c r="L2371" s="9">
        <v>190</v>
      </c>
      <c r="M2371" s="9">
        <v>0.33810000000000001</v>
      </c>
      <c r="N2371" s="14">
        <f t="shared" si="111"/>
        <v>0.36885245901639346</v>
      </c>
      <c r="O2371" s="14">
        <f t="shared" si="110"/>
        <v>4.0552534783303962</v>
      </c>
      <c r="P2371" s="9"/>
      <c r="Q2371" s="9"/>
      <c r="R2371" s="9"/>
      <c r="W2371" t="s">
        <v>3530</v>
      </c>
      <c r="X2371" s="6">
        <v>2004</v>
      </c>
      <c r="Z2371" s="6">
        <v>0</v>
      </c>
      <c r="AD2371" s="9">
        <v>122</v>
      </c>
    </row>
    <row r="2372" spans="1:30">
      <c r="A2372" s="9">
        <v>15</v>
      </c>
      <c r="B2372" s="9" t="str">
        <f t="shared" si="112"/>
        <v>Fane STUDIO 15MON</v>
      </c>
      <c r="C2372" s="9" t="s">
        <v>974</v>
      </c>
      <c r="D2372" s="9" t="s">
        <v>3126</v>
      </c>
      <c r="E2372" s="9"/>
      <c r="F2372" s="9"/>
      <c r="G2372" s="9"/>
      <c r="H2372" s="9">
        <v>150</v>
      </c>
      <c r="I2372" s="9">
        <v>97</v>
      </c>
      <c r="J2372" s="9">
        <v>5.5</v>
      </c>
      <c r="K2372" s="9">
        <v>25.6</v>
      </c>
      <c r="L2372" s="9">
        <v>427</v>
      </c>
      <c r="M2372" s="9">
        <v>0.23760000000000001</v>
      </c>
      <c r="N2372" s="14">
        <f t="shared" si="111"/>
        <v>0.25098039215686274</v>
      </c>
      <c r="O2372" s="14">
        <f t="shared" ref="O2372:O2435" si="113">IF(AD2372&gt;0,1/(1/M2372-1/N2372),0)</f>
        <v>4.4567409144197008</v>
      </c>
      <c r="P2372" s="9"/>
      <c r="Q2372" s="9"/>
      <c r="R2372" s="9"/>
      <c r="W2372" t="s">
        <v>3530</v>
      </c>
      <c r="X2372" s="6">
        <v>2004</v>
      </c>
      <c r="Z2372" s="6">
        <v>0</v>
      </c>
      <c r="AD2372" s="9">
        <v>102</v>
      </c>
    </row>
    <row r="2373" spans="1:30">
      <c r="A2373" s="9">
        <v>15</v>
      </c>
      <c r="B2373" s="9" t="str">
        <f t="shared" si="112"/>
        <v>Fane STUDIO15MONITORBA</v>
      </c>
      <c r="C2373" s="9" t="s">
        <v>974</v>
      </c>
      <c r="D2373" s="9" t="s">
        <v>3127</v>
      </c>
      <c r="E2373" s="9"/>
      <c r="F2373" s="9"/>
      <c r="G2373" s="9"/>
      <c r="H2373" s="9">
        <v>150</v>
      </c>
      <c r="I2373" s="9"/>
      <c r="J2373" s="9">
        <v>9.1</v>
      </c>
      <c r="K2373" s="9">
        <v>25.6</v>
      </c>
      <c r="L2373" s="9">
        <v>426.7</v>
      </c>
      <c r="M2373" s="9">
        <v>0.24</v>
      </c>
      <c r="N2373" s="14">
        <f t="shared" si="111"/>
        <v>0.25098039215686274</v>
      </c>
      <c r="O2373" s="14">
        <f t="shared" si="113"/>
        <v>5.4857142857142769</v>
      </c>
      <c r="P2373" s="9"/>
      <c r="Q2373" s="9"/>
      <c r="R2373" s="9"/>
      <c r="W2373" t="s">
        <v>3530</v>
      </c>
      <c r="X2373" s="6">
        <v>2004</v>
      </c>
      <c r="Z2373" s="6">
        <v>0</v>
      </c>
      <c r="AD2373" s="9">
        <v>102</v>
      </c>
    </row>
    <row r="2374" spans="1:30">
      <c r="A2374" s="9">
        <v>15</v>
      </c>
      <c r="B2374" s="9" t="str">
        <f t="shared" si="112"/>
        <v>Focal 15K8711</v>
      </c>
      <c r="C2374" s="14" t="s">
        <v>977</v>
      </c>
      <c r="D2374" s="14" t="s">
        <v>3128</v>
      </c>
      <c r="E2374" s="14"/>
      <c r="F2374" s="14"/>
      <c r="G2374" s="14"/>
      <c r="H2374" s="14">
        <v>225</v>
      </c>
      <c r="I2374" s="14">
        <v>91.07</v>
      </c>
      <c r="J2374" s="9">
        <v>6</v>
      </c>
      <c r="K2374" s="14">
        <v>23.9</v>
      </c>
      <c r="L2374" s="14">
        <v>321.3</v>
      </c>
      <c r="M2374" s="14">
        <v>0.36</v>
      </c>
      <c r="N2374" s="14">
        <f t="shared" si="111"/>
        <v>0.41929824561403506</v>
      </c>
      <c r="O2374" s="14">
        <f t="shared" si="113"/>
        <v>2.5455621301775175</v>
      </c>
      <c r="P2374" s="14"/>
      <c r="Q2374" s="14"/>
      <c r="R2374" s="14"/>
      <c r="W2374" t="s">
        <v>3530</v>
      </c>
      <c r="X2374" s="6">
        <v>2004</v>
      </c>
      <c r="Z2374" s="6">
        <v>0</v>
      </c>
      <c r="AD2374" s="14">
        <v>57</v>
      </c>
    </row>
    <row r="2375" spans="1:30">
      <c r="A2375" s="9">
        <v>15</v>
      </c>
      <c r="B2375" s="9" t="str">
        <f t="shared" si="112"/>
        <v>Focal 15WX</v>
      </c>
      <c r="C2375" s="14" t="s">
        <v>977</v>
      </c>
      <c r="D2375" s="14" t="s">
        <v>3129</v>
      </c>
      <c r="E2375" s="14"/>
      <c r="F2375" s="14"/>
      <c r="G2375" s="14"/>
      <c r="H2375" s="14">
        <v>225</v>
      </c>
      <c r="I2375" s="14">
        <v>91.49</v>
      </c>
      <c r="J2375" s="9">
        <v>6</v>
      </c>
      <c r="K2375" s="14">
        <v>24.4</v>
      </c>
      <c r="L2375" s="14">
        <v>318.89999999999998</v>
      </c>
      <c r="M2375" s="14">
        <v>0.35</v>
      </c>
      <c r="N2375" s="14">
        <f t="shared" si="111"/>
        <v>0.40666666666666662</v>
      </c>
      <c r="O2375" s="14">
        <f t="shared" si="113"/>
        <v>2.5117647058823529</v>
      </c>
      <c r="P2375" s="14"/>
      <c r="Q2375" s="14"/>
      <c r="R2375" s="14"/>
      <c r="W2375" t="s">
        <v>3530</v>
      </c>
      <c r="X2375" s="6">
        <v>2004</v>
      </c>
      <c r="Z2375" s="6">
        <v>0</v>
      </c>
      <c r="AD2375" s="14">
        <v>60</v>
      </c>
    </row>
    <row r="2376" spans="1:30">
      <c r="A2376" s="9">
        <v>15</v>
      </c>
      <c r="B2376" s="9" t="str">
        <f t="shared" si="112"/>
        <v>Focal 38WX</v>
      </c>
      <c r="C2376" s="14" t="s">
        <v>977</v>
      </c>
      <c r="D2376" s="14" t="s">
        <v>3130</v>
      </c>
      <c r="E2376" s="14"/>
      <c r="F2376" s="14"/>
      <c r="G2376" s="14"/>
      <c r="H2376" s="14">
        <v>450</v>
      </c>
      <c r="I2376" s="14">
        <v>97</v>
      </c>
      <c r="J2376" s="9">
        <v>9</v>
      </c>
      <c r="K2376" s="14">
        <v>35</v>
      </c>
      <c r="L2376" s="14">
        <v>122.2</v>
      </c>
      <c r="M2376" s="14">
        <v>0.47</v>
      </c>
      <c r="N2376" s="14">
        <f t="shared" si="111"/>
        <v>0.50724637681159424</v>
      </c>
      <c r="O2376" s="14">
        <f t="shared" si="113"/>
        <v>6.4007782101167283</v>
      </c>
      <c r="P2376" s="14"/>
      <c r="Q2376" s="14"/>
      <c r="R2376" s="14"/>
      <c r="W2376" t="s">
        <v>3530</v>
      </c>
      <c r="X2376" s="6">
        <v>2004</v>
      </c>
      <c r="Z2376" s="6">
        <v>0</v>
      </c>
      <c r="AD2376" s="14">
        <v>69</v>
      </c>
    </row>
    <row r="2377" spans="1:30">
      <c r="A2377" s="9">
        <v>15</v>
      </c>
      <c r="B2377" s="9" t="str">
        <f t="shared" si="112"/>
        <v>Focal 40A</v>
      </c>
      <c r="C2377" s="14" t="s">
        <v>977</v>
      </c>
      <c r="D2377" s="14" t="s">
        <v>3131</v>
      </c>
      <c r="E2377" s="14"/>
      <c r="F2377" s="14"/>
      <c r="G2377" s="14"/>
      <c r="H2377" s="14">
        <v>400</v>
      </c>
      <c r="I2377" s="14">
        <v>93</v>
      </c>
      <c r="J2377" s="9">
        <v>7.5</v>
      </c>
      <c r="K2377" s="14">
        <v>41.32</v>
      </c>
      <c r="L2377" s="14">
        <v>74.56</v>
      </c>
      <c r="M2377" s="14">
        <v>0.63300000000000001</v>
      </c>
      <c r="N2377" s="14">
        <f t="shared" si="111"/>
        <v>0.7249122807017544</v>
      </c>
      <c r="O2377" s="14">
        <f t="shared" si="113"/>
        <v>4.9924718457720934</v>
      </c>
      <c r="P2377" s="14"/>
      <c r="Q2377" s="14"/>
      <c r="R2377" s="14"/>
      <c r="W2377" t="s">
        <v>3530</v>
      </c>
      <c r="X2377" s="6">
        <v>2004</v>
      </c>
      <c r="Z2377" s="6">
        <v>0</v>
      </c>
      <c r="AD2377" s="14">
        <v>57</v>
      </c>
    </row>
    <row r="2378" spans="1:30">
      <c r="A2378" s="9">
        <v>15</v>
      </c>
      <c r="B2378" s="9" t="str">
        <f t="shared" si="112"/>
        <v>Focal 40V2</v>
      </c>
      <c r="C2378" s="14" t="s">
        <v>977</v>
      </c>
      <c r="D2378" s="14" t="s">
        <v>3132</v>
      </c>
      <c r="E2378" s="14"/>
      <c r="F2378" s="14"/>
      <c r="G2378" s="14"/>
      <c r="H2378" s="14">
        <v>400</v>
      </c>
      <c r="I2378" s="14">
        <v>93</v>
      </c>
      <c r="J2378" s="9">
        <v>11</v>
      </c>
      <c r="K2378" s="14">
        <v>28.1</v>
      </c>
      <c r="L2378" s="14">
        <v>153.72999999999999</v>
      </c>
      <c r="M2378" s="14">
        <v>0.49</v>
      </c>
      <c r="N2378" s="14">
        <f t="shared" si="111"/>
        <v>0.56200000000000006</v>
      </c>
      <c r="O2378" s="14">
        <f t="shared" si="113"/>
        <v>3.8247222222222188</v>
      </c>
      <c r="P2378" s="14"/>
      <c r="Q2378" s="14"/>
      <c r="R2378" s="14"/>
      <c r="W2378" t="s">
        <v>3530</v>
      </c>
      <c r="X2378" s="6">
        <v>2004</v>
      </c>
      <c r="Z2378" s="6">
        <v>0</v>
      </c>
      <c r="AD2378" s="14">
        <v>50</v>
      </c>
    </row>
    <row r="2379" spans="1:30">
      <c r="A2379" s="9">
        <v>15</v>
      </c>
      <c r="B2379" s="9" t="str">
        <f t="shared" si="112"/>
        <v>Hifonics I - 154/8</v>
      </c>
      <c r="C2379" s="14" t="s">
        <v>3133</v>
      </c>
      <c r="D2379" s="14" t="s">
        <v>3134</v>
      </c>
      <c r="E2379" s="14"/>
      <c r="F2379" s="14"/>
      <c r="G2379" s="14"/>
      <c r="H2379" s="14"/>
      <c r="I2379" s="14"/>
      <c r="J2379" s="9">
        <v>4.0640000000000001</v>
      </c>
      <c r="K2379" s="14">
        <v>20.2</v>
      </c>
      <c r="L2379" s="14">
        <v>381.4</v>
      </c>
      <c r="M2379" s="14">
        <v>0.62</v>
      </c>
      <c r="N2379" s="14">
        <f t="shared" si="111"/>
        <v>0.69655172413793098</v>
      </c>
      <c r="O2379" s="14">
        <f t="shared" si="113"/>
        <v>5.6414414414414429</v>
      </c>
      <c r="P2379" s="14"/>
      <c r="Q2379" s="14"/>
      <c r="R2379" s="14"/>
      <c r="W2379" t="s">
        <v>3530</v>
      </c>
      <c r="X2379" s="6">
        <v>2004</v>
      </c>
      <c r="Z2379" s="6">
        <v>0</v>
      </c>
      <c r="AD2379" s="14">
        <v>29</v>
      </c>
    </row>
    <row r="2380" spans="1:30">
      <c r="A2380" s="9">
        <v>15</v>
      </c>
      <c r="B2380" s="9" t="str">
        <f t="shared" si="112"/>
        <v>Infinity 1500GTi</v>
      </c>
      <c r="C2380" s="14" t="s">
        <v>863</v>
      </c>
      <c r="D2380" s="14" t="s">
        <v>3135</v>
      </c>
      <c r="E2380" s="14"/>
      <c r="F2380" s="14"/>
      <c r="G2380" s="14"/>
      <c r="H2380" s="14">
        <v>600</v>
      </c>
      <c r="I2380" s="14"/>
      <c r="J2380" s="9">
        <v>5.4610000000000003</v>
      </c>
      <c r="K2380" s="14">
        <v>35</v>
      </c>
      <c r="L2380" s="14">
        <v>188.95</v>
      </c>
      <c r="M2380" s="14">
        <v>0.34</v>
      </c>
      <c r="N2380" s="14">
        <f t="shared" si="111"/>
        <v>0.36082474226804123</v>
      </c>
      <c r="O2380" s="14">
        <f t="shared" si="113"/>
        <v>5.8910891089108963</v>
      </c>
      <c r="P2380" s="14"/>
      <c r="Q2380" s="14"/>
      <c r="R2380" s="14"/>
      <c r="W2380" t="s">
        <v>3530</v>
      </c>
      <c r="X2380" s="6">
        <v>2004</v>
      </c>
      <c r="Z2380" s="6">
        <v>0</v>
      </c>
      <c r="AD2380" s="14">
        <v>97</v>
      </c>
    </row>
    <row r="2381" spans="1:30">
      <c r="A2381" s="9">
        <v>15</v>
      </c>
      <c r="B2381" s="9" t="str">
        <f t="shared" si="112"/>
        <v>Infinity 1800GTi</v>
      </c>
      <c r="C2381" s="14" t="s">
        <v>863</v>
      </c>
      <c r="D2381" s="14" t="s">
        <v>3136</v>
      </c>
      <c r="E2381" s="14"/>
      <c r="F2381" s="14"/>
      <c r="G2381" s="14"/>
      <c r="H2381" s="14">
        <v>600</v>
      </c>
      <c r="I2381" s="14"/>
      <c r="J2381" s="9">
        <v>5.4610000000000003</v>
      </c>
      <c r="K2381" s="14">
        <v>30</v>
      </c>
      <c r="L2381" s="14">
        <v>362.61</v>
      </c>
      <c r="M2381" s="14">
        <v>0.43</v>
      </c>
      <c r="N2381" s="14">
        <f t="shared" si="111"/>
        <v>0.46153846153846156</v>
      </c>
      <c r="O2381" s="14">
        <f t="shared" si="113"/>
        <v>6.292682926829257</v>
      </c>
      <c r="P2381" s="14"/>
      <c r="Q2381" s="14"/>
      <c r="R2381" s="14"/>
      <c r="W2381" t="s">
        <v>3530</v>
      </c>
      <c r="X2381" s="6">
        <v>2004</v>
      </c>
      <c r="Z2381" s="6">
        <v>0</v>
      </c>
      <c r="AD2381" s="14">
        <v>65</v>
      </c>
    </row>
    <row r="2382" spans="1:30">
      <c r="A2382" s="9">
        <v>15</v>
      </c>
      <c r="B2382" s="9" t="str">
        <f t="shared" si="112"/>
        <v>Infinity FifteenX</v>
      </c>
      <c r="C2382" s="14" t="s">
        <v>863</v>
      </c>
      <c r="D2382" s="14" t="s">
        <v>3137</v>
      </c>
      <c r="E2382" s="14"/>
      <c r="F2382" s="14"/>
      <c r="G2382" s="14"/>
      <c r="H2382" s="14">
        <v>350</v>
      </c>
      <c r="I2382" s="14"/>
      <c r="J2382" s="9">
        <v>5.35</v>
      </c>
      <c r="K2382" s="14">
        <v>24.39</v>
      </c>
      <c r="L2382" s="14">
        <v>287.89800000000002</v>
      </c>
      <c r="M2382" s="14">
        <v>0.25</v>
      </c>
      <c r="N2382" s="14">
        <f t="shared" si="111"/>
        <v>0.26225806451612904</v>
      </c>
      <c r="O2382" s="14">
        <f t="shared" si="113"/>
        <v>5.3486842105263124</v>
      </c>
      <c r="P2382" s="14"/>
      <c r="Q2382" s="14"/>
      <c r="R2382" s="14"/>
      <c r="W2382" t="s">
        <v>3530</v>
      </c>
      <c r="X2382" s="6">
        <v>2004</v>
      </c>
      <c r="Z2382" s="6">
        <v>0</v>
      </c>
      <c r="AD2382" s="14">
        <v>93</v>
      </c>
    </row>
    <row r="2383" spans="1:30">
      <c r="A2383" s="9">
        <v>15</v>
      </c>
      <c r="B2383" s="9" t="str">
        <f t="shared" si="112"/>
        <v>Infinity FifteenXdvc</v>
      </c>
      <c r="C2383" s="14" t="s">
        <v>863</v>
      </c>
      <c r="D2383" s="14" t="s">
        <v>3138</v>
      </c>
      <c r="E2383" s="14"/>
      <c r="F2383" s="14"/>
      <c r="G2383" s="14"/>
      <c r="H2383" s="14">
        <v>350</v>
      </c>
      <c r="I2383" s="14"/>
      <c r="J2383" s="9">
        <v>5.2</v>
      </c>
      <c r="K2383" s="14">
        <v>27.1</v>
      </c>
      <c r="L2383" s="14">
        <v>193.49</v>
      </c>
      <c r="M2383" s="14">
        <v>0.32300000000000001</v>
      </c>
      <c r="N2383" s="14">
        <f t="shared" si="111"/>
        <v>0.33456790123456792</v>
      </c>
      <c r="O2383" s="14">
        <f t="shared" si="113"/>
        <v>9.3418356456777083</v>
      </c>
      <c r="P2383" s="14"/>
      <c r="Q2383" s="14"/>
      <c r="R2383" s="14"/>
      <c r="W2383" t="s">
        <v>3530</v>
      </c>
      <c r="X2383" s="6">
        <v>2004</v>
      </c>
      <c r="Z2383" s="6">
        <v>0</v>
      </c>
      <c r="AD2383" s="14">
        <v>81</v>
      </c>
    </row>
    <row r="2384" spans="1:30">
      <c r="A2384" s="9">
        <v>15</v>
      </c>
      <c r="B2384" s="9" t="str">
        <f t="shared" si="112"/>
        <v>Infinity GT1500</v>
      </c>
      <c r="C2384" s="14" t="s">
        <v>863</v>
      </c>
      <c r="D2384" s="14" t="s">
        <v>3139</v>
      </c>
      <c r="E2384" s="14"/>
      <c r="F2384" s="14"/>
      <c r="G2384" s="14"/>
      <c r="H2384" s="14">
        <v>300</v>
      </c>
      <c r="I2384" s="14"/>
      <c r="J2384" s="9">
        <v>4.5620000000000003</v>
      </c>
      <c r="K2384" s="14">
        <v>21.06</v>
      </c>
      <c r="L2384" s="14">
        <v>463.93</v>
      </c>
      <c r="M2384" s="14">
        <v>0.42</v>
      </c>
      <c r="N2384" s="14">
        <f t="shared" si="111"/>
        <v>0.43874999999999997</v>
      </c>
      <c r="O2384" s="14">
        <f t="shared" si="113"/>
        <v>9.8280000000000065</v>
      </c>
      <c r="P2384" s="14"/>
      <c r="Q2384" s="14"/>
      <c r="R2384" s="14"/>
      <c r="W2384" t="s">
        <v>3530</v>
      </c>
      <c r="X2384" s="6">
        <v>2004</v>
      </c>
      <c r="Z2384" s="6">
        <v>0</v>
      </c>
      <c r="AD2384" s="14">
        <v>48</v>
      </c>
    </row>
    <row r="2385" spans="1:30">
      <c r="A2385" s="9">
        <v>15</v>
      </c>
      <c r="B2385" s="9" t="str">
        <f t="shared" si="112"/>
        <v>Infinity GT1500D</v>
      </c>
      <c r="C2385" s="14" t="s">
        <v>863</v>
      </c>
      <c r="D2385" s="14" t="s">
        <v>3140</v>
      </c>
      <c r="E2385" s="14"/>
      <c r="F2385" s="14"/>
      <c r="G2385" s="14"/>
      <c r="H2385" s="14">
        <v>300</v>
      </c>
      <c r="I2385" s="14"/>
      <c r="J2385" s="9">
        <v>7.1529999999999996</v>
      </c>
      <c r="K2385" s="14">
        <v>19.780999999999999</v>
      </c>
      <c r="L2385" s="14">
        <v>442.15</v>
      </c>
      <c r="M2385" s="14">
        <v>0.49</v>
      </c>
      <c r="N2385" s="14">
        <f t="shared" si="111"/>
        <v>0.52055263157894738</v>
      </c>
      <c r="O2385" s="14">
        <f t="shared" si="113"/>
        <v>8.3485701981050688</v>
      </c>
      <c r="P2385" s="14"/>
      <c r="Q2385" s="14"/>
      <c r="R2385" s="14"/>
      <c r="W2385" t="s">
        <v>3530</v>
      </c>
      <c r="X2385" s="6">
        <v>2004</v>
      </c>
      <c r="Z2385" s="6">
        <v>0</v>
      </c>
      <c r="AD2385" s="14">
        <v>38</v>
      </c>
    </row>
    <row r="2386" spans="1:30">
      <c r="A2386" s="9">
        <v>15</v>
      </c>
      <c r="B2386" s="9" t="str">
        <f t="shared" si="112"/>
        <v>Infinity P1500</v>
      </c>
      <c r="C2386" s="14" t="s">
        <v>863</v>
      </c>
      <c r="D2386" s="14" t="s">
        <v>3141</v>
      </c>
      <c r="E2386" s="14"/>
      <c r="F2386" s="14"/>
      <c r="G2386" s="14"/>
      <c r="H2386" s="14">
        <v>300</v>
      </c>
      <c r="I2386" s="14"/>
      <c r="J2386" s="9">
        <v>4.1909999999999998</v>
      </c>
      <c r="K2386" s="14">
        <v>28</v>
      </c>
      <c r="L2386" s="14">
        <v>246</v>
      </c>
      <c r="M2386" s="14">
        <v>0.43</v>
      </c>
      <c r="N2386" s="14">
        <f t="shared" si="111"/>
        <v>0.47457627118644069</v>
      </c>
      <c r="O2386" s="14">
        <f t="shared" si="113"/>
        <v>4.5779467680608352</v>
      </c>
      <c r="P2386" s="14"/>
      <c r="Q2386" s="14"/>
      <c r="R2386" s="14"/>
      <c r="W2386" t="s">
        <v>3530</v>
      </c>
      <c r="X2386" s="6">
        <v>2004</v>
      </c>
      <c r="Z2386" s="6">
        <v>0</v>
      </c>
      <c r="AD2386" s="14">
        <v>59</v>
      </c>
    </row>
    <row r="2387" spans="1:30">
      <c r="A2387" s="9">
        <v>15</v>
      </c>
      <c r="B2387" s="9" t="str">
        <f t="shared" si="112"/>
        <v>Infinity W15GTi</v>
      </c>
      <c r="C2387" s="14" t="s">
        <v>863</v>
      </c>
      <c r="D2387" s="14" t="s">
        <v>3142</v>
      </c>
      <c r="E2387" s="14"/>
      <c r="F2387" s="14"/>
      <c r="G2387" s="14"/>
      <c r="H2387" s="14">
        <v>800</v>
      </c>
      <c r="I2387" s="14"/>
      <c r="J2387" s="9">
        <v>20.32</v>
      </c>
      <c r="K2387" s="14">
        <v>25.2</v>
      </c>
      <c r="L2387" s="14">
        <v>132.19999999999999</v>
      </c>
      <c r="M2387" s="14">
        <v>0.48</v>
      </c>
      <c r="N2387" s="14">
        <f t="shared" si="111"/>
        <v>0.51428571428571423</v>
      </c>
      <c r="O2387" s="14">
        <f t="shared" si="113"/>
        <v>7.2000000000000028</v>
      </c>
      <c r="P2387" s="14"/>
      <c r="Q2387" s="14"/>
      <c r="R2387" s="14"/>
      <c r="W2387" t="s">
        <v>3530</v>
      </c>
      <c r="X2387" s="6">
        <v>2004</v>
      </c>
      <c r="Z2387" s="6">
        <v>0</v>
      </c>
      <c r="AD2387" s="14">
        <v>49</v>
      </c>
    </row>
    <row r="2388" spans="1:30">
      <c r="A2388" s="9">
        <v>15</v>
      </c>
      <c r="B2388" s="9" t="str">
        <f t="shared" si="112"/>
        <v>JBL 2033H</v>
      </c>
      <c r="C2388" s="14" t="s">
        <v>1002</v>
      </c>
      <c r="D2388" s="14" t="s">
        <v>3143</v>
      </c>
      <c r="E2388" s="14"/>
      <c r="F2388" s="14"/>
      <c r="G2388" s="14"/>
      <c r="H2388" s="14">
        <v>300</v>
      </c>
      <c r="I2388" s="14"/>
      <c r="J2388" s="9">
        <v>8.6</v>
      </c>
      <c r="K2388" s="14">
        <v>50</v>
      </c>
      <c r="L2388" s="14">
        <v>170</v>
      </c>
      <c r="M2388" s="14">
        <v>0.42</v>
      </c>
      <c r="N2388" s="14">
        <f t="shared" si="111"/>
        <v>0.43859649122807015</v>
      </c>
      <c r="O2388" s="14">
        <f t="shared" si="113"/>
        <v>9.905660377358517</v>
      </c>
      <c r="P2388" s="14"/>
      <c r="Q2388" s="14"/>
      <c r="R2388" s="14"/>
      <c r="W2388" t="s">
        <v>3530</v>
      </c>
      <c r="X2388" s="6">
        <v>2004</v>
      </c>
      <c r="Z2388" s="6">
        <v>0</v>
      </c>
      <c r="AD2388" s="14">
        <v>114</v>
      </c>
    </row>
    <row r="2389" spans="1:30">
      <c r="A2389" s="9">
        <v>15</v>
      </c>
      <c r="B2389" s="9" t="str">
        <f t="shared" si="112"/>
        <v>JBL 2035HPL-1</v>
      </c>
      <c r="C2389" s="14" t="s">
        <v>1002</v>
      </c>
      <c r="D2389" s="14" t="s">
        <v>3144</v>
      </c>
      <c r="E2389" s="14"/>
      <c r="F2389" s="14"/>
      <c r="G2389" s="14"/>
      <c r="H2389" s="14">
        <v>300</v>
      </c>
      <c r="I2389" s="14"/>
      <c r="J2389" s="9">
        <v>7</v>
      </c>
      <c r="K2389" s="14">
        <v>43</v>
      </c>
      <c r="L2389" s="14">
        <v>6.8</v>
      </c>
      <c r="M2389" s="14">
        <v>0.34</v>
      </c>
      <c r="N2389" s="14">
        <f t="shared" si="111"/>
        <v>0.36134453781512604</v>
      </c>
      <c r="O2389" s="14">
        <f t="shared" si="113"/>
        <v>5.755905511811032</v>
      </c>
      <c r="P2389" s="14"/>
      <c r="Q2389" s="14"/>
      <c r="R2389" s="14"/>
      <c r="W2389" t="s">
        <v>3530</v>
      </c>
      <c r="X2389" s="6">
        <v>2004</v>
      </c>
      <c r="Z2389" s="6">
        <v>0</v>
      </c>
      <c r="AD2389" s="14">
        <v>119</v>
      </c>
    </row>
    <row r="2390" spans="1:30">
      <c r="A2390" s="9">
        <v>15</v>
      </c>
      <c r="B2390" s="9" t="str">
        <f t="shared" si="112"/>
        <v>JBL 2226G</v>
      </c>
      <c r="C2390" s="14" t="s">
        <v>1002</v>
      </c>
      <c r="D2390" s="14" t="s">
        <v>3145</v>
      </c>
      <c r="E2390" s="14"/>
      <c r="F2390" s="14"/>
      <c r="G2390" s="14"/>
      <c r="H2390" s="14">
        <v>600</v>
      </c>
      <c r="I2390" s="14">
        <v>97</v>
      </c>
      <c r="J2390" s="9">
        <v>7.5</v>
      </c>
      <c r="K2390" s="14">
        <v>40</v>
      </c>
      <c r="L2390" s="14">
        <v>175</v>
      </c>
      <c r="M2390" s="14">
        <v>0.31</v>
      </c>
      <c r="N2390" s="14">
        <f t="shared" si="111"/>
        <v>0.33057851239669422</v>
      </c>
      <c r="O2390" s="14">
        <f t="shared" si="113"/>
        <v>4.9799196787148512</v>
      </c>
      <c r="P2390" s="14"/>
      <c r="Q2390" s="14"/>
      <c r="R2390" s="14"/>
      <c r="W2390" t="s">
        <v>3530</v>
      </c>
      <c r="X2390" s="6">
        <v>2004</v>
      </c>
      <c r="Z2390" s="6">
        <v>0</v>
      </c>
      <c r="AD2390" s="14">
        <v>121</v>
      </c>
    </row>
    <row r="2391" spans="1:30">
      <c r="A2391" s="9">
        <v>15</v>
      </c>
      <c r="B2391" s="9" t="str">
        <f t="shared" si="112"/>
        <v>JBL 2226H</v>
      </c>
      <c r="C2391" s="14" t="s">
        <v>1002</v>
      </c>
      <c r="D2391" s="14" t="s">
        <v>3146</v>
      </c>
      <c r="E2391" s="14"/>
      <c r="F2391" s="14"/>
      <c r="G2391" s="14"/>
      <c r="H2391" s="14">
        <v>600</v>
      </c>
      <c r="I2391" s="14">
        <v>97</v>
      </c>
      <c r="J2391" s="9">
        <v>7.5</v>
      </c>
      <c r="K2391" s="14">
        <v>40</v>
      </c>
      <c r="L2391" s="14">
        <v>175</v>
      </c>
      <c r="M2391" s="14">
        <v>0.31</v>
      </c>
      <c r="N2391" s="14">
        <f t="shared" si="111"/>
        <v>0.33057851239669422</v>
      </c>
      <c r="O2391" s="14">
        <f t="shared" si="113"/>
        <v>4.9799196787148512</v>
      </c>
      <c r="P2391" s="14"/>
      <c r="Q2391" s="14"/>
      <c r="R2391" s="14"/>
      <c r="W2391" t="s">
        <v>3530</v>
      </c>
      <c r="X2391" s="6">
        <v>2004</v>
      </c>
      <c r="Z2391" s="6">
        <v>0</v>
      </c>
      <c r="AD2391" s="14">
        <v>121</v>
      </c>
    </row>
    <row r="2392" spans="1:30">
      <c r="A2392" s="9">
        <v>15</v>
      </c>
      <c r="B2392" s="9" t="str">
        <f t="shared" si="112"/>
        <v>JBL 2226J</v>
      </c>
      <c r="C2392" s="14" t="s">
        <v>1002</v>
      </c>
      <c r="D2392" s="14" t="s">
        <v>3147</v>
      </c>
      <c r="E2392" s="14"/>
      <c r="F2392" s="14"/>
      <c r="G2392" s="14"/>
      <c r="H2392" s="14">
        <v>600</v>
      </c>
      <c r="I2392" s="14">
        <v>97</v>
      </c>
      <c r="J2392" s="9">
        <v>7.5</v>
      </c>
      <c r="K2392" s="14">
        <v>40</v>
      </c>
      <c r="L2392" s="14">
        <v>175</v>
      </c>
      <c r="M2392" s="14">
        <v>0.31</v>
      </c>
      <c r="N2392" s="14">
        <f t="shared" si="111"/>
        <v>0.33057851239669422</v>
      </c>
      <c r="O2392" s="14">
        <f t="shared" si="113"/>
        <v>4.9799196787148512</v>
      </c>
      <c r="P2392" s="14"/>
      <c r="Q2392" s="14"/>
      <c r="R2392" s="14"/>
      <c r="W2392" t="s">
        <v>3530</v>
      </c>
      <c r="X2392" s="6">
        <v>2004</v>
      </c>
      <c r="Z2392" s="6">
        <v>0</v>
      </c>
      <c r="AD2392" s="14">
        <v>121</v>
      </c>
    </row>
    <row r="2393" spans="1:30">
      <c r="A2393" s="9">
        <v>15</v>
      </c>
      <c r="B2393" s="9" t="str">
        <f t="shared" si="112"/>
        <v>JBL 2255H</v>
      </c>
      <c r="C2393" s="14" t="s">
        <v>1002</v>
      </c>
      <c r="D2393" s="14" t="s">
        <v>3148</v>
      </c>
      <c r="E2393" s="14"/>
      <c r="F2393" s="14"/>
      <c r="G2393" s="14"/>
      <c r="H2393" s="14">
        <v>650</v>
      </c>
      <c r="I2393" s="14"/>
      <c r="J2393" s="9">
        <v>8</v>
      </c>
      <c r="K2393" s="14">
        <v>39</v>
      </c>
      <c r="L2393" s="14">
        <v>170</v>
      </c>
      <c r="M2393" s="14">
        <v>0.3</v>
      </c>
      <c r="N2393" s="14">
        <f t="shared" si="111"/>
        <v>0.33050847457627119</v>
      </c>
      <c r="O2393" s="14">
        <f t="shared" si="113"/>
        <v>3.2499999999999973</v>
      </c>
      <c r="P2393" s="14"/>
      <c r="Q2393" s="14"/>
      <c r="R2393" s="14"/>
      <c r="W2393" t="s">
        <v>3530</v>
      </c>
      <c r="X2393" s="6">
        <v>2004</v>
      </c>
      <c r="Z2393" s="6">
        <v>0</v>
      </c>
      <c r="AD2393" s="14">
        <v>118</v>
      </c>
    </row>
    <row r="2394" spans="1:30">
      <c r="A2394" s="9">
        <v>15</v>
      </c>
      <c r="B2394" s="9" t="str">
        <f t="shared" si="112"/>
        <v>JBL 2256G</v>
      </c>
      <c r="C2394" s="14" t="s">
        <v>1002</v>
      </c>
      <c r="D2394" s="14" t="s">
        <v>3149</v>
      </c>
      <c r="E2394" s="14"/>
      <c r="F2394" s="14"/>
      <c r="G2394" s="14"/>
      <c r="H2394" s="14">
        <v>600</v>
      </c>
      <c r="I2394" s="14"/>
      <c r="J2394" s="9">
        <v>20.3</v>
      </c>
      <c r="K2394" s="14">
        <v>24.2</v>
      </c>
      <c r="L2394" s="14">
        <v>138.5</v>
      </c>
      <c r="M2394" s="14">
        <v>0.47</v>
      </c>
      <c r="N2394" s="14">
        <f t="shared" si="111"/>
        <v>0.50416666666666665</v>
      </c>
      <c r="O2394" s="14">
        <f t="shared" si="113"/>
        <v>6.9353658536585412</v>
      </c>
      <c r="P2394" s="14"/>
      <c r="Q2394" s="14"/>
      <c r="R2394" s="14"/>
      <c r="W2394" t="s">
        <v>3530</v>
      </c>
      <c r="X2394" s="6">
        <v>2004</v>
      </c>
      <c r="Z2394" s="6">
        <v>0</v>
      </c>
      <c r="AD2394" s="14">
        <v>48</v>
      </c>
    </row>
    <row r="2395" spans="1:30">
      <c r="A2395" s="9">
        <v>15</v>
      </c>
      <c r="B2395" s="9" t="str">
        <f t="shared" si="112"/>
        <v>JBL E130-8</v>
      </c>
      <c r="C2395" s="14" t="s">
        <v>1002</v>
      </c>
      <c r="D2395" s="14" t="s">
        <v>3150</v>
      </c>
      <c r="E2395" s="14"/>
      <c r="F2395" s="14"/>
      <c r="G2395" s="14"/>
      <c r="H2395" s="14">
        <v>300</v>
      </c>
      <c r="I2395" s="14">
        <v>105</v>
      </c>
      <c r="J2395" s="9">
        <v>2.5</v>
      </c>
      <c r="K2395" s="14">
        <v>40</v>
      </c>
      <c r="L2395" s="14">
        <v>300</v>
      </c>
      <c r="M2395" s="14">
        <v>0.19</v>
      </c>
      <c r="N2395" s="14">
        <f t="shared" si="111"/>
        <v>0.21052631578947367</v>
      </c>
      <c r="O2395" s="14">
        <f t="shared" si="113"/>
        <v>1.9487179487179473</v>
      </c>
      <c r="P2395" s="14"/>
      <c r="Q2395" s="14"/>
      <c r="R2395" s="14"/>
      <c r="W2395" t="s">
        <v>3530</v>
      </c>
      <c r="X2395" s="6">
        <v>2004</v>
      </c>
      <c r="Z2395" s="6">
        <v>0</v>
      </c>
      <c r="AD2395" s="14">
        <v>190</v>
      </c>
    </row>
    <row r="2396" spans="1:30">
      <c r="A2396" s="9">
        <v>15</v>
      </c>
      <c r="B2396" s="9" t="str">
        <f t="shared" si="112"/>
        <v>JBL E140-8</v>
      </c>
      <c r="C2396" s="14" t="s">
        <v>1002</v>
      </c>
      <c r="D2396" s="14" t="s">
        <v>3151</v>
      </c>
      <c r="E2396" s="14"/>
      <c r="F2396" s="14"/>
      <c r="G2396" s="14"/>
      <c r="H2396" s="14">
        <v>400</v>
      </c>
      <c r="I2396" s="14">
        <v>100</v>
      </c>
      <c r="J2396" s="9">
        <v>3.5</v>
      </c>
      <c r="K2396" s="14">
        <v>32</v>
      </c>
      <c r="L2396" s="14">
        <v>300</v>
      </c>
      <c r="M2396" s="14">
        <v>0.17</v>
      </c>
      <c r="N2396" s="14">
        <f t="shared" si="111"/>
        <v>0.19047619047619047</v>
      </c>
      <c r="O2396" s="14">
        <f t="shared" si="113"/>
        <v>1.5813953488372106</v>
      </c>
      <c r="P2396" s="14"/>
      <c r="Q2396" s="14"/>
      <c r="R2396" s="14"/>
      <c r="W2396" t="s">
        <v>3530</v>
      </c>
      <c r="X2396" s="6">
        <v>2004</v>
      </c>
      <c r="Z2396" s="6">
        <v>0</v>
      </c>
      <c r="AD2396" s="14">
        <v>168</v>
      </c>
    </row>
    <row r="2397" spans="1:30">
      <c r="A2397" s="9">
        <v>15</v>
      </c>
      <c r="B2397" s="9" t="str">
        <f t="shared" si="112"/>
        <v>JBL E145-8</v>
      </c>
      <c r="C2397" s="14" t="s">
        <v>1002</v>
      </c>
      <c r="D2397" s="14" t="s">
        <v>3152</v>
      </c>
      <c r="E2397" s="14"/>
      <c r="F2397" s="14"/>
      <c r="G2397" s="14"/>
      <c r="H2397" s="14">
        <v>300</v>
      </c>
      <c r="I2397" s="14">
        <v>98</v>
      </c>
      <c r="J2397" s="9">
        <v>7</v>
      </c>
      <c r="K2397" s="14">
        <v>35</v>
      </c>
      <c r="L2397" s="14">
        <v>275</v>
      </c>
      <c r="M2397" s="14">
        <v>0.25</v>
      </c>
      <c r="N2397" s="14">
        <f t="shared" si="111"/>
        <v>0.25925925925925924</v>
      </c>
      <c r="O2397" s="14">
        <f t="shared" si="113"/>
        <v>7.0000000000000036</v>
      </c>
      <c r="P2397" s="14"/>
      <c r="Q2397" s="14"/>
      <c r="R2397" s="14"/>
      <c r="W2397" t="s">
        <v>3530</v>
      </c>
      <c r="X2397" s="6">
        <v>2004</v>
      </c>
      <c r="Z2397" s="6">
        <v>0</v>
      </c>
      <c r="AD2397" s="14">
        <v>135</v>
      </c>
    </row>
    <row r="2398" spans="1:30">
      <c r="A2398" s="9">
        <v>15</v>
      </c>
      <c r="B2398" s="9" t="str">
        <f t="shared" si="112"/>
        <v>Jensen C 15 K - 16 ohm</v>
      </c>
      <c r="C2398" s="14" t="s">
        <v>1005</v>
      </c>
      <c r="D2398" s="14" t="s">
        <v>3153</v>
      </c>
      <c r="E2398" s="14"/>
      <c r="F2398" s="14"/>
      <c r="G2398" s="14"/>
      <c r="H2398" s="14">
        <v>100</v>
      </c>
      <c r="I2398" s="14">
        <v>97.9</v>
      </c>
      <c r="J2398" s="9">
        <v>1</v>
      </c>
      <c r="K2398" s="14">
        <v>66</v>
      </c>
      <c r="L2398" s="14">
        <v>96.6</v>
      </c>
      <c r="M2398" s="14">
        <v>0.82</v>
      </c>
      <c r="N2398" s="14">
        <f t="shared" si="111"/>
        <v>0.86842105263157898</v>
      </c>
      <c r="O2398" s="14">
        <f t="shared" si="113"/>
        <v>14.706521739130412</v>
      </c>
      <c r="P2398" s="14"/>
      <c r="Q2398" s="14"/>
      <c r="R2398" s="14"/>
      <c r="W2398" t="s">
        <v>3530</v>
      </c>
      <c r="X2398" s="6">
        <v>2004</v>
      </c>
      <c r="Z2398" s="6">
        <v>0</v>
      </c>
      <c r="AD2398" s="14">
        <v>76</v>
      </c>
    </row>
    <row r="2399" spans="1:30">
      <c r="A2399" s="9">
        <v>15</v>
      </c>
      <c r="B2399" s="9" t="str">
        <f t="shared" si="112"/>
        <v>Jensen C 15 K - 8 ohm</v>
      </c>
      <c r="C2399" s="14" t="s">
        <v>1005</v>
      </c>
      <c r="D2399" s="14" t="s">
        <v>3154</v>
      </c>
      <c r="E2399" s="14"/>
      <c r="F2399" s="14"/>
      <c r="G2399" s="14"/>
      <c r="H2399" s="14">
        <v>100</v>
      </c>
      <c r="I2399" s="14">
        <v>98</v>
      </c>
      <c r="J2399" s="9">
        <v>1</v>
      </c>
      <c r="K2399" s="14">
        <v>73</v>
      </c>
      <c r="L2399" s="14">
        <v>87.6</v>
      </c>
      <c r="M2399" s="14">
        <v>0.86</v>
      </c>
      <c r="N2399" s="14">
        <f t="shared" si="111"/>
        <v>0.91249999999999998</v>
      </c>
      <c r="O2399" s="14">
        <f t="shared" si="113"/>
        <v>14.947619047619019</v>
      </c>
      <c r="P2399" s="14"/>
      <c r="Q2399" s="14"/>
      <c r="R2399" s="14"/>
      <c r="W2399" t="s">
        <v>3530</v>
      </c>
      <c r="X2399" s="6">
        <v>2004</v>
      </c>
      <c r="Z2399" s="6">
        <v>0</v>
      </c>
      <c r="AD2399" s="14">
        <v>80</v>
      </c>
    </row>
    <row r="2400" spans="1:30">
      <c r="A2400" s="9">
        <v>15</v>
      </c>
      <c r="B2400" s="9" t="str">
        <f t="shared" si="112"/>
        <v>Jensen C 15 N - 16 ohm</v>
      </c>
      <c r="C2400" s="14" t="s">
        <v>1005</v>
      </c>
      <c r="D2400" s="14" t="s">
        <v>3155</v>
      </c>
      <c r="E2400" s="14"/>
      <c r="F2400" s="14"/>
      <c r="G2400" s="14"/>
      <c r="H2400" s="14">
        <v>50</v>
      </c>
      <c r="I2400" s="14">
        <v>96.2</v>
      </c>
      <c r="J2400" s="9">
        <v>1</v>
      </c>
      <c r="K2400" s="14">
        <v>68</v>
      </c>
      <c r="L2400" s="14">
        <v>102</v>
      </c>
      <c r="M2400" s="14">
        <v>1.22</v>
      </c>
      <c r="N2400" s="14">
        <f t="shared" si="111"/>
        <v>1.4782608695652173</v>
      </c>
      <c r="O2400" s="14">
        <f t="shared" si="113"/>
        <v>6.9831649831649836</v>
      </c>
      <c r="P2400" s="14"/>
      <c r="Q2400" s="14"/>
      <c r="R2400" s="14"/>
      <c r="W2400" t="s">
        <v>3530</v>
      </c>
      <c r="X2400" s="6">
        <v>2004</v>
      </c>
      <c r="Z2400" s="6">
        <v>0</v>
      </c>
      <c r="AD2400" s="14">
        <v>46</v>
      </c>
    </row>
    <row r="2401" spans="1:30">
      <c r="A2401" s="9">
        <v>15</v>
      </c>
      <c r="B2401" s="9" t="str">
        <f t="shared" si="112"/>
        <v>Jensen C 15 N - 16 ohm</v>
      </c>
      <c r="C2401" s="14" t="s">
        <v>1005</v>
      </c>
      <c r="D2401" s="14" t="s">
        <v>3155</v>
      </c>
      <c r="E2401" s="14"/>
      <c r="F2401" s="14"/>
      <c r="G2401" s="14"/>
      <c r="H2401" s="14">
        <v>50</v>
      </c>
      <c r="I2401" s="14">
        <v>96.2</v>
      </c>
      <c r="J2401" s="9">
        <v>1</v>
      </c>
      <c r="K2401" s="14">
        <v>68</v>
      </c>
      <c r="L2401" s="14">
        <v>102</v>
      </c>
      <c r="M2401" s="14">
        <v>1.22</v>
      </c>
      <c r="N2401" s="14">
        <f t="shared" si="111"/>
        <v>1.4782608695652173</v>
      </c>
      <c r="O2401" s="14">
        <f t="shared" si="113"/>
        <v>6.9831649831649836</v>
      </c>
      <c r="P2401" s="14"/>
      <c r="Q2401" s="14"/>
      <c r="R2401" s="14"/>
      <c r="W2401" t="s">
        <v>3530</v>
      </c>
      <c r="X2401" s="6">
        <v>2004</v>
      </c>
      <c r="Z2401" s="6">
        <v>0</v>
      </c>
      <c r="AD2401" s="14">
        <v>46</v>
      </c>
    </row>
    <row r="2402" spans="1:30">
      <c r="A2402" s="9">
        <v>15</v>
      </c>
      <c r="B2402" s="9" t="str">
        <f t="shared" si="112"/>
        <v>Jensen C 15 N - 8 ohm</v>
      </c>
      <c r="C2402" s="14" t="s">
        <v>1005</v>
      </c>
      <c r="D2402" s="14" t="s">
        <v>3156</v>
      </c>
      <c r="E2402" s="14"/>
      <c r="F2402" s="14"/>
      <c r="G2402" s="14"/>
      <c r="H2402" s="14">
        <v>50</v>
      </c>
      <c r="I2402" s="14">
        <v>97.4</v>
      </c>
      <c r="J2402" s="9">
        <v>1</v>
      </c>
      <c r="K2402" s="14">
        <v>73</v>
      </c>
      <c r="L2402" s="14">
        <v>93.4</v>
      </c>
      <c r="M2402" s="14">
        <v>1.06</v>
      </c>
      <c r="N2402" s="14">
        <f t="shared" si="111"/>
        <v>1.2372881355932204</v>
      </c>
      <c r="O2402" s="14">
        <f t="shared" si="113"/>
        <v>7.3977055449330846</v>
      </c>
      <c r="P2402" s="14"/>
      <c r="Q2402" s="14"/>
      <c r="R2402" s="14"/>
      <c r="W2402" t="s">
        <v>3530</v>
      </c>
      <c r="X2402" s="6">
        <v>2004</v>
      </c>
      <c r="Z2402" s="6">
        <v>0</v>
      </c>
      <c r="AD2402" s="14">
        <v>59</v>
      </c>
    </row>
    <row r="2403" spans="1:30">
      <c r="A2403" s="9">
        <v>15</v>
      </c>
      <c r="B2403" s="9" t="str">
        <f t="shared" si="112"/>
        <v>Jensen C15K</v>
      </c>
      <c r="C2403" s="14" t="s">
        <v>1005</v>
      </c>
      <c r="D2403" s="14" t="s">
        <v>3157</v>
      </c>
      <c r="E2403" s="14"/>
      <c r="F2403" s="14"/>
      <c r="G2403" s="14"/>
      <c r="H2403" s="14">
        <v>100</v>
      </c>
      <c r="I2403" s="14">
        <v>98</v>
      </c>
      <c r="J2403" s="9">
        <v>1</v>
      </c>
      <c r="K2403" s="14">
        <v>73</v>
      </c>
      <c r="L2403" s="14">
        <v>87.6</v>
      </c>
      <c r="M2403" s="14">
        <v>0.86</v>
      </c>
      <c r="N2403" s="14">
        <f t="shared" si="111"/>
        <v>0.91249999999999998</v>
      </c>
      <c r="O2403" s="14">
        <f t="shared" si="113"/>
        <v>14.947619047619019</v>
      </c>
      <c r="P2403" s="14"/>
      <c r="Q2403" s="14"/>
      <c r="R2403" s="14"/>
      <c r="W2403" t="s">
        <v>3530</v>
      </c>
      <c r="X2403" s="6">
        <v>2004</v>
      </c>
      <c r="Z2403" s="6">
        <v>0</v>
      </c>
      <c r="AD2403" s="14">
        <v>80</v>
      </c>
    </row>
    <row r="2404" spans="1:30">
      <c r="A2404" s="9">
        <v>15</v>
      </c>
      <c r="B2404" s="9" t="str">
        <f t="shared" si="112"/>
        <v>Jensen C15N</v>
      </c>
      <c r="C2404" s="14" t="s">
        <v>1005</v>
      </c>
      <c r="D2404" s="14" t="s">
        <v>3158</v>
      </c>
      <c r="E2404" s="14"/>
      <c r="F2404" s="14"/>
      <c r="G2404" s="14"/>
      <c r="H2404" s="14">
        <v>50</v>
      </c>
      <c r="I2404" s="14">
        <v>97.4</v>
      </c>
      <c r="J2404" s="9">
        <v>1</v>
      </c>
      <c r="K2404" s="14">
        <v>73</v>
      </c>
      <c r="L2404" s="14">
        <v>93.4</v>
      </c>
      <c r="M2404" s="14">
        <v>1.06</v>
      </c>
      <c r="N2404" s="14">
        <f t="shared" si="111"/>
        <v>1.2372881355932204</v>
      </c>
      <c r="O2404" s="14">
        <f t="shared" si="113"/>
        <v>7.3977055449330846</v>
      </c>
      <c r="P2404" s="14"/>
      <c r="Q2404" s="14"/>
      <c r="R2404" s="14"/>
      <c r="W2404" t="s">
        <v>3530</v>
      </c>
      <c r="X2404" s="6">
        <v>2004</v>
      </c>
      <c r="Z2404" s="6">
        <v>0</v>
      </c>
      <c r="AD2404" s="14">
        <v>59</v>
      </c>
    </row>
    <row r="2405" spans="1:30">
      <c r="A2405" s="9">
        <v>15</v>
      </c>
      <c r="B2405" s="9" t="str">
        <f t="shared" si="112"/>
        <v>Jensen JB 15/200 - 8 ohm</v>
      </c>
      <c r="C2405" s="14" t="s">
        <v>1005</v>
      </c>
      <c r="D2405" s="14" t="s">
        <v>3159</v>
      </c>
      <c r="E2405" s="14"/>
      <c r="F2405" s="14"/>
      <c r="G2405" s="14"/>
      <c r="H2405" s="14">
        <v>200</v>
      </c>
      <c r="I2405" s="14">
        <v>98.6</v>
      </c>
      <c r="J2405" s="9">
        <v>2</v>
      </c>
      <c r="K2405" s="14">
        <v>44.3</v>
      </c>
      <c r="L2405" s="14">
        <v>190</v>
      </c>
      <c r="M2405" s="14">
        <v>0.43</v>
      </c>
      <c r="N2405" s="14">
        <f t="shared" si="111"/>
        <v>0.43861386138613856</v>
      </c>
      <c r="O2405" s="14">
        <f t="shared" si="113"/>
        <v>21.895402298850644</v>
      </c>
      <c r="P2405" s="14"/>
      <c r="Q2405" s="14"/>
      <c r="R2405" s="14"/>
      <c r="W2405" t="s">
        <v>3530</v>
      </c>
      <c r="X2405" s="6">
        <v>2004</v>
      </c>
      <c r="Z2405" s="6">
        <v>0</v>
      </c>
      <c r="AD2405" s="14">
        <v>101</v>
      </c>
    </row>
    <row r="2406" spans="1:30">
      <c r="A2406" s="9">
        <v>15</v>
      </c>
      <c r="B2406" s="9" t="str">
        <f t="shared" si="112"/>
        <v>Jensen Mod 15-120</v>
      </c>
      <c r="C2406" s="14" t="s">
        <v>1005</v>
      </c>
      <c r="D2406" s="14" t="s">
        <v>3160</v>
      </c>
      <c r="E2406" s="14"/>
      <c r="F2406" s="14"/>
      <c r="G2406" s="14"/>
      <c r="H2406" s="14">
        <v>120</v>
      </c>
      <c r="I2406" s="14">
        <v>97.6</v>
      </c>
      <c r="J2406" s="9">
        <v>1</v>
      </c>
      <c r="K2406" s="14">
        <v>48</v>
      </c>
      <c r="L2406" s="14">
        <v>175.6</v>
      </c>
      <c r="M2406" s="14">
        <v>0.69</v>
      </c>
      <c r="N2406" s="14">
        <f t="shared" si="111"/>
        <v>0.8</v>
      </c>
      <c r="O2406" s="14">
        <f t="shared" si="113"/>
        <v>5.0181818181818123</v>
      </c>
      <c r="P2406" s="14"/>
      <c r="Q2406" s="14"/>
      <c r="R2406" s="14"/>
      <c r="W2406" t="s">
        <v>3530</v>
      </c>
      <c r="X2406" s="6">
        <v>2004</v>
      </c>
      <c r="Z2406" s="6">
        <v>0</v>
      </c>
      <c r="AD2406" s="14">
        <v>60</v>
      </c>
    </row>
    <row r="2407" spans="1:30">
      <c r="A2407" s="9">
        <v>15</v>
      </c>
      <c r="B2407" s="9" t="str">
        <f t="shared" si="112"/>
        <v>Jensen Mod 15-200</v>
      </c>
      <c r="C2407" s="14" t="s">
        <v>1005</v>
      </c>
      <c r="D2407" s="14" t="s">
        <v>3161</v>
      </c>
      <c r="E2407" s="14"/>
      <c r="F2407" s="14"/>
      <c r="G2407" s="14"/>
      <c r="H2407" s="14">
        <v>200</v>
      </c>
      <c r="I2407" s="14">
        <v>97.7</v>
      </c>
      <c r="J2407" s="9">
        <v>2</v>
      </c>
      <c r="K2407" s="14">
        <v>41</v>
      </c>
      <c r="L2407" s="14">
        <v>217.1</v>
      </c>
      <c r="M2407" s="14">
        <v>0.47</v>
      </c>
      <c r="N2407" s="14">
        <f t="shared" si="111"/>
        <v>0.4823529411764706</v>
      </c>
      <c r="O2407" s="14">
        <f t="shared" si="113"/>
        <v>18.352380952380987</v>
      </c>
      <c r="P2407" s="14"/>
      <c r="Q2407" s="14"/>
      <c r="R2407" s="14"/>
      <c r="W2407" t="s">
        <v>3530</v>
      </c>
      <c r="X2407" s="6">
        <v>2004</v>
      </c>
      <c r="Z2407" s="6">
        <v>0</v>
      </c>
      <c r="AD2407" s="14">
        <v>85</v>
      </c>
    </row>
    <row r="2408" spans="1:30">
      <c r="A2408" s="9">
        <v>15</v>
      </c>
      <c r="B2408" s="9" t="str">
        <f t="shared" si="112"/>
        <v>Jensen P 15 N - 16 ohm</v>
      </c>
      <c r="C2408" s="14" t="s">
        <v>1005</v>
      </c>
      <c r="D2408" s="14" t="s">
        <v>3162</v>
      </c>
      <c r="E2408" s="14"/>
      <c r="F2408" s="14"/>
      <c r="G2408" s="14"/>
      <c r="H2408" s="14">
        <v>100</v>
      </c>
      <c r="I2408" s="14">
        <v>96.7</v>
      </c>
      <c r="J2408" s="9">
        <v>1</v>
      </c>
      <c r="K2408" s="14">
        <v>67</v>
      </c>
      <c r="L2408" s="14">
        <v>105.3</v>
      </c>
      <c r="M2408" s="14">
        <v>1.08</v>
      </c>
      <c r="N2408" s="14">
        <f t="shared" si="111"/>
        <v>1.34</v>
      </c>
      <c r="O2408" s="14">
        <f t="shared" si="113"/>
        <v>5.5661538461538473</v>
      </c>
      <c r="P2408" s="14"/>
      <c r="Q2408" s="14"/>
      <c r="R2408" s="14"/>
      <c r="W2408" t="s">
        <v>3530</v>
      </c>
      <c r="X2408" s="6">
        <v>2004</v>
      </c>
      <c r="Z2408" s="6">
        <v>0</v>
      </c>
      <c r="AD2408" s="14">
        <v>50</v>
      </c>
    </row>
    <row r="2409" spans="1:30">
      <c r="A2409" s="9">
        <v>15</v>
      </c>
      <c r="B2409" s="9" t="str">
        <f t="shared" si="112"/>
        <v>Jensen P 15 N - 8 ohm</v>
      </c>
      <c r="C2409" s="14" t="s">
        <v>1005</v>
      </c>
      <c r="D2409" s="14" t="s">
        <v>3163</v>
      </c>
      <c r="E2409" s="14"/>
      <c r="F2409" s="14"/>
      <c r="G2409" s="14"/>
      <c r="H2409" s="14">
        <v>50</v>
      </c>
      <c r="I2409" s="14">
        <v>96.8</v>
      </c>
      <c r="J2409" s="9">
        <v>1</v>
      </c>
      <c r="K2409" s="14">
        <v>77</v>
      </c>
      <c r="L2409" s="14">
        <v>82.1</v>
      </c>
      <c r="M2409" s="14">
        <v>1.18</v>
      </c>
      <c r="N2409" s="14">
        <f t="shared" si="111"/>
        <v>1.3508771929824561</v>
      </c>
      <c r="O2409" s="14">
        <f t="shared" si="113"/>
        <v>9.3285420944558481</v>
      </c>
      <c r="P2409" s="14"/>
      <c r="Q2409" s="14"/>
      <c r="R2409" s="14"/>
      <c r="W2409" t="s">
        <v>3530</v>
      </c>
      <c r="X2409" s="6">
        <v>2004</v>
      </c>
      <c r="Z2409" s="6">
        <v>0</v>
      </c>
      <c r="AD2409" s="14">
        <v>57</v>
      </c>
    </row>
    <row r="2410" spans="1:30">
      <c r="A2410" s="9">
        <v>15</v>
      </c>
      <c r="B2410" s="9" t="str">
        <f t="shared" si="112"/>
        <v>Jensen P15N</v>
      </c>
      <c r="C2410" s="14" t="s">
        <v>1005</v>
      </c>
      <c r="D2410" s="14" t="s">
        <v>3164</v>
      </c>
      <c r="E2410" s="14"/>
      <c r="F2410" s="14"/>
      <c r="G2410" s="14"/>
      <c r="H2410" s="14">
        <v>50</v>
      </c>
      <c r="I2410" s="14">
        <v>96.8</v>
      </c>
      <c r="J2410" s="9">
        <v>1</v>
      </c>
      <c r="K2410" s="14">
        <v>77</v>
      </c>
      <c r="L2410" s="14">
        <v>82.1</v>
      </c>
      <c r="M2410" s="14">
        <v>1.18</v>
      </c>
      <c r="N2410" s="14">
        <f t="shared" si="111"/>
        <v>1.3508771929824561</v>
      </c>
      <c r="O2410" s="14">
        <f t="shared" si="113"/>
        <v>9.3285420944558481</v>
      </c>
      <c r="P2410" s="14"/>
      <c r="Q2410" s="14"/>
      <c r="R2410" s="14"/>
      <c r="W2410" t="s">
        <v>3530</v>
      </c>
      <c r="X2410" s="6">
        <v>2004</v>
      </c>
      <c r="Z2410" s="6">
        <v>0</v>
      </c>
      <c r="AD2410" s="14">
        <v>57</v>
      </c>
    </row>
    <row r="2411" spans="1:30">
      <c r="A2411" s="9">
        <v>15</v>
      </c>
      <c r="B2411" s="9" t="str">
        <f t="shared" si="112"/>
        <v>Kicker C154</v>
      </c>
      <c r="C2411" s="14" t="s">
        <v>1548</v>
      </c>
      <c r="D2411" s="14" t="s">
        <v>3165</v>
      </c>
      <c r="E2411" s="14"/>
      <c r="F2411" s="14"/>
      <c r="G2411" s="14"/>
      <c r="H2411" s="14">
        <v>250</v>
      </c>
      <c r="I2411" s="14">
        <v>89.2</v>
      </c>
      <c r="J2411" s="9">
        <v>13</v>
      </c>
      <c r="K2411" s="14">
        <v>18.5</v>
      </c>
      <c r="L2411" s="14">
        <v>301.02999999999997</v>
      </c>
      <c r="M2411" s="14">
        <v>0.379</v>
      </c>
      <c r="N2411" s="14">
        <f t="shared" si="111"/>
        <v>0.39361702127659576</v>
      </c>
      <c r="O2411" s="14">
        <f t="shared" si="113"/>
        <v>10.205967976710324</v>
      </c>
      <c r="P2411" s="14"/>
      <c r="Q2411" s="14"/>
      <c r="R2411" s="14"/>
      <c r="W2411" t="s">
        <v>3530</v>
      </c>
      <c r="X2411" s="6">
        <v>2004</v>
      </c>
      <c r="Z2411" s="6">
        <v>0</v>
      </c>
      <c r="AD2411" s="14">
        <v>47</v>
      </c>
    </row>
    <row r="2412" spans="1:30">
      <c r="A2412" s="9">
        <v>15</v>
      </c>
      <c r="B2412" s="9" t="str">
        <f t="shared" si="112"/>
        <v>Kicker C158</v>
      </c>
      <c r="C2412" s="14" t="s">
        <v>1548</v>
      </c>
      <c r="D2412" s="14" t="s">
        <v>3166</v>
      </c>
      <c r="E2412" s="14"/>
      <c r="F2412" s="14"/>
      <c r="G2412" s="14"/>
      <c r="H2412" s="14">
        <v>250</v>
      </c>
      <c r="I2412" s="14">
        <v>88.8</v>
      </c>
      <c r="J2412" s="9">
        <v>13</v>
      </c>
      <c r="K2412" s="14">
        <v>18.7</v>
      </c>
      <c r="L2412" s="14">
        <v>301.45999999999998</v>
      </c>
      <c r="M2412" s="14">
        <v>0.44600000000000001</v>
      </c>
      <c r="N2412" s="14">
        <f t="shared" si="111"/>
        <v>0.46749999999999997</v>
      </c>
      <c r="O2412" s="14">
        <f t="shared" si="113"/>
        <v>9.6979069767442141</v>
      </c>
      <c r="P2412" s="14"/>
      <c r="Q2412" s="14"/>
      <c r="R2412" s="14"/>
      <c r="W2412" t="s">
        <v>3530</v>
      </c>
      <c r="X2412" s="6">
        <v>2004</v>
      </c>
      <c r="Z2412" s="6">
        <v>0</v>
      </c>
      <c r="AD2412" s="14">
        <v>40</v>
      </c>
    </row>
    <row r="2413" spans="1:30">
      <c r="A2413" s="9">
        <v>15</v>
      </c>
      <c r="B2413" s="9" t="str">
        <f t="shared" si="112"/>
        <v>Kicker C15vr-2</v>
      </c>
      <c r="C2413" s="14" t="s">
        <v>1548</v>
      </c>
      <c r="D2413" s="14" t="s">
        <v>3167</v>
      </c>
      <c r="E2413" s="14"/>
      <c r="F2413" s="14"/>
      <c r="G2413" s="14"/>
      <c r="H2413" s="14">
        <v>250</v>
      </c>
      <c r="I2413" s="14">
        <v>88.2</v>
      </c>
      <c r="J2413" s="9">
        <v>12.75</v>
      </c>
      <c r="K2413" s="14">
        <v>21.8</v>
      </c>
      <c r="L2413" s="14">
        <v>237.99</v>
      </c>
      <c r="M2413" s="14">
        <v>0.51400000000000001</v>
      </c>
      <c r="N2413" s="14">
        <f t="shared" si="111"/>
        <v>0.53170731707317076</v>
      </c>
      <c r="O2413" s="14">
        <f t="shared" si="113"/>
        <v>15.434159779614291</v>
      </c>
      <c r="P2413" s="14"/>
      <c r="Q2413" s="14"/>
      <c r="R2413" s="14"/>
      <c r="W2413" t="s">
        <v>3530</v>
      </c>
      <c r="X2413" s="6">
        <v>2004</v>
      </c>
      <c r="Z2413" s="6">
        <v>0</v>
      </c>
      <c r="AD2413" s="14">
        <v>41</v>
      </c>
    </row>
    <row r="2414" spans="1:30">
      <c r="A2414" s="9">
        <v>15</v>
      </c>
      <c r="B2414" s="9" t="str">
        <f t="shared" si="112"/>
        <v>Kicker C15vr-4</v>
      </c>
      <c r="C2414" s="14" t="s">
        <v>1548</v>
      </c>
      <c r="D2414" s="14" t="s">
        <v>3168</v>
      </c>
      <c r="E2414" s="14"/>
      <c r="F2414" s="14"/>
      <c r="G2414" s="14"/>
      <c r="H2414" s="14">
        <v>250</v>
      </c>
      <c r="I2414" s="14">
        <v>88.5</v>
      </c>
      <c r="J2414" s="9">
        <v>12.75</v>
      </c>
      <c r="K2414" s="14">
        <v>21.8</v>
      </c>
      <c r="L2414" s="14">
        <v>257.3</v>
      </c>
      <c r="M2414" s="14">
        <v>0.54400000000000004</v>
      </c>
      <c r="N2414" s="14">
        <f t="shared" si="111"/>
        <v>0.5736842105263158</v>
      </c>
      <c r="O2414" s="14">
        <f t="shared" si="113"/>
        <v>10.513475177304974</v>
      </c>
      <c r="P2414" s="14"/>
      <c r="Q2414" s="14"/>
      <c r="R2414" s="14"/>
      <c r="W2414" t="s">
        <v>3530</v>
      </c>
      <c r="X2414" s="6">
        <v>2004</v>
      </c>
      <c r="Z2414" s="6">
        <v>0</v>
      </c>
      <c r="AD2414" s="14">
        <v>38</v>
      </c>
    </row>
    <row r="2415" spans="1:30">
      <c r="A2415" s="9">
        <v>15</v>
      </c>
      <c r="B2415" s="9" t="str">
        <f t="shared" si="112"/>
        <v>Kicker S15L5-2</v>
      </c>
      <c r="C2415" s="14" t="s">
        <v>1548</v>
      </c>
      <c r="D2415" s="14" t="s">
        <v>3169</v>
      </c>
      <c r="E2415" s="14"/>
      <c r="F2415" s="14"/>
      <c r="G2415" s="14"/>
      <c r="H2415" s="14">
        <v>375</v>
      </c>
      <c r="I2415" s="14">
        <v>87.5</v>
      </c>
      <c r="J2415" s="9">
        <v>15.5</v>
      </c>
      <c r="K2415" s="14">
        <v>22.8</v>
      </c>
      <c r="L2415" s="14">
        <v>206.80099999999999</v>
      </c>
      <c r="M2415" s="14">
        <v>0.55300000000000005</v>
      </c>
      <c r="N2415" s="14">
        <f t="shared" si="111"/>
        <v>0.58461538461538465</v>
      </c>
      <c r="O2415" s="14">
        <f t="shared" si="113"/>
        <v>10.225790754257924</v>
      </c>
      <c r="P2415" s="14"/>
      <c r="Q2415" s="14"/>
      <c r="R2415" s="14"/>
      <c r="W2415" t="s">
        <v>3530</v>
      </c>
      <c r="X2415" s="6">
        <v>2004</v>
      </c>
      <c r="Z2415" s="6">
        <v>0</v>
      </c>
      <c r="AD2415" s="14">
        <v>39</v>
      </c>
    </row>
    <row r="2416" spans="1:30">
      <c r="A2416" s="9">
        <v>15</v>
      </c>
      <c r="B2416" s="9" t="str">
        <f t="shared" si="112"/>
        <v>Kicker S15L5-4</v>
      </c>
      <c r="C2416" s="14" t="s">
        <v>1548</v>
      </c>
      <c r="D2416" s="14" t="s">
        <v>3170</v>
      </c>
      <c r="E2416" s="14"/>
      <c r="F2416" s="14"/>
      <c r="G2416" s="14"/>
      <c r="H2416" s="14">
        <v>375</v>
      </c>
      <c r="I2416" s="14">
        <v>87.6</v>
      </c>
      <c r="J2416" s="9">
        <v>15.5</v>
      </c>
      <c r="K2416" s="14">
        <v>22.3</v>
      </c>
      <c r="L2416" s="14">
        <v>227.27</v>
      </c>
      <c r="M2416" s="14">
        <v>0.59699999999999998</v>
      </c>
      <c r="N2416" s="14">
        <f t="shared" si="111"/>
        <v>0.63714285714285712</v>
      </c>
      <c r="O2416" s="14">
        <f t="shared" si="113"/>
        <v>9.4755160142348771</v>
      </c>
      <c r="P2416" s="14"/>
      <c r="Q2416" s="14"/>
      <c r="R2416" s="14"/>
      <c r="W2416" t="s">
        <v>3530</v>
      </c>
      <c r="X2416" s="6">
        <v>2004</v>
      </c>
      <c r="Z2416" s="6">
        <v>0</v>
      </c>
      <c r="AD2416" s="14">
        <v>35</v>
      </c>
    </row>
    <row r="2417" spans="1:30">
      <c r="A2417" s="9">
        <v>15</v>
      </c>
      <c r="B2417" s="9" t="str">
        <f t="shared" si="112"/>
        <v>Kicker S15L7-2</v>
      </c>
      <c r="C2417" s="14" t="s">
        <v>1548</v>
      </c>
      <c r="D2417" s="14" t="s">
        <v>3171</v>
      </c>
      <c r="E2417" s="14"/>
      <c r="F2417" s="14"/>
      <c r="G2417" s="14"/>
      <c r="H2417" s="14">
        <v>500</v>
      </c>
      <c r="I2417" s="14">
        <v>88.5</v>
      </c>
      <c r="J2417" s="9">
        <v>16.25</v>
      </c>
      <c r="K2417" s="14">
        <v>22.6</v>
      </c>
      <c r="L2417" s="14">
        <v>205.16</v>
      </c>
      <c r="M2417" s="14">
        <v>0.498</v>
      </c>
      <c r="N2417" s="14">
        <f t="shared" si="111"/>
        <v>0.51363636363636367</v>
      </c>
      <c r="O2417" s="14">
        <f t="shared" si="113"/>
        <v>16.358720930232508</v>
      </c>
      <c r="P2417" s="14"/>
      <c r="Q2417" s="14"/>
      <c r="R2417" s="14"/>
      <c r="W2417" t="s">
        <v>3530</v>
      </c>
      <c r="X2417" s="6">
        <v>2004</v>
      </c>
      <c r="Z2417" s="6">
        <v>0</v>
      </c>
      <c r="AD2417" s="14">
        <v>44</v>
      </c>
    </row>
    <row r="2418" spans="1:30">
      <c r="A2418" s="9">
        <v>15</v>
      </c>
      <c r="B2418" s="9" t="str">
        <f t="shared" si="112"/>
        <v>Kicker S15L7-4</v>
      </c>
      <c r="C2418" s="14" t="s">
        <v>1548</v>
      </c>
      <c r="D2418" s="14" t="s">
        <v>3172</v>
      </c>
      <c r="E2418" s="14"/>
      <c r="F2418" s="14"/>
      <c r="G2418" s="14"/>
      <c r="H2418" s="14">
        <v>500</v>
      </c>
      <c r="I2418" s="14">
        <v>88.8</v>
      </c>
      <c r="J2418" s="9">
        <v>16.25</v>
      </c>
      <c r="K2418" s="14">
        <v>22.9</v>
      </c>
      <c r="L2418" s="14">
        <v>213.232</v>
      </c>
      <c r="M2418" s="14">
        <v>0.52400000000000002</v>
      </c>
      <c r="N2418" s="14">
        <f t="shared" si="111"/>
        <v>0.54523809523809519</v>
      </c>
      <c r="O2418" s="14">
        <f t="shared" si="113"/>
        <v>13.452466367713042</v>
      </c>
      <c r="P2418" s="14"/>
      <c r="Q2418" s="14"/>
      <c r="R2418" s="14"/>
      <c r="W2418" t="s">
        <v>3530</v>
      </c>
      <c r="X2418" s="6">
        <v>2004</v>
      </c>
      <c r="Z2418" s="6">
        <v>0</v>
      </c>
      <c r="AD2418" s="14">
        <v>42</v>
      </c>
    </row>
    <row r="2419" spans="1:30">
      <c r="A2419" s="9">
        <v>15</v>
      </c>
      <c r="B2419" s="9" t="str">
        <f t="shared" si="112"/>
        <v>Madisound 15254DVC</v>
      </c>
      <c r="C2419" s="14" t="s">
        <v>1248</v>
      </c>
      <c r="D2419" s="14" t="s">
        <v>3173</v>
      </c>
      <c r="E2419" s="14"/>
      <c r="F2419" s="14"/>
      <c r="G2419" s="14"/>
      <c r="H2419" s="14">
        <v>100</v>
      </c>
      <c r="I2419" s="14">
        <v>92</v>
      </c>
      <c r="J2419" s="9">
        <v>5.5</v>
      </c>
      <c r="K2419" s="14">
        <v>23</v>
      </c>
      <c r="L2419" s="14">
        <v>347</v>
      </c>
      <c r="M2419" s="14">
        <v>0.43430000000000002</v>
      </c>
      <c r="N2419" s="14">
        <f t="shared" si="111"/>
        <v>0.46938775510204084</v>
      </c>
      <c r="O2419" s="14">
        <f t="shared" si="113"/>
        <v>5.8098644797301233</v>
      </c>
      <c r="P2419" s="14"/>
      <c r="Q2419" s="14"/>
      <c r="R2419" s="14"/>
      <c r="W2419" t="s">
        <v>3530</v>
      </c>
      <c r="X2419" s="6">
        <v>2004</v>
      </c>
      <c r="Z2419" s="6">
        <v>0</v>
      </c>
      <c r="AD2419" s="14">
        <v>49</v>
      </c>
    </row>
    <row r="2420" spans="1:30">
      <c r="A2420" s="9">
        <v>15</v>
      </c>
      <c r="B2420" s="9" t="str">
        <f t="shared" si="112"/>
        <v>Madisound 15258DVC</v>
      </c>
      <c r="C2420" s="14" t="s">
        <v>1248</v>
      </c>
      <c r="D2420" s="14" t="s">
        <v>3174</v>
      </c>
      <c r="E2420" s="14"/>
      <c r="F2420" s="14"/>
      <c r="G2420" s="14"/>
      <c r="H2420" s="14">
        <v>100</v>
      </c>
      <c r="I2420" s="14">
        <v>91</v>
      </c>
      <c r="J2420" s="9">
        <v>5.5</v>
      </c>
      <c r="K2420" s="14">
        <v>22.5</v>
      </c>
      <c r="L2420" s="14">
        <v>368</v>
      </c>
      <c r="M2420" s="14">
        <v>0.47389999999999999</v>
      </c>
      <c r="N2420" s="14">
        <f t="shared" si="111"/>
        <v>0.52325581395348841</v>
      </c>
      <c r="O2420" s="14">
        <f t="shared" si="113"/>
        <v>5.0241483296423697</v>
      </c>
      <c r="P2420" s="14"/>
      <c r="Q2420" s="14"/>
      <c r="R2420" s="14"/>
      <c r="W2420" t="s">
        <v>3530</v>
      </c>
      <c r="X2420" s="6">
        <v>2004</v>
      </c>
      <c r="Z2420" s="6">
        <v>0</v>
      </c>
      <c r="AD2420" s="14">
        <v>43</v>
      </c>
    </row>
    <row r="2421" spans="1:30">
      <c r="A2421" s="9">
        <v>15</v>
      </c>
      <c r="B2421" s="9" t="str">
        <f t="shared" si="112"/>
        <v>McCauley 6242-4</v>
      </c>
      <c r="C2421" s="14" t="s">
        <v>2033</v>
      </c>
      <c r="D2421" s="14" t="s">
        <v>3175</v>
      </c>
      <c r="E2421" s="14"/>
      <c r="F2421" s="14"/>
      <c r="G2421" s="14"/>
      <c r="H2421" s="14">
        <v>400</v>
      </c>
      <c r="I2421" s="14">
        <v>95</v>
      </c>
      <c r="J2421" s="9">
        <v>8.4</v>
      </c>
      <c r="K2421" s="14">
        <v>39</v>
      </c>
      <c r="L2421" s="14">
        <v>116</v>
      </c>
      <c r="M2421" s="14">
        <v>0.4</v>
      </c>
      <c r="N2421" s="14">
        <f t="shared" si="111"/>
        <v>0.41052631578947368</v>
      </c>
      <c r="O2421" s="14">
        <f t="shared" si="113"/>
        <v>15.599999999999948</v>
      </c>
      <c r="P2421" s="14"/>
      <c r="Q2421" s="14"/>
      <c r="R2421" s="14"/>
      <c r="W2421" t="s">
        <v>3530</v>
      </c>
      <c r="X2421" s="6">
        <v>2004</v>
      </c>
      <c r="Z2421" s="6">
        <v>0</v>
      </c>
      <c r="AD2421" s="14">
        <v>95</v>
      </c>
    </row>
    <row r="2422" spans="1:30">
      <c r="A2422" s="9">
        <v>15</v>
      </c>
      <c r="B2422" s="9" t="str">
        <f t="shared" si="112"/>
        <v>McCauley 6242-8</v>
      </c>
      <c r="C2422" s="14" t="s">
        <v>2033</v>
      </c>
      <c r="D2422" s="14" t="s">
        <v>3176</v>
      </c>
      <c r="E2422" s="14"/>
      <c r="F2422" s="14"/>
      <c r="G2422" s="14"/>
      <c r="H2422" s="14">
        <v>400</v>
      </c>
      <c r="I2422" s="14">
        <v>95</v>
      </c>
      <c r="J2422" s="9">
        <v>8.4</v>
      </c>
      <c r="K2422" s="14">
        <v>39</v>
      </c>
      <c r="L2422" s="14">
        <v>116</v>
      </c>
      <c r="M2422" s="14">
        <v>0.4</v>
      </c>
      <c r="N2422" s="14">
        <f t="shared" si="111"/>
        <v>0.41052631578947368</v>
      </c>
      <c r="O2422" s="14">
        <f t="shared" si="113"/>
        <v>15.599999999999948</v>
      </c>
      <c r="P2422" s="14"/>
      <c r="Q2422" s="14"/>
      <c r="R2422" s="14"/>
      <c r="W2422" t="s">
        <v>3530</v>
      </c>
      <c r="X2422" s="6">
        <v>2004</v>
      </c>
      <c r="Z2422" s="6">
        <v>0</v>
      </c>
      <c r="AD2422" s="14">
        <v>95</v>
      </c>
    </row>
    <row r="2423" spans="1:30">
      <c r="A2423" s="9">
        <v>15</v>
      </c>
      <c r="B2423" s="9" t="str">
        <f t="shared" si="112"/>
        <v>McCauley 6244-16</v>
      </c>
      <c r="C2423" s="14" t="s">
        <v>2033</v>
      </c>
      <c r="D2423" s="14" t="s">
        <v>3177</v>
      </c>
      <c r="E2423" s="14"/>
      <c r="F2423" s="14"/>
      <c r="G2423" s="14"/>
      <c r="H2423" s="14">
        <v>400</v>
      </c>
      <c r="I2423" s="14">
        <v>98</v>
      </c>
      <c r="J2423" s="9">
        <v>4.5999999999999996</v>
      </c>
      <c r="K2423" s="14">
        <v>40</v>
      </c>
      <c r="L2423" s="14">
        <v>144</v>
      </c>
      <c r="M2423" s="14">
        <v>0.24</v>
      </c>
      <c r="N2423" s="14">
        <f t="shared" si="111"/>
        <v>0.27972027972027974</v>
      </c>
      <c r="O2423" s="14">
        <f t="shared" si="113"/>
        <v>1.6901408450704209</v>
      </c>
      <c r="P2423" s="14"/>
      <c r="Q2423" s="14"/>
      <c r="R2423" s="14"/>
      <c r="W2423" t="s">
        <v>3530</v>
      </c>
      <c r="X2423" s="6">
        <v>2004</v>
      </c>
      <c r="Z2423" s="6">
        <v>0</v>
      </c>
      <c r="AD2423" s="14">
        <v>143</v>
      </c>
    </row>
    <row r="2424" spans="1:30">
      <c r="A2424" s="9">
        <v>15</v>
      </c>
      <c r="B2424" s="9" t="str">
        <f t="shared" si="112"/>
        <v>McCauley 6244-4</v>
      </c>
      <c r="C2424" s="14" t="s">
        <v>2033</v>
      </c>
      <c r="D2424" s="14" t="s">
        <v>3178</v>
      </c>
      <c r="E2424" s="14"/>
      <c r="F2424" s="14"/>
      <c r="G2424" s="14"/>
      <c r="H2424" s="14">
        <v>400</v>
      </c>
      <c r="I2424" s="14">
        <v>98</v>
      </c>
      <c r="J2424" s="9">
        <v>4.5999999999999996</v>
      </c>
      <c r="K2424" s="14">
        <v>40</v>
      </c>
      <c r="L2424" s="14">
        <v>144</v>
      </c>
      <c r="M2424" s="14">
        <v>0.24</v>
      </c>
      <c r="N2424" s="14">
        <f t="shared" si="111"/>
        <v>0.27972027972027974</v>
      </c>
      <c r="O2424" s="14">
        <f t="shared" si="113"/>
        <v>1.6901408450704209</v>
      </c>
      <c r="P2424" s="14"/>
      <c r="Q2424" s="14"/>
      <c r="R2424" s="14"/>
      <c r="W2424" t="s">
        <v>3530</v>
      </c>
      <c r="X2424" s="6">
        <v>2004</v>
      </c>
      <c r="Z2424" s="6">
        <v>0</v>
      </c>
      <c r="AD2424" s="14">
        <v>143</v>
      </c>
    </row>
    <row r="2425" spans="1:30">
      <c r="A2425" s="9">
        <v>15</v>
      </c>
      <c r="B2425" s="9" t="str">
        <f t="shared" si="112"/>
        <v>McCauley 6244-8</v>
      </c>
      <c r="C2425" s="14" t="s">
        <v>2033</v>
      </c>
      <c r="D2425" s="14" t="s">
        <v>3179</v>
      </c>
      <c r="E2425" s="14"/>
      <c r="F2425" s="14"/>
      <c r="G2425" s="14"/>
      <c r="H2425" s="14">
        <v>400</v>
      </c>
      <c r="I2425" s="14">
        <v>98</v>
      </c>
      <c r="J2425" s="9">
        <v>4.5999999999999996</v>
      </c>
      <c r="K2425" s="14">
        <v>40</v>
      </c>
      <c r="L2425" s="14">
        <v>144</v>
      </c>
      <c r="M2425" s="14">
        <v>0.24</v>
      </c>
      <c r="N2425" s="14">
        <f t="shared" si="111"/>
        <v>0.27972027972027974</v>
      </c>
      <c r="O2425" s="14">
        <f t="shared" si="113"/>
        <v>1.6901408450704209</v>
      </c>
      <c r="P2425" s="14"/>
      <c r="Q2425" s="14"/>
      <c r="R2425" s="14"/>
      <c r="W2425" t="s">
        <v>3530</v>
      </c>
      <c r="X2425" s="6">
        <v>2004</v>
      </c>
      <c r="Z2425" s="6">
        <v>0</v>
      </c>
      <c r="AD2425" s="14">
        <v>143</v>
      </c>
    </row>
    <row r="2426" spans="1:30">
      <c r="A2426" s="9">
        <v>15</v>
      </c>
      <c r="B2426" s="9" t="str">
        <f t="shared" si="112"/>
        <v>McCauley 6342-16</v>
      </c>
      <c r="C2426" s="14" t="s">
        <v>2033</v>
      </c>
      <c r="D2426" s="14" t="s">
        <v>3180</v>
      </c>
      <c r="E2426" s="14"/>
      <c r="F2426" s="14"/>
      <c r="G2426" s="14"/>
      <c r="H2426" s="14">
        <v>400</v>
      </c>
      <c r="I2426" s="14">
        <v>99</v>
      </c>
      <c r="J2426" s="9">
        <v>4.5999999999999996</v>
      </c>
      <c r="K2426" s="14">
        <v>40</v>
      </c>
      <c r="L2426" s="14">
        <v>200</v>
      </c>
      <c r="M2426" s="14">
        <v>0.2</v>
      </c>
      <c r="N2426" s="14">
        <f t="shared" si="111"/>
        <v>0.21052631578947367</v>
      </c>
      <c r="O2426" s="14">
        <f t="shared" si="113"/>
        <v>4</v>
      </c>
      <c r="P2426" s="14"/>
      <c r="Q2426" s="14"/>
      <c r="R2426" s="14"/>
      <c r="W2426" t="s">
        <v>3530</v>
      </c>
      <c r="X2426" s="6">
        <v>2004</v>
      </c>
      <c r="Z2426" s="6">
        <v>0</v>
      </c>
      <c r="AD2426" s="14">
        <v>190</v>
      </c>
    </row>
    <row r="2427" spans="1:30">
      <c r="A2427" s="9">
        <v>15</v>
      </c>
      <c r="B2427" s="9" t="str">
        <f t="shared" si="112"/>
        <v>McCauley 6342-4</v>
      </c>
      <c r="C2427" s="14" t="s">
        <v>2033</v>
      </c>
      <c r="D2427" s="14" t="s">
        <v>3181</v>
      </c>
      <c r="E2427" s="14"/>
      <c r="F2427" s="14"/>
      <c r="G2427" s="14"/>
      <c r="H2427" s="14">
        <v>400</v>
      </c>
      <c r="I2427" s="14">
        <v>99</v>
      </c>
      <c r="J2427" s="9">
        <v>4.5999999999999996</v>
      </c>
      <c r="K2427" s="14">
        <v>40</v>
      </c>
      <c r="L2427" s="14">
        <v>200</v>
      </c>
      <c r="M2427" s="14">
        <v>0.2</v>
      </c>
      <c r="N2427" s="14">
        <f t="shared" si="111"/>
        <v>0.21052631578947367</v>
      </c>
      <c r="O2427" s="14">
        <f t="shared" si="113"/>
        <v>4</v>
      </c>
      <c r="P2427" s="14"/>
      <c r="Q2427" s="14"/>
      <c r="R2427" s="14"/>
      <c r="W2427" t="s">
        <v>3530</v>
      </c>
      <c r="X2427" s="6">
        <v>2004</v>
      </c>
      <c r="Z2427" s="6">
        <v>0</v>
      </c>
      <c r="AD2427" s="14">
        <v>190</v>
      </c>
    </row>
    <row r="2428" spans="1:30">
      <c r="A2428" s="9">
        <v>15</v>
      </c>
      <c r="B2428" s="9" t="str">
        <f t="shared" si="112"/>
        <v>McCauley 6342-8</v>
      </c>
      <c r="C2428" s="14" t="s">
        <v>2033</v>
      </c>
      <c r="D2428" s="14" t="s">
        <v>3182</v>
      </c>
      <c r="E2428" s="14"/>
      <c r="F2428" s="14"/>
      <c r="G2428" s="14"/>
      <c r="H2428" s="14">
        <v>400</v>
      </c>
      <c r="I2428" s="14">
        <v>99</v>
      </c>
      <c r="J2428" s="9">
        <v>4.5999999999999996</v>
      </c>
      <c r="K2428" s="14">
        <v>40</v>
      </c>
      <c r="L2428" s="14">
        <v>200</v>
      </c>
      <c r="M2428" s="14">
        <v>0.2</v>
      </c>
      <c r="N2428" s="14">
        <f t="shared" si="111"/>
        <v>0.21052631578947367</v>
      </c>
      <c r="O2428" s="14">
        <f t="shared" si="113"/>
        <v>4</v>
      </c>
      <c r="P2428" s="14"/>
      <c r="Q2428" s="14"/>
      <c r="R2428" s="14"/>
      <c r="W2428" t="s">
        <v>3530</v>
      </c>
      <c r="X2428" s="6">
        <v>2004</v>
      </c>
      <c r="Z2428" s="6">
        <v>0</v>
      </c>
      <c r="AD2428" s="14">
        <v>190</v>
      </c>
    </row>
    <row r="2429" spans="1:30">
      <c r="A2429" s="9">
        <v>15</v>
      </c>
      <c r="B2429" s="9" t="str">
        <f t="shared" si="112"/>
        <v>MDS FAN-15R</v>
      </c>
      <c r="C2429" s="14" t="s">
        <v>1564</v>
      </c>
      <c r="D2429" s="14" t="s">
        <v>3183</v>
      </c>
      <c r="E2429" s="14"/>
      <c r="F2429" s="14"/>
      <c r="G2429" s="14"/>
      <c r="H2429" s="14"/>
      <c r="I2429" s="14"/>
      <c r="J2429" s="9"/>
      <c r="K2429" s="14">
        <v>28.2</v>
      </c>
      <c r="L2429" s="14">
        <v>205</v>
      </c>
      <c r="M2429" s="14">
        <v>0.439</v>
      </c>
      <c r="N2429" s="14">
        <f t="shared" si="111"/>
        <v>0</v>
      </c>
      <c r="O2429" s="14">
        <f t="shared" si="113"/>
        <v>0</v>
      </c>
      <c r="P2429" s="14"/>
      <c r="Q2429" s="14"/>
      <c r="R2429" s="14"/>
      <c r="W2429" t="s">
        <v>3530</v>
      </c>
      <c r="X2429" s="6">
        <v>2004</v>
      </c>
      <c r="Z2429" s="6">
        <v>0</v>
      </c>
      <c r="AD2429" s="14"/>
    </row>
    <row r="2430" spans="1:30">
      <c r="A2430" s="9">
        <v>15</v>
      </c>
      <c r="B2430" s="9" t="str">
        <f t="shared" si="112"/>
        <v>Mobile Authority M1575</v>
      </c>
      <c r="C2430" s="14" t="s">
        <v>1566</v>
      </c>
      <c r="D2430" s="14" t="s">
        <v>3184</v>
      </c>
      <c r="E2430" s="14"/>
      <c r="F2430" s="14"/>
      <c r="G2430" s="14"/>
      <c r="H2430" s="14">
        <v>700</v>
      </c>
      <c r="I2430" s="14">
        <v>93</v>
      </c>
      <c r="J2430" s="9"/>
      <c r="K2430" s="14">
        <v>25</v>
      </c>
      <c r="L2430" s="14">
        <v>112</v>
      </c>
      <c r="M2430" s="14">
        <v>0.59</v>
      </c>
      <c r="N2430" s="14">
        <f t="shared" si="111"/>
        <v>0.78125</v>
      </c>
      <c r="O2430" s="14">
        <f t="shared" si="113"/>
        <v>2.4101307189542478</v>
      </c>
      <c r="P2430" s="14"/>
      <c r="Q2430" s="14"/>
      <c r="R2430" s="14"/>
      <c r="W2430" t="s">
        <v>3530</v>
      </c>
      <c r="X2430" s="6">
        <v>2004</v>
      </c>
      <c r="Z2430" s="6">
        <v>0</v>
      </c>
      <c r="AD2430" s="14">
        <v>32</v>
      </c>
    </row>
    <row r="2431" spans="1:30">
      <c r="A2431" s="9">
        <v>15</v>
      </c>
      <c r="B2431" s="9" t="str">
        <f t="shared" si="112"/>
        <v>Monacor SP-380PA</v>
      </c>
      <c r="C2431" s="14" t="s">
        <v>1009</v>
      </c>
      <c r="D2431" s="14" t="s">
        <v>3185</v>
      </c>
      <c r="E2431" s="14"/>
      <c r="F2431" s="14"/>
      <c r="G2431" s="14"/>
      <c r="H2431" s="14">
        <v>250</v>
      </c>
      <c r="I2431" s="14"/>
      <c r="J2431" s="9">
        <v>3.5</v>
      </c>
      <c r="K2431" s="14">
        <v>29.4</v>
      </c>
      <c r="L2431" s="14">
        <v>332.5</v>
      </c>
      <c r="M2431" s="14">
        <v>0.54</v>
      </c>
      <c r="N2431" s="14">
        <f t="shared" si="111"/>
        <v>0.62553191489361704</v>
      </c>
      <c r="O2431" s="14">
        <f t="shared" si="113"/>
        <v>3.9492537313432869</v>
      </c>
      <c r="P2431" s="14"/>
      <c r="Q2431" s="14"/>
      <c r="R2431" s="14"/>
      <c r="W2431" t="s">
        <v>3530</v>
      </c>
      <c r="X2431" s="6">
        <v>2004</v>
      </c>
      <c r="Z2431" s="6">
        <v>0</v>
      </c>
      <c r="AD2431" s="14">
        <v>47</v>
      </c>
    </row>
    <row r="2432" spans="1:30">
      <c r="A2432" s="9">
        <v>15</v>
      </c>
      <c r="B2432" s="9" t="str">
        <f t="shared" si="112"/>
        <v>MTX T4154</v>
      </c>
      <c r="C2432" s="14" t="s">
        <v>1576</v>
      </c>
      <c r="D2432" s="14" t="s">
        <v>3186</v>
      </c>
      <c r="E2432" s="14"/>
      <c r="F2432" s="14"/>
      <c r="G2432" s="14"/>
      <c r="H2432" s="14">
        <v>250</v>
      </c>
      <c r="I2432" s="14">
        <v>91.6</v>
      </c>
      <c r="J2432" s="9">
        <v>9.4</v>
      </c>
      <c r="K2432" s="14">
        <v>27.8</v>
      </c>
      <c r="L2432" s="14">
        <v>244.5</v>
      </c>
      <c r="M2432" s="14">
        <v>0.64</v>
      </c>
      <c r="N2432" s="14">
        <f t="shared" si="111"/>
        <v>0.67804878048780493</v>
      </c>
      <c r="O2432" s="14">
        <f t="shared" si="113"/>
        <v>11.405128205128197</v>
      </c>
      <c r="P2432" s="14"/>
      <c r="Q2432" s="14"/>
      <c r="R2432" s="14"/>
      <c r="W2432" t="s">
        <v>3530</v>
      </c>
      <c r="X2432" s="6">
        <v>2004</v>
      </c>
      <c r="Z2432" s="6">
        <v>0</v>
      </c>
      <c r="AD2432" s="14">
        <v>41</v>
      </c>
    </row>
    <row r="2433" spans="1:30">
      <c r="A2433" s="9">
        <v>15</v>
      </c>
      <c r="B2433" s="9" t="str">
        <f t="shared" si="112"/>
        <v>MTX T4154A</v>
      </c>
      <c r="C2433" s="14" t="s">
        <v>1576</v>
      </c>
      <c r="D2433" s="14" t="s">
        <v>3187</v>
      </c>
      <c r="E2433" s="14"/>
      <c r="F2433" s="14"/>
      <c r="G2433" s="14"/>
      <c r="H2433" s="14">
        <v>250</v>
      </c>
      <c r="I2433" s="14">
        <v>91</v>
      </c>
      <c r="J2433" s="9">
        <v>9.4</v>
      </c>
      <c r="K2433" s="14">
        <v>25.2</v>
      </c>
      <c r="L2433" s="14">
        <v>299</v>
      </c>
      <c r="M2433" s="14">
        <v>0.63</v>
      </c>
      <c r="N2433" s="14">
        <f t="shared" si="111"/>
        <v>0.7</v>
      </c>
      <c r="O2433" s="14">
        <f t="shared" si="113"/>
        <v>6.3000000000000052</v>
      </c>
      <c r="P2433" s="14"/>
      <c r="Q2433" s="14"/>
      <c r="R2433" s="14"/>
      <c r="W2433" t="s">
        <v>3530</v>
      </c>
      <c r="X2433" s="6">
        <v>2004</v>
      </c>
      <c r="Z2433" s="6">
        <v>0</v>
      </c>
      <c r="AD2433" s="14">
        <v>36</v>
      </c>
    </row>
    <row r="2434" spans="1:30">
      <c r="A2434" s="9">
        <v>15</v>
      </c>
      <c r="B2434" s="9" t="str">
        <f t="shared" si="112"/>
        <v>MTX T4158</v>
      </c>
      <c r="C2434" s="14" t="s">
        <v>1576</v>
      </c>
      <c r="D2434" s="14" t="s">
        <v>3188</v>
      </c>
      <c r="E2434" s="14"/>
      <c r="F2434" s="14"/>
      <c r="G2434" s="14"/>
      <c r="H2434" s="14">
        <v>250</v>
      </c>
      <c r="I2434" s="14">
        <v>92</v>
      </c>
      <c r="J2434" s="9">
        <v>9.4</v>
      </c>
      <c r="K2434" s="14">
        <v>28.9</v>
      </c>
      <c r="L2434" s="14">
        <v>245.3</v>
      </c>
      <c r="M2434" s="14">
        <v>0.7</v>
      </c>
      <c r="N2434" s="14">
        <f t="shared" ref="N2434:N2497" si="114">IF(AD2434&gt;0,K2434/AD2434,0)</f>
        <v>0.72249999999999992</v>
      </c>
      <c r="O2434" s="14">
        <f t="shared" si="113"/>
        <v>22.477777777777817</v>
      </c>
      <c r="P2434" s="14"/>
      <c r="Q2434" s="14"/>
      <c r="R2434" s="14"/>
      <c r="W2434" t="s">
        <v>3530</v>
      </c>
      <c r="X2434" s="6">
        <v>2004</v>
      </c>
      <c r="Z2434" s="6">
        <v>0</v>
      </c>
      <c r="AD2434" s="14">
        <v>40</v>
      </c>
    </row>
    <row r="2435" spans="1:30">
      <c r="A2435" s="9">
        <v>15</v>
      </c>
      <c r="B2435" s="9" t="str">
        <f t="shared" ref="B2435:B2498" si="115">CONCATENATE(C2435,CHAR(32),D2435)</f>
        <v>MTX T4158A</v>
      </c>
      <c r="C2435" s="14" t="s">
        <v>1576</v>
      </c>
      <c r="D2435" s="14" t="s">
        <v>3189</v>
      </c>
      <c r="E2435" s="14"/>
      <c r="F2435" s="14"/>
      <c r="G2435" s="14"/>
      <c r="H2435" s="14">
        <v>250</v>
      </c>
      <c r="I2435" s="14">
        <v>92.2</v>
      </c>
      <c r="J2435" s="9">
        <v>9.4</v>
      </c>
      <c r="K2435" s="14">
        <v>26.5</v>
      </c>
      <c r="L2435" s="14">
        <v>292</v>
      </c>
      <c r="M2435" s="14">
        <v>0.6</v>
      </c>
      <c r="N2435" s="14">
        <f t="shared" si="114"/>
        <v>0.66249999999999998</v>
      </c>
      <c r="O2435" s="14">
        <f t="shared" si="113"/>
        <v>6.3600000000000012</v>
      </c>
      <c r="P2435" s="14"/>
      <c r="Q2435" s="14"/>
      <c r="R2435" s="14"/>
      <c r="W2435" t="s">
        <v>3530</v>
      </c>
      <c r="X2435" s="6">
        <v>2004</v>
      </c>
      <c r="Z2435" s="6">
        <v>0</v>
      </c>
      <c r="AD2435" s="14">
        <v>40</v>
      </c>
    </row>
    <row r="2436" spans="1:30">
      <c r="A2436" s="9">
        <v>15</v>
      </c>
      <c r="B2436" s="9" t="str">
        <f t="shared" si="115"/>
        <v>MTX T9515-04</v>
      </c>
      <c r="C2436" s="14" t="s">
        <v>1576</v>
      </c>
      <c r="D2436" s="14" t="s">
        <v>3190</v>
      </c>
      <c r="E2436" s="14"/>
      <c r="F2436" s="14"/>
      <c r="G2436" s="14"/>
      <c r="H2436" s="14">
        <v>1000</v>
      </c>
      <c r="I2436" s="14">
        <v>87.2</v>
      </c>
      <c r="J2436" s="9">
        <v>25.5</v>
      </c>
      <c r="K2436" s="14">
        <v>30.6</v>
      </c>
      <c r="L2436" s="14">
        <v>75.3</v>
      </c>
      <c r="M2436" s="14">
        <v>0.56999999999999995</v>
      </c>
      <c r="N2436" s="14">
        <f t="shared" si="114"/>
        <v>0.68</v>
      </c>
      <c r="O2436" s="14">
        <f t="shared" ref="O2436:O2499" si="116">IF(AD2436&gt;0,1/(1/M2436-1/N2436),0)</f>
        <v>3.5236363636363608</v>
      </c>
      <c r="P2436" s="14"/>
      <c r="Q2436" s="14"/>
      <c r="R2436" s="14"/>
      <c r="W2436" t="s">
        <v>3530</v>
      </c>
      <c r="X2436" s="6">
        <v>2004</v>
      </c>
      <c r="Z2436" s="6">
        <v>0</v>
      </c>
      <c r="AD2436" s="14">
        <v>45</v>
      </c>
    </row>
    <row r="2437" spans="1:30">
      <c r="A2437" s="9">
        <v>15</v>
      </c>
      <c r="B2437" s="9" t="str">
        <f t="shared" si="115"/>
        <v>MTX T9515-44</v>
      </c>
      <c r="C2437" s="14" t="s">
        <v>1576</v>
      </c>
      <c r="D2437" s="14" t="s">
        <v>3191</v>
      </c>
      <c r="E2437" s="14"/>
      <c r="F2437" s="14"/>
      <c r="G2437" s="14"/>
      <c r="H2437" s="14">
        <v>1000</v>
      </c>
      <c r="I2437" s="14">
        <v>87.1</v>
      </c>
      <c r="J2437" s="9">
        <v>25.5</v>
      </c>
      <c r="K2437" s="14">
        <v>31.9</v>
      </c>
      <c r="L2437" s="14">
        <v>70</v>
      </c>
      <c r="M2437" s="14">
        <v>0.65</v>
      </c>
      <c r="N2437" s="14">
        <f t="shared" si="114"/>
        <v>0.79749999999999999</v>
      </c>
      <c r="O2437" s="14">
        <f t="shared" si="116"/>
        <v>3.5144067796610199</v>
      </c>
      <c r="P2437" s="14"/>
      <c r="Q2437" s="14"/>
      <c r="R2437" s="14"/>
      <c r="W2437" t="s">
        <v>3530</v>
      </c>
      <c r="X2437" s="6">
        <v>2004</v>
      </c>
      <c r="Z2437" s="6">
        <v>0</v>
      </c>
      <c r="AD2437" s="14">
        <v>40</v>
      </c>
    </row>
    <row r="2438" spans="1:30">
      <c r="A2438" s="9">
        <v>15</v>
      </c>
      <c r="B2438" s="9" t="str">
        <f t="shared" si="115"/>
        <v>MTX Thunder 3154</v>
      </c>
      <c r="C2438" s="14" t="s">
        <v>1576</v>
      </c>
      <c r="D2438" s="14" t="s">
        <v>3192</v>
      </c>
      <c r="E2438" s="14"/>
      <c r="F2438" s="14"/>
      <c r="G2438" s="14"/>
      <c r="H2438" s="14">
        <v>250</v>
      </c>
      <c r="I2438" s="14">
        <v>90.6</v>
      </c>
      <c r="J2438" s="9">
        <v>9.4</v>
      </c>
      <c r="K2438" s="14">
        <v>22.7</v>
      </c>
      <c r="L2438" s="14">
        <v>315.89999999999998</v>
      </c>
      <c r="M2438" s="14">
        <v>0.56000000000000005</v>
      </c>
      <c r="N2438" s="14">
        <f t="shared" si="114"/>
        <v>0.59736842105263155</v>
      </c>
      <c r="O2438" s="14">
        <f t="shared" si="116"/>
        <v>8.952112676056359</v>
      </c>
      <c r="P2438" s="14"/>
      <c r="Q2438" s="14"/>
      <c r="R2438" s="14"/>
      <c r="W2438" t="s">
        <v>3530</v>
      </c>
      <c r="X2438" s="6">
        <v>2004</v>
      </c>
      <c r="Z2438" s="6">
        <v>0</v>
      </c>
      <c r="AD2438" s="14">
        <v>38</v>
      </c>
    </row>
    <row r="2439" spans="1:30">
      <c r="A2439" s="9">
        <v>15</v>
      </c>
      <c r="B2439" s="9" t="str">
        <f t="shared" si="115"/>
        <v>MTX Thunder 3158</v>
      </c>
      <c r="C2439" s="14" t="s">
        <v>1576</v>
      </c>
      <c r="D2439" s="14" t="s">
        <v>3193</v>
      </c>
      <c r="E2439" s="14"/>
      <c r="F2439" s="14"/>
      <c r="G2439" s="14"/>
      <c r="H2439" s="14">
        <v>250</v>
      </c>
      <c r="I2439" s="14">
        <v>90.4</v>
      </c>
      <c r="J2439" s="9">
        <v>9.4</v>
      </c>
      <c r="K2439" s="14">
        <v>23.6</v>
      </c>
      <c r="L2439" s="14">
        <v>311</v>
      </c>
      <c r="M2439" s="14">
        <v>0.65</v>
      </c>
      <c r="N2439" s="14">
        <f t="shared" si="114"/>
        <v>0.69411764705882362</v>
      </c>
      <c r="O2439" s="14">
        <f t="shared" si="116"/>
        <v>10.226666666666651</v>
      </c>
      <c r="P2439" s="14"/>
      <c r="Q2439" s="14"/>
      <c r="R2439" s="14"/>
      <c r="W2439" t="s">
        <v>3530</v>
      </c>
      <c r="X2439" s="6">
        <v>2004</v>
      </c>
      <c r="Z2439" s="6">
        <v>0</v>
      </c>
      <c r="AD2439" s="14">
        <v>34</v>
      </c>
    </row>
    <row r="2440" spans="1:30">
      <c r="A2440" s="9">
        <v>15</v>
      </c>
      <c r="B2440" s="9" t="str">
        <f t="shared" si="115"/>
        <v>MTX Thunder 51512</v>
      </c>
      <c r="C2440" s="14" t="s">
        <v>1576</v>
      </c>
      <c r="D2440" s="14" t="s">
        <v>3194</v>
      </c>
      <c r="E2440" s="14"/>
      <c r="F2440" s="14"/>
      <c r="G2440" s="14"/>
      <c r="H2440" s="14">
        <v>300</v>
      </c>
      <c r="I2440" s="14">
        <v>92.3</v>
      </c>
      <c r="J2440" s="9">
        <v>8.6</v>
      </c>
      <c r="K2440" s="14">
        <v>26.6</v>
      </c>
      <c r="L2440" s="14">
        <v>226</v>
      </c>
      <c r="M2440" s="14">
        <v>0.48</v>
      </c>
      <c r="N2440" s="14">
        <f t="shared" si="114"/>
        <v>0.50188679245283019</v>
      </c>
      <c r="O2440" s="14">
        <f t="shared" si="116"/>
        <v>11.006896551724113</v>
      </c>
      <c r="P2440" s="14"/>
      <c r="Q2440" s="14"/>
      <c r="R2440" s="14"/>
      <c r="W2440" t="s">
        <v>3530</v>
      </c>
      <c r="X2440" s="6">
        <v>2004</v>
      </c>
      <c r="Z2440" s="6">
        <v>0</v>
      </c>
      <c r="AD2440" s="14">
        <v>53</v>
      </c>
    </row>
    <row r="2441" spans="1:30">
      <c r="A2441" s="9">
        <v>15</v>
      </c>
      <c r="B2441" s="9" t="str">
        <f t="shared" si="115"/>
        <v>MTX Thunder 5154</v>
      </c>
      <c r="C2441" s="14" t="s">
        <v>1576</v>
      </c>
      <c r="D2441" s="14" t="s">
        <v>3195</v>
      </c>
      <c r="E2441" s="14"/>
      <c r="F2441" s="14"/>
      <c r="G2441" s="14"/>
      <c r="H2441" s="14">
        <v>300</v>
      </c>
      <c r="I2441" s="14">
        <v>91.5</v>
      </c>
      <c r="J2441" s="9">
        <v>9.4</v>
      </c>
      <c r="K2441" s="14">
        <v>25.2</v>
      </c>
      <c r="L2441" s="14">
        <v>220.9</v>
      </c>
      <c r="M2441" s="14">
        <v>0.44</v>
      </c>
      <c r="N2441" s="14">
        <f t="shared" si="114"/>
        <v>0.45</v>
      </c>
      <c r="O2441" s="14">
        <f t="shared" si="116"/>
        <v>19.799999999999958</v>
      </c>
      <c r="P2441" s="14"/>
      <c r="Q2441" s="14"/>
      <c r="R2441" s="14"/>
      <c r="W2441" t="s">
        <v>3530</v>
      </c>
      <c r="X2441" s="6">
        <v>2004</v>
      </c>
      <c r="Z2441" s="6">
        <v>0</v>
      </c>
      <c r="AD2441" s="14">
        <v>56</v>
      </c>
    </row>
    <row r="2442" spans="1:30">
      <c r="A2442" s="9">
        <v>15</v>
      </c>
      <c r="B2442" s="9" t="str">
        <f t="shared" si="115"/>
        <v>MTX Thunder 5158</v>
      </c>
      <c r="C2442" s="14" t="s">
        <v>1576</v>
      </c>
      <c r="D2442" s="14" t="s">
        <v>3196</v>
      </c>
      <c r="E2442" s="14"/>
      <c r="F2442" s="14"/>
      <c r="G2442" s="14"/>
      <c r="H2442" s="14">
        <v>300</v>
      </c>
      <c r="I2442" s="14">
        <v>92.2</v>
      </c>
      <c r="J2442" s="9">
        <v>9.4</v>
      </c>
      <c r="K2442" s="14">
        <v>25.9</v>
      </c>
      <c r="L2442" s="14">
        <v>233.9</v>
      </c>
      <c r="M2442" s="14">
        <v>0.44</v>
      </c>
      <c r="N2442" s="14">
        <f t="shared" si="114"/>
        <v>0.46249999999999997</v>
      </c>
      <c r="O2442" s="14">
        <f t="shared" si="116"/>
        <v>9.0444444444444372</v>
      </c>
      <c r="P2442" s="14"/>
      <c r="Q2442" s="14"/>
      <c r="R2442" s="14"/>
      <c r="W2442" t="s">
        <v>3530</v>
      </c>
      <c r="X2442" s="6">
        <v>2004</v>
      </c>
      <c r="Z2442" s="6">
        <v>0</v>
      </c>
      <c r="AD2442" s="14">
        <v>56</v>
      </c>
    </row>
    <row r="2443" spans="1:30">
      <c r="A2443" s="9">
        <v>15</v>
      </c>
      <c r="B2443" s="9" t="str">
        <f t="shared" si="115"/>
        <v>MTX Thunder 71512</v>
      </c>
      <c r="C2443" s="14" t="s">
        <v>1576</v>
      </c>
      <c r="D2443" s="14" t="s">
        <v>3197</v>
      </c>
      <c r="E2443" s="14"/>
      <c r="F2443" s="14"/>
      <c r="G2443" s="14"/>
      <c r="H2443" s="14">
        <v>500</v>
      </c>
      <c r="I2443" s="14">
        <v>88.9</v>
      </c>
      <c r="J2443" s="9">
        <v>12.7</v>
      </c>
      <c r="K2443" s="14">
        <v>19.899999999999999</v>
      </c>
      <c r="L2443" s="14">
        <v>193.4</v>
      </c>
      <c r="M2443" s="14">
        <v>0.33</v>
      </c>
      <c r="N2443" s="14">
        <f t="shared" si="114"/>
        <v>0.34912280701754383</v>
      </c>
      <c r="O2443" s="14">
        <f t="shared" si="116"/>
        <v>6.024770642201843</v>
      </c>
      <c r="P2443" s="14"/>
      <c r="Q2443" s="14"/>
      <c r="R2443" s="14"/>
      <c r="W2443" t="s">
        <v>3530</v>
      </c>
      <c r="X2443" s="6">
        <v>2004</v>
      </c>
      <c r="Z2443" s="6">
        <v>0</v>
      </c>
      <c r="AD2443" s="14">
        <v>57</v>
      </c>
    </row>
    <row r="2444" spans="1:30">
      <c r="A2444" s="9">
        <v>15</v>
      </c>
      <c r="B2444" s="9" t="str">
        <f t="shared" si="115"/>
        <v>MTX Thunder 7154</v>
      </c>
      <c r="C2444" s="14" t="s">
        <v>1576</v>
      </c>
      <c r="D2444" s="14" t="s">
        <v>3198</v>
      </c>
      <c r="E2444" s="14"/>
      <c r="F2444" s="14"/>
      <c r="G2444" s="14"/>
      <c r="H2444" s="14">
        <v>500</v>
      </c>
      <c r="I2444" s="14">
        <v>88.3</v>
      </c>
      <c r="J2444" s="9">
        <v>12.7</v>
      </c>
      <c r="K2444" s="14">
        <v>20.3</v>
      </c>
      <c r="L2444" s="14">
        <v>200.8</v>
      </c>
      <c r="M2444" s="14">
        <v>0.39</v>
      </c>
      <c r="N2444" s="14">
        <f t="shared" si="114"/>
        <v>0.40600000000000003</v>
      </c>
      <c r="O2444" s="14">
        <f t="shared" si="116"/>
        <v>9.8962499999999878</v>
      </c>
      <c r="P2444" s="14"/>
      <c r="Q2444" s="14"/>
      <c r="R2444" s="14"/>
      <c r="W2444" t="s">
        <v>3530</v>
      </c>
      <c r="X2444" s="6">
        <v>2004</v>
      </c>
      <c r="Z2444" s="6">
        <v>0</v>
      </c>
      <c r="AD2444" s="14">
        <v>50</v>
      </c>
    </row>
    <row r="2445" spans="1:30">
      <c r="A2445" s="9">
        <v>15</v>
      </c>
      <c r="B2445" s="9" t="str">
        <f t="shared" si="115"/>
        <v>MTX Thunder 7158</v>
      </c>
      <c r="C2445" s="14" t="s">
        <v>1576</v>
      </c>
      <c r="D2445" s="14" t="s">
        <v>3199</v>
      </c>
      <c r="E2445" s="14"/>
      <c r="F2445" s="14"/>
      <c r="G2445" s="14"/>
      <c r="H2445" s="14">
        <v>500</v>
      </c>
      <c r="I2445" s="14">
        <v>89</v>
      </c>
      <c r="J2445" s="9">
        <v>12.7</v>
      </c>
      <c r="K2445" s="14">
        <v>21.5</v>
      </c>
      <c r="L2445" s="14">
        <v>208.8</v>
      </c>
      <c r="M2445" s="14">
        <v>0.41</v>
      </c>
      <c r="N2445" s="14">
        <f t="shared" si="114"/>
        <v>0.42156862745098039</v>
      </c>
      <c r="O2445" s="14">
        <f t="shared" si="116"/>
        <v>14.940677966101656</v>
      </c>
      <c r="P2445" s="14"/>
      <c r="Q2445" s="14"/>
      <c r="R2445" s="14"/>
      <c r="W2445" t="s">
        <v>3530</v>
      </c>
      <c r="X2445" s="6">
        <v>2004</v>
      </c>
      <c r="Z2445" s="6">
        <v>0</v>
      </c>
      <c r="AD2445" s="14">
        <v>51</v>
      </c>
    </row>
    <row r="2446" spans="1:30">
      <c r="A2446" s="9">
        <v>15</v>
      </c>
      <c r="B2446" s="9" t="str">
        <f t="shared" si="115"/>
        <v>Orion C15D2</v>
      </c>
      <c r="C2446" s="14" t="s">
        <v>2071</v>
      </c>
      <c r="D2446" s="14" t="s">
        <v>3200</v>
      </c>
      <c r="E2446" s="14"/>
      <c r="F2446" s="14"/>
      <c r="G2446" s="14"/>
      <c r="H2446" s="14">
        <v>200</v>
      </c>
      <c r="I2446" s="14"/>
      <c r="J2446" s="9">
        <v>8.25</v>
      </c>
      <c r="K2446" s="14">
        <v>40.270000000000003</v>
      </c>
      <c r="L2446" s="14">
        <v>81.64</v>
      </c>
      <c r="M2446" s="14">
        <v>0.84</v>
      </c>
      <c r="N2446" s="14">
        <f t="shared" si="114"/>
        <v>0.95880952380952389</v>
      </c>
      <c r="O2446" s="14">
        <f t="shared" si="116"/>
        <v>6.7789178356713382</v>
      </c>
      <c r="P2446" s="14"/>
      <c r="Q2446" s="14"/>
      <c r="R2446" s="14"/>
      <c r="W2446" t="s">
        <v>3530</v>
      </c>
      <c r="X2446" s="6">
        <v>2004</v>
      </c>
      <c r="Z2446" s="6">
        <v>0</v>
      </c>
      <c r="AD2446" s="14">
        <v>42</v>
      </c>
    </row>
    <row r="2447" spans="1:30">
      <c r="A2447" s="9">
        <v>15</v>
      </c>
      <c r="B2447" s="9" t="str">
        <f t="shared" si="115"/>
        <v>Orion C15D4</v>
      </c>
      <c r="C2447" s="14" t="s">
        <v>2071</v>
      </c>
      <c r="D2447" s="14" t="s">
        <v>3201</v>
      </c>
      <c r="E2447" s="14"/>
      <c r="F2447" s="14"/>
      <c r="G2447" s="14"/>
      <c r="H2447" s="14">
        <v>200</v>
      </c>
      <c r="I2447" s="14"/>
      <c r="J2447" s="9">
        <v>8.25</v>
      </c>
      <c r="K2447" s="14">
        <v>39.479999999999997</v>
      </c>
      <c r="L2447" s="14">
        <v>87.09</v>
      </c>
      <c r="M2447" s="14">
        <v>0.9</v>
      </c>
      <c r="N2447" s="14">
        <f t="shared" si="114"/>
        <v>1.0389473684210526</v>
      </c>
      <c r="O2447" s="14">
        <f t="shared" si="116"/>
        <v>6.7295454545454545</v>
      </c>
      <c r="P2447" s="14"/>
      <c r="Q2447" s="14"/>
      <c r="R2447" s="14"/>
      <c r="W2447" t="s">
        <v>3530</v>
      </c>
      <c r="X2447" s="6">
        <v>2004</v>
      </c>
      <c r="Z2447" s="6">
        <v>0</v>
      </c>
      <c r="AD2447" s="14">
        <v>38</v>
      </c>
    </row>
    <row r="2448" spans="1:30">
      <c r="A2448" s="9">
        <v>15</v>
      </c>
      <c r="B2448" s="9" t="str">
        <f t="shared" si="115"/>
        <v>Orion H2 15.2</v>
      </c>
      <c r="C2448" s="14" t="s">
        <v>2071</v>
      </c>
      <c r="D2448" s="14" t="s">
        <v>3202</v>
      </c>
      <c r="E2448" s="14"/>
      <c r="F2448" s="14"/>
      <c r="G2448" s="14"/>
      <c r="H2448" s="14">
        <v>2000</v>
      </c>
      <c r="I2448" s="14"/>
      <c r="J2448" s="9">
        <v>29</v>
      </c>
      <c r="K2448" s="14">
        <v>29.99</v>
      </c>
      <c r="L2448" s="14">
        <v>79.52</v>
      </c>
      <c r="M2448" s="14">
        <v>0.77</v>
      </c>
      <c r="N2448" s="14">
        <f t="shared" si="114"/>
        <v>0.85685714285714276</v>
      </c>
      <c r="O2448" s="14">
        <f t="shared" si="116"/>
        <v>7.5961513157894771</v>
      </c>
      <c r="P2448" s="14"/>
      <c r="Q2448" s="14"/>
      <c r="R2448" s="14"/>
      <c r="W2448" t="s">
        <v>3530</v>
      </c>
      <c r="X2448" s="6">
        <v>2004</v>
      </c>
      <c r="Z2448" s="6">
        <v>0</v>
      </c>
      <c r="AD2448" s="14">
        <v>35</v>
      </c>
    </row>
    <row r="2449" spans="1:30">
      <c r="A2449" s="9">
        <v>15</v>
      </c>
      <c r="B2449" s="9" t="str">
        <f t="shared" si="115"/>
        <v>Orion H2 15.4</v>
      </c>
      <c r="C2449" s="14" t="s">
        <v>2071</v>
      </c>
      <c r="D2449" s="14" t="s">
        <v>3203</v>
      </c>
      <c r="E2449" s="14"/>
      <c r="F2449" s="14"/>
      <c r="G2449" s="14"/>
      <c r="H2449" s="14">
        <v>2000</v>
      </c>
      <c r="I2449" s="14"/>
      <c r="J2449" s="9">
        <v>29</v>
      </c>
      <c r="K2449" s="14">
        <v>30.54</v>
      </c>
      <c r="L2449" s="14">
        <v>83.77</v>
      </c>
      <c r="M2449" s="14">
        <v>0.73</v>
      </c>
      <c r="N2449" s="14">
        <f t="shared" si="114"/>
        <v>0.80368421052631578</v>
      </c>
      <c r="O2449" s="14">
        <f t="shared" si="116"/>
        <v>7.9622142857142988</v>
      </c>
      <c r="P2449" s="14"/>
      <c r="Q2449" s="14"/>
      <c r="R2449" s="14"/>
      <c r="W2449" t="s">
        <v>3530</v>
      </c>
      <c r="X2449" s="6">
        <v>2004</v>
      </c>
      <c r="Z2449" s="6">
        <v>0</v>
      </c>
      <c r="AD2449" s="14">
        <v>38</v>
      </c>
    </row>
    <row r="2450" spans="1:30">
      <c r="A2450" s="9">
        <v>15</v>
      </c>
      <c r="B2450" s="9" t="str">
        <f t="shared" si="115"/>
        <v>Orion P15D2</v>
      </c>
      <c r="C2450" s="14" t="s">
        <v>2071</v>
      </c>
      <c r="D2450" s="14" t="s">
        <v>3204</v>
      </c>
      <c r="E2450" s="14"/>
      <c r="F2450" s="14"/>
      <c r="G2450" s="14"/>
      <c r="H2450" s="14">
        <v>500</v>
      </c>
      <c r="I2450" s="14"/>
      <c r="J2450" s="9">
        <v>17.190000000000001</v>
      </c>
      <c r="K2450" s="14">
        <v>29.24</v>
      </c>
      <c r="L2450" s="14">
        <v>89.66</v>
      </c>
      <c r="M2450" s="14">
        <v>0.51</v>
      </c>
      <c r="N2450" s="14">
        <f t="shared" si="114"/>
        <v>0.59673469387755096</v>
      </c>
      <c r="O2450" s="14">
        <f t="shared" si="116"/>
        <v>3.5088000000000026</v>
      </c>
      <c r="P2450" s="14"/>
      <c r="Q2450" s="14"/>
      <c r="R2450" s="14"/>
      <c r="W2450" t="s">
        <v>3530</v>
      </c>
      <c r="X2450" s="6">
        <v>2004</v>
      </c>
      <c r="Z2450" s="6">
        <v>0</v>
      </c>
      <c r="AD2450" s="14">
        <v>49</v>
      </c>
    </row>
    <row r="2451" spans="1:30">
      <c r="A2451" s="9">
        <v>15</v>
      </c>
      <c r="B2451" s="9" t="str">
        <f t="shared" si="115"/>
        <v>Orion P15D4</v>
      </c>
      <c r="C2451" s="14" t="s">
        <v>2071</v>
      </c>
      <c r="D2451" s="14" t="s">
        <v>3205</v>
      </c>
      <c r="E2451" s="14"/>
      <c r="F2451" s="14"/>
      <c r="G2451" s="14"/>
      <c r="H2451" s="14">
        <v>500</v>
      </c>
      <c r="I2451" s="14"/>
      <c r="J2451" s="9">
        <v>17.190000000000001</v>
      </c>
      <c r="K2451" s="14">
        <v>30.46</v>
      </c>
      <c r="L2451" s="14">
        <v>90.99</v>
      </c>
      <c r="M2451" s="14">
        <v>0.49</v>
      </c>
      <c r="N2451" s="14">
        <f t="shared" si="114"/>
        <v>0.6216326530612245</v>
      </c>
      <c r="O2451" s="14">
        <f t="shared" si="116"/>
        <v>2.3140155038759684</v>
      </c>
      <c r="P2451" s="14"/>
      <c r="Q2451" s="14"/>
      <c r="R2451" s="14"/>
      <c r="W2451" t="s">
        <v>3530</v>
      </c>
      <c r="X2451" s="6">
        <v>2004</v>
      </c>
      <c r="Z2451" s="6">
        <v>0</v>
      </c>
      <c r="AD2451" s="14">
        <v>49</v>
      </c>
    </row>
    <row r="2452" spans="1:30">
      <c r="A2452" s="9">
        <v>15</v>
      </c>
      <c r="B2452" s="9" t="str">
        <f t="shared" si="115"/>
        <v>ORIS Electonics AMW-15</v>
      </c>
      <c r="C2452" s="14" t="s">
        <v>2078</v>
      </c>
      <c r="D2452" s="14" t="s">
        <v>3206</v>
      </c>
      <c r="E2452" s="14"/>
      <c r="F2452" s="14"/>
      <c r="G2452" s="14"/>
      <c r="H2452" s="14">
        <v>650</v>
      </c>
      <c r="I2452" s="14">
        <v>88</v>
      </c>
      <c r="J2452" s="9"/>
      <c r="K2452" s="14">
        <v>27.36</v>
      </c>
      <c r="L2452" s="14">
        <v>112.1</v>
      </c>
      <c r="M2452" s="14">
        <v>0.61</v>
      </c>
      <c r="N2452" s="14">
        <f t="shared" si="114"/>
        <v>0.66731707317073174</v>
      </c>
      <c r="O2452" s="14">
        <f t="shared" si="116"/>
        <v>7.1019574468085063</v>
      </c>
      <c r="P2452" s="14"/>
      <c r="Q2452" s="14"/>
      <c r="R2452" s="14"/>
      <c r="W2452" t="s">
        <v>3530</v>
      </c>
      <c r="X2452" s="6">
        <v>2004</v>
      </c>
      <c r="Z2452" s="6">
        <v>0</v>
      </c>
      <c r="AD2452" s="14">
        <v>41</v>
      </c>
    </row>
    <row r="2453" spans="1:30">
      <c r="A2453" s="9">
        <v>15</v>
      </c>
      <c r="B2453" s="9" t="str">
        <f t="shared" si="115"/>
        <v>Peavey 1501-4</v>
      </c>
      <c r="C2453" s="14" t="s">
        <v>1586</v>
      </c>
      <c r="D2453" s="14" t="s">
        <v>3207</v>
      </c>
      <c r="E2453" s="14"/>
      <c r="F2453" s="14"/>
      <c r="G2453" s="14"/>
      <c r="H2453" s="14">
        <v>350</v>
      </c>
      <c r="I2453" s="14">
        <v>100.4</v>
      </c>
      <c r="J2453" s="9">
        <v>0.6</v>
      </c>
      <c r="K2453" s="14">
        <v>48.1</v>
      </c>
      <c r="L2453" s="14">
        <v>183</v>
      </c>
      <c r="M2453" s="14">
        <v>0.251</v>
      </c>
      <c r="N2453" s="14">
        <f t="shared" si="114"/>
        <v>0</v>
      </c>
      <c r="O2453" s="14">
        <f t="shared" si="116"/>
        <v>0</v>
      </c>
      <c r="P2453" s="14"/>
      <c r="Q2453" s="14"/>
      <c r="R2453" s="14"/>
      <c r="W2453" t="s">
        <v>3530</v>
      </c>
      <c r="X2453" s="6">
        <v>2004</v>
      </c>
      <c r="Z2453" s="6">
        <v>0</v>
      </c>
      <c r="AD2453" s="14"/>
    </row>
    <row r="2454" spans="1:30">
      <c r="A2454" s="9">
        <v>15</v>
      </c>
      <c r="B2454" s="9" t="str">
        <f t="shared" si="115"/>
        <v>Peavey 1501-4DT</v>
      </c>
      <c r="C2454" s="14" t="s">
        <v>1586</v>
      </c>
      <c r="D2454" s="14" t="s">
        <v>3208</v>
      </c>
      <c r="E2454" s="14"/>
      <c r="F2454" s="14"/>
      <c r="G2454" s="14"/>
      <c r="H2454" s="14">
        <v>350</v>
      </c>
      <c r="I2454" s="14">
        <v>99</v>
      </c>
      <c r="J2454" s="9">
        <v>1.2</v>
      </c>
      <c r="K2454" s="14">
        <v>46.7</v>
      </c>
      <c r="L2454" s="14">
        <v>188</v>
      </c>
      <c r="M2454" s="14">
        <v>0.34289999999999998</v>
      </c>
      <c r="N2454" s="14">
        <f t="shared" si="114"/>
        <v>0.39914529914529917</v>
      </c>
      <c r="O2454" s="14">
        <f t="shared" si="116"/>
        <v>2.4333931040770724</v>
      </c>
      <c r="P2454" s="14"/>
      <c r="Q2454" s="14"/>
      <c r="R2454" s="14"/>
      <c r="W2454" t="s">
        <v>3530</v>
      </c>
      <c r="X2454" s="6">
        <v>2004</v>
      </c>
      <c r="Z2454" s="6">
        <v>0</v>
      </c>
      <c r="AD2454" s="14">
        <v>117</v>
      </c>
    </row>
    <row r="2455" spans="1:30">
      <c r="A2455" s="9">
        <v>15</v>
      </c>
      <c r="B2455" s="9" t="str">
        <f t="shared" si="115"/>
        <v>Peavey 1501-4DT</v>
      </c>
      <c r="C2455" s="14" t="s">
        <v>1586</v>
      </c>
      <c r="D2455" s="14" t="s">
        <v>3208</v>
      </c>
      <c r="E2455" s="14"/>
      <c r="F2455" s="14"/>
      <c r="G2455" s="14"/>
      <c r="H2455" s="14">
        <v>350</v>
      </c>
      <c r="I2455" s="14">
        <v>99</v>
      </c>
      <c r="J2455" s="9">
        <v>1.19</v>
      </c>
      <c r="K2455" s="14">
        <v>47</v>
      </c>
      <c r="L2455" s="14">
        <v>188.11</v>
      </c>
      <c r="M2455" s="14">
        <v>0.34</v>
      </c>
      <c r="N2455" s="14">
        <f t="shared" si="114"/>
        <v>0</v>
      </c>
      <c r="O2455" s="14">
        <f t="shared" si="116"/>
        <v>0</v>
      </c>
      <c r="P2455" s="14"/>
      <c r="Q2455" s="14"/>
      <c r="R2455" s="14"/>
      <c r="W2455" t="s">
        <v>3530</v>
      </c>
      <c r="X2455" s="6">
        <v>2004</v>
      </c>
      <c r="Z2455" s="6">
        <v>0</v>
      </c>
      <c r="AD2455" s="14"/>
    </row>
    <row r="2456" spans="1:30">
      <c r="A2456" s="9">
        <v>15</v>
      </c>
      <c r="B2456" s="9" t="str">
        <f t="shared" si="115"/>
        <v>Peavey 1502-4 DT</v>
      </c>
      <c r="C2456" s="14" t="s">
        <v>1586</v>
      </c>
      <c r="D2456" s="14" t="s">
        <v>3209</v>
      </c>
      <c r="E2456" s="14"/>
      <c r="F2456" s="14"/>
      <c r="G2456" s="14"/>
      <c r="H2456" s="14">
        <v>350</v>
      </c>
      <c r="I2456" s="14">
        <v>98.4</v>
      </c>
      <c r="J2456" s="9">
        <v>3.1</v>
      </c>
      <c r="K2456" s="14">
        <v>46.3</v>
      </c>
      <c r="L2456" s="14">
        <v>180</v>
      </c>
      <c r="M2456" s="14">
        <v>0.373</v>
      </c>
      <c r="N2456" s="14">
        <f t="shared" si="114"/>
        <v>0.37950819672131147</v>
      </c>
      <c r="O2456" s="14">
        <f t="shared" si="116"/>
        <v>21.75050377833751</v>
      </c>
      <c r="P2456" s="14"/>
      <c r="Q2456" s="14"/>
      <c r="R2456" s="14"/>
      <c r="W2456" t="s">
        <v>3530</v>
      </c>
      <c r="X2456" s="6">
        <v>2004</v>
      </c>
      <c r="Z2456" s="6">
        <v>0</v>
      </c>
      <c r="AD2456" s="14">
        <v>122</v>
      </c>
    </row>
    <row r="2457" spans="1:30">
      <c r="A2457" s="9">
        <v>15</v>
      </c>
      <c r="B2457" s="9" t="str">
        <f t="shared" si="115"/>
        <v>Peavey 1502-8 DT</v>
      </c>
      <c r="C2457" s="14" t="s">
        <v>1586</v>
      </c>
      <c r="D2457" s="14" t="s">
        <v>3210</v>
      </c>
      <c r="E2457" s="14"/>
      <c r="F2457" s="14"/>
      <c r="G2457" s="14"/>
      <c r="H2457" s="14">
        <v>350</v>
      </c>
      <c r="I2457" s="14">
        <v>99</v>
      </c>
      <c r="J2457" s="9">
        <v>2.9</v>
      </c>
      <c r="K2457" s="14">
        <v>47.8</v>
      </c>
      <c r="L2457" s="14">
        <v>163</v>
      </c>
      <c r="M2457" s="14">
        <v>0.32500000000000001</v>
      </c>
      <c r="N2457" s="14">
        <f t="shared" si="114"/>
        <v>0.33900709219858155</v>
      </c>
      <c r="O2457" s="14">
        <f t="shared" si="116"/>
        <v>7.865822784810149</v>
      </c>
      <c r="P2457" s="14"/>
      <c r="Q2457" s="14"/>
      <c r="R2457" s="14"/>
      <c r="W2457" t="s">
        <v>3530</v>
      </c>
      <c r="X2457" s="6">
        <v>2004</v>
      </c>
      <c r="Z2457" s="6">
        <v>0</v>
      </c>
      <c r="AD2457" s="14">
        <v>141</v>
      </c>
    </row>
    <row r="2458" spans="1:30">
      <c r="A2458" s="9">
        <v>15</v>
      </c>
      <c r="B2458" s="9" t="str">
        <f t="shared" si="115"/>
        <v>Peavey 1503-8</v>
      </c>
      <c r="C2458" s="14" t="s">
        <v>1586</v>
      </c>
      <c r="D2458" s="14" t="s">
        <v>3211</v>
      </c>
      <c r="E2458" s="14"/>
      <c r="F2458" s="14"/>
      <c r="G2458" s="14"/>
      <c r="H2458" s="14">
        <v>350</v>
      </c>
      <c r="I2458" s="14">
        <v>100</v>
      </c>
      <c r="J2458" s="9"/>
      <c r="K2458" s="14">
        <v>49</v>
      </c>
      <c r="L2458" s="14">
        <v>175.08</v>
      </c>
      <c r="M2458" s="14">
        <v>0.25700000000000001</v>
      </c>
      <c r="N2458" s="14">
        <f t="shared" si="114"/>
        <v>0</v>
      </c>
      <c r="O2458" s="14">
        <f t="shared" si="116"/>
        <v>0</v>
      </c>
      <c r="P2458" s="14"/>
      <c r="Q2458" s="14"/>
      <c r="R2458" s="14"/>
      <c r="W2458" t="s">
        <v>3530</v>
      </c>
      <c r="X2458" s="6">
        <v>2004</v>
      </c>
      <c r="Z2458" s="6">
        <v>0</v>
      </c>
      <c r="AD2458" s="14"/>
    </row>
    <row r="2459" spans="1:30">
      <c r="A2459" s="9">
        <v>15</v>
      </c>
      <c r="B2459" s="9" t="str">
        <f t="shared" si="115"/>
        <v>Peavey 1504-4 DT</v>
      </c>
      <c r="C2459" s="14" t="s">
        <v>1586</v>
      </c>
      <c r="D2459" s="14" t="s">
        <v>3212</v>
      </c>
      <c r="E2459" s="14"/>
      <c r="F2459" s="14"/>
      <c r="G2459" s="14"/>
      <c r="H2459" s="14">
        <v>350</v>
      </c>
      <c r="I2459" s="14">
        <v>98.1</v>
      </c>
      <c r="J2459" s="9">
        <v>2.5</v>
      </c>
      <c r="K2459" s="14">
        <v>42.3</v>
      </c>
      <c r="L2459" s="14">
        <v>191</v>
      </c>
      <c r="M2459" s="14">
        <v>0.33300000000000002</v>
      </c>
      <c r="N2459" s="14">
        <f t="shared" si="114"/>
        <v>0.32045454545454544</v>
      </c>
      <c r="O2459" s="14">
        <f t="shared" si="116"/>
        <v>-8.5059782608695471</v>
      </c>
      <c r="P2459" s="14"/>
      <c r="Q2459" s="14"/>
      <c r="R2459" s="14"/>
      <c r="W2459" t="s">
        <v>3530</v>
      </c>
      <c r="X2459" s="6">
        <v>2004</v>
      </c>
      <c r="Z2459" s="6">
        <v>0</v>
      </c>
      <c r="AD2459" s="14">
        <v>132</v>
      </c>
    </row>
    <row r="2460" spans="1:30">
      <c r="A2460" s="9">
        <v>15</v>
      </c>
      <c r="B2460" s="9" t="str">
        <f t="shared" si="115"/>
        <v>Peavey 1505-16 DT</v>
      </c>
      <c r="C2460" s="14" t="s">
        <v>1586</v>
      </c>
      <c r="D2460" s="14" t="s">
        <v>3213</v>
      </c>
      <c r="E2460" s="14"/>
      <c r="F2460" s="14"/>
      <c r="G2460" s="14"/>
      <c r="H2460" s="14">
        <v>350</v>
      </c>
      <c r="I2460" s="14">
        <v>98.5</v>
      </c>
      <c r="J2460" s="9">
        <v>5.8</v>
      </c>
      <c r="K2460" s="14">
        <v>51.9</v>
      </c>
      <c r="L2460" s="14">
        <v>134</v>
      </c>
      <c r="M2460" s="14">
        <v>0.38</v>
      </c>
      <c r="N2460" s="14">
        <f t="shared" si="114"/>
        <v>0</v>
      </c>
      <c r="O2460" s="14">
        <f t="shared" si="116"/>
        <v>0</v>
      </c>
      <c r="P2460" s="14"/>
      <c r="Q2460" s="14"/>
      <c r="R2460" s="14"/>
      <c r="W2460" t="s">
        <v>3530</v>
      </c>
      <c r="X2460" s="6">
        <v>2004</v>
      </c>
      <c r="Z2460" s="6">
        <v>0</v>
      </c>
      <c r="AD2460" s="14"/>
    </row>
    <row r="2461" spans="1:30">
      <c r="A2461" s="9">
        <v>15</v>
      </c>
      <c r="B2461" s="9" t="str">
        <f t="shared" si="115"/>
        <v>Peavey 1505-4 DT</v>
      </c>
      <c r="C2461" s="14" t="s">
        <v>1586</v>
      </c>
      <c r="D2461" s="14" t="s">
        <v>3214</v>
      </c>
      <c r="E2461" s="14"/>
      <c r="F2461" s="14"/>
      <c r="G2461" s="14"/>
      <c r="H2461" s="14">
        <v>350</v>
      </c>
      <c r="I2461" s="14">
        <v>98.1</v>
      </c>
      <c r="J2461" s="9">
        <v>3.4</v>
      </c>
      <c r="K2461" s="14">
        <v>51.3</v>
      </c>
      <c r="L2461" s="14">
        <v>133</v>
      </c>
      <c r="M2461" s="14">
        <v>0.40699999999999997</v>
      </c>
      <c r="N2461" s="14">
        <f t="shared" si="114"/>
        <v>0</v>
      </c>
      <c r="O2461" s="14">
        <f t="shared" si="116"/>
        <v>0</v>
      </c>
      <c r="P2461" s="14"/>
      <c r="Q2461" s="14"/>
      <c r="R2461" s="14"/>
      <c r="W2461" t="s">
        <v>3530</v>
      </c>
      <c r="X2461" s="6">
        <v>2004</v>
      </c>
      <c r="Z2461" s="6">
        <v>0</v>
      </c>
      <c r="AD2461" s="14"/>
    </row>
    <row r="2462" spans="1:30">
      <c r="A2462" s="9">
        <v>15</v>
      </c>
      <c r="B2462" s="9" t="str">
        <f t="shared" si="115"/>
        <v>Peavey 1505-4DT</v>
      </c>
      <c r="C2462" s="14" t="s">
        <v>1586</v>
      </c>
      <c r="D2462" s="14" t="s">
        <v>3215</v>
      </c>
      <c r="E2462" s="14"/>
      <c r="F2462" s="14"/>
      <c r="G2462" s="14"/>
      <c r="H2462" s="14">
        <v>350</v>
      </c>
      <c r="I2462" s="14">
        <v>98</v>
      </c>
      <c r="J2462" s="9">
        <v>4.8</v>
      </c>
      <c r="K2462" s="14">
        <v>44.6</v>
      </c>
      <c r="L2462" s="14">
        <v>182</v>
      </c>
      <c r="M2462" s="14">
        <v>0.37340000000000001</v>
      </c>
      <c r="N2462" s="14">
        <f t="shared" si="114"/>
        <v>0.39122807017543859</v>
      </c>
      <c r="O2462" s="14">
        <f t="shared" si="116"/>
        <v>8.1940759692973835</v>
      </c>
      <c r="P2462" s="14"/>
      <c r="Q2462" s="14"/>
      <c r="R2462" s="14"/>
      <c r="W2462" t="s">
        <v>3530</v>
      </c>
      <c r="X2462" s="6">
        <v>2004</v>
      </c>
      <c r="Z2462" s="6">
        <v>0</v>
      </c>
      <c r="AD2462" s="14">
        <v>114</v>
      </c>
    </row>
    <row r="2463" spans="1:30">
      <c r="A2463" s="9">
        <v>15</v>
      </c>
      <c r="B2463" s="9" t="str">
        <f t="shared" si="115"/>
        <v>Peavey 1505-8 DT</v>
      </c>
      <c r="C2463" s="14" t="s">
        <v>1586</v>
      </c>
      <c r="D2463" s="14" t="s">
        <v>3216</v>
      </c>
      <c r="E2463" s="14"/>
      <c r="F2463" s="14"/>
      <c r="G2463" s="14"/>
      <c r="H2463" s="14">
        <v>350</v>
      </c>
      <c r="I2463" s="14">
        <v>97.9</v>
      </c>
      <c r="J2463" s="9">
        <v>5.4</v>
      </c>
      <c r="K2463" s="14">
        <v>46.5</v>
      </c>
      <c r="L2463" s="14">
        <v>164</v>
      </c>
      <c r="M2463" s="14">
        <v>0.38900000000000001</v>
      </c>
      <c r="N2463" s="14">
        <f t="shared" si="114"/>
        <v>0.3907563025210084</v>
      </c>
      <c r="O2463" s="14">
        <f t="shared" si="116"/>
        <v>86.547846889951103</v>
      </c>
      <c r="P2463" s="14"/>
      <c r="Q2463" s="14"/>
      <c r="R2463" s="14"/>
      <c r="W2463" t="s">
        <v>3530</v>
      </c>
      <c r="X2463" s="6">
        <v>2004</v>
      </c>
      <c r="Z2463" s="6">
        <v>0</v>
      </c>
      <c r="AD2463" s="14">
        <v>119</v>
      </c>
    </row>
    <row r="2464" spans="1:30">
      <c r="A2464" s="9">
        <v>15</v>
      </c>
      <c r="B2464" s="9" t="str">
        <f t="shared" si="115"/>
        <v>Peavey 1505-8 DT HG</v>
      </c>
      <c r="C2464" s="14" t="s">
        <v>1586</v>
      </c>
      <c r="D2464" s="14" t="s">
        <v>3217</v>
      </c>
      <c r="E2464" s="14"/>
      <c r="F2464" s="14"/>
      <c r="G2464" s="14"/>
      <c r="H2464" s="14">
        <v>350</v>
      </c>
      <c r="I2464" s="14">
        <v>98.3</v>
      </c>
      <c r="J2464" s="9">
        <v>5.0999999999999996</v>
      </c>
      <c r="K2464" s="14">
        <v>52.1</v>
      </c>
      <c r="L2464" s="14">
        <v>136</v>
      </c>
      <c r="M2464" s="14">
        <v>0.40600000000000003</v>
      </c>
      <c r="N2464" s="14">
        <f t="shared" si="114"/>
        <v>0</v>
      </c>
      <c r="O2464" s="14">
        <f t="shared" si="116"/>
        <v>0</v>
      </c>
      <c r="P2464" s="14"/>
      <c r="Q2464" s="14"/>
      <c r="R2464" s="14"/>
      <c r="W2464" t="s">
        <v>3530</v>
      </c>
      <c r="X2464" s="6">
        <v>2004</v>
      </c>
      <c r="Z2464" s="6">
        <v>0</v>
      </c>
      <c r="AD2464" s="14"/>
    </row>
    <row r="2465" spans="1:30">
      <c r="A2465" s="9">
        <v>15</v>
      </c>
      <c r="B2465" s="9" t="str">
        <f t="shared" si="115"/>
        <v>Peavey 1505-8 KA DT</v>
      </c>
      <c r="C2465" s="14" t="s">
        <v>1586</v>
      </c>
      <c r="D2465" s="14" t="s">
        <v>3218</v>
      </c>
      <c r="E2465" s="14"/>
      <c r="F2465" s="14"/>
      <c r="G2465" s="14"/>
      <c r="H2465" s="14">
        <v>350</v>
      </c>
      <c r="I2465" s="14">
        <v>99</v>
      </c>
      <c r="J2465" s="9">
        <v>1.3</v>
      </c>
      <c r="K2465" s="14">
        <v>50.8</v>
      </c>
      <c r="L2465" s="14">
        <v>144</v>
      </c>
      <c r="M2465" s="14">
        <v>0.35</v>
      </c>
      <c r="N2465" s="14">
        <f t="shared" si="114"/>
        <v>0</v>
      </c>
      <c r="O2465" s="14">
        <f t="shared" si="116"/>
        <v>0</v>
      </c>
      <c r="P2465" s="14"/>
      <c r="Q2465" s="14"/>
      <c r="R2465" s="14"/>
      <c r="W2465" t="s">
        <v>3530</v>
      </c>
      <c r="X2465" s="6">
        <v>2004</v>
      </c>
      <c r="Z2465" s="6">
        <v>0</v>
      </c>
      <c r="AD2465" s="14"/>
    </row>
    <row r="2466" spans="1:30">
      <c r="A2466" s="9">
        <v>15</v>
      </c>
      <c r="B2466" s="9" t="str">
        <f t="shared" si="115"/>
        <v>Peavey 1505KA-8DT</v>
      </c>
      <c r="C2466" s="14" t="s">
        <v>1586</v>
      </c>
      <c r="D2466" s="14" t="s">
        <v>3219</v>
      </c>
      <c r="E2466" s="14"/>
      <c r="F2466" s="14"/>
      <c r="G2466" s="14"/>
      <c r="H2466" s="14">
        <v>350</v>
      </c>
      <c r="I2466" s="14">
        <v>98</v>
      </c>
      <c r="J2466" s="9">
        <v>2.6</v>
      </c>
      <c r="K2466" s="14">
        <v>44.3</v>
      </c>
      <c r="L2466" s="14">
        <v>157</v>
      </c>
      <c r="M2466" s="14">
        <v>0.3538</v>
      </c>
      <c r="N2466" s="14">
        <f t="shared" si="114"/>
        <v>0.36916666666666664</v>
      </c>
      <c r="O2466" s="14">
        <f t="shared" si="116"/>
        <v>8.4996420824294976</v>
      </c>
      <c r="P2466" s="14"/>
      <c r="Q2466" s="14"/>
      <c r="R2466" s="14"/>
      <c r="W2466" t="s">
        <v>3530</v>
      </c>
      <c r="X2466" s="6">
        <v>2004</v>
      </c>
      <c r="Z2466" s="6">
        <v>0</v>
      </c>
      <c r="AD2466" s="14">
        <v>120</v>
      </c>
    </row>
    <row r="2467" spans="1:30">
      <c r="A2467" s="9">
        <v>15</v>
      </c>
      <c r="B2467" s="9" t="str">
        <f t="shared" si="115"/>
        <v>Peavey 1508-4sps BWX</v>
      </c>
      <c r="C2467" s="14" t="s">
        <v>1586</v>
      </c>
      <c r="D2467" s="14" t="s">
        <v>3220</v>
      </c>
      <c r="E2467" s="14"/>
      <c r="F2467" s="14"/>
      <c r="G2467" s="14"/>
      <c r="H2467" s="14">
        <v>1000</v>
      </c>
      <c r="I2467" s="14">
        <v>97.53</v>
      </c>
      <c r="J2467" s="9">
        <v>1.95</v>
      </c>
      <c r="K2467" s="14">
        <v>42.11</v>
      </c>
      <c r="L2467" s="14">
        <v>163.6585</v>
      </c>
      <c r="M2467" s="14">
        <v>0.41699999999999998</v>
      </c>
      <c r="N2467" s="14">
        <f t="shared" si="114"/>
        <v>0.43412371134020616</v>
      </c>
      <c r="O2467" s="14">
        <f t="shared" si="116"/>
        <v>10.571866345574936</v>
      </c>
      <c r="P2467" s="14"/>
      <c r="Q2467" s="14"/>
      <c r="R2467" s="14"/>
      <c r="W2467" t="s">
        <v>3530</v>
      </c>
      <c r="X2467" s="6">
        <v>2004</v>
      </c>
      <c r="Z2467" s="6">
        <v>0</v>
      </c>
      <c r="AD2467" s="14">
        <v>97</v>
      </c>
    </row>
    <row r="2468" spans="1:30">
      <c r="A2468" s="9">
        <v>15</v>
      </c>
      <c r="B2468" s="9" t="str">
        <f t="shared" si="115"/>
        <v>Peavey 1508-8 ALCP Pro Rider</v>
      </c>
      <c r="C2468" s="14" t="s">
        <v>1586</v>
      </c>
      <c r="D2468" s="14" t="s">
        <v>3221</v>
      </c>
      <c r="E2468" s="14"/>
      <c r="F2468" s="14"/>
      <c r="G2468" s="14"/>
      <c r="H2468" s="14">
        <v>1200</v>
      </c>
      <c r="I2468" s="14">
        <v>96.3</v>
      </c>
      <c r="J2468" s="9">
        <v>4.9000000000000004</v>
      </c>
      <c r="K2468" s="14">
        <v>37.375999999999998</v>
      </c>
      <c r="L2468" s="14">
        <v>188.17760000000001</v>
      </c>
      <c r="M2468" s="14">
        <v>0.42799999999999999</v>
      </c>
      <c r="N2468" s="14">
        <f t="shared" si="114"/>
        <v>0.45031325301204816</v>
      </c>
      <c r="O2468" s="14">
        <f t="shared" si="116"/>
        <v>8.6376501079913535</v>
      </c>
      <c r="P2468" s="14"/>
      <c r="Q2468" s="14"/>
      <c r="R2468" s="14"/>
      <c r="W2468" t="s">
        <v>3530</v>
      </c>
      <c r="X2468" s="6">
        <v>2004</v>
      </c>
      <c r="Z2468" s="6">
        <v>0</v>
      </c>
      <c r="AD2468" s="14">
        <v>83</v>
      </c>
    </row>
    <row r="2469" spans="1:30">
      <c r="A2469" s="9">
        <v>15</v>
      </c>
      <c r="B2469" s="9" t="str">
        <f t="shared" si="115"/>
        <v>Peavey 1508-8 CUCP Pro Rider</v>
      </c>
      <c r="C2469" s="14" t="s">
        <v>1586</v>
      </c>
      <c r="D2469" s="14" t="s">
        <v>3222</v>
      </c>
      <c r="E2469" s="14"/>
      <c r="F2469" s="14"/>
      <c r="G2469" s="14"/>
      <c r="H2469" s="14">
        <v>1200</v>
      </c>
      <c r="I2469" s="14">
        <v>97.5</v>
      </c>
      <c r="J2469" s="9">
        <v>4.9000000000000004</v>
      </c>
      <c r="K2469" s="14">
        <v>32.645000000000003</v>
      </c>
      <c r="L2469" s="14">
        <v>207.97919999999999</v>
      </c>
      <c r="M2469" s="14">
        <v>0.23499999999999999</v>
      </c>
      <c r="N2469" s="14">
        <f t="shared" si="114"/>
        <v>0.24181481481481484</v>
      </c>
      <c r="O2469" s="14">
        <f t="shared" si="116"/>
        <v>8.3386684782608178</v>
      </c>
      <c r="P2469" s="14"/>
      <c r="Q2469" s="14"/>
      <c r="R2469" s="14"/>
      <c r="W2469" t="s">
        <v>3530</v>
      </c>
      <c r="X2469" s="6">
        <v>2004</v>
      </c>
      <c r="Z2469" s="6">
        <v>0</v>
      </c>
      <c r="AD2469" s="14">
        <v>135</v>
      </c>
    </row>
    <row r="2470" spans="1:30">
      <c r="A2470" s="9">
        <v>15</v>
      </c>
      <c r="B2470" s="9" t="str">
        <f t="shared" si="115"/>
        <v>Peavey 1508-8cu BWX</v>
      </c>
      <c r="C2470" s="14" t="s">
        <v>1586</v>
      </c>
      <c r="D2470" s="14" t="s">
        <v>3223</v>
      </c>
      <c r="E2470" s="14"/>
      <c r="F2470" s="14"/>
      <c r="G2470" s="14"/>
      <c r="H2470" s="14">
        <v>1000</v>
      </c>
      <c r="I2470" s="14">
        <v>97.15</v>
      </c>
      <c r="J2470" s="9">
        <v>5</v>
      </c>
      <c r="K2470" s="14">
        <v>34.317999999999998</v>
      </c>
      <c r="L2470" s="14">
        <v>199.6412</v>
      </c>
      <c r="M2470" s="14">
        <v>0.28599999999999998</v>
      </c>
      <c r="N2470" s="14">
        <f t="shared" si="114"/>
        <v>0.29584482758620689</v>
      </c>
      <c r="O2470" s="14">
        <f t="shared" si="116"/>
        <v>8.5945253940455117</v>
      </c>
      <c r="P2470" s="14"/>
      <c r="Q2470" s="14"/>
      <c r="R2470" s="14"/>
      <c r="W2470" t="s">
        <v>3530</v>
      </c>
      <c r="X2470" s="6">
        <v>2004</v>
      </c>
      <c r="Z2470" s="6">
        <v>0</v>
      </c>
      <c r="AD2470" s="14">
        <v>116</v>
      </c>
    </row>
    <row r="2471" spans="1:30">
      <c r="A2471" s="9">
        <v>15</v>
      </c>
      <c r="B2471" s="9" t="str">
        <f t="shared" si="115"/>
        <v>Peavey 1508-8he BWX</v>
      </c>
      <c r="C2471" s="14" t="s">
        <v>1586</v>
      </c>
      <c r="D2471" s="14" t="s">
        <v>3224</v>
      </c>
      <c r="E2471" s="14"/>
      <c r="F2471" s="14"/>
      <c r="G2471" s="14"/>
      <c r="H2471" s="14">
        <v>1000</v>
      </c>
      <c r="I2471" s="14">
        <v>100.32</v>
      </c>
      <c r="J2471" s="9">
        <v>1.95</v>
      </c>
      <c r="K2471" s="14">
        <v>45.597999999999999</v>
      </c>
      <c r="L2471" s="14">
        <v>182.3503</v>
      </c>
      <c r="M2471" s="14">
        <v>0.34100000000000003</v>
      </c>
      <c r="N2471" s="14">
        <f t="shared" si="114"/>
        <v>0.35075384615384614</v>
      </c>
      <c r="O2471" s="14">
        <f t="shared" si="116"/>
        <v>12.262553627760298</v>
      </c>
      <c r="P2471" s="14"/>
      <c r="Q2471" s="14"/>
      <c r="R2471" s="14"/>
      <c r="W2471" t="s">
        <v>3530</v>
      </c>
      <c r="X2471" s="6">
        <v>2004</v>
      </c>
      <c r="Z2471" s="6">
        <v>0</v>
      </c>
      <c r="AD2471" s="14">
        <v>130</v>
      </c>
    </row>
    <row r="2472" spans="1:30">
      <c r="A2472" s="9">
        <v>15</v>
      </c>
      <c r="B2472" s="9" t="str">
        <f t="shared" si="115"/>
        <v>Peavey 1508-8sps BWX</v>
      </c>
      <c r="C2472" s="14" t="s">
        <v>1586</v>
      </c>
      <c r="D2472" s="14" t="s">
        <v>3225</v>
      </c>
      <c r="E2472" s="14"/>
      <c r="F2472" s="14"/>
      <c r="G2472" s="14"/>
      <c r="H2472" s="14">
        <v>1000</v>
      </c>
      <c r="I2472" s="14">
        <v>96.66</v>
      </c>
      <c r="J2472" s="9">
        <v>5</v>
      </c>
      <c r="K2472" s="14">
        <v>38.607999999999997</v>
      </c>
      <c r="L2472" s="14">
        <v>185.86760000000001</v>
      </c>
      <c r="M2472" s="14">
        <v>0.437</v>
      </c>
      <c r="N2472" s="14">
        <f t="shared" si="114"/>
        <v>0.45961904761904759</v>
      </c>
      <c r="O2472" s="14">
        <f t="shared" si="116"/>
        <v>8.8798400000000104</v>
      </c>
      <c r="P2472" s="14"/>
      <c r="Q2472" s="14"/>
      <c r="R2472" s="14"/>
      <c r="W2472" t="s">
        <v>3530</v>
      </c>
      <c r="X2472" s="6">
        <v>2004</v>
      </c>
      <c r="Z2472" s="6">
        <v>0</v>
      </c>
      <c r="AD2472" s="14">
        <v>84</v>
      </c>
    </row>
    <row r="2473" spans="1:30">
      <c r="A2473" s="9">
        <v>15</v>
      </c>
      <c r="B2473" s="9" t="str">
        <f t="shared" si="115"/>
        <v>Peavey BW 1501-4</v>
      </c>
      <c r="C2473" s="14" t="s">
        <v>1586</v>
      </c>
      <c r="D2473" s="14" t="s">
        <v>3226</v>
      </c>
      <c r="E2473" s="14"/>
      <c r="F2473" s="14"/>
      <c r="G2473" s="14"/>
      <c r="H2473" s="14">
        <v>500</v>
      </c>
      <c r="I2473" s="14">
        <v>100.4</v>
      </c>
      <c r="J2473" s="9">
        <v>0.31</v>
      </c>
      <c r="K2473" s="14">
        <v>43.283999999999999</v>
      </c>
      <c r="L2473" s="14">
        <v>182.95820000000001</v>
      </c>
      <c r="M2473" s="14">
        <v>0.251</v>
      </c>
      <c r="N2473" s="14">
        <f t="shared" si="114"/>
        <v>0.28664900662251652</v>
      </c>
      <c r="O2473" s="14">
        <f t="shared" si="116"/>
        <v>2.0182582203232413</v>
      </c>
      <c r="P2473" s="14"/>
      <c r="Q2473" s="14"/>
      <c r="R2473" s="14"/>
      <c r="W2473" t="s">
        <v>3530</v>
      </c>
      <c r="X2473" s="6">
        <v>2004</v>
      </c>
      <c r="Z2473" s="6">
        <v>0</v>
      </c>
      <c r="AD2473" s="14">
        <v>151</v>
      </c>
    </row>
    <row r="2474" spans="1:30">
      <c r="A2474" s="9">
        <v>15</v>
      </c>
      <c r="B2474" s="9" t="str">
        <f t="shared" si="115"/>
        <v>Peavey BW 1502-4DT</v>
      </c>
      <c r="C2474" s="14" t="s">
        <v>1586</v>
      </c>
      <c r="D2474" s="14" t="s">
        <v>3227</v>
      </c>
      <c r="E2474" s="14"/>
      <c r="F2474" s="14"/>
      <c r="G2474" s="14"/>
      <c r="H2474" s="14">
        <v>700</v>
      </c>
      <c r="I2474" s="14">
        <v>98.43</v>
      </c>
      <c r="J2474" s="9">
        <v>2.7250000000000001</v>
      </c>
      <c r="K2474" s="14">
        <v>42.061</v>
      </c>
      <c r="L2474" s="14">
        <v>179.5934</v>
      </c>
      <c r="M2474" s="14">
        <v>0.373</v>
      </c>
      <c r="N2474" s="14">
        <f t="shared" si="114"/>
        <v>0.39680188679245282</v>
      </c>
      <c r="O2474" s="14">
        <f t="shared" si="116"/>
        <v>6.2182929052714968</v>
      </c>
      <c r="P2474" s="14"/>
      <c r="Q2474" s="14"/>
      <c r="R2474" s="14"/>
      <c r="W2474" t="s">
        <v>3530</v>
      </c>
      <c r="X2474" s="6">
        <v>2004</v>
      </c>
      <c r="Z2474" s="6">
        <v>0</v>
      </c>
      <c r="AD2474" s="14">
        <v>106</v>
      </c>
    </row>
    <row r="2475" spans="1:30">
      <c r="A2475" s="9">
        <v>15</v>
      </c>
      <c r="B2475" s="9" t="str">
        <f t="shared" si="115"/>
        <v>Peavey BW 1502-8DT</v>
      </c>
      <c r="C2475" s="14" t="s">
        <v>1586</v>
      </c>
      <c r="D2475" s="14" t="s">
        <v>3228</v>
      </c>
      <c r="E2475" s="14"/>
      <c r="F2475" s="14"/>
      <c r="G2475" s="14"/>
      <c r="H2475" s="14">
        <v>700</v>
      </c>
      <c r="I2475" s="14">
        <v>98.98</v>
      </c>
      <c r="J2475" s="9">
        <v>2.5950000000000002</v>
      </c>
      <c r="K2475" s="14">
        <v>43.517000000000003</v>
      </c>
      <c r="L2475" s="14">
        <v>162.63300000000001</v>
      </c>
      <c r="M2475" s="14">
        <v>0.32500000000000001</v>
      </c>
      <c r="N2475" s="14">
        <f t="shared" si="114"/>
        <v>0.34537301587301589</v>
      </c>
      <c r="O2475" s="14">
        <f t="shared" si="116"/>
        <v>5.5095539540319471</v>
      </c>
      <c r="P2475" s="14"/>
      <c r="Q2475" s="14"/>
      <c r="R2475" s="14"/>
      <c r="W2475" t="s">
        <v>3530</v>
      </c>
      <c r="X2475" s="6">
        <v>2004</v>
      </c>
      <c r="Z2475" s="6">
        <v>0</v>
      </c>
      <c r="AD2475" s="14">
        <v>126</v>
      </c>
    </row>
    <row r="2476" spans="1:30">
      <c r="A2476" s="9">
        <v>15</v>
      </c>
      <c r="B2476" s="9" t="str">
        <f t="shared" si="115"/>
        <v>Peavey BW 1504-4DT</v>
      </c>
      <c r="C2476" s="14" t="s">
        <v>1586</v>
      </c>
      <c r="D2476" s="14" t="s">
        <v>3229</v>
      </c>
      <c r="E2476" s="14"/>
      <c r="F2476" s="14"/>
      <c r="G2476" s="14"/>
      <c r="H2476" s="14">
        <v>700</v>
      </c>
      <c r="I2476" s="14">
        <v>98.11</v>
      </c>
      <c r="J2476" s="9">
        <v>2.2149999999999999</v>
      </c>
      <c r="K2476" s="14">
        <v>38.819000000000003</v>
      </c>
      <c r="L2476" s="14">
        <v>191.22120000000001</v>
      </c>
      <c r="M2476" s="14">
        <v>0.33300000000000002</v>
      </c>
      <c r="N2476" s="14">
        <f t="shared" si="114"/>
        <v>0.3465982142857143</v>
      </c>
      <c r="O2476" s="14">
        <f t="shared" si="116"/>
        <v>8.4876736703873856</v>
      </c>
      <c r="P2476" s="14"/>
      <c r="Q2476" s="14"/>
      <c r="R2476" s="14"/>
      <c r="W2476" t="s">
        <v>3530</v>
      </c>
      <c r="X2476" s="6">
        <v>2004</v>
      </c>
      <c r="Z2476" s="6">
        <v>0</v>
      </c>
      <c r="AD2476" s="14">
        <v>112</v>
      </c>
    </row>
    <row r="2477" spans="1:30">
      <c r="A2477" s="9">
        <v>15</v>
      </c>
      <c r="B2477" s="9" t="str">
        <f t="shared" si="115"/>
        <v>Peavey BW 1505-16</v>
      </c>
      <c r="C2477" s="14" t="s">
        <v>1586</v>
      </c>
      <c r="D2477" s="14" t="s">
        <v>3230</v>
      </c>
      <c r="E2477" s="14"/>
      <c r="F2477" s="14"/>
      <c r="G2477" s="14"/>
      <c r="H2477" s="14">
        <v>700</v>
      </c>
      <c r="I2477" s="14">
        <v>98.49</v>
      </c>
      <c r="J2477" s="9">
        <v>5.5149999999999997</v>
      </c>
      <c r="K2477" s="14">
        <v>47.363999999999997</v>
      </c>
      <c r="L2477" s="14">
        <v>133.9957</v>
      </c>
      <c r="M2477" s="14">
        <v>0.38</v>
      </c>
      <c r="N2477" s="14">
        <f t="shared" si="114"/>
        <v>0.40831034482758616</v>
      </c>
      <c r="O2477" s="14">
        <f t="shared" si="116"/>
        <v>5.4806090133983023</v>
      </c>
      <c r="P2477" s="14"/>
      <c r="Q2477" s="14"/>
      <c r="R2477" s="14"/>
      <c r="W2477" t="s">
        <v>3530</v>
      </c>
      <c r="X2477" s="6">
        <v>2004</v>
      </c>
      <c r="Z2477" s="6">
        <v>0</v>
      </c>
      <c r="AD2477" s="14">
        <v>116</v>
      </c>
    </row>
    <row r="2478" spans="1:30">
      <c r="A2478" s="9">
        <v>15</v>
      </c>
      <c r="B2478" s="9" t="str">
        <f t="shared" si="115"/>
        <v>Peavey BW 1505-4DT</v>
      </c>
      <c r="C2478" s="14" t="s">
        <v>1586</v>
      </c>
      <c r="D2478" s="14" t="s">
        <v>3231</v>
      </c>
      <c r="E2478" s="14"/>
      <c r="F2478" s="14"/>
      <c r="G2478" s="14"/>
      <c r="H2478" s="14">
        <v>700</v>
      </c>
      <c r="I2478" s="14">
        <v>98.1</v>
      </c>
      <c r="J2478" s="9">
        <v>3.04</v>
      </c>
      <c r="K2478" s="14">
        <v>46.938000000000002</v>
      </c>
      <c r="L2478" s="14">
        <v>133.28290000000001</v>
      </c>
      <c r="M2478" s="14">
        <v>0.40699999999999997</v>
      </c>
      <c r="N2478" s="14">
        <f t="shared" si="114"/>
        <v>0.43062385321100921</v>
      </c>
      <c r="O2478" s="14">
        <f t="shared" si="116"/>
        <v>7.4189382524271537</v>
      </c>
      <c r="P2478" s="14"/>
      <c r="Q2478" s="14"/>
      <c r="R2478" s="14"/>
      <c r="W2478" t="s">
        <v>3530</v>
      </c>
      <c r="X2478" s="6">
        <v>2004</v>
      </c>
      <c r="Z2478" s="6">
        <v>0</v>
      </c>
      <c r="AD2478" s="14">
        <v>109</v>
      </c>
    </row>
    <row r="2479" spans="1:30">
      <c r="A2479" s="9">
        <v>15</v>
      </c>
      <c r="B2479" s="9" t="str">
        <f t="shared" si="115"/>
        <v>Peavey BW 1505-8DT</v>
      </c>
      <c r="C2479" s="14" t="s">
        <v>1586</v>
      </c>
      <c r="D2479" s="14" t="s">
        <v>3232</v>
      </c>
      <c r="E2479" s="14"/>
      <c r="F2479" s="14"/>
      <c r="G2479" s="14"/>
      <c r="H2479" s="14">
        <v>700</v>
      </c>
      <c r="I2479" s="14">
        <v>97.9</v>
      </c>
      <c r="J2479" s="9">
        <v>5.0750000000000002</v>
      </c>
      <c r="K2479" s="14">
        <v>42.527000000000001</v>
      </c>
      <c r="L2479" s="14">
        <v>164.33340000000001</v>
      </c>
      <c r="M2479" s="14">
        <v>0.38900000000000001</v>
      </c>
      <c r="N2479" s="14">
        <f t="shared" si="114"/>
        <v>0.41288349514563105</v>
      </c>
      <c r="O2479" s="14">
        <f t="shared" si="116"/>
        <v>6.7247979674796774</v>
      </c>
      <c r="P2479" s="14"/>
      <c r="Q2479" s="14"/>
      <c r="R2479" s="14"/>
      <c r="W2479" t="s">
        <v>3530</v>
      </c>
      <c r="X2479" s="6">
        <v>2004</v>
      </c>
      <c r="Z2479" s="6">
        <v>0</v>
      </c>
      <c r="AD2479" s="14">
        <v>103</v>
      </c>
    </row>
    <row r="2480" spans="1:30">
      <c r="A2480" s="9">
        <v>15</v>
      </c>
      <c r="B2480" s="9" t="str">
        <f t="shared" si="115"/>
        <v>Peavey BW 1505-8DT HG</v>
      </c>
      <c r="C2480" s="14" t="s">
        <v>1586</v>
      </c>
      <c r="D2480" s="14" t="s">
        <v>3233</v>
      </c>
      <c r="E2480" s="14"/>
      <c r="F2480" s="14"/>
      <c r="G2480" s="14"/>
      <c r="H2480" s="14">
        <v>700</v>
      </c>
      <c r="I2480" s="14">
        <v>98.34</v>
      </c>
      <c r="J2480" s="9">
        <v>4.7549999999999999</v>
      </c>
      <c r="K2480" s="14">
        <v>47.459000000000003</v>
      </c>
      <c r="L2480" s="14">
        <v>135.935</v>
      </c>
      <c r="M2480" s="14">
        <v>0.40600000000000003</v>
      </c>
      <c r="N2480" s="14">
        <f t="shared" si="114"/>
        <v>0.43540366972477068</v>
      </c>
      <c r="O2480" s="14">
        <f t="shared" si="116"/>
        <v>6.0119669266770783</v>
      </c>
      <c r="P2480" s="14"/>
      <c r="Q2480" s="14"/>
      <c r="R2480" s="14"/>
      <c r="W2480" t="s">
        <v>3530</v>
      </c>
      <c r="X2480" s="6">
        <v>2004</v>
      </c>
      <c r="Z2480" s="6">
        <v>0</v>
      </c>
      <c r="AD2480" s="14">
        <v>109</v>
      </c>
    </row>
    <row r="2481" spans="1:30">
      <c r="A2481" s="9">
        <v>15</v>
      </c>
      <c r="B2481" s="9" t="str">
        <f t="shared" si="115"/>
        <v>Peavey BW 1505-8KADT</v>
      </c>
      <c r="C2481" s="14" t="s">
        <v>1586</v>
      </c>
      <c r="D2481" s="14" t="s">
        <v>3234</v>
      </c>
      <c r="E2481" s="14"/>
      <c r="F2481" s="14"/>
      <c r="G2481" s="14"/>
      <c r="H2481" s="14">
        <v>700</v>
      </c>
      <c r="I2481" s="14">
        <v>98.98</v>
      </c>
      <c r="J2481" s="9">
        <v>0.94499999999999995</v>
      </c>
      <c r="K2481" s="14">
        <v>46.283000000000001</v>
      </c>
      <c r="L2481" s="14">
        <v>143.548</v>
      </c>
      <c r="M2481" s="14">
        <v>0.35</v>
      </c>
      <c r="N2481" s="14">
        <f t="shared" si="114"/>
        <v>0.36732539682539683</v>
      </c>
      <c r="O2481" s="14">
        <f t="shared" si="116"/>
        <v>7.4205451213925659</v>
      </c>
      <c r="P2481" s="14"/>
      <c r="Q2481" s="14"/>
      <c r="R2481" s="14"/>
      <c r="W2481" t="s">
        <v>3530</v>
      </c>
      <c r="X2481" s="6">
        <v>2004</v>
      </c>
      <c r="Z2481" s="6">
        <v>0</v>
      </c>
      <c r="AD2481" s="14">
        <v>126</v>
      </c>
    </row>
    <row r="2482" spans="1:30">
      <c r="A2482" s="9">
        <v>15</v>
      </c>
      <c r="B2482" s="9" t="str">
        <f t="shared" si="115"/>
        <v>Peavey Lo Max 15</v>
      </c>
      <c r="C2482" s="14" t="s">
        <v>1586</v>
      </c>
      <c r="D2482" s="14" t="s">
        <v>3235</v>
      </c>
      <c r="E2482" s="14"/>
      <c r="F2482" s="14"/>
      <c r="G2482" s="14"/>
      <c r="H2482" s="14">
        <v>2400</v>
      </c>
      <c r="I2482" s="14">
        <v>94.72</v>
      </c>
      <c r="J2482" s="9">
        <v>8.25</v>
      </c>
      <c r="K2482" s="14">
        <v>36.390999999999998</v>
      </c>
      <c r="L2482" s="14">
        <v>125.6858</v>
      </c>
      <c r="M2482" s="14">
        <v>0.35199999999999998</v>
      </c>
      <c r="N2482" s="14">
        <f t="shared" si="114"/>
        <v>0.36390999999999996</v>
      </c>
      <c r="O2482" s="14">
        <f t="shared" si="116"/>
        <v>10.75535852225021</v>
      </c>
      <c r="P2482" s="14"/>
      <c r="Q2482" s="14"/>
      <c r="R2482" s="14"/>
      <c r="W2482" t="s">
        <v>3530</v>
      </c>
      <c r="X2482" s="6">
        <v>2004</v>
      </c>
      <c r="Z2482" s="6">
        <v>0</v>
      </c>
      <c r="AD2482" s="14">
        <v>100</v>
      </c>
    </row>
    <row r="2483" spans="1:30">
      <c r="A2483" s="9">
        <v>15</v>
      </c>
      <c r="B2483" s="9" t="str">
        <f t="shared" si="115"/>
        <v>Peavey Low Rider 15</v>
      </c>
      <c r="C2483" s="14" t="s">
        <v>1586</v>
      </c>
      <c r="D2483" s="14" t="s">
        <v>3236</v>
      </c>
      <c r="E2483" s="14"/>
      <c r="F2483" s="14"/>
      <c r="G2483" s="14"/>
      <c r="H2483" s="14">
        <v>1600</v>
      </c>
      <c r="I2483" s="14">
        <v>94.09</v>
      </c>
      <c r="J2483" s="9">
        <v>9.6</v>
      </c>
      <c r="K2483" s="14">
        <v>32.362000000000002</v>
      </c>
      <c r="L2483" s="14">
        <v>155.0581</v>
      </c>
      <c r="M2483" s="14">
        <v>0.35199999999999998</v>
      </c>
      <c r="N2483" s="14">
        <f t="shared" si="114"/>
        <v>0.36361797752808989</v>
      </c>
      <c r="O2483" s="14">
        <f t="shared" si="116"/>
        <v>11.016851063829726</v>
      </c>
      <c r="P2483" s="14"/>
      <c r="Q2483" s="14"/>
      <c r="R2483" s="14"/>
      <c r="W2483" t="s">
        <v>3530</v>
      </c>
      <c r="X2483" s="6">
        <v>2004</v>
      </c>
      <c r="Z2483" s="6">
        <v>0</v>
      </c>
      <c r="AD2483" s="14">
        <v>89</v>
      </c>
    </row>
    <row r="2484" spans="1:30">
      <c r="A2484" s="9">
        <v>15</v>
      </c>
      <c r="B2484" s="9" t="str">
        <f t="shared" si="115"/>
        <v>Peavey Low Rider 15 Mueller cone</v>
      </c>
      <c r="C2484" s="14" t="s">
        <v>1586</v>
      </c>
      <c r="D2484" s="14" t="s">
        <v>3237</v>
      </c>
      <c r="E2484" s="14"/>
      <c r="F2484" s="14"/>
      <c r="G2484" s="14"/>
      <c r="H2484" s="14">
        <v>0</v>
      </c>
      <c r="I2484" s="14">
        <v>93.73</v>
      </c>
      <c r="J2484" s="9">
        <v>9.6</v>
      </c>
      <c r="K2484" s="14">
        <v>37.694000000000003</v>
      </c>
      <c r="L2484" s="14">
        <v>118.21510000000001</v>
      </c>
      <c r="M2484" s="14">
        <v>0.46400000000000002</v>
      </c>
      <c r="N2484" s="14">
        <f t="shared" si="114"/>
        <v>0.48325641025641031</v>
      </c>
      <c r="O2484" s="14">
        <f t="shared" si="116"/>
        <v>11.644484687083906</v>
      </c>
      <c r="P2484" s="14"/>
      <c r="Q2484" s="14"/>
      <c r="R2484" s="14"/>
      <c r="W2484" t="s">
        <v>3530</v>
      </c>
      <c r="X2484" s="6">
        <v>2004</v>
      </c>
      <c r="Z2484" s="6">
        <v>0</v>
      </c>
      <c r="AD2484" s="14">
        <v>78</v>
      </c>
    </row>
    <row r="2485" spans="1:30">
      <c r="A2485" s="9">
        <v>15</v>
      </c>
      <c r="B2485" s="9" t="str">
        <f t="shared" si="115"/>
        <v>Peavey Pro 15 8 ohm</v>
      </c>
      <c r="C2485" s="14" t="s">
        <v>1586</v>
      </c>
      <c r="D2485" s="14" t="s">
        <v>3238</v>
      </c>
      <c r="E2485" s="14"/>
      <c r="F2485" s="14"/>
      <c r="G2485" s="14"/>
      <c r="H2485" s="14">
        <v>0</v>
      </c>
      <c r="I2485" s="14">
        <v>96.47</v>
      </c>
      <c r="J2485" s="9">
        <v>2.5</v>
      </c>
      <c r="K2485" s="14">
        <v>35.749000000000002</v>
      </c>
      <c r="L2485" s="14">
        <v>209.56120000000001</v>
      </c>
      <c r="M2485" s="14">
        <v>0.40400000000000003</v>
      </c>
      <c r="N2485" s="14">
        <f t="shared" si="114"/>
        <v>0.42558333333333337</v>
      </c>
      <c r="O2485" s="14">
        <f t="shared" si="116"/>
        <v>7.9661312741312749</v>
      </c>
      <c r="P2485" s="14"/>
      <c r="Q2485" s="14"/>
      <c r="R2485" s="14"/>
      <c r="W2485" t="s">
        <v>3530</v>
      </c>
      <c r="X2485" s="6">
        <v>2004</v>
      </c>
      <c r="Z2485" s="6">
        <v>0</v>
      </c>
      <c r="AD2485" s="14">
        <v>84</v>
      </c>
    </row>
    <row r="2486" spans="1:30">
      <c r="A2486" s="9">
        <v>15</v>
      </c>
      <c r="B2486" s="9" t="str">
        <f t="shared" si="115"/>
        <v>Peavey S-15825</v>
      </c>
      <c r="C2486" s="14" t="s">
        <v>1586</v>
      </c>
      <c r="D2486" s="14" t="s">
        <v>3239</v>
      </c>
      <c r="E2486" s="14"/>
      <c r="F2486" s="14"/>
      <c r="G2486" s="14"/>
      <c r="H2486" s="14">
        <v>200</v>
      </c>
      <c r="I2486" s="14">
        <v>94.7</v>
      </c>
      <c r="J2486" s="9">
        <v>3.1</v>
      </c>
      <c r="K2486" s="14">
        <v>50.2</v>
      </c>
      <c r="L2486" s="14">
        <v>132</v>
      </c>
      <c r="M2486" s="14">
        <v>0.75900000000000001</v>
      </c>
      <c r="N2486" s="14">
        <f t="shared" si="114"/>
        <v>0</v>
      </c>
      <c r="O2486" s="14">
        <f t="shared" si="116"/>
        <v>0</v>
      </c>
      <c r="P2486" s="14"/>
      <c r="Q2486" s="14"/>
      <c r="R2486" s="14"/>
      <c r="W2486" t="s">
        <v>3530</v>
      </c>
      <c r="X2486" s="6">
        <v>2004</v>
      </c>
      <c r="Z2486" s="6">
        <v>0</v>
      </c>
      <c r="AD2486" s="14"/>
    </row>
    <row r="2487" spans="1:30">
      <c r="A2487" s="9">
        <v>15</v>
      </c>
      <c r="B2487" s="9" t="str">
        <f t="shared" si="115"/>
        <v>Peavey Scorpion Plus</v>
      </c>
      <c r="C2487" s="14" t="s">
        <v>1586</v>
      </c>
      <c r="D2487" s="14" t="s">
        <v>3240</v>
      </c>
      <c r="E2487" s="14"/>
      <c r="F2487" s="14"/>
      <c r="G2487" s="14"/>
      <c r="H2487" s="14">
        <v>150</v>
      </c>
      <c r="I2487" s="14">
        <v>102</v>
      </c>
      <c r="J2487" s="9"/>
      <c r="K2487" s="14">
        <v>45</v>
      </c>
      <c r="L2487" s="14">
        <v>180.18</v>
      </c>
      <c r="M2487" s="14">
        <v>0.38</v>
      </c>
      <c r="N2487" s="14">
        <f t="shared" si="114"/>
        <v>0</v>
      </c>
      <c r="O2487" s="14">
        <f t="shared" si="116"/>
        <v>0</v>
      </c>
      <c r="P2487" s="14"/>
      <c r="Q2487" s="14"/>
      <c r="R2487" s="14"/>
      <c r="W2487" t="s">
        <v>3530</v>
      </c>
      <c r="X2487" s="6">
        <v>2004</v>
      </c>
      <c r="Z2487" s="6">
        <v>0</v>
      </c>
      <c r="AD2487" s="14"/>
    </row>
    <row r="2488" spans="1:30">
      <c r="A2488" s="9">
        <v>15</v>
      </c>
      <c r="B2488" s="9" t="str">
        <f t="shared" si="115"/>
        <v>Peavey SP-15425</v>
      </c>
      <c r="C2488" s="14" t="s">
        <v>1586</v>
      </c>
      <c r="D2488" s="14" t="s">
        <v>3241</v>
      </c>
      <c r="E2488" s="14"/>
      <c r="F2488" s="14"/>
      <c r="G2488" s="14"/>
      <c r="H2488" s="14">
        <v>200</v>
      </c>
      <c r="I2488" s="14">
        <v>97.6</v>
      </c>
      <c r="J2488" s="9">
        <v>3.2</v>
      </c>
      <c r="K2488" s="14">
        <v>49.4</v>
      </c>
      <c r="L2488" s="14">
        <v>139</v>
      </c>
      <c r="M2488" s="14">
        <v>0.41499999999999998</v>
      </c>
      <c r="N2488" s="14">
        <f t="shared" si="114"/>
        <v>0</v>
      </c>
      <c r="O2488" s="14">
        <f t="shared" si="116"/>
        <v>0</v>
      </c>
      <c r="P2488" s="14"/>
      <c r="Q2488" s="14"/>
      <c r="R2488" s="14"/>
      <c r="W2488" t="s">
        <v>3530</v>
      </c>
      <c r="X2488" s="6">
        <v>2004</v>
      </c>
      <c r="Z2488" s="6">
        <v>0</v>
      </c>
      <c r="AD2488" s="14"/>
    </row>
    <row r="2489" spans="1:30">
      <c r="A2489" s="9">
        <v>15</v>
      </c>
      <c r="B2489" s="9" t="str">
        <f t="shared" si="115"/>
        <v>Peavey SP-15825</v>
      </c>
      <c r="C2489" s="14" t="s">
        <v>1586</v>
      </c>
      <c r="D2489" s="14" t="s">
        <v>3242</v>
      </c>
      <c r="E2489" s="14"/>
      <c r="F2489" s="14"/>
      <c r="G2489" s="14"/>
      <c r="H2489" s="14">
        <v>200</v>
      </c>
      <c r="I2489" s="14"/>
      <c r="J2489" s="9"/>
      <c r="K2489" s="14">
        <v>54</v>
      </c>
      <c r="L2489" s="14">
        <v>98</v>
      </c>
      <c r="M2489" s="14">
        <v>0.51</v>
      </c>
      <c r="N2489" s="14">
        <f t="shared" si="114"/>
        <v>0</v>
      </c>
      <c r="O2489" s="14">
        <f t="shared" si="116"/>
        <v>0</v>
      </c>
      <c r="P2489" s="14"/>
      <c r="Q2489" s="14"/>
      <c r="R2489" s="14"/>
      <c r="W2489" t="s">
        <v>3530</v>
      </c>
      <c r="X2489" s="6">
        <v>2004</v>
      </c>
      <c r="Z2489" s="6">
        <v>0</v>
      </c>
      <c r="AD2489" s="14"/>
    </row>
    <row r="2490" spans="1:30">
      <c r="A2490" s="9">
        <v>15</v>
      </c>
      <c r="B2490" s="9" t="str">
        <f t="shared" si="115"/>
        <v>Peerless 385 SWL 4 ohm</v>
      </c>
      <c r="C2490" s="14" t="s">
        <v>236</v>
      </c>
      <c r="D2490" s="14" t="s">
        <v>3243</v>
      </c>
      <c r="E2490" s="14"/>
      <c r="F2490" s="14"/>
      <c r="G2490" s="14"/>
      <c r="H2490" s="14"/>
      <c r="I2490" s="14">
        <v>99.2</v>
      </c>
      <c r="J2490" s="9">
        <v>4.5</v>
      </c>
      <c r="K2490" s="14">
        <v>40.4</v>
      </c>
      <c r="L2490" s="14">
        <v>163.30000000000001</v>
      </c>
      <c r="M2490" s="14">
        <v>0.3</v>
      </c>
      <c r="N2490" s="14">
        <f t="shared" si="114"/>
        <v>0.32063492063492061</v>
      </c>
      <c r="O2490" s="14">
        <f t="shared" si="116"/>
        <v>4.661538461538461</v>
      </c>
      <c r="P2490" s="14"/>
      <c r="Q2490" s="14"/>
      <c r="R2490" s="14"/>
      <c r="W2490" t="s">
        <v>3530</v>
      </c>
      <c r="X2490" s="6">
        <v>2004</v>
      </c>
      <c r="Z2490" s="6">
        <v>0</v>
      </c>
      <c r="AD2490" s="14">
        <v>126</v>
      </c>
    </row>
    <row r="2491" spans="1:30">
      <c r="A2491" s="9">
        <v>15</v>
      </c>
      <c r="B2491" s="9" t="str">
        <f t="shared" si="115"/>
        <v>Peerless 385 SWL 8 Ohm</v>
      </c>
      <c r="C2491" s="14" t="s">
        <v>236</v>
      </c>
      <c r="D2491" s="14" t="s">
        <v>3244</v>
      </c>
      <c r="E2491" s="14"/>
      <c r="F2491" s="14"/>
      <c r="G2491" s="14"/>
      <c r="H2491" s="14"/>
      <c r="I2491" s="14">
        <v>96</v>
      </c>
      <c r="J2491" s="9">
        <v>4</v>
      </c>
      <c r="K2491" s="14">
        <v>39.9</v>
      </c>
      <c r="L2491" s="14">
        <v>170.3</v>
      </c>
      <c r="M2491" s="14">
        <v>0.39</v>
      </c>
      <c r="N2491" s="14">
        <f t="shared" si="114"/>
        <v>0.41134020618556699</v>
      </c>
      <c r="O2491" s="14">
        <f t="shared" si="116"/>
        <v>7.51739130434785</v>
      </c>
      <c r="P2491" s="14"/>
      <c r="Q2491" s="14"/>
      <c r="R2491" s="14"/>
      <c r="W2491" t="s">
        <v>3530</v>
      </c>
      <c r="X2491" s="6">
        <v>2004</v>
      </c>
      <c r="Z2491" s="6">
        <v>0</v>
      </c>
      <c r="AD2491" s="14">
        <v>97</v>
      </c>
    </row>
    <row r="2492" spans="1:30">
      <c r="A2492" s="9">
        <v>15</v>
      </c>
      <c r="B2492" s="9" t="str">
        <f t="shared" si="115"/>
        <v>Peerless SLS 385 PA 4 ohm</v>
      </c>
      <c r="C2492" s="14" t="s">
        <v>236</v>
      </c>
      <c r="D2492" s="14" t="s">
        <v>3245</v>
      </c>
      <c r="E2492" s="14"/>
      <c r="F2492" s="14"/>
      <c r="G2492" s="14"/>
      <c r="H2492" s="14"/>
      <c r="I2492" s="14"/>
      <c r="J2492" s="9">
        <v>4.5</v>
      </c>
      <c r="K2492" s="14">
        <v>40.4</v>
      </c>
      <c r="L2492" s="14">
        <v>163.30000000000001</v>
      </c>
      <c r="M2492" s="14">
        <v>0.3</v>
      </c>
      <c r="N2492" s="14">
        <f t="shared" si="114"/>
        <v>0.32063492063492061</v>
      </c>
      <c r="O2492" s="14">
        <f t="shared" si="116"/>
        <v>4.661538461538461</v>
      </c>
      <c r="P2492" s="14"/>
      <c r="Q2492" s="14"/>
      <c r="R2492" s="14"/>
      <c r="W2492" t="s">
        <v>3530</v>
      </c>
      <c r="X2492" s="6">
        <v>2004</v>
      </c>
      <c r="Z2492" s="6">
        <v>0</v>
      </c>
      <c r="AD2492" s="14">
        <v>126</v>
      </c>
    </row>
    <row r="2493" spans="1:30">
      <c r="A2493" s="9">
        <v>15</v>
      </c>
      <c r="B2493" s="9" t="str">
        <f t="shared" si="115"/>
        <v>Peerless SLS 385 PA 8 ohm</v>
      </c>
      <c r="C2493" s="14" t="s">
        <v>236</v>
      </c>
      <c r="D2493" s="14" t="s">
        <v>3246</v>
      </c>
      <c r="E2493" s="14"/>
      <c r="F2493" s="14"/>
      <c r="G2493" s="14"/>
      <c r="H2493" s="14"/>
      <c r="I2493" s="14"/>
      <c r="J2493" s="9">
        <v>4</v>
      </c>
      <c r="K2493" s="14">
        <v>39.9</v>
      </c>
      <c r="L2493" s="14">
        <v>170.3</v>
      </c>
      <c r="M2493" s="14">
        <v>0.39</v>
      </c>
      <c r="N2493" s="14">
        <f t="shared" si="114"/>
        <v>0.41134020618556699</v>
      </c>
      <c r="O2493" s="14">
        <f t="shared" si="116"/>
        <v>7.51739130434785</v>
      </c>
      <c r="P2493" s="14"/>
      <c r="Q2493" s="14"/>
      <c r="R2493" s="14"/>
      <c r="W2493" t="s">
        <v>3530</v>
      </c>
      <c r="X2493" s="6">
        <v>2004</v>
      </c>
      <c r="Z2493" s="6">
        <v>0</v>
      </c>
      <c r="AD2493" s="14">
        <v>97</v>
      </c>
    </row>
    <row r="2494" spans="1:30">
      <c r="A2494" s="9">
        <v>15</v>
      </c>
      <c r="B2494" s="9" t="str">
        <f t="shared" si="115"/>
        <v>Phoenix Gold Tantrum 15</v>
      </c>
      <c r="C2494" s="14" t="s">
        <v>768</v>
      </c>
      <c r="D2494" s="14" t="s">
        <v>3247</v>
      </c>
      <c r="E2494" s="14"/>
      <c r="F2494" s="14"/>
      <c r="G2494" s="14"/>
      <c r="H2494" s="14">
        <v>250</v>
      </c>
      <c r="I2494" s="14"/>
      <c r="J2494" s="9">
        <v>2.9</v>
      </c>
      <c r="K2494" s="14">
        <v>24</v>
      </c>
      <c r="L2494" s="14">
        <v>357.57799999999997</v>
      </c>
      <c r="M2494" s="14">
        <v>0.46200000000000002</v>
      </c>
      <c r="N2494" s="14">
        <f t="shared" si="114"/>
        <v>0.5</v>
      </c>
      <c r="O2494" s="14">
        <f t="shared" si="116"/>
        <v>6.0789473684210531</v>
      </c>
      <c r="P2494" s="14"/>
      <c r="Q2494" s="14"/>
      <c r="R2494" s="14"/>
      <c r="W2494" t="s">
        <v>3530</v>
      </c>
      <c r="X2494" s="6">
        <v>2004</v>
      </c>
      <c r="Z2494" s="6">
        <v>0</v>
      </c>
      <c r="AD2494" s="14">
        <v>48</v>
      </c>
    </row>
    <row r="2495" spans="1:30">
      <c r="A2495" s="9">
        <v>15</v>
      </c>
      <c r="B2495" s="9" t="str">
        <f t="shared" si="115"/>
        <v>Phoenix Gold Tantrum 15d</v>
      </c>
      <c r="C2495" s="14" t="s">
        <v>768</v>
      </c>
      <c r="D2495" s="14" t="s">
        <v>3248</v>
      </c>
      <c r="E2495" s="14"/>
      <c r="F2495" s="14"/>
      <c r="G2495" s="14"/>
      <c r="H2495" s="14">
        <v>250</v>
      </c>
      <c r="I2495" s="14"/>
      <c r="J2495" s="9">
        <v>2.9</v>
      </c>
      <c r="K2495" s="14">
        <v>24</v>
      </c>
      <c r="L2495" s="14">
        <v>382.16800000000001</v>
      </c>
      <c r="M2495" s="14">
        <v>0.47099999999999997</v>
      </c>
      <c r="N2495" s="14">
        <f t="shared" si="114"/>
        <v>0.51063829787234039</v>
      </c>
      <c r="O2495" s="14">
        <f t="shared" si="116"/>
        <v>6.0676328502415524</v>
      </c>
      <c r="P2495" s="14"/>
      <c r="Q2495" s="14"/>
      <c r="R2495" s="14"/>
      <c r="W2495" t="s">
        <v>3530</v>
      </c>
      <c r="X2495" s="6">
        <v>2004</v>
      </c>
      <c r="Z2495" s="6">
        <v>0</v>
      </c>
      <c r="AD2495" s="14">
        <v>47</v>
      </c>
    </row>
    <row r="2496" spans="1:30">
      <c r="A2496" s="9">
        <v>15</v>
      </c>
      <c r="B2496" s="9" t="str">
        <f t="shared" si="115"/>
        <v>Phoenix Gold Titanium 15</v>
      </c>
      <c r="C2496" s="14" t="s">
        <v>768</v>
      </c>
      <c r="D2496" s="14" t="s">
        <v>3249</v>
      </c>
      <c r="E2496" s="14"/>
      <c r="F2496" s="14"/>
      <c r="G2496" s="14"/>
      <c r="H2496" s="14">
        <v>550</v>
      </c>
      <c r="I2496" s="14"/>
      <c r="J2496" s="9">
        <v>17.5</v>
      </c>
      <c r="K2496" s="14">
        <v>26.44</v>
      </c>
      <c r="L2496" s="14">
        <v>120.78</v>
      </c>
      <c r="M2496" s="14">
        <v>0.52</v>
      </c>
      <c r="N2496" s="14">
        <f t="shared" si="114"/>
        <v>0.5508333333333334</v>
      </c>
      <c r="O2496" s="14">
        <f t="shared" si="116"/>
        <v>9.2897297297297232</v>
      </c>
      <c r="P2496" s="14"/>
      <c r="Q2496" s="14"/>
      <c r="R2496" s="14"/>
      <c r="W2496" t="s">
        <v>3530</v>
      </c>
      <c r="X2496" s="6">
        <v>2004</v>
      </c>
      <c r="Z2496" s="6">
        <v>0</v>
      </c>
      <c r="AD2496" s="14">
        <v>48</v>
      </c>
    </row>
    <row r="2497" spans="1:30">
      <c r="A2497" s="9">
        <v>15</v>
      </c>
      <c r="B2497" s="9" t="str">
        <f t="shared" si="115"/>
        <v>Phoenix Gold Titanium 15d</v>
      </c>
      <c r="C2497" s="14" t="s">
        <v>768</v>
      </c>
      <c r="D2497" s="14" t="s">
        <v>3250</v>
      </c>
      <c r="E2497" s="14"/>
      <c r="F2497" s="14"/>
      <c r="G2497" s="14"/>
      <c r="H2497" s="14">
        <v>550</v>
      </c>
      <c r="I2497" s="14"/>
      <c r="J2497" s="9">
        <v>18.100000000000001</v>
      </c>
      <c r="K2497" s="14">
        <v>26.21</v>
      </c>
      <c r="L2497" s="14">
        <v>114.63</v>
      </c>
      <c r="M2497" s="14">
        <v>0.55800000000000005</v>
      </c>
      <c r="N2497" s="14">
        <f t="shared" si="114"/>
        <v>0.5956818181818182</v>
      </c>
      <c r="O2497" s="14">
        <f t="shared" si="116"/>
        <v>8.8209770808202688</v>
      </c>
      <c r="P2497" s="14"/>
      <c r="Q2497" s="14"/>
      <c r="R2497" s="14"/>
      <c r="W2497" t="s">
        <v>3530</v>
      </c>
      <c r="X2497" s="6">
        <v>2004</v>
      </c>
      <c r="Z2497" s="6">
        <v>0</v>
      </c>
      <c r="AD2497" s="14">
        <v>44</v>
      </c>
    </row>
    <row r="2498" spans="1:30">
      <c r="A2498" s="9">
        <v>15</v>
      </c>
      <c r="B2498" s="9" t="str">
        <f t="shared" si="115"/>
        <v>Pioneer A38GU40-51E-Q</v>
      </c>
      <c r="C2498" s="14" t="s">
        <v>21</v>
      </c>
      <c r="D2498" s="14" t="s">
        <v>3251</v>
      </c>
      <c r="E2498" s="14"/>
      <c r="F2498" s="14"/>
      <c r="G2498" s="14"/>
      <c r="H2498" s="14">
        <v>100</v>
      </c>
      <c r="I2498" s="14">
        <v>93</v>
      </c>
      <c r="J2498" s="9">
        <v>3.1</v>
      </c>
      <c r="K2498" s="14">
        <v>22</v>
      </c>
      <c r="L2498" s="14">
        <v>574.29999999999995</v>
      </c>
      <c r="M2498" s="14">
        <v>0.37730000000000002</v>
      </c>
      <c r="N2498" s="14">
        <f t="shared" ref="N2498:N2561" si="117">IF(AD2498&gt;0,K2498/AD2498,0)</f>
        <v>0.44</v>
      </c>
      <c r="O2498" s="14">
        <f t="shared" si="116"/>
        <v>2.6477192982456157</v>
      </c>
      <c r="P2498" s="14"/>
      <c r="Q2498" s="14"/>
      <c r="R2498" s="14"/>
      <c r="W2498" t="s">
        <v>3530</v>
      </c>
      <c r="X2498" s="6">
        <v>2004</v>
      </c>
      <c r="Z2498" s="6">
        <v>0</v>
      </c>
      <c r="AD2498" s="14">
        <v>50</v>
      </c>
    </row>
    <row r="2499" spans="1:30">
      <c r="A2499" s="9">
        <v>15</v>
      </c>
      <c r="B2499" s="9" t="str">
        <f t="shared" ref="B2499:B2562" si="118">CONCATENATE(C2499,CHAR(32),D2499)</f>
        <v>Pioneer A38GU40-52D</v>
      </c>
      <c r="C2499" s="14" t="s">
        <v>21</v>
      </c>
      <c r="D2499" s="14" t="s">
        <v>3252</v>
      </c>
      <c r="E2499" s="14"/>
      <c r="F2499" s="14"/>
      <c r="G2499" s="14"/>
      <c r="H2499" s="14">
        <v>100</v>
      </c>
      <c r="I2499" s="14">
        <v>95</v>
      </c>
      <c r="J2499" s="9">
        <v>2.5</v>
      </c>
      <c r="K2499" s="14">
        <v>24</v>
      </c>
      <c r="L2499" s="14">
        <v>470.1</v>
      </c>
      <c r="M2499" s="14">
        <v>0.32</v>
      </c>
      <c r="N2499" s="14">
        <f t="shared" si="117"/>
        <v>0.34782608695652173</v>
      </c>
      <c r="O2499" s="14">
        <f t="shared" si="116"/>
        <v>4</v>
      </c>
      <c r="P2499" s="14"/>
      <c r="Q2499" s="14"/>
      <c r="R2499" s="14"/>
      <c r="W2499" t="s">
        <v>3530</v>
      </c>
      <c r="X2499" s="6">
        <v>2004</v>
      </c>
      <c r="Z2499" s="6">
        <v>0</v>
      </c>
      <c r="AD2499" s="14">
        <v>69</v>
      </c>
    </row>
    <row r="2500" spans="1:30">
      <c r="A2500" s="9">
        <v>15</v>
      </c>
      <c r="B2500" s="9" t="str">
        <f t="shared" si="118"/>
        <v>Pioneer A38GU40-52F-Q</v>
      </c>
      <c r="C2500" s="14" t="s">
        <v>21</v>
      </c>
      <c r="D2500" s="14" t="s">
        <v>3253</v>
      </c>
      <c r="E2500" s="14"/>
      <c r="F2500" s="14"/>
      <c r="G2500" s="14"/>
      <c r="H2500" s="14">
        <v>100</v>
      </c>
      <c r="I2500" s="14">
        <v>96</v>
      </c>
      <c r="J2500" s="9">
        <v>3.8</v>
      </c>
      <c r="K2500" s="14">
        <v>20</v>
      </c>
      <c r="L2500" s="14">
        <v>799.5</v>
      </c>
      <c r="M2500" s="14">
        <v>0.24310000000000001</v>
      </c>
      <c r="N2500" s="14">
        <f t="shared" si="117"/>
        <v>0.27027027027027029</v>
      </c>
      <c r="O2500" s="14">
        <f t="shared" ref="O2500:O2563" si="119">IF(AD2500&gt;0,1/(1/M2500-1/N2500),0)</f>
        <v>2.4181836267780756</v>
      </c>
      <c r="P2500" s="14"/>
      <c r="Q2500" s="14"/>
      <c r="R2500" s="14"/>
      <c r="W2500" t="s">
        <v>3530</v>
      </c>
      <c r="X2500" s="6">
        <v>2004</v>
      </c>
      <c r="Z2500" s="6">
        <v>0</v>
      </c>
      <c r="AD2500" s="14">
        <v>74</v>
      </c>
    </row>
    <row r="2501" spans="1:30">
      <c r="A2501" s="9">
        <v>15</v>
      </c>
      <c r="B2501" s="9" t="str">
        <f t="shared" si="118"/>
        <v>Pioneer TS-W383F</v>
      </c>
      <c r="C2501" s="14" t="s">
        <v>21</v>
      </c>
      <c r="D2501" s="14" t="s">
        <v>3254</v>
      </c>
      <c r="E2501" s="14"/>
      <c r="F2501" s="14"/>
      <c r="G2501" s="14"/>
      <c r="H2501" s="14">
        <v>200</v>
      </c>
      <c r="I2501" s="14">
        <v>95</v>
      </c>
      <c r="J2501" s="9"/>
      <c r="K2501" s="14">
        <v>32.299999999999997</v>
      </c>
      <c r="L2501" s="14">
        <v>198.8</v>
      </c>
      <c r="M2501" s="14">
        <v>0.76800000000000002</v>
      </c>
      <c r="N2501" s="14">
        <f t="shared" si="117"/>
        <v>0</v>
      </c>
      <c r="O2501" s="14">
        <f t="shared" si="119"/>
        <v>0</v>
      </c>
      <c r="P2501" s="14"/>
      <c r="Q2501" s="14"/>
      <c r="R2501" s="14"/>
      <c r="W2501" t="s">
        <v>3530</v>
      </c>
      <c r="X2501" s="6">
        <v>2004</v>
      </c>
      <c r="Z2501" s="6">
        <v>0</v>
      </c>
      <c r="AD2501" s="14"/>
    </row>
    <row r="2502" spans="1:30">
      <c r="A2502" s="9">
        <v>15</v>
      </c>
      <c r="B2502" s="9" t="str">
        <f t="shared" si="118"/>
        <v>Planet Audio BB-150</v>
      </c>
      <c r="C2502" s="14" t="s">
        <v>1614</v>
      </c>
      <c r="D2502" s="14" t="s">
        <v>3255</v>
      </c>
      <c r="E2502" s="14"/>
      <c r="F2502" s="14"/>
      <c r="G2502" s="14"/>
      <c r="H2502" s="14">
        <v>500</v>
      </c>
      <c r="I2502" s="14">
        <v>89</v>
      </c>
      <c r="J2502" s="9">
        <v>30.73</v>
      </c>
      <c r="K2502" s="14">
        <v>29.5</v>
      </c>
      <c r="L2502" s="14">
        <v>75.06</v>
      </c>
      <c r="M2502" s="14">
        <v>0.39</v>
      </c>
      <c r="N2502" s="14">
        <f t="shared" si="117"/>
        <v>0.40972222222222221</v>
      </c>
      <c r="O2502" s="14">
        <f t="shared" si="119"/>
        <v>8.1021126760563629</v>
      </c>
      <c r="P2502" s="14"/>
      <c r="Q2502" s="14"/>
      <c r="R2502" s="14"/>
      <c r="W2502" t="s">
        <v>3530</v>
      </c>
      <c r="X2502" s="6">
        <v>2004</v>
      </c>
      <c r="Z2502" s="6">
        <v>0</v>
      </c>
      <c r="AD2502" s="14">
        <v>72</v>
      </c>
    </row>
    <row r="2503" spans="1:30">
      <c r="A2503" s="9">
        <v>15</v>
      </c>
      <c r="B2503" s="9" t="str">
        <f t="shared" si="118"/>
        <v>Planet Audio FU-15/2</v>
      </c>
      <c r="C2503" s="14" t="s">
        <v>1614</v>
      </c>
      <c r="D2503" s="14" t="s">
        <v>3256</v>
      </c>
      <c r="E2503" s="14"/>
      <c r="F2503" s="14"/>
      <c r="G2503" s="14"/>
      <c r="H2503" s="14">
        <v>1500</v>
      </c>
      <c r="I2503" s="14">
        <v>90</v>
      </c>
      <c r="J2503" s="9">
        <v>10.33</v>
      </c>
      <c r="K2503" s="14">
        <v>39.42</v>
      </c>
      <c r="L2503" s="14">
        <v>60.372</v>
      </c>
      <c r="M2503" s="14">
        <v>0.26100000000000001</v>
      </c>
      <c r="N2503" s="14">
        <f t="shared" si="117"/>
        <v>0.2096808510638298</v>
      </c>
      <c r="O2503" s="14">
        <f t="shared" si="119"/>
        <v>-1.066399253731344</v>
      </c>
      <c r="P2503" s="14"/>
      <c r="Q2503" s="14"/>
      <c r="R2503" s="14"/>
      <c r="W2503" t="s">
        <v>3530</v>
      </c>
      <c r="X2503" s="6">
        <v>2004</v>
      </c>
      <c r="Z2503" s="6">
        <v>0</v>
      </c>
      <c r="AD2503" s="14">
        <v>188</v>
      </c>
    </row>
    <row r="2504" spans="1:30">
      <c r="A2504" s="9">
        <v>15</v>
      </c>
      <c r="B2504" s="9" t="str">
        <f t="shared" si="118"/>
        <v>Planet Audio FU-15/4</v>
      </c>
      <c r="C2504" s="14" t="s">
        <v>1614</v>
      </c>
      <c r="D2504" s="14" t="s">
        <v>3257</v>
      </c>
      <c r="E2504" s="14"/>
      <c r="F2504" s="14"/>
      <c r="G2504" s="14"/>
      <c r="H2504" s="14">
        <v>1500</v>
      </c>
      <c r="I2504" s="14">
        <v>90</v>
      </c>
      <c r="J2504" s="9">
        <v>10.58</v>
      </c>
      <c r="K2504" s="14">
        <v>39.42</v>
      </c>
      <c r="L2504" s="14">
        <v>60.372</v>
      </c>
      <c r="M2504" s="14">
        <v>0.32</v>
      </c>
      <c r="N2504" s="14">
        <f t="shared" si="117"/>
        <v>0.18420560747663553</v>
      </c>
      <c r="O2504" s="14">
        <f t="shared" si="119"/>
        <v>-0.43408121128699245</v>
      </c>
      <c r="P2504" s="14"/>
      <c r="Q2504" s="14"/>
      <c r="R2504" s="14"/>
      <c r="W2504" t="s">
        <v>3530</v>
      </c>
      <c r="X2504" s="6">
        <v>2004</v>
      </c>
      <c r="Z2504" s="6">
        <v>0</v>
      </c>
      <c r="AD2504" s="14">
        <v>214</v>
      </c>
    </row>
    <row r="2505" spans="1:30">
      <c r="A2505" s="9">
        <v>15</v>
      </c>
      <c r="B2505" s="9" t="str">
        <f t="shared" si="118"/>
        <v>Planet Audio P115</v>
      </c>
      <c r="C2505" s="14" t="s">
        <v>1614</v>
      </c>
      <c r="D2505" s="14" t="s">
        <v>3258</v>
      </c>
      <c r="E2505" s="14"/>
      <c r="F2505" s="14"/>
      <c r="G2505" s="14"/>
      <c r="H2505" s="14">
        <v>300</v>
      </c>
      <c r="I2505" s="14">
        <v>92</v>
      </c>
      <c r="J2505" s="9">
        <v>14.5</v>
      </c>
      <c r="K2505" s="14">
        <v>21</v>
      </c>
      <c r="L2505" s="14">
        <v>189.81</v>
      </c>
      <c r="M2505" s="14">
        <v>0.45800000000000002</v>
      </c>
      <c r="N2505" s="14">
        <f t="shared" si="117"/>
        <v>0.77777777777777779</v>
      </c>
      <c r="O2505" s="14">
        <f t="shared" si="119"/>
        <v>1.1139680333564976</v>
      </c>
      <c r="P2505" s="14"/>
      <c r="Q2505" s="14"/>
      <c r="R2505" s="14"/>
      <c r="W2505" t="s">
        <v>3530</v>
      </c>
      <c r="X2505" s="6">
        <v>2004</v>
      </c>
      <c r="Z2505" s="6">
        <v>0</v>
      </c>
      <c r="AD2505" s="14">
        <v>27</v>
      </c>
    </row>
    <row r="2506" spans="1:30">
      <c r="A2506" s="9">
        <v>15</v>
      </c>
      <c r="B2506" s="9" t="str">
        <f t="shared" si="118"/>
        <v>Planet Audio P115DVC</v>
      </c>
      <c r="C2506" s="14" t="s">
        <v>1614</v>
      </c>
      <c r="D2506" s="14" t="s">
        <v>3259</v>
      </c>
      <c r="E2506" s="14"/>
      <c r="F2506" s="14"/>
      <c r="G2506" s="14"/>
      <c r="H2506" s="14">
        <v>300</v>
      </c>
      <c r="I2506" s="14">
        <v>92</v>
      </c>
      <c r="J2506" s="9">
        <v>14.5</v>
      </c>
      <c r="K2506" s="14">
        <v>21</v>
      </c>
      <c r="L2506" s="14">
        <v>210.6</v>
      </c>
      <c r="M2506" s="14">
        <v>0.48699999999999999</v>
      </c>
      <c r="N2506" s="14">
        <f t="shared" si="117"/>
        <v>0.80769230769230771</v>
      </c>
      <c r="O2506" s="14">
        <f t="shared" si="119"/>
        <v>1.2265531302470614</v>
      </c>
      <c r="P2506" s="14"/>
      <c r="Q2506" s="14"/>
      <c r="R2506" s="14"/>
      <c r="W2506" t="s">
        <v>3530</v>
      </c>
      <c r="X2506" s="6">
        <v>2004</v>
      </c>
      <c r="Z2506" s="6">
        <v>0</v>
      </c>
      <c r="AD2506" s="14">
        <v>26</v>
      </c>
    </row>
    <row r="2507" spans="1:30">
      <c r="A2507" s="9">
        <v>15</v>
      </c>
      <c r="B2507" s="9" t="str">
        <f t="shared" si="118"/>
        <v>Planet Audio P152X-4</v>
      </c>
      <c r="C2507" s="14" t="s">
        <v>1614</v>
      </c>
      <c r="D2507" s="14" t="s">
        <v>3260</v>
      </c>
      <c r="E2507" s="14"/>
      <c r="F2507" s="14"/>
      <c r="G2507" s="14"/>
      <c r="H2507" s="14">
        <v>275</v>
      </c>
      <c r="I2507" s="14">
        <v>93</v>
      </c>
      <c r="J2507" s="9">
        <v>9.08</v>
      </c>
      <c r="K2507" s="14">
        <v>22.13</v>
      </c>
      <c r="L2507" s="14">
        <v>130.78800000000001</v>
      </c>
      <c r="M2507" s="14">
        <v>0.33200000000000002</v>
      </c>
      <c r="N2507" s="14">
        <f t="shared" si="117"/>
        <v>0.39517857142857143</v>
      </c>
      <c r="O2507" s="14">
        <f t="shared" si="119"/>
        <v>2.0766421707179217</v>
      </c>
      <c r="P2507" s="14"/>
      <c r="Q2507" s="14"/>
      <c r="R2507" s="14"/>
      <c r="W2507" t="s">
        <v>3530</v>
      </c>
      <c r="X2507" s="6">
        <v>2004</v>
      </c>
      <c r="Z2507" s="6">
        <v>0</v>
      </c>
      <c r="AD2507" s="14">
        <v>56</v>
      </c>
    </row>
    <row r="2508" spans="1:30">
      <c r="A2508" s="9">
        <v>15</v>
      </c>
      <c r="B2508" s="9" t="str">
        <f t="shared" si="118"/>
        <v>Planet Audio P152X-8</v>
      </c>
      <c r="C2508" s="14" t="s">
        <v>1614</v>
      </c>
      <c r="D2508" s="14" t="s">
        <v>3261</v>
      </c>
      <c r="E2508" s="14"/>
      <c r="F2508" s="14"/>
      <c r="G2508" s="14"/>
      <c r="H2508" s="14">
        <v>275</v>
      </c>
      <c r="I2508" s="14">
        <v>93</v>
      </c>
      <c r="J2508" s="9">
        <v>8.76</v>
      </c>
      <c r="K2508" s="14">
        <v>22.13</v>
      </c>
      <c r="L2508" s="14">
        <v>130.78800000000001</v>
      </c>
      <c r="M2508" s="14">
        <v>0.35</v>
      </c>
      <c r="N2508" s="14">
        <f t="shared" si="117"/>
        <v>0.27662500000000001</v>
      </c>
      <c r="O2508" s="14">
        <f t="shared" si="119"/>
        <v>-1.319505962521295</v>
      </c>
      <c r="P2508" s="14"/>
      <c r="Q2508" s="14"/>
      <c r="R2508" s="14"/>
      <c r="W2508" t="s">
        <v>3530</v>
      </c>
      <c r="X2508" s="6">
        <v>2004</v>
      </c>
      <c r="Z2508" s="6">
        <v>0</v>
      </c>
      <c r="AD2508" s="14">
        <v>80</v>
      </c>
    </row>
    <row r="2509" spans="1:30">
      <c r="A2509" s="9">
        <v>15</v>
      </c>
      <c r="B2509" s="9" t="str">
        <f t="shared" si="118"/>
        <v>Planet Audio P15C-4</v>
      </c>
      <c r="C2509" s="14" t="s">
        <v>1614</v>
      </c>
      <c r="D2509" s="14" t="s">
        <v>3262</v>
      </c>
      <c r="E2509" s="14"/>
      <c r="F2509" s="14"/>
      <c r="G2509" s="14"/>
      <c r="H2509" s="14">
        <v>450</v>
      </c>
      <c r="I2509" s="14">
        <v>90</v>
      </c>
      <c r="J2509" s="9">
        <v>13.97</v>
      </c>
      <c r="K2509" s="14">
        <v>24.4</v>
      </c>
      <c r="L2509" s="14">
        <v>103.248</v>
      </c>
      <c r="M2509" s="14">
        <v>0.40500000000000003</v>
      </c>
      <c r="N2509" s="14">
        <f t="shared" si="117"/>
        <v>0.46037735849056599</v>
      </c>
      <c r="O2509" s="14">
        <f t="shared" si="119"/>
        <v>3.3669505962521318</v>
      </c>
      <c r="P2509" s="14"/>
      <c r="Q2509" s="14"/>
      <c r="R2509" s="14"/>
      <c r="W2509" t="s">
        <v>3530</v>
      </c>
      <c r="X2509" s="6">
        <v>2004</v>
      </c>
      <c r="Z2509" s="6">
        <v>0</v>
      </c>
      <c r="AD2509" s="14">
        <v>53</v>
      </c>
    </row>
    <row r="2510" spans="1:30">
      <c r="A2510" s="9">
        <v>15</v>
      </c>
      <c r="B2510" s="9" t="str">
        <f t="shared" si="118"/>
        <v>Planet Audio P15C-8</v>
      </c>
      <c r="C2510" s="14" t="s">
        <v>1614</v>
      </c>
      <c r="D2510" s="14" t="s">
        <v>3263</v>
      </c>
      <c r="E2510" s="14"/>
      <c r="F2510" s="14"/>
      <c r="G2510" s="14"/>
      <c r="H2510" s="14">
        <v>450</v>
      </c>
      <c r="I2510" s="14">
        <v>90</v>
      </c>
      <c r="J2510" s="9">
        <v>13.97</v>
      </c>
      <c r="K2510" s="14">
        <v>24.4</v>
      </c>
      <c r="L2510" s="14">
        <v>100.143</v>
      </c>
      <c r="M2510" s="14">
        <v>0.39700000000000002</v>
      </c>
      <c r="N2510" s="14">
        <f t="shared" si="117"/>
        <v>0.42068965517241375</v>
      </c>
      <c r="O2510" s="14">
        <f t="shared" si="119"/>
        <v>7.0500727802038039</v>
      </c>
      <c r="P2510" s="14"/>
      <c r="Q2510" s="14"/>
      <c r="R2510" s="14"/>
      <c r="W2510" t="s">
        <v>3530</v>
      </c>
      <c r="X2510" s="6">
        <v>2004</v>
      </c>
      <c r="Z2510" s="6">
        <v>0</v>
      </c>
      <c r="AD2510" s="14">
        <v>58</v>
      </c>
    </row>
    <row r="2511" spans="1:30">
      <c r="A2511" s="9">
        <v>15</v>
      </c>
      <c r="B2511" s="9" t="str">
        <f t="shared" si="118"/>
        <v>Planet Audio Z-15</v>
      </c>
      <c r="C2511" s="14" t="s">
        <v>1614</v>
      </c>
      <c r="D2511" s="14" t="s">
        <v>3264</v>
      </c>
      <c r="E2511" s="14"/>
      <c r="F2511" s="14"/>
      <c r="G2511" s="14"/>
      <c r="H2511" s="14">
        <v>400</v>
      </c>
      <c r="I2511" s="14">
        <v>97</v>
      </c>
      <c r="J2511" s="9">
        <v>13.97</v>
      </c>
      <c r="K2511" s="14">
        <v>23</v>
      </c>
      <c r="L2511" s="14">
        <v>168.48</v>
      </c>
      <c r="M2511" s="14">
        <v>0.39</v>
      </c>
      <c r="N2511" s="14">
        <f t="shared" si="117"/>
        <v>0.88461538461538458</v>
      </c>
      <c r="O2511" s="14">
        <f t="shared" si="119"/>
        <v>0.69751166407465026</v>
      </c>
      <c r="P2511" s="14"/>
      <c r="Q2511" s="14"/>
      <c r="R2511" s="14"/>
      <c r="W2511" t="s">
        <v>3530</v>
      </c>
      <c r="X2511" s="6">
        <v>2004</v>
      </c>
      <c r="Z2511" s="6">
        <v>0</v>
      </c>
      <c r="AD2511" s="14">
        <v>26</v>
      </c>
    </row>
    <row r="2512" spans="1:30">
      <c r="A2512" s="9">
        <v>15</v>
      </c>
      <c r="B2512" s="9" t="str">
        <f t="shared" si="118"/>
        <v>Precision Devices PD 152</v>
      </c>
      <c r="C2512" s="14" t="s">
        <v>2136</v>
      </c>
      <c r="D2512" s="14" t="s">
        <v>3265</v>
      </c>
      <c r="E2512" s="14"/>
      <c r="F2512" s="14"/>
      <c r="G2512" s="14"/>
      <c r="H2512" s="14">
        <v>300</v>
      </c>
      <c r="I2512" s="14">
        <v>99</v>
      </c>
      <c r="J2512" s="9">
        <v>5</v>
      </c>
      <c r="K2512" s="14">
        <v>40</v>
      </c>
      <c r="L2512" s="14">
        <v>107</v>
      </c>
      <c r="M2512" s="14">
        <v>0.26900000000000002</v>
      </c>
      <c r="N2512" s="14">
        <f t="shared" si="117"/>
        <v>0.28368794326241137</v>
      </c>
      <c r="O2512" s="14">
        <f t="shared" si="119"/>
        <v>5.1955577015934313</v>
      </c>
      <c r="P2512" s="14"/>
      <c r="Q2512" s="14"/>
      <c r="R2512" s="14"/>
      <c r="W2512" t="s">
        <v>3530</v>
      </c>
      <c r="X2512" s="6">
        <v>2004</v>
      </c>
      <c r="Z2512" s="6">
        <v>0</v>
      </c>
      <c r="AD2512" s="14">
        <v>141</v>
      </c>
    </row>
    <row r="2513" spans="1:30">
      <c r="A2513" s="9">
        <v>15</v>
      </c>
      <c r="B2513" s="9" t="str">
        <f t="shared" si="118"/>
        <v>Precision Devices PD 154</v>
      </c>
      <c r="C2513" s="14" t="s">
        <v>2136</v>
      </c>
      <c r="D2513" s="14" t="s">
        <v>3266</v>
      </c>
      <c r="E2513" s="14"/>
      <c r="F2513" s="14"/>
      <c r="G2513" s="14"/>
      <c r="H2513" s="14">
        <v>400</v>
      </c>
      <c r="I2513" s="14">
        <v>99</v>
      </c>
      <c r="J2513" s="9">
        <v>6.5</v>
      </c>
      <c r="K2513" s="14">
        <v>39</v>
      </c>
      <c r="L2513" s="14">
        <v>149</v>
      </c>
      <c r="M2513" s="14">
        <v>0.20499999999999999</v>
      </c>
      <c r="N2513" s="14">
        <f t="shared" si="117"/>
        <v>0.21546961325966851</v>
      </c>
      <c r="O2513" s="14">
        <f t="shared" si="119"/>
        <v>4.218997361477566</v>
      </c>
      <c r="P2513" s="14"/>
      <c r="Q2513" s="14"/>
      <c r="R2513" s="14"/>
      <c r="W2513" t="s">
        <v>3530</v>
      </c>
      <c r="X2513" s="6">
        <v>2004</v>
      </c>
      <c r="Z2513" s="6">
        <v>0</v>
      </c>
      <c r="AD2513" s="14">
        <v>181</v>
      </c>
    </row>
    <row r="2514" spans="1:30">
      <c r="A2514" s="9">
        <v>15</v>
      </c>
      <c r="B2514" s="9" t="str">
        <f t="shared" si="118"/>
        <v>Precision Devices PD 1550</v>
      </c>
      <c r="C2514" s="14" t="s">
        <v>2136</v>
      </c>
      <c r="D2514" s="14" t="s">
        <v>3267</v>
      </c>
      <c r="E2514" s="14"/>
      <c r="F2514" s="14"/>
      <c r="G2514" s="14"/>
      <c r="H2514" s="14">
        <v>500</v>
      </c>
      <c r="I2514" s="14">
        <v>99</v>
      </c>
      <c r="J2514" s="9">
        <v>8</v>
      </c>
      <c r="K2514" s="14">
        <v>31</v>
      </c>
      <c r="L2514" s="14">
        <v>242</v>
      </c>
      <c r="M2514" s="14">
        <v>0.21</v>
      </c>
      <c r="N2514" s="14">
        <f t="shared" si="117"/>
        <v>0.21985815602836881</v>
      </c>
      <c r="O2514" s="14">
        <f t="shared" si="119"/>
        <v>4.6834532374100624</v>
      </c>
      <c r="P2514" s="14"/>
      <c r="Q2514" s="14"/>
      <c r="R2514" s="14"/>
      <c r="W2514" t="s">
        <v>3530</v>
      </c>
      <c r="X2514" s="6">
        <v>2004</v>
      </c>
      <c r="Z2514" s="6">
        <v>0</v>
      </c>
      <c r="AD2514" s="14">
        <v>141</v>
      </c>
    </row>
    <row r="2515" spans="1:30">
      <c r="A2515" s="9">
        <v>15</v>
      </c>
      <c r="B2515" s="9" t="str">
        <f t="shared" si="118"/>
        <v>Precision Devices PD 156</v>
      </c>
      <c r="C2515" s="14" t="s">
        <v>2136</v>
      </c>
      <c r="D2515" s="14" t="s">
        <v>3268</v>
      </c>
      <c r="E2515" s="14"/>
      <c r="F2515" s="14"/>
      <c r="G2515" s="14"/>
      <c r="H2515" s="14">
        <v>600</v>
      </c>
      <c r="I2515" s="14">
        <v>97</v>
      </c>
      <c r="J2515" s="9"/>
      <c r="K2515" s="14">
        <v>50.15</v>
      </c>
      <c r="L2515" s="14">
        <v>120.17</v>
      </c>
      <c r="M2515" s="14">
        <v>0.38</v>
      </c>
      <c r="N2515" s="14">
        <f t="shared" si="117"/>
        <v>0.4012</v>
      </c>
      <c r="O2515" s="14">
        <f t="shared" si="119"/>
        <v>7.191320754716978</v>
      </c>
      <c r="P2515" s="14"/>
      <c r="Q2515" s="14"/>
      <c r="R2515" s="14"/>
      <c r="W2515" t="s">
        <v>3530</v>
      </c>
      <c r="X2515" s="6">
        <v>2004</v>
      </c>
      <c r="Z2515" s="6">
        <v>0</v>
      </c>
      <c r="AD2515" s="14">
        <v>125</v>
      </c>
    </row>
    <row r="2516" spans="1:30">
      <c r="A2516" s="9">
        <v>15</v>
      </c>
      <c r="B2516" s="9" t="str">
        <f t="shared" si="118"/>
        <v>Precision Devices PD 158</v>
      </c>
      <c r="C2516" s="14" t="s">
        <v>2136</v>
      </c>
      <c r="D2516" s="14" t="s">
        <v>3269</v>
      </c>
      <c r="E2516" s="14"/>
      <c r="F2516" s="14"/>
      <c r="G2516" s="14"/>
      <c r="H2516" s="14">
        <v>600</v>
      </c>
      <c r="I2516" s="14">
        <v>98.5</v>
      </c>
      <c r="J2516" s="9"/>
      <c r="K2516" s="14">
        <v>39.85</v>
      </c>
      <c r="L2516" s="14">
        <v>161.94</v>
      </c>
      <c r="M2516" s="14">
        <v>0.20499999999999999</v>
      </c>
      <c r="N2516" s="14">
        <f t="shared" si="117"/>
        <v>0.21540540540540543</v>
      </c>
      <c r="O2516" s="14">
        <f t="shared" si="119"/>
        <v>4.243766233766233</v>
      </c>
      <c r="P2516" s="14"/>
      <c r="Q2516" s="14"/>
      <c r="R2516" s="14"/>
      <c r="W2516" t="s">
        <v>3530</v>
      </c>
      <c r="X2516" s="6">
        <v>2004</v>
      </c>
      <c r="Z2516" s="6">
        <v>0</v>
      </c>
      <c r="AD2516" s="14">
        <v>185</v>
      </c>
    </row>
    <row r="2517" spans="1:30">
      <c r="A2517" s="9">
        <v>15</v>
      </c>
      <c r="B2517" s="9" t="str">
        <f t="shared" si="118"/>
        <v>Precision Devices PD 915</v>
      </c>
      <c r="C2517" s="14" t="s">
        <v>2136</v>
      </c>
      <c r="D2517" s="14" t="s">
        <v>3270</v>
      </c>
      <c r="E2517" s="14"/>
      <c r="F2517" s="14"/>
      <c r="G2517" s="14"/>
      <c r="H2517" s="14">
        <v>600</v>
      </c>
      <c r="I2517" s="14">
        <v>97</v>
      </c>
      <c r="J2517" s="9"/>
      <c r="K2517" s="14">
        <v>42.9</v>
      </c>
      <c r="L2517" s="14">
        <v>129.52000000000001</v>
      </c>
      <c r="M2517" s="14">
        <v>0.28000000000000003</v>
      </c>
      <c r="N2517" s="14">
        <f t="shared" si="117"/>
        <v>0.28986486486486485</v>
      </c>
      <c r="O2517" s="14">
        <f t="shared" si="119"/>
        <v>8.2273972602740191</v>
      </c>
      <c r="P2517" s="14"/>
      <c r="Q2517" s="14"/>
      <c r="R2517" s="14"/>
      <c r="W2517" t="s">
        <v>3530</v>
      </c>
      <c r="X2517" s="6">
        <v>2004</v>
      </c>
      <c r="Z2517" s="6">
        <v>0</v>
      </c>
      <c r="AD2517" s="14">
        <v>148</v>
      </c>
    </row>
    <row r="2518" spans="1:30">
      <c r="A2518" s="9">
        <v>15</v>
      </c>
      <c r="B2518" s="9" t="str">
        <f t="shared" si="118"/>
        <v>Radian 2216</v>
      </c>
      <c r="C2518" s="14" t="s">
        <v>2764</v>
      </c>
      <c r="D2518" s="14" t="s">
        <v>3271</v>
      </c>
      <c r="E2518" s="14"/>
      <c r="F2518" s="14"/>
      <c r="G2518" s="14"/>
      <c r="H2518" s="14">
        <v>600</v>
      </c>
      <c r="I2518" s="14">
        <v>96</v>
      </c>
      <c r="J2518" s="9">
        <v>4.75</v>
      </c>
      <c r="K2518" s="14">
        <v>38.700000000000003</v>
      </c>
      <c r="L2518" s="14">
        <v>183.9</v>
      </c>
      <c r="M2518" s="14">
        <v>0.37469999999999998</v>
      </c>
      <c r="N2518" s="14">
        <f t="shared" si="117"/>
        <v>0.43000000000000005</v>
      </c>
      <c r="O2518" s="14">
        <f t="shared" si="119"/>
        <v>2.9135804701627452</v>
      </c>
      <c r="P2518" s="14"/>
      <c r="Q2518" s="14"/>
      <c r="R2518" s="14"/>
      <c r="W2518" t="s">
        <v>3530</v>
      </c>
      <c r="X2518" s="6">
        <v>2004</v>
      </c>
      <c r="Z2518" s="6">
        <v>0</v>
      </c>
      <c r="AD2518" s="14">
        <v>90</v>
      </c>
    </row>
    <row r="2519" spans="1:30">
      <c r="A2519" s="9">
        <v>15</v>
      </c>
      <c r="B2519" s="9" t="str">
        <f t="shared" si="118"/>
        <v>Radian 5215B</v>
      </c>
      <c r="C2519" s="14" t="s">
        <v>2764</v>
      </c>
      <c r="D2519" s="14" t="s">
        <v>3272</v>
      </c>
      <c r="E2519" s="14"/>
      <c r="F2519" s="14"/>
      <c r="G2519" s="14"/>
      <c r="H2519" s="14">
        <v>500</v>
      </c>
      <c r="I2519" s="14">
        <v>97</v>
      </c>
      <c r="J2519" s="9">
        <v>2.6</v>
      </c>
      <c r="K2519" s="14">
        <v>39</v>
      </c>
      <c r="L2519" s="14">
        <v>192</v>
      </c>
      <c r="M2519" s="14">
        <v>0.313</v>
      </c>
      <c r="N2519" s="14">
        <f t="shared" si="117"/>
        <v>0.34513274336283184</v>
      </c>
      <c r="O2519" s="14">
        <f t="shared" si="119"/>
        <v>3.3618837785733975</v>
      </c>
      <c r="P2519" s="14"/>
      <c r="Q2519" s="14"/>
      <c r="R2519" s="14"/>
      <c r="W2519" t="s">
        <v>3530</v>
      </c>
      <c r="X2519" s="6">
        <v>2004</v>
      </c>
      <c r="Z2519" s="6">
        <v>0</v>
      </c>
      <c r="AD2519" s="14">
        <v>113</v>
      </c>
    </row>
    <row r="2520" spans="1:30">
      <c r="A2520" s="9">
        <v>15</v>
      </c>
      <c r="B2520" s="9" t="str">
        <f t="shared" si="118"/>
        <v>RCF LF15X400</v>
      </c>
      <c r="C2520" s="14" t="s">
        <v>2770</v>
      </c>
      <c r="D2520" s="14" t="s">
        <v>3273</v>
      </c>
      <c r="E2520" s="14"/>
      <c r="F2520" s="14"/>
      <c r="G2520" s="14"/>
      <c r="H2520" s="14">
        <v>800</v>
      </c>
      <c r="I2520" s="14">
        <v>97</v>
      </c>
      <c r="J2520" s="9">
        <v>8</v>
      </c>
      <c r="K2520" s="14">
        <v>37</v>
      </c>
      <c r="L2520" s="14">
        <v>164</v>
      </c>
      <c r="M2520" s="14">
        <v>0.25</v>
      </c>
      <c r="N2520" s="14">
        <f t="shared" si="117"/>
        <v>0.26056338028169013</v>
      </c>
      <c r="O2520" s="14">
        <f t="shared" si="119"/>
        <v>6.1666666666666794</v>
      </c>
      <c r="P2520" s="14"/>
      <c r="Q2520" s="14"/>
      <c r="R2520" s="14"/>
      <c r="W2520" t="s">
        <v>3530</v>
      </c>
      <c r="X2520" s="6">
        <v>2004</v>
      </c>
      <c r="Z2520" s="6">
        <v>0</v>
      </c>
      <c r="AD2520" s="14">
        <v>142</v>
      </c>
    </row>
    <row r="2521" spans="1:30">
      <c r="A2521" s="9">
        <v>15</v>
      </c>
      <c r="B2521" s="9" t="str">
        <f t="shared" si="118"/>
        <v>Rockford-Fosgate RFD2115</v>
      </c>
      <c r="C2521" s="14" t="s">
        <v>1262</v>
      </c>
      <c r="D2521" s="14" t="s">
        <v>3274</v>
      </c>
      <c r="E2521" s="14"/>
      <c r="F2521" s="14"/>
      <c r="G2521" s="14"/>
      <c r="H2521" s="14">
        <v>600</v>
      </c>
      <c r="I2521" s="14">
        <v>88.2</v>
      </c>
      <c r="J2521" s="9"/>
      <c r="K2521" s="14">
        <v>22</v>
      </c>
      <c r="L2521" s="14">
        <v>172.53</v>
      </c>
      <c r="M2521" s="14">
        <v>0.45300000000000001</v>
      </c>
      <c r="N2521" s="14">
        <f t="shared" si="117"/>
        <v>0</v>
      </c>
      <c r="O2521" s="14">
        <f t="shared" si="119"/>
        <v>0</v>
      </c>
      <c r="P2521" s="14"/>
      <c r="Q2521" s="14"/>
      <c r="R2521" s="14"/>
      <c r="W2521" t="s">
        <v>3530</v>
      </c>
      <c r="X2521" s="6">
        <v>2004</v>
      </c>
      <c r="Z2521" s="6">
        <v>0</v>
      </c>
      <c r="AD2521" s="14"/>
    </row>
    <row r="2522" spans="1:30">
      <c r="A2522" s="9">
        <v>15</v>
      </c>
      <c r="B2522" s="9" t="str">
        <f t="shared" si="118"/>
        <v>Rockford-Fosgate RFD2215</v>
      </c>
      <c r="C2522" s="14" t="s">
        <v>1262</v>
      </c>
      <c r="D2522" s="14" t="s">
        <v>3275</v>
      </c>
      <c r="E2522" s="14"/>
      <c r="F2522" s="14"/>
      <c r="G2522" s="14"/>
      <c r="H2522" s="14">
        <v>600</v>
      </c>
      <c r="I2522" s="14">
        <v>89</v>
      </c>
      <c r="J2522" s="9"/>
      <c r="K2522" s="14">
        <v>24</v>
      </c>
      <c r="L2522" s="14">
        <v>139.32</v>
      </c>
      <c r="M2522" s="14">
        <v>0.53</v>
      </c>
      <c r="N2522" s="14">
        <f t="shared" si="117"/>
        <v>0</v>
      </c>
      <c r="O2522" s="14">
        <f t="shared" si="119"/>
        <v>0</v>
      </c>
      <c r="P2522" s="14"/>
      <c r="Q2522" s="14"/>
      <c r="R2522" s="14"/>
      <c r="W2522" t="s">
        <v>3530</v>
      </c>
      <c r="X2522" s="6">
        <v>2004</v>
      </c>
      <c r="Z2522" s="6">
        <v>0</v>
      </c>
      <c r="AD2522" s="14"/>
    </row>
    <row r="2523" spans="1:30">
      <c r="A2523" s="9">
        <v>15</v>
      </c>
      <c r="B2523" s="9" t="str">
        <f t="shared" si="118"/>
        <v>Rockford-Fosgate RFP4115</v>
      </c>
      <c r="C2523" s="14" t="s">
        <v>1262</v>
      </c>
      <c r="D2523" s="14" t="s">
        <v>3276</v>
      </c>
      <c r="E2523" s="14"/>
      <c r="F2523" s="14"/>
      <c r="G2523" s="14"/>
      <c r="H2523" s="14">
        <v>500</v>
      </c>
      <c r="I2523" s="14">
        <v>81</v>
      </c>
      <c r="J2523" s="9"/>
      <c r="K2523" s="14">
        <v>23</v>
      </c>
      <c r="L2523" s="14">
        <v>164.7</v>
      </c>
      <c r="M2523" s="14">
        <v>0.61</v>
      </c>
      <c r="N2523" s="14">
        <f t="shared" si="117"/>
        <v>0</v>
      </c>
      <c r="O2523" s="14">
        <f t="shared" si="119"/>
        <v>0</v>
      </c>
      <c r="P2523" s="14"/>
      <c r="Q2523" s="14"/>
      <c r="R2523" s="14"/>
      <c r="W2523" t="s">
        <v>3530</v>
      </c>
      <c r="X2523" s="6">
        <v>2004</v>
      </c>
      <c r="Z2523" s="6">
        <v>0</v>
      </c>
      <c r="AD2523" s="14"/>
    </row>
    <row r="2524" spans="1:30">
      <c r="A2524" s="9">
        <v>15</v>
      </c>
      <c r="B2524" s="9" t="str">
        <f t="shared" si="118"/>
        <v>Rockford-Fosgate RFP4215</v>
      </c>
      <c r="C2524" s="14" t="s">
        <v>1262</v>
      </c>
      <c r="D2524" s="14" t="s">
        <v>3277</v>
      </c>
      <c r="E2524" s="14"/>
      <c r="F2524" s="14"/>
      <c r="G2524" s="14"/>
      <c r="H2524" s="14">
        <v>500</v>
      </c>
      <c r="I2524" s="14">
        <v>81</v>
      </c>
      <c r="J2524" s="9"/>
      <c r="K2524" s="14">
        <v>24</v>
      </c>
      <c r="L2524" s="14">
        <v>164.7</v>
      </c>
      <c r="M2524" s="14">
        <v>0.64</v>
      </c>
      <c r="N2524" s="14">
        <f t="shared" si="117"/>
        <v>0</v>
      </c>
      <c r="O2524" s="14">
        <f t="shared" si="119"/>
        <v>0</v>
      </c>
      <c r="P2524" s="14"/>
      <c r="Q2524" s="14"/>
      <c r="R2524" s="14"/>
      <c r="W2524" t="s">
        <v>3530</v>
      </c>
      <c r="X2524" s="6">
        <v>2004</v>
      </c>
      <c r="Z2524" s="6">
        <v>0</v>
      </c>
      <c r="AD2524" s="14"/>
    </row>
    <row r="2525" spans="1:30">
      <c r="A2525" s="9">
        <v>15</v>
      </c>
      <c r="B2525" s="9" t="str">
        <f t="shared" si="118"/>
        <v>Rockford-Fosgate RFP4415</v>
      </c>
      <c r="C2525" s="14" t="s">
        <v>1262</v>
      </c>
      <c r="D2525" s="14" t="s">
        <v>3278</v>
      </c>
      <c r="E2525" s="14"/>
      <c r="F2525" s="14"/>
      <c r="G2525" s="14"/>
      <c r="H2525" s="14">
        <v>200</v>
      </c>
      <c r="I2525" s="14">
        <v>88.5</v>
      </c>
      <c r="J2525" s="9"/>
      <c r="K2525" s="14">
        <v>22</v>
      </c>
      <c r="L2525" s="14">
        <v>230.04</v>
      </c>
      <c r="M2525" s="14">
        <v>0.51</v>
      </c>
      <c r="N2525" s="14">
        <f t="shared" si="117"/>
        <v>0</v>
      </c>
      <c r="O2525" s="14">
        <f t="shared" si="119"/>
        <v>0</v>
      </c>
      <c r="P2525" s="14"/>
      <c r="Q2525" s="14"/>
      <c r="R2525" s="14"/>
      <c r="W2525" t="s">
        <v>3530</v>
      </c>
      <c r="X2525" s="6">
        <v>2004</v>
      </c>
      <c r="Z2525" s="6">
        <v>0</v>
      </c>
      <c r="AD2525" s="14"/>
    </row>
    <row r="2526" spans="1:30">
      <c r="A2526" s="9">
        <v>15</v>
      </c>
      <c r="B2526" s="9" t="str">
        <f t="shared" si="118"/>
        <v>Rockford-Fosgate RFP4815</v>
      </c>
      <c r="C2526" s="14" t="s">
        <v>1262</v>
      </c>
      <c r="D2526" s="14" t="s">
        <v>3279</v>
      </c>
      <c r="E2526" s="14"/>
      <c r="F2526" s="14"/>
      <c r="G2526" s="14"/>
      <c r="H2526" s="14">
        <v>200</v>
      </c>
      <c r="I2526" s="14">
        <v>88.5</v>
      </c>
      <c r="J2526" s="9"/>
      <c r="K2526" s="14">
        <v>23</v>
      </c>
      <c r="L2526" s="14">
        <v>230.04</v>
      </c>
      <c r="M2526" s="14">
        <v>0.51</v>
      </c>
      <c r="N2526" s="14">
        <f t="shared" si="117"/>
        <v>0</v>
      </c>
      <c r="O2526" s="14">
        <f t="shared" si="119"/>
        <v>0</v>
      </c>
      <c r="P2526" s="14"/>
      <c r="Q2526" s="14"/>
      <c r="R2526" s="14"/>
      <c r="W2526" t="s">
        <v>3530</v>
      </c>
      <c r="X2526" s="6">
        <v>2004</v>
      </c>
      <c r="Z2526" s="6">
        <v>0</v>
      </c>
      <c r="AD2526" s="14"/>
    </row>
    <row r="2527" spans="1:30">
      <c r="A2527" s="9">
        <v>15</v>
      </c>
      <c r="B2527" s="9" t="str">
        <f t="shared" si="118"/>
        <v>Rockford-Fosgate RFR3115</v>
      </c>
      <c r="C2527" s="14" t="s">
        <v>1262</v>
      </c>
      <c r="D2527" s="14" t="s">
        <v>3280</v>
      </c>
      <c r="E2527" s="14"/>
      <c r="F2527" s="14"/>
      <c r="G2527" s="14"/>
      <c r="H2527" s="14">
        <v>1000</v>
      </c>
      <c r="I2527" s="14">
        <v>81.5</v>
      </c>
      <c r="J2527" s="9"/>
      <c r="K2527" s="14">
        <v>22</v>
      </c>
      <c r="L2527" s="14">
        <v>120.15</v>
      </c>
      <c r="M2527" s="14">
        <v>0.38800000000000001</v>
      </c>
      <c r="N2527" s="14">
        <f t="shared" si="117"/>
        <v>0</v>
      </c>
      <c r="O2527" s="14">
        <f t="shared" si="119"/>
        <v>0</v>
      </c>
      <c r="P2527" s="14"/>
      <c r="Q2527" s="14"/>
      <c r="R2527" s="14"/>
      <c r="W2527" t="s">
        <v>3530</v>
      </c>
      <c r="X2527" s="6">
        <v>2004</v>
      </c>
      <c r="Z2527" s="6">
        <v>0</v>
      </c>
      <c r="AD2527" s="14"/>
    </row>
    <row r="2528" spans="1:30">
      <c r="A2528" s="9">
        <v>15</v>
      </c>
      <c r="B2528" s="9" t="str">
        <f t="shared" si="118"/>
        <v>Rockford-Fosgate RFZ3415</v>
      </c>
      <c r="C2528" s="14" t="s">
        <v>1262</v>
      </c>
      <c r="D2528" s="14" t="s">
        <v>3281</v>
      </c>
      <c r="E2528" s="14"/>
      <c r="F2528" s="14"/>
      <c r="G2528" s="14"/>
      <c r="H2528" s="14">
        <v>150</v>
      </c>
      <c r="I2528" s="14">
        <v>91</v>
      </c>
      <c r="J2528" s="9"/>
      <c r="K2528" s="14">
        <v>22</v>
      </c>
      <c r="L2528" s="14">
        <v>11.25</v>
      </c>
      <c r="M2528" s="14">
        <v>0.41</v>
      </c>
      <c r="N2528" s="14">
        <f t="shared" si="117"/>
        <v>0</v>
      </c>
      <c r="O2528" s="14">
        <f t="shared" si="119"/>
        <v>0</v>
      </c>
      <c r="P2528" s="14"/>
      <c r="Q2528" s="14"/>
      <c r="R2528" s="14"/>
      <c r="W2528" t="s">
        <v>3530</v>
      </c>
      <c r="X2528" s="6">
        <v>2004</v>
      </c>
      <c r="Z2528" s="6">
        <v>0</v>
      </c>
      <c r="AD2528" s="14"/>
    </row>
    <row r="2529" spans="1:30">
      <c r="A2529" s="9">
        <v>15</v>
      </c>
      <c r="B2529" s="9" t="str">
        <f t="shared" si="118"/>
        <v>Rockford-Fosgate RFZ3815</v>
      </c>
      <c r="C2529" s="14" t="s">
        <v>1262</v>
      </c>
      <c r="D2529" s="14" t="s">
        <v>3282</v>
      </c>
      <c r="E2529" s="14"/>
      <c r="F2529" s="14"/>
      <c r="G2529" s="14"/>
      <c r="H2529" s="14">
        <v>150</v>
      </c>
      <c r="I2529" s="14">
        <v>90</v>
      </c>
      <c r="J2529" s="9"/>
      <c r="K2529" s="14">
        <v>23</v>
      </c>
      <c r="L2529" s="14">
        <v>11.25</v>
      </c>
      <c r="M2529" s="14">
        <v>0.54600000000000004</v>
      </c>
      <c r="N2529" s="14">
        <f t="shared" si="117"/>
        <v>0</v>
      </c>
      <c r="O2529" s="14">
        <f t="shared" si="119"/>
        <v>0</v>
      </c>
      <c r="P2529" s="14"/>
      <c r="Q2529" s="14"/>
      <c r="R2529" s="14"/>
      <c r="W2529" t="s">
        <v>3530</v>
      </c>
      <c r="X2529" s="6">
        <v>2004</v>
      </c>
      <c r="Z2529" s="6">
        <v>0</v>
      </c>
      <c r="AD2529" s="14"/>
    </row>
    <row r="2530" spans="1:30">
      <c r="A2530" s="9">
        <v>15</v>
      </c>
      <c r="B2530" s="9" t="str">
        <f t="shared" si="118"/>
        <v>Rockford-Fosgate TRF2215</v>
      </c>
      <c r="C2530" s="14" t="s">
        <v>1262</v>
      </c>
      <c r="D2530" s="14" t="s">
        <v>3283</v>
      </c>
      <c r="E2530" s="14"/>
      <c r="F2530" s="14"/>
      <c r="G2530" s="14"/>
      <c r="H2530" s="14">
        <v>2000</v>
      </c>
      <c r="I2530" s="14">
        <v>91.8</v>
      </c>
      <c r="J2530" s="9"/>
      <c r="K2530" s="14">
        <v>36</v>
      </c>
      <c r="L2530" s="14">
        <v>31.1</v>
      </c>
      <c r="M2530" s="14">
        <v>0.17100000000000001</v>
      </c>
      <c r="N2530" s="14">
        <f t="shared" si="117"/>
        <v>0</v>
      </c>
      <c r="O2530" s="14">
        <f t="shared" si="119"/>
        <v>0</v>
      </c>
      <c r="P2530" s="14"/>
      <c r="Q2530" s="14"/>
      <c r="R2530" s="14"/>
      <c r="W2530" t="s">
        <v>3530</v>
      </c>
      <c r="X2530" s="6">
        <v>2004</v>
      </c>
      <c r="Z2530" s="6">
        <v>0</v>
      </c>
      <c r="AD2530" s="14"/>
    </row>
    <row r="2531" spans="1:30">
      <c r="A2531" s="9">
        <v>15</v>
      </c>
      <c r="B2531" s="9" t="str">
        <f t="shared" si="118"/>
        <v>Selenium 15CV3</v>
      </c>
      <c r="C2531" s="14" t="s">
        <v>1639</v>
      </c>
      <c r="D2531" s="14" t="s">
        <v>3284</v>
      </c>
      <c r="E2531" s="14"/>
      <c r="F2531" s="14"/>
      <c r="G2531" s="14"/>
      <c r="H2531" s="14">
        <v>150</v>
      </c>
      <c r="I2531" s="14">
        <v>100</v>
      </c>
      <c r="J2531" s="9">
        <v>1.25</v>
      </c>
      <c r="K2531" s="14">
        <v>50</v>
      </c>
      <c r="L2531" s="14">
        <v>154</v>
      </c>
      <c r="M2531" s="14">
        <v>1.2</v>
      </c>
      <c r="N2531" s="14">
        <f t="shared" si="117"/>
        <v>1.3513513513513513</v>
      </c>
      <c r="O2531" s="14">
        <f t="shared" si="119"/>
        <v>10.714285714285708</v>
      </c>
      <c r="P2531" s="14"/>
      <c r="Q2531" s="14"/>
      <c r="R2531" s="14"/>
      <c r="W2531" t="s">
        <v>3530</v>
      </c>
      <c r="X2531" s="6">
        <v>2004</v>
      </c>
      <c r="Z2531" s="6">
        <v>0</v>
      </c>
      <c r="AD2531" s="14">
        <v>37</v>
      </c>
    </row>
    <row r="2532" spans="1:30">
      <c r="A2532" s="9">
        <v>15</v>
      </c>
      <c r="B2532" s="9" t="str">
        <f t="shared" si="118"/>
        <v>Selenium 15PW3</v>
      </c>
      <c r="C2532" s="14" t="s">
        <v>1639</v>
      </c>
      <c r="D2532" s="14" t="s">
        <v>3285</v>
      </c>
      <c r="E2532" s="14"/>
      <c r="F2532" s="14"/>
      <c r="G2532" s="14"/>
      <c r="H2532" s="14">
        <v>250</v>
      </c>
      <c r="I2532" s="14">
        <v>98</v>
      </c>
      <c r="J2532" s="9">
        <v>3</v>
      </c>
      <c r="K2532" s="14">
        <v>37</v>
      </c>
      <c r="L2532" s="14">
        <v>274</v>
      </c>
      <c r="M2532" s="14">
        <v>0.61</v>
      </c>
      <c r="N2532" s="14">
        <f t="shared" si="117"/>
        <v>0.68518518518518523</v>
      </c>
      <c r="O2532" s="14">
        <f t="shared" si="119"/>
        <v>5.5591133004926085</v>
      </c>
      <c r="P2532" s="14"/>
      <c r="Q2532" s="14"/>
      <c r="R2532" s="14"/>
      <c r="W2532" t="s">
        <v>3530</v>
      </c>
      <c r="X2532" s="6">
        <v>2004</v>
      </c>
      <c r="Z2532" s="6">
        <v>0</v>
      </c>
      <c r="AD2532" s="14">
        <v>54</v>
      </c>
    </row>
    <row r="2533" spans="1:30">
      <c r="A2533" s="9">
        <v>15</v>
      </c>
      <c r="B2533" s="9" t="str">
        <f t="shared" si="118"/>
        <v>Selenium 15PW5</v>
      </c>
      <c r="C2533" s="14" t="s">
        <v>1639</v>
      </c>
      <c r="D2533" s="14" t="s">
        <v>3286</v>
      </c>
      <c r="E2533" s="14"/>
      <c r="F2533" s="14"/>
      <c r="G2533" s="14"/>
      <c r="H2533" s="14">
        <v>350</v>
      </c>
      <c r="I2533" s="14">
        <v>98</v>
      </c>
      <c r="J2533" s="9">
        <v>5.7</v>
      </c>
      <c r="K2533" s="14">
        <v>40</v>
      </c>
      <c r="L2533" s="14">
        <v>190</v>
      </c>
      <c r="M2533" s="14">
        <v>0.4</v>
      </c>
      <c r="N2533" s="14">
        <f t="shared" si="117"/>
        <v>0.40816326530612246</v>
      </c>
      <c r="O2533" s="14">
        <f t="shared" si="119"/>
        <v>19.999999999999893</v>
      </c>
      <c r="P2533" s="14"/>
      <c r="Q2533" s="14"/>
      <c r="R2533" s="14"/>
      <c r="W2533" t="s">
        <v>3530</v>
      </c>
      <c r="X2533" s="6">
        <v>2004</v>
      </c>
      <c r="Z2533" s="6">
        <v>0</v>
      </c>
      <c r="AD2533" s="14">
        <v>98</v>
      </c>
    </row>
    <row r="2534" spans="1:30">
      <c r="A2534" s="9">
        <v>15</v>
      </c>
      <c r="B2534" s="9" t="str">
        <f t="shared" si="118"/>
        <v>Selenium 15SW1P</v>
      </c>
      <c r="C2534" s="14" t="s">
        <v>1639</v>
      </c>
      <c r="D2534" s="14" t="s">
        <v>3287</v>
      </c>
      <c r="E2534" s="14"/>
      <c r="F2534" s="14"/>
      <c r="G2534" s="14"/>
      <c r="H2534" s="14">
        <v>800</v>
      </c>
      <c r="I2534" s="14">
        <v>96</v>
      </c>
      <c r="J2534" s="9">
        <v>9.3000000000000007</v>
      </c>
      <c r="K2534" s="14">
        <v>40</v>
      </c>
      <c r="L2534" s="14">
        <v>120</v>
      </c>
      <c r="M2534" s="14">
        <v>0.35</v>
      </c>
      <c r="N2534" s="14">
        <f t="shared" si="117"/>
        <v>0.36036036036036034</v>
      </c>
      <c r="O2534" s="14">
        <f t="shared" si="119"/>
        <v>12.173913043478239</v>
      </c>
      <c r="P2534" s="14"/>
      <c r="Q2534" s="14"/>
      <c r="R2534" s="14"/>
      <c r="W2534" t="s">
        <v>3530</v>
      </c>
      <c r="X2534" s="6">
        <v>2004</v>
      </c>
      <c r="Z2534" s="6">
        <v>0</v>
      </c>
      <c r="AD2534" s="14">
        <v>111</v>
      </c>
    </row>
    <row r="2535" spans="1:30">
      <c r="A2535" s="9">
        <v>15</v>
      </c>
      <c r="B2535" s="9" t="str">
        <f t="shared" si="118"/>
        <v>Selenium WPU1505</v>
      </c>
      <c r="C2535" s="14" t="s">
        <v>1639</v>
      </c>
      <c r="D2535" s="14" t="s">
        <v>3288</v>
      </c>
      <c r="E2535" s="14"/>
      <c r="F2535" s="14"/>
      <c r="G2535" s="14"/>
      <c r="H2535" s="14">
        <v>450</v>
      </c>
      <c r="I2535" s="14">
        <v>97</v>
      </c>
      <c r="J2535" s="9">
        <v>4.3</v>
      </c>
      <c r="K2535" s="14">
        <v>36</v>
      </c>
      <c r="L2535" s="14">
        <v>163</v>
      </c>
      <c r="M2535" s="14">
        <v>0.39</v>
      </c>
      <c r="N2535" s="14">
        <f t="shared" si="117"/>
        <v>0.4</v>
      </c>
      <c r="O2535" s="14">
        <f t="shared" si="119"/>
        <v>15.600000000000055</v>
      </c>
      <c r="P2535" s="14"/>
      <c r="Q2535" s="14"/>
      <c r="R2535" s="14"/>
      <c r="W2535" t="s">
        <v>3530</v>
      </c>
      <c r="X2535" s="6">
        <v>2004</v>
      </c>
      <c r="Z2535" s="6">
        <v>0</v>
      </c>
      <c r="AD2535" s="14">
        <v>90</v>
      </c>
    </row>
    <row r="2536" spans="1:30">
      <c r="A2536" s="9">
        <v>15</v>
      </c>
      <c r="B2536" s="9" t="str">
        <f t="shared" si="118"/>
        <v>Selenium WPU1505</v>
      </c>
      <c r="C2536" s="14" t="s">
        <v>1639</v>
      </c>
      <c r="D2536" s="14" t="s">
        <v>3288</v>
      </c>
      <c r="E2536" s="14"/>
      <c r="F2536" s="14"/>
      <c r="G2536" s="14"/>
      <c r="H2536" s="14">
        <v>450</v>
      </c>
      <c r="I2536" s="14">
        <v>97</v>
      </c>
      <c r="J2536" s="9">
        <v>4.3</v>
      </c>
      <c r="K2536" s="14">
        <v>36</v>
      </c>
      <c r="L2536" s="14">
        <v>163</v>
      </c>
      <c r="M2536" s="14">
        <v>0.39</v>
      </c>
      <c r="N2536" s="14">
        <f t="shared" si="117"/>
        <v>0.4</v>
      </c>
      <c r="O2536" s="14">
        <f t="shared" si="119"/>
        <v>15.600000000000055</v>
      </c>
      <c r="P2536" s="14"/>
      <c r="Q2536" s="14"/>
      <c r="R2536" s="14"/>
      <c r="W2536" t="s">
        <v>3530</v>
      </c>
      <c r="X2536" s="6">
        <v>2004</v>
      </c>
      <c r="Z2536" s="6">
        <v>0</v>
      </c>
      <c r="AD2536" s="14">
        <v>90</v>
      </c>
    </row>
    <row r="2537" spans="1:30">
      <c r="A2537" s="9">
        <v>15</v>
      </c>
      <c r="B2537" s="9" t="str">
        <f t="shared" si="118"/>
        <v>Selenium WPU1505</v>
      </c>
      <c r="C2537" s="14" t="s">
        <v>1639</v>
      </c>
      <c r="D2537" s="14" t="s">
        <v>3288</v>
      </c>
      <c r="E2537" s="14"/>
      <c r="F2537" s="14"/>
      <c r="G2537" s="14"/>
      <c r="H2537" s="14">
        <v>450</v>
      </c>
      <c r="I2537" s="14">
        <v>97</v>
      </c>
      <c r="J2537" s="9">
        <v>4.3</v>
      </c>
      <c r="K2537" s="14">
        <v>36</v>
      </c>
      <c r="L2537" s="14">
        <v>163</v>
      </c>
      <c r="M2537" s="14">
        <v>0.39</v>
      </c>
      <c r="N2537" s="14">
        <f t="shared" si="117"/>
        <v>0.4</v>
      </c>
      <c r="O2537" s="14">
        <f t="shared" si="119"/>
        <v>15.600000000000055</v>
      </c>
      <c r="P2537" s="14"/>
      <c r="Q2537" s="14"/>
      <c r="R2537" s="14"/>
      <c r="W2537" t="s">
        <v>3530</v>
      </c>
      <c r="X2537" s="6">
        <v>2004</v>
      </c>
      <c r="Z2537" s="6">
        <v>0</v>
      </c>
      <c r="AD2537" s="14">
        <v>90</v>
      </c>
    </row>
    <row r="2538" spans="1:30">
      <c r="A2538" s="9">
        <v>15</v>
      </c>
      <c r="B2538" s="9" t="str">
        <f t="shared" si="118"/>
        <v>Selenium WPU1507</v>
      </c>
      <c r="C2538" s="14" t="s">
        <v>1639</v>
      </c>
      <c r="D2538" s="14" t="s">
        <v>3289</v>
      </c>
      <c r="E2538" s="14"/>
      <c r="F2538" s="14"/>
      <c r="G2538" s="14"/>
      <c r="H2538" s="14">
        <v>500</v>
      </c>
      <c r="I2538" s="14">
        <v>96</v>
      </c>
      <c r="J2538" s="9">
        <v>4.3</v>
      </c>
      <c r="K2538" s="14">
        <v>35</v>
      </c>
      <c r="L2538" s="14">
        <v>170</v>
      </c>
      <c r="M2538" s="14">
        <v>0.33</v>
      </c>
      <c r="N2538" s="14">
        <f t="shared" si="117"/>
        <v>0.330188679245283</v>
      </c>
      <c r="O2538" s="14">
        <f t="shared" si="119"/>
        <v>577.50000000012324</v>
      </c>
      <c r="P2538" s="14"/>
      <c r="Q2538" s="14"/>
      <c r="R2538" s="14"/>
      <c r="W2538" t="s">
        <v>3530</v>
      </c>
      <c r="X2538" s="6">
        <v>2004</v>
      </c>
      <c r="Z2538" s="6">
        <v>0</v>
      </c>
      <c r="AD2538" s="14">
        <v>106</v>
      </c>
    </row>
    <row r="2539" spans="1:30">
      <c r="A2539" s="9">
        <v>15</v>
      </c>
      <c r="B2539" s="9" t="str">
        <f t="shared" si="118"/>
        <v>Sica LP 385651450 SWT 4 ohm</v>
      </c>
      <c r="C2539" s="14" t="s">
        <v>879</v>
      </c>
      <c r="D2539" s="14" t="s">
        <v>3290</v>
      </c>
      <c r="E2539" s="14"/>
      <c r="F2539" s="14"/>
      <c r="G2539" s="14"/>
      <c r="H2539" s="14">
        <v>150</v>
      </c>
      <c r="I2539" s="14">
        <v>98.2</v>
      </c>
      <c r="J2539" s="9">
        <v>2.5</v>
      </c>
      <c r="K2539" s="14">
        <v>38.5</v>
      </c>
      <c r="L2539" s="14">
        <v>199.4</v>
      </c>
      <c r="M2539" s="14">
        <v>0.28000000000000003</v>
      </c>
      <c r="N2539" s="14">
        <f t="shared" si="117"/>
        <v>0.28947368421052633</v>
      </c>
      <c r="O2539" s="14">
        <f t="shared" si="119"/>
        <v>8.5555555555555767</v>
      </c>
      <c r="P2539" s="14"/>
      <c r="Q2539" s="14"/>
      <c r="R2539" s="14"/>
      <c r="W2539" t="s">
        <v>3530</v>
      </c>
      <c r="X2539" s="6">
        <v>2004</v>
      </c>
      <c r="Z2539" s="6">
        <v>0</v>
      </c>
      <c r="AD2539" s="14">
        <v>133</v>
      </c>
    </row>
    <row r="2540" spans="1:30">
      <c r="A2540" s="9">
        <v>15</v>
      </c>
      <c r="B2540" s="9" t="str">
        <f t="shared" si="118"/>
        <v>Sica LP 385651450 SWT 8 ohm</v>
      </c>
      <c r="C2540" s="14" t="s">
        <v>879</v>
      </c>
      <c r="D2540" s="14" t="s">
        <v>3291</v>
      </c>
      <c r="E2540" s="14"/>
      <c r="F2540" s="14"/>
      <c r="G2540" s="14"/>
      <c r="H2540" s="14">
        <v>150</v>
      </c>
      <c r="I2540" s="14">
        <v>97.1</v>
      </c>
      <c r="J2540" s="9">
        <v>7</v>
      </c>
      <c r="K2540" s="14">
        <v>31</v>
      </c>
      <c r="L2540" s="14">
        <v>235.8</v>
      </c>
      <c r="M2540" s="14">
        <v>0.25</v>
      </c>
      <c r="N2540" s="14">
        <f t="shared" si="117"/>
        <v>0.26050420168067229</v>
      </c>
      <c r="O2540" s="14">
        <f t="shared" si="119"/>
        <v>6.1999999999999886</v>
      </c>
      <c r="P2540" s="14"/>
      <c r="Q2540" s="14"/>
      <c r="R2540" s="14"/>
      <c r="W2540" t="s">
        <v>3530</v>
      </c>
      <c r="X2540" s="6">
        <v>2004</v>
      </c>
      <c r="Z2540" s="6">
        <v>0</v>
      </c>
      <c r="AD2540" s="14">
        <v>119</v>
      </c>
    </row>
    <row r="2541" spans="1:30">
      <c r="A2541" s="9">
        <v>15</v>
      </c>
      <c r="B2541" s="9" t="str">
        <f t="shared" si="118"/>
        <v>Sica LP 385651450 SWT 8 ohm</v>
      </c>
      <c r="C2541" s="14" t="s">
        <v>879</v>
      </c>
      <c r="D2541" s="14" t="s">
        <v>3291</v>
      </c>
      <c r="E2541" s="14"/>
      <c r="F2541" s="14"/>
      <c r="G2541" s="14"/>
      <c r="H2541" s="14">
        <v>150</v>
      </c>
      <c r="I2541" s="14">
        <v>97.6</v>
      </c>
      <c r="J2541" s="9">
        <v>4</v>
      </c>
      <c r="K2541" s="14">
        <v>40</v>
      </c>
      <c r="L2541" s="14">
        <v>170</v>
      </c>
      <c r="M2541" s="14">
        <v>0.32</v>
      </c>
      <c r="N2541" s="14">
        <f t="shared" si="117"/>
        <v>0.33057851239669422</v>
      </c>
      <c r="O2541" s="14">
        <f t="shared" si="119"/>
        <v>9.9999999999999911</v>
      </c>
      <c r="P2541" s="14"/>
      <c r="Q2541" s="14"/>
      <c r="R2541" s="14"/>
      <c r="W2541" t="s">
        <v>3530</v>
      </c>
      <c r="X2541" s="6">
        <v>2004</v>
      </c>
      <c r="Z2541" s="6">
        <v>0</v>
      </c>
      <c r="AD2541" s="14">
        <v>121</v>
      </c>
    </row>
    <row r="2542" spans="1:30">
      <c r="A2542" s="9">
        <v>15</v>
      </c>
      <c r="B2542" s="9" t="str">
        <f t="shared" si="118"/>
        <v>Sica LP 385651450 T 8 ohm</v>
      </c>
      <c r="C2542" s="14" t="s">
        <v>879</v>
      </c>
      <c r="D2542" s="14" t="s">
        <v>3292</v>
      </c>
      <c r="E2542" s="14"/>
      <c r="F2542" s="14"/>
      <c r="G2542" s="14"/>
      <c r="H2542" s="14">
        <v>150</v>
      </c>
      <c r="I2542" s="14">
        <v>97.2</v>
      </c>
      <c r="J2542" s="9">
        <v>2</v>
      </c>
      <c r="K2542" s="14">
        <v>45</v>
      </c>
      <c r="L2542" s="14">
        <v>166.2</v>
      </c>
      <c r="M2542" s="14">
        <v>0.45</v>
      </c>
      <c r="N2542" s="14">
        <f t="shared" si="117"/>
        <v>0.51724137931034486</v>
      </c>
      <c r="O2542" s="14">
        <f t="shared" si="119"/>
        <v>3.4615384615384577</v>
      </c>
      <c r="P2542" s="14"/>
      <c r="Q2542" s="14"/>
      <c r="R2542" s="14"/>
      <c r="W2542" t="s">
        <v>3530</v>
      </c>
      <c r="X2542" s="6">
        <v>2004</v>
      </c>
      <c r="Z2542" s="6">
        <v>0</v>
      </c>
      <c r="AD2542" s="14">
        <v>87</v>
      </c>
    </row>
    <row r="2543" spans="1:30">
      <c r="A2543" s="9">
        <v>15</v>
      </c>
      <c r="B2543" s="9" t="str">
        <f t="shared" si="118"/>
        <v>Sica LP 385651450 WT 8 ohm</v>
      </c>
      <c r="C2543" s="14" t="s">
        <v>879</v>
      </c>
      <c r="D2543" s="14" t="s">
        <v>3293</v>
      </c>
      <c r="E2543" s="14"/>
      <c r="F2543" s="14"/>
      <c r="G2543" s="14"/>
      <c r="H2543" s="14">
        <v>150</v>
      </c>
      <c r="I2543" s="14">
        <v>98.5</v>
      </c>
      <c r="J2543" s="9">
        <v>2.5</v>
      </c>
      <c r="K2543" s="14">
        <v>49</v>
      </c>
      <c r="L2543" s="14">
        <v>170</v>
      </c>
      <c r="M2543" s="14">
        <v>0.45</v>
      </c>
      <c r="N2543" s="14">
        <f t="shared" si="117"/>
        <v>0.52127659574468088</v>
      </c>
      <c r="O2543" s="14">
        <f t="shared" si="119"/>
        <v>3.291044776119401</v>
      </c>
      <c r="P2543" s="14"/>
      <c r="Q2543" s="14"/>
      <c r="R2543" s="14"/>
      <c r="W2543" t="s">
        <v>3530</v>
      </c>
      <c r="X2543" s="6">
        <v>2004</v>
      </c>
      <c r="Z2543" s="6">
        <v>0</v>
      </c>
      <c r="AD2543" s="14">
        <v>94</v>
      </c>
    </row>
    <row r="2544" spans="1:30">
      <c r="A2544" s="9">
        <v>15</v>
      </c>
      <c r="B2544" s="9" t="str">
        <f t="shared" si="118"/>
        <v>Sica LP 38565N220 T 4 ohm</v>
      </c>
      <c r="C2544" s="14" t="s">
        <v>879</v>
      </c>
      <c r="D2544" s="14" t="s">
        <v>3294</v>
      </c>
      <c r="E2544" s="14"/>
      <c r="F2544" s="14"/>
      <c r="G2544" s="14"/>
      <c r="H2544" s="14">
        <v>150</v>
      </c>
      <c r="I2544" s="14">
        <v>97.5</v>
      </c>
      <c r="J2544" s="9">
        <v>4</v>
      </c>
      <c r="K2544" s="14">
        <v>45.8</v>
      </c>
      <c r="L2544" s="14">
        <v>156.6</v>
      </c>
      <c r="M2544" s="14">
        <v>0.46</v>
      </c>
      <c r="N2544" s="14">
        <f t="shared" si="117"/>
        <v>0.5388235294117647</v>
      </c>
      <c r="O2544" s="14">
        <f t="shared" si="119"/>
        <v>3.1444776119402995</v>
      </c>
      <c r="P2544" s="14"/>
      <c r="Q2544" s="14"/>
      <c r="R2544" s="14"/>
      <c r="W2544" t="s">
        <v>3530</v>
      </c>
      <c r="X2544" s="6">
        <v>2004</v>
      </c>
      <c r="Z2544" s="6">
        <v>0</v>
      </c>
      <c r="AD2544" s="14">
        <v>85</v>
      </c>
    </row>
    <row r="2545" spans="1:30">
      <c r="A2545" s="9">
        <v>15</v>
      </c>
      <c r="B2545" s="9" t="str">
        <f t="shared" si="118"/>
        <v>Sica LP 38565N220 T 8 ohm</v>
      </c>
      <c r="C2545" s="14" t="s">
        <v>879</v>
      </c>
      <c r="D2545" s="14" t="s">
        <v>3295</v>
      </c>
      <c r="E2545" s="14"/>
      <c r="F2545" s="14"/>
      <c r="G2545" s="14"/>
      <c r="H2545" s="14">
        <v>150</v>
      </c>
      <c r="I2545" s="14">
        <v>98</v>
      </c>
      <c r="J2545" s="9">
        <v>4</v>
      </c>
      <c r="K2545" s="14">
        <v>41</v>
      </c>
      <c r="L2545" s="14">
        <v>213.4</v>
      </c>
      <c r="M2545" s="14">
        <v>0.4</v>
      </c>
      <c r="N2545" s="14">
        <f t="shared" si="117"/>
        <v>0.4823529411764706</v>
      </c>
      <c r="O2545" s="14">
        <f t="shared" si="119"/>
        <v>2.3428571428571434</v>
      </c>
      <c r="P2545" s="14"/>
      <c r="Q2545" s="14"/>
      <c r="R2545" s="14"/>
      <c r="W2545" t="s">
        <v>3530</v>
      </c>
      <c r="X2545" s="6">
        <v>2004</v>
      </c>
      <c r="Z2545" s="6">
        <v>0</v>
      </c>
      <c r="AD2545" s="14">
        <v>85</v>
      </c>
    </row>
    <row r="2546" spans="1:30">
      <c r="A2546" s="9">
        <v>15</v>
      </c>
      <c r="B2546" s="9" t="str">
        <f t="shared" si="118"/>
        <v>Sica LP 385751800 SW 4 ohm</v>
      </c>
      <c r="C2546" s="14" t="s">
        <v>879</v>
      </c>
      <c r="D2546" s="14" t="s">
        <v>3296</v>
      </c>
      <c r="E2546" s="14"/>
      <c r="F2546" s="14"/>
      <c r="G2546" s="14"/>
      <c r="H2546" s="14">
        <v>300</v>
      </c>
      <c r="I2546" s="14">
        <v>95.4</v>
      </c>
      <c r="J2546" s="9">
        <v>6</v>
      </c>
      <c r="K2546" s="14">
        <v>32.700000000000003</v>
      </c>
      <c r="L2546" s="14">
        <v>184.3</v>
      </c>
      <c r="M2546" s="14">
        <v>0.35</v>
      </c>
      <c r="N2546" s="14">
        <f t="shared" si="117"/>
        <v>0.3593406593406594</v>
      </c>
      <c r="O2546" s="14">
        <f t="shared" si="119"/>
        <v>13.464705882352829</v>
      </c>
      <c r="P2546" s="14"/>
      <c r="Q2546" s="14"/>
      <c r="R2546" s="14"/>
      <c r="W2546" t="s">
        <v>3530</v>
      </c>
      <c r="X2546" s="6">
        <v>2004</v>
      </c>
      <c r="Z2546" s="6">
        <v>0</v>
      </c>
      <c r="AD2546" s="14">
        <v>91</v>
      </c>
    </row>
    <row r="2547" spans="1:30">
      <c r="A2547" s="9">
        <v>15</v>
      </c>
      <c r="B2547" s="9" t="str">
        <f t="shared" si="118"/>
        <v>Sica LP 385751800 WT 8 ohm</v>
      </c>
      <c r="C2547" s="14" t="s">
        <v>879</v>
      </c>
      <c r="D2547" s="14" t="s">
        <v>3297</v>
      </c>
      <c r="E2547" s="14"/>
      <c r="F2547" s="14"/>
      <c r="G2547" s="14"/>
      <c r="H2547" s="14">
        <v>300</v>
      </c>
      <c r="I2547" s="14">
        <v>98.3</v>
      </c>
      <c r="J2547" s="9">
        <v>2.5</v>
      </c>
      <c r="K2547" s="14">
        <v>43.1</v>
      </c>
      <c r="L2547" s="14">
        <v>171.3</v>
      </c>
      <c r="M2547" s="14">
        <v>0.36</v>
      </c>
      <c r="N2547" s="14">
        <f t="shared" si="117"/>
        <v>0.37155172413793103</v>
      </c>
      <c r="O2547" s="14">
        <f t="shared" si="119"/>
        <v>11.579104477611953</v>
      </c>
      <c r="P2547" s="14"/>
      <c r="Q2547" s="14"/>
      <c r="R2547" s="14"/>
      <c r="W2547" t="s">
        <v>3530</v>
      </c>
      <c r="X2547" s="6">
        <v>2004</v>
      </c>
      <c r="Z2547" s="6">
        <v>0</v>
      </c>
      <c r="AD2547" s="14">
        <v>116</v>
      </c>
    </row>
    <row r="2548" spans="1:30">
      <c r="A2548" s="9">
        <v>15</v>
      </c>
      <c r="B2548" s="9" t="str">
        <f t="shared" si="118"/>
        <v>Sica LP 385751800 WT 8 ohm</v>
      </c>
      <c r="C2548" s="14" t="s">
        <v>879</v>
      </c>
      <c r="D2548" s="14" t="s">
        <v>3297</v>
      </c>
      <c r="E2548" s="14"/>
      <c r="F2548" s="14"/>
      <c r="G2548" s="14"/>
      <c r="H2548" s="14">
        <v>300</v>
      </c>
      <c r="I2548" s="14">
        <v>98.3</v>
      </c>
      <c r="J2548" s="9">
        <v>2.5</v>
      </c>
      <c r="K2548" s="14">
        <v>43.1</v>
      </c>
      <c r="L2548" s="14">
        <v>171.3</v>
      </c>
      <c r="M2548" s="14">
        <v>0.36</v>
      </c>
      <c r="N2548" s="14">
        <f t="shared" si="117"/>
        <v>0.37155172413793103</v>
      </c>
      <c r="O2548" s="14">
        <f t="shared" si="119"/>
        <v>11.579104477611953</v>
      </c>
      <c r="P2548" s="14"/>
      <c r="Q2548" s="14"/>
      <c r="R2548" s="14"/>
      <c r="W2548" t="s">
        <v>3530</v>
      </c>
      <c r="X2548" s="6">
        <v>2004</v>
      </c>
      <c r="Z2548" s="6">
        <v>0</v>
      </c>
      <c r="AD2548" s="14">
        <v>116</v>
      </c>
    </row>
    <row r="2549" spans="1:30">
      <c r="A2549" s="9">
        <v>15</v>
      </c>
      <c r="B2549" s="9" t="str">
        <f t="shared" si="118"/>
        <v>Sica LP 38575N360 WTA 4 ohm</v>
      </c>
      <c r="C2549" s="14" t="s">
        <v>879</v>
      </c>
      <c r="D2549" s="14" t="s">
        <v>3298</v>
      </c>
      <c r="E2549" s="14"/>
      <c r="F2549" s="14"/>
      <c r="G2549" s="14"/>
      <c r="H2549" s="14">
        <v>300</v>
      </c>
      <c r="I2549" s="14">
        <v>98.3</v>
      </c>
      <c r="J2549" s="9">
        <v>4</v>
      </c>
      <c r="K2549" s="14">
        <v>44</v>
      </c>
      <c r="L2549" s="14">
        <v>152</v>
      </c>
      <c r="M2549" s="14">
        <v>0.35</v>
      </c>
      <c r="N2549" s="14">
        <f t="shared" si="117"/>
        <v>0.36974789915966388</v>
      </c>
      <c r="O2549" s="14">
        <f t="shared" si="119"/>
        <v>6.5531914893617014</v>
      </c>
      <c r="P2549" s="14"/>
      <c r="Q2549" s="14"/>
      <c r="R2549" s="14"/>
      <c r="W2549" t="s">
        <v>3530</v>
      </c>
      <c r="X2549" s="6">
        <v>2004</v>
      </c>
      <c r="Z2549" s="6">
        <v>0</v>
      </c>
      <c r="AD2549" s="14">
        <v>119</v>
      </c>
    </row>
    <row r="2550" spans="1:30">
      <c r="A2550" s="9">
        <v>15</v>
      </c>
      <c r="B2550" s="9" t="str">
        <f t="shared" si="118"/>
        <v>Sica LP 38575N360 WTA 8 ohm</v>
      </c>
      <c r="C2550" s="14" t="s">
        <v>879</v>
      </c>
      <c r="D2550" s="14" t="s">
        <v>3299</v>
      </c>
      <c r="E2550" s="14"/>
      <c r="F2550" s="14"/>
      <c r="G2550" s="14"/>
      <c r="H2550" s="14">
        <v>300</v>
      </c>
      <c r="I2550" s="14">
        <v>98.6</v>
      </c>
      <c r="J2550" s="9">
        <v>4</v>
      </c>
      <c r="K2550" s="14">
        <v>41.9</v>
      </c>
      <c r="L2550" s="14">
        <v>191.6</v>
      </c>
      <c r="M2550" s="14">
        <v>0.42</v>
      </c>
      <c r="N2550" s="14">
        <f t="shared" si="117"/>
        <v>0.4319587628865979</v>
      </c>
      <c r="O2550" s="14">
        <f t="shared" si="119"/>
        <v>15.170689655172493</v>
      </c>
      <c r="P2550" s="14"/>
      <c r="Q2550" s="14"/>
      <c r="R2550" s="14"/>
      <c r="W2550" t="s">
        <v>3530</v>
      </c>
      <c r="X2550" s="6">
        <v>2004</v>
      </c>
      <c r="Z2550" s="6">
        <v>0</v>
      </c>
      <c r="AD2550" s="14">
        <v>97</v>
      </c>
    </row>
    <row r="2551" spans="1:30">
      <c r="A2551" s="9">
        <v>15</v>
      </c>
      <c r="B2551" s="9" t="str">
        <f t="shared" si="118"/>
        <v>Sica LP 389751800 8 ohm</v>
      </c>
      <c r="C2551" s="14" t="s">
        <v>879</v>
      </c>
      <c r="D2551" s="14" t="s">
        <v>3300</v>
      </c>
      <c r="E2551" s="14"/>
      <c r="F2551" s="14"/>
      <c r="G2551" s="14"/>
      <c r="H2551" s="14">
        <v>300</v>
      </c>
      <c r="I2551" s="14">
        <v>100.9</v>
      </c>
      <c r="J2551" s="9">
        <v>2.5</v>
      </c>
      <c r="K2551" s="14">
        <v>47</v>
      </c>
      <c r="L2551" s="14">
        <v>162.1</v>
      </c>
      <c r="M2551" s="14">
        <v>0.31</v>
      </c>
      <c r="N2551" s="14">
        <f t="shared" si="117"/>
        <v>0.31972789115646261</v>
      </c>
      <c r="O2551" s="14">
        <f t="shared" si="119"/>
        <v>10.18881118881116</v>
      </c>
      <c r="P2551" s="14"/>
      <c r="Q2551" s="14"/>
      <c r="R2551" s="14"/>
      <c r="W2551" t="s">
        <v>3530</v>
      </c>
      <c r="X2551" s="6">
        <v>2004</v>
      </c>
      <c r="Z2551" s="6">
        <v>0</v>
      </c>
      <c r="AD2551" s="14">
        <v>147</v>
      </c>
    </row>
    <row r="2552" spans="1:30">
      <c r="A2552" s="9">
        <v>15</v>
      </c>
      <c r="B2552" s="9" t="str">
        <f t="shared" si="118"/>
        <v>Sica LP 390751800 SW 8 ohm</v>
      </c>
      <c r="C2552" s="14" t="s">
        <v>879</v>
      </c>
      <c r="D2552" s="14" t="s">
        <v>3301</v>
      </c>
      <c r="E2552" s="14"/>
      <c r="F2552" s="14"/>
      <c r="G2552" s="14"/>
      <c r="H2552" s="14">
        <v>300</v>
      </c>
      <c r="I2552" s="14">
        <v>95.9</v>
      </c>
      <c r="J2552" s="9">
        <v>6</v>
      </c>
      <c r="K2552" s="14">
        <v>33.4</v>
      </c>
      <c r="L2552" s="14">
        <v>182</v>
      </c>
      <c r="M2552" s="14">
        <v>0.34</v>
      </c>
      <c r="N2552" s="14">
        <f t="shared" si="117"/>
        <v>0.35157894736842105</v>
      </c>
      <c r="O2552" s="14">
        <f t="shared" si="119"/>
        <v>10.323636363636377</v>
      </c>
      <c r="P2552" s="14"/>
      <c r="Q2552" s="14"/>
      <c r="R2552" s="14"/>
      <c r="W2552" t="s">
        <v>3530</v>
      </c>
      <c r="X2552" s="6">
        <v>2004</v>
      </c>
      <c r="Z2552" s="6">
        <v>0</v>
      </c>
      <c r="AD2552" s="14">
        <v>95</v>
      </c>
    </row>
    <row r="2553" spans="1:30">
      <c r="A2553" s="9">
        <v>15</v>
      </c>
      <c r="B2553" s="9" t="str">
        <f t="shared" si="118"/>
        <v>Soundstream EGW-15</v>
      </c>
      <c r="C2553" s="14" t="s">
        <v>1656</v>
      </c>
      <c r="D2553" s="14" t="s">
        <v>3302</v>
      </c>
      <c r="E2553" s="14"/>
      <c r="F2553" s="14"/>
      <c r="G2553" s="14"/>
      <c r="H2553" s="14">
        <v>300</v>
      </c>
      <c r="I2553" s="14">
        <v>91</v>
      </c>
      <c r="J2553" s="9">
        <v>5</v>
      </c>
      <c r="K2553" s="14">
        <v>22</v>
      </c>
      <c r="L2553" s="14">
        <v>223.83</v>
      </c>
      <c r="M2553" s="14">
        <v>0.42649999999999999</v>
      </c>
      <c r="N2553" s="14">
        <f t="shared" si="117"/>
        <v>0.45833333333333331</v>
      </c>
      <c r="O2553" s="14">
        <f t="shared" si="119"/>
        <v>6.1407068062827284</v>
      </c>
      <c r="P2553" s="14"/>
      <c r="Q2553" s="14"/>
      <c r="R2553" s="14"/>
      <c r="W2553" t="s">
        <v>3530</v>
      </c>
      <c r="X2553" s="6">
        <v>2004</v>
      </c>
      <c r="Z2553" s="6">
        <v>0</v>
      </c>
      <c r="AD2553" s="14">
        <v>48</v>
      </c>
    </row>
    <row r="2554" spans="1:30">
      <c r="A2554" s="9">
        <v>15</v>
      </c>
      <c r="B2554" s="9" t="str">
        <f t="shared" si="118"/>
        <v>Soundstream SPLX15/ SPLX154</v>
      </c>
      <c r="C2554" s="14" t="s">
        <v>1656</v>
      </c>
      <c r="D2554" s="14" t="s">
        <v>3303</v>
      </c>
      <c r="E2554" s="14"/>
      <c r="F2554" s="14"/>
      <c r="G2554" s="14"/>
      <c r="H2554" s="14">
        <v>1000</v>
      </c>
      <c r="I2554" s="14">
        <v>99.9</v>
      </c>
      <c r="J2554" s="9">
        <v>14.125</v>
      </c>
      <c r="K2554" s="14">
        <v>38.200000000000003</v>
      </c>
      <c r="L2554" s="14">
        <v>62.234999999999999</v>
      </c>
      <c r="M2554" s="14">
        <v>0.42199999999999999</v>
      </c>
      <c r="N2554" s="14">
        <f t="shared" si="117"/>
        <v>0.46585365853658539</v>
      </c>
      <c r="O2554" s="14">
        <f t="shared" si="119"/>
        <v>4.4828698553948811</v>
      </c>
      <c r="P2554" s="14"/>
      <c r="Q2554" s="14"/>
      <c r="R2554" s="14"/>
      <c r="W2554" t="s">
        <v>3530</v>
      </c>
      <c r="X2554" s="6">
        <v>2004</v>
      </c>
      <c r="Z2554" s="6">
        <v>0</v>
      </c>
      <c r="AD2554" s="14">
        <v>82</v>
      </c>
    </row>
    <row r="2555" spans="1:30">
      <c r="A2555" s="9">
        <v>15</v>
      </c>
      <c r="B2555" s="9" t="str">
        <f t="shared" si="118"/>
        <v>Soundstream T2-15</v>
      </c>
      <c r="C2555" s="14" t="s">
        <v>1656</v>
      </c>
      <c r="D2555" s="14" t="s">
        <v>3304</v>
      </c>
      <c r="E2555" s="14"/>
      <c r="F2555" s="14"/>
      <c r="G2555" s="14"/>
      <c r="H2555" s="14">
        <v>1000</v>
      </c>
      <c r="I2555" s="14">
        <v>91</v>
      </c>
      <c r="J2555" s="9">
        <v>19.5</v>
      </c>
      <c r="K2555" s="14">
        <v>26.5</v>
      </c>
      <c r="L2555" s="14">
        <v>80.459999999999994</v>
      </c>
      <c r="M2555" s="14">
        <v>0.30840000000000001</v>
      </c>
      <c r="N2555" s="14">
        <f t="shared" si="117"/>
        <v>0.33124999999999999</v>
      </c>
      <c r="O2555" s="14">
        <f t="shared" si="119"/>
        <v>4.4707877461706822</v>
      </c>
      <c r="P2555" s="14"/>
      <c r="Q2555" s="14"/>
      <c r="R2555" s="14"/>
      <c r="W2555" t="s">
        <v>3530</v>
      </c>
      <c r="X2555" s="6">
        <v>2004</v>
      </c>
      <c r="Z2555" s="6">
        <v>0</v>
      </c>
      <c r="AD2555" s="14">
        <v>80</v>
      </c>
    </row>
    <row r="2556" spans="1:30">
      <c r="A2556" s="9">
        <v>15</v>
      </c>
      <c r="B2556" s="9" t="str">
        <f t="shared" si="118"/>
        <v>SPL 153W</v>
      </c>
      <c r="C2556" s="14" t="s">
        <v>723</v>
      </c>
      <c r="D2556" s="14" t="s">
        <v>3305</v>
      </c>
      <c r="E2556" s="14"/>
      <c r="F2556" s="14"/>
      <c r="G2556" s="14"/>
      <c r="H2556" s="14">
        <v>300</v>
      </c>
      <c r="I2556" s="14">
        <v>97.5</v>
      </c>
      <c r="J2556" s="9">
        <v>8</v>
      </c>
      <c r="K2556" s="14">
        <v>37</v>
      </c>
      <c r="L2556" s="14">
        <v>200</v>
      </c>
      <c r="M2556" s="14">
        <v>0.23</v>
      </c>
      <c r="N2556" s="14">
        <f t="shared" si="117"/>
        <v>0.25</v>
      </c>
      <c r="O2556" s="14">
        <f t="shared" si="119"/>
        <v>2.8750000000000018</v>
      </c>
      <c r="P2556" s="14"/>
      <c r="Q2556" s="14"/>
      <c r="R2556" s="14"/>
      <c r="W2556" t="s">
        <v>3530</v>
      </c>
      <c r="X2556" s="6">
        <v>2004</v>
      </c>
      <c r="Z2556" s="6">
        <v>0</v>
      </c>
      <c r="AD2556" s="14">
        <v>148</v>
      </c>
    </row>
    <row r="2557" spans="1:30">
      <c r="A2557" s="9">
        <v>15</v>
      </c>
      <c r="B2557" s="9" t="str">
        <f t="shared" si="118"/>
        <v>SPL 154W</v>
      </c>
      <c r="C2557" s="14" t="s">
        <v>723</v>
      </c>
      <c r="D2557" s="14" t="s">
        <v>3306</v>
      </c>
      <c r="E2557" s="14"/>
      <c r="F2557" s="14"/>
      <c r="G2557" s="14"/>
      <c r="H2557" s="14">
        <v>800</v>
      </c>
      <c r="I2557" s="14">
        <v>96</v>
      </c>
      <c r="J2557" s="9">
        <v>12.5</v>
      </c>
      <c r="K2557" s="14">
        <v>32</v>
      </c>
      <c r="L2557" s="14">
        <v>190</v>
      </c>
      <c r="M2557" s="14">
        <v>0.22</v>
      </c>
      <c r="N2557" s="14">
        <f t="shared" si="117"/>
        <v>0.23021582733812951</v>
      </c>
      <c r="O2557" s="14">
        <f t="shared" si="119"/>
        <v>4.9577464788732293</v>
      </c>
      <c r="P2557" s="14"/>
      <c r="Q2557" s="14"/>
      <c r="R2557" s="14"/>
      <c r="W2557" t="s">
        <v>3530</v>
      </c>
      <c r="X2557" s="6">
        <v>2004</v>
      </c>
      <c r="Z2557" s="6">
        <v>0</v>
      </c>
      <c r="AD2557" s="14">
        <v>139</v>
      </c>
    </row>
    <row r="2558" spans="1:30">
      <c r="A2558" s="9">
        <v>15</v>
      </c>
      <c r="B2558" s="9" t="str">
        <f t="shared" si="118"/>
        <v>SPL 154W20</v>
      </c>
      <c r="C2558" s="14" t="s">
        <v>723</v>
      </c>
      <c r="D2558" s="14" t="s">
        <v>3307</v>
      </c>
      <c r="E2558" s="14"/>
      <c r="F2558" s="14"/>
      <c r="G2558" s="14"/>
      <c r="H2558" s="14">
        <v>600</v>
      </c>
      <c r="I2558" s="14">
        <v>99</v>
      </c>
      <c r="J2558" s="9">
        <v>7.5</v>
      </c>
      <c r="K2558" s="14">
        <v>38</v>
      </c>
      <c r="L2558" s="14">
        <v>181</v>
      </c>
      <c r="M2558" s="14">
        <v>0.2</v>
      </c>
      <c r="N2558" s="14">
        <f t="shared" si="117"/>
        <v>0.20994475138121546</v>
      </c>
      <c r="O2558" s="14">
        <f t="shared" si="119"/>
        <v>4.2222222222222285</v>
      </c>
      <c r="P2558" s="14"/>
      <c r="Q2558" s="14"/>
      <c r="R2558" s="14"/>
      <c r="W2558" t="s">
        <v>3530</v>
      </c>
      <c r="X2558" s="6">
        <v>2004</v>
      </c>
      <c r="Z2558" s="6">
        <v>0</v>
      </c>
      <c r="AD2558" s="14">
        <v>181</v>
      </c>
    </row>
    <row r="2559" spans="1:30">
      <c r="A2559" s="9">
        <v>15</v>
      </c>
      <c r="B2559" s="9" t="str">
        <f t="shared" si="118"/>
        <v>Stage Audio PAX 158</v>
      </c>
      <c r="C2559" s="14" t="s">
        <v>2819</v>
      </c>
      <c r="D2559" s="14" t="s">
        <v>3308</v>
      </c>
      <c r="E2559" s="14"/>
      <c r="F2559" s="14"/>
      <c r="G2559" s="14"/>
      <c r="H2559" s="14">
        <v>200</v>
      </c>
      <c r="I2559" s="14"/>
      <c r="J2559" s="9">
        <v>3</v>
      </c>
      <c r="K2559" s="14">
        <v>33.4</v>
      </c>
      <c r="L2559" s="14">
        <v>240.7</v>
      </c>
      <c r="M2559" s="14">
        <v>0.5</v>
      </c>
      <c r="N2559" s="14">
        <f t="shared" si="117"/>
        <v>0.57586206896551717</v>
      </c>
      <c r="O2559" s="14">
        <f t="shared" si="119"/>
        <v>3.7954545454545476</v>
      </c>
      <c r="P2559" s="14"/>
      <c r="Q2559" s="14"/>
      <c r="R2559" s="14"/>
      <c r="W2559" t="s">
        <v>3530</v>
      </c>
      <c r="X2559" s="6">
        <v>2004</v>
      </c>
      <c r="Z2559" s="6">
        <v>0</v>
      </c>
      <c r="AD2559" s="14">
        <v>58</v>
      </c>
    </row>
    <row r="2560" spans="1:30">
      <c r="A2560" s="9">
        <v>15</v>
      </c>
      <c r="B2560" s="9" t="str">
        <f t="shared" si="118"/>
        <v>Stillwater C-15</v>
      </c>
      <c r="C2560" s="14" t="s">
        <v>1292</v>
      </c>
      <c r="D2560" s="14" t="s">
        <v>3309</v>
      </c>
      <c r="E2560" s="14"/>
      <c r="F2560" s="14"/>
      <c r="G2560" s="14"/>
      <c r="H2560" s="14">
        <v>500</v>
      </c>
      <c r="I2560" s="14">
        <v>92</v>
      </c>
      <c r="J2560" s="9"/>
      <c r="K2560" s="14">
        <v>21</v>
      </c>
      <c r="L2560" s="14">
        <v>555.27</v>
      </c>
      <c r="M2560" s="14">
        <v>0.5</v>
      </c>
      <c r="N2560" s="14">
        <f t="shared" si="117"/>
        <v>0</v>
      </c>
      <c r="O2560" s="14">
        <f t="shared" si="119"/>
        <v>0</v>
      </c>
      <c r="P2560" s="14"/>
      <c r="Q2560" s="14"/>
      <c r="R2560" s="14"/>
      <c r="W2560" t="s">
        <v>3530</v>
      </c>
      <c r="X2560" s="6">
        <v>2004</v>
      </c>
      <c r="Z2560" s="6">
        <v>0</v>
      </c>
      <c r="AD2560" s="14"/>
    </row>
    <row r="2561" spans="1:30">
      <c r="A2561" s="9">
        <v>15</v>
      </c>
      <c r="B2561" s="9" t="str">
        <f t="shared" si="118"/>
        <v>Stillwater F-15</v>
      </c>
      <c r="C2561" s="14" t="s">
        <v>1292</v>
      </c>
      <c r="D2561" s="14" t="s">
        <v>3310</v>
      </c>
      <c r="E2561" s="14"/>
      <c r="F2561" s="14"/>
      <c r="G2561" s="14"/>
      <c r="H2561" s="14">
        <v>500</v>
      </c>
      <c r="I2561" s="14">
        <v>93</v>
      </c>
      <c r="J2561" s="9"/>
      <c r="K2561" s="14">
        <v>28</v>
      </c>
      <c r="L2561" s="14">
        <v>260.07</v>
      </c>
      <c r="M2561" s="14">
        <v>0.64200000000000002</v>
      </c>
      <c r="N2561" s="14">
        <f t="shared" si="117"/>
        <v>0</v>
      </c>
      <c r="O2561" s="14">
        <f t="shared" si="119"/>
        <v>0</v>
      </c>
      <c r="P2561" s="14"/>
      <c r="Q2561" s="14"/>
      <c r="R2561" s="14"/>
      <c r="W2561" t="s">
        <v>3530</v>
      </c>
      <c r="X2561" s="6">
        <v>2004</v>
      </c>
      <c r="Z2561" s="6">
        <v>0</v>
      </c>
      <c r="AD2561" s="14"/>
    </row>
    <row r="2562" spans="1:30">
      <c r="A2562" s="9">
        <v>15</v>
      </c>
      <c r="B2562" s="9" t="str">
        <f t="shared" si="118"/>
        <v>Stryke Audio AV15</v>
      </c>
      <c r="C2562" s="14" t="s">
        <v>2823</v>
      </c>
      <c r="D2562" s="14" t="s">
        <v>3311</v>
      </c>
      <c r="E2562" s="14"/>
      <c r="F2562" s="14"/>
      <c r="G2562" s="14"/>
      <c r="H2562" s="14">
        <v>500</v>
      </c>
      <c r="I2562" s="14">
        <v>88.5</v>
      </c>
      <c r="J2562" s="9">
        <v>23</v>
      </c>
      <c r="K2562" s="14">
        <v>19.7</v>
      </c>
      <c r="L2562" s="14">
        <v>228</v>
      </c>
      <c r="M2562" s="14">
        <v>0.36799999999999999</v>
      </c>
      <c r="N2562" s="14">
        <f t="shared" ref="N2562:N2625" si="120">IF(AD2562&gt;0,K2562/AD2562,0)</f>
        <v>0.4020408163265306</v>
      </c>
      <c r="O2562" s="14">
        <f t="shared" si="119"/>
        <v>4.3462829736211042</v>
      </c>
      <c r="P2562" s="14"/>
      <c r="Q2562" s="14"/>
      <c r="R2562" s="14"/>
      <c r="W2562" t="s">
        <v>3530</v>
      </c>
      <c r="X2562" s="6">
        <v>2004</v>
      </c>
      <c r="Z2562" s="6">
        <v>0</v>
      </c>
      <c r="AD2562" s="14">
        <v>49</v>
      </c>
    </row>
    <row r="2563" spans="1:30">
      <c r="A2563" s="9">
        <v>15</v>
      </c>
      <c r="B2563" s="9" t="str">
        <f t="shared" ref="B2563:B2626" si="121">CONCATENATE(C2563,CHAR(32),D2563)</f>
        <v>Supravox 400-2000</v>
      </c>
      <c r="C2563" s="14" t="s">
        <v>1209</v>
      </c>
      <c r="D2563" s="14" t="s">
        <v>3312</v>
      </c>
      <c r="E2563" s="14"/>
      <c r="F2563" s="14"/>
      <c r="G2563" s="14"/>
      <c r="H2563" s="14">
        <v>120</v>
      </c>
      <c r="I2563" s="14">
        <v>96</v>
      </c>
      <c r="J2563" s="9">
        <v>10</v>
      </c>
      <c r="K2563" s="14">
        <v>23</v>
      </c>
      <c r="L2563" s="14">
        <v>450</v>
      </c>
      <c r="M2563" s="14">
        <v>0.27</v>
      </c>
      <c r="N2563" s="14">
        <f t="shared" si="120"/>
        <v>0.28048780487804881</v>
      </c>
      <c r="O2563" s="14">
        <f t="shared" si="119"/>
        <v>7.2209302325581541</v>
      </c>
      <c r="P2563" s="14"/>
      <c r="Q2563" s="14"/>
      <c r="R2563" s="14"/>
      <c r="W2563" t="s">
        <v>3530</v>
      </c>
      <c r="X2563" s="6">
        <v>2004</v>
      </c>
      <c r="Z2563" s="6">
        <v>0</v>
      </c>
      <c r="AD2563" s="14">
        <v>82</v>
      </c>
    </row>
    <row r="2564" spans="1:30">
      <c r="A2564" s="9">
        <v>15</v>
      </c>
      <c r="B2564" s="9" t="str">
        <f t="shared" si="121"/>
        <v>Tang Band WF-1000</v>
      </c>
      <c r="C2564" s="14" t="s">
        <v>14</v>
      </c>
      <c r="D2564" s="14" t="s">
        <v>3313</v>
      </c>
      <c r="E2564" s="14"/>
      <c r="F2564" s="14"/>
      <c r="G2564" s="14"/>
      <c r="H2564" s="14">
        <v>1000</v>
      </c>
      <c r="I2564" s="14">
        <v>95</v>
      </c>
      <c r="J2564" s="9">
        <v>6</v>
      </c>
      <c r="K2564" s="14">
        <v>43</v>
      </c>
      <c r="L2564" s="14">
        <v>114.67</v>
      </c>
      <c r="M2564" s="14">
        <v>0.33</v>
      </c>
      <c r="N2564" s="14">
        <f t="shared" si="120"/>
        <v>0.42156862745098039</v>
      </c>
      <c r="O2564" s="14">
        <f t="shared" ref="O2564:O2627" si="122">IF(AD2564&gt;0,1/(1/M2564-1/N2564),0)</f>
        <v>1.5192719486081365</v>
      </c>
      <c r="P2564" s="14"/>
      <c r="Q2564" s="14"/>
      <c r="R2564" s="14"/>
      <c r="W2564" t="s">
        <v>3530</v>
      </c>
      <c r="X2564" s="6">
        <v>2004</v>
      </c>
      <c r="Z2564" s="6">
        <v>0</v>
      </c>
      <c r="AD2564" s="14">
        <v>102</v>
      </c>
    </row>
    <row r="2565" spans="1:30">
      <c r="A2565" s="9">
        <v>15</v>
      </c>
      <c r="B2565" s="9" t="str">
        <f t="shared" si="121"/>
        <v>Tang Band WF-1003</v>
      </c>
      <c r="C2565" s="14" t="s">
        <v>14</v>
      </c>
      <c r="D2565" s="14" t="s">
        <v>3314</v>
      </c>
      <c r="E2565" s="14"/>
      <c r="F2565" s="14"/>
      <c r="G2565" s="14"/>
      <c r="H2565" s="14">
        <v>800</v>
      </c>
      <c r="I2565" s="14">
        <v>98</v>
      </c>
      <c r="J2565" s="9">
        <v>5</v>
      </c>
      <c r="K2565" s="14">
        <v>53</v>
      </c>
      <c r="L2565" s="14">
        <v>88.3</v>
      </c>
      <c r="M2565" s="14">
        <v>0.33</v>
      </c>
      <c r="N2565" s="14">
        <f t="shared" si="120"/>
        <v>0.35099337748344372</v>
      </c>
      <c r="O2565" s="14">
        <f t="shared" si="122"/>
        <v>5.5173501577287087</v>
      </c>
      <c r="P2565" s="14"/>
      <c r="Q2565" s="14"/>
      <c r="R2565" s="14"/>
      <c r="W2565" t="s">
        <v>3530</v>
      </c>
      <c r="X2565" s="6">
        <v>2004</v>
      </c>
      <c r="Z2565" s="6">
        <v>0</v>
      </c>
      <c r="AD2565" s="14">
        <v>151</v>
      </c>
    </row>
    <row r="2566" spans="1:30">
      <c r="A2566" s="9">
        <v>15</v>
      </c>
      <c r="B2566" s="9" t="str">
        <f t="shared" si="121"/>
        <v>Tang Band WF-1007</v>
      </c>
      <c r="C2566" s="14" t="s">
        <v>14</v>
      </c>
      <c r="D2566" s="14" t="s">
        <v>3315</v>
      </c>
      <c r="E2566" s="14"/>
      <c r="F2566" s="14"/>
      <c r="G2566" s="14"/>
      <c r="H2566" s="14">
        <v>500</v>
      </c>
      <c r="I2566" s="14">
        <v>97</v>
      </c>
      <c r="J2566" s="9">
        <v>3</v>
      </c>
      <c r="K2566" s="14">
        <v>45</v>
      </c>
      <c r="L2566" s="14">
        <v>141.83000000000001</v>
      </c>
      <c r="M2566" s="14">
        <v>0.28000000000000003</v>
      </c>
      <c r="N2566" s="14">
        <f t="shared" si="120"/>
        <v>0.34883720930232559</v>
      </c>
      <c r="O2566" s="14">
        <f t="shared" si="122"/>
        <v>1.4189189189189195</v>
      </c>
      <c r="P2566" s="14"/>
      <c r="Q2566" s="14"/>
      <c r="R2566" s="14"/>
      <c r="W2566" t="s">
        <v>3530</v>
      </c>
      <c r="X2566" s="6">
        <v>2004</v>
      </c>
      <c r="Z2566" s="6">
        <v>0</v>
      </c>
      <c r="AD2566" s="14">
        <v>129</v>
      </c>
    </row>
    <row r="2567" spans="1:30">
      <c r="A2567" s="9">
        <v>15</v>
      </c>
      <c r="B2567" s="9" t="str">
        <f t="shared" si="121"/>
        <v>Tannoy Gold 15"</v>
      </c>
      <c r="C2567" s="14" t="s">
        <v>2834</v>
      </c>
      <c r="D2567" s="14" t="s">
        <v>3316</v>
      </c>
      <c r="E2567" s="14"/>
      <c r="F2567" s="14"/>
      <c r="G2567" s="14"/>
      <c r="H2567" s="14">
        <v>50</v>
      </c>
      <c r="I2567" s="14">
        <v>94.8</v>
      </c>
      <c r="J2567" s="9"/>
      <c r="K2567" s="14">
        <v>26</v>
      </c>
      <c r="L2567" s="14">
        <v>350</v>
      </c>
      <c r="M2567" s="14">
        <v>0.2</v>
      </c>
      <c r="N2567" s="14">
        <f t="shared" si="120"/>
        <v>0.22033898305084745</v>
      </c>
      <c r="O2567" s="14">
        <f t="shared" si="122"/>
        <v>2.1666666666666661</v>
      </c>
      <c r="P2567" s="14"/>
      <c r="Q2567" s="14"/>
      <c r="R2567" s="14"/>
      <c r="W2567" t="s">
        <v>3530</v>
      </c>
      <c r="X2567" s="6">
        <v>2004</v>
      </c>
      <c r="Z2567" s="6">
        <v>0</v>
      </c>
      <c r="AD2567" s="14">
        <v>118</v>
      </c>
    </row>
    <row r="2568" spans="1:30">
      <c r="A2568" s="9">
        <v>15</v>
      </c>
      <c r="B2568" s="9" t="str">
        <f t="shared" si="121"/>
        <v>Tannoy HPD 385A</v>
      </c>
      <c r="C2568" s="14" t="s">
        <v>2834</v>
      </c>
      <c r="D2568" s="14" t="s">
        <v>3317</v>
      </c>
      <c r="E2568" s="14"/>
      <c r="F2568" s="14"/>
      <c r="G2568" s="14"/>
      <c r="H2568" s="14">
        <v>85</v>
      </c>
      <c r="I2568" s="14">
        <v>94.3</v>
      </c>
      <c r="J2568" s="9"/>
      <c r="K2568" s="14">
        <v>22</v>
      </c>
      <c r="L2568" s="14">
        <v>483</v>
      </c>
      <c r="M2568" s="14">
        <v>0.18</v>
      </c>
      <c r="N2568" s="14">
        <f t="shared" si="120"/>
        <v>0.2</v>
      </c>
      <c r="O2568" s="14">
        <f t="shared" si="122"/>
        <v>1.8000000000000007</v>
      </c>
      <c r="P2568" s="14"/>
      <c r="Q2568" s="14"/>
      <c r="R2568" s="14"/>
      <c r="W2568" t="s">
        <v>3530</v>
      </c>
      <c r="X2568" s="6">
        <v>2004</v>
      </c>
      <c r="Z2568" s="6">
        <v>0</v>
      </c>
      <c r="AD2568" s="14">
        <v>110</v>
      </c>
    </row>
    <row r="2569" spans="1:30">
      <c r="A2569" s="9">
        <v>15</v>
      </c>
      <c r="B2569" s="9" t="str">
        <f t="shared" si="121"/>
        <v>Tannoy Monitor Red 15"</v>
      </c>
      <c r="C2569" s="14" t="s">
        <v>2834</v>
      </c>
      <c r="D2569" s="14" t="s">
        <v>3318</v>
      </c>
      <c r="E2569" s="14"/>
      <c r="F2569" s="14"/>
      <c r="G2569" s="14"/>
      <c r="H2569" s="14">
        <v>50</v>
      </c>
      <c r="I2569" s="14">
        <v>93</v>
      </c>
      <c r="J2569" s="9"/>
      <c r="K2569" s="14">
        <v>32</v>
      </c>
      <c r="L2569" s="14">
        <v>266</v>
      </c>
      <c r="M2569" s="14">
        <v>0.26</v>
      </c>
      <c r="N2569" s="14">
        <f t="shared" si="120"/>
        <v>0.32</v>
      </c>
      <c r="O2569" s="14">
        <f t="shared" si="122"/>
        <v>1.3866666666666674</v>
      </c>
      <c r="P2569" s="14"/>
      <c r="Q2569" s="14"/>
      <c r="R2569" s="14"/>
      <c r="W2569" t="s">
        <v>3530</v>
      </c>
      <c r="X2569" s="6">
        <v>2004</v>
      </c>
      <c r="Z2569" s="6">
        <v>0</v>
      </c>
      <c r="AD2569" s="14">
        <v>100</v>
      </c>
    </row>
    <row r="2570" spans="1:30">
      <c r="A2570" s="9">
        <v>15</v>
      </c>
      <c r="B2570" s="9" t="str">
        <f t="shared" si="121"/>
        <v>Tannoy Monitor Silver 15"</v>
      </c>
      <c r="C2570" s="14" t="s">
        <v>2834</v>
      </c>
      <c r="D2570" s="14" t="s">
        <v>3319</v>
      </c>
      <c r="E2570" s="14"/>
      <c r="F2570" s="14"/>
      <c r="G2570" s="14"/>
      <c r="H2570" s="14">
        <v>25</v>
      </c>
      <c r="I2570" s="14">
        <v>93</v>
      </c>
      <c r="J2570" s="9"/>
      <c r="K2570" s="14">
        <v>32</v>
      </c>
      <c r="L2570" s="14">
        <v>266</v>
      </c>
      <c r="M2570" s="14">
        <v>0.26</v>
      </c>
      <c r="N2570" s="14">
        <f t="shared" si="120"/>
        <v>0.32</v>
      </c>
      <c r="O2570" s="14">
        <f t="shared" si="122"/>
        <v>1.3866666666666674</v>
      </c>
      <c r="P2570" s="14"/>
      <c r="Q2570" s="14"/>
      <c r="R2570" s="14"/>
      <c r="W2570" t="s">
        <v>3530</v>
      </c>
      <c r="X2570" s="6">
        <v>2004</v>
      </c>
      <c r="Z2570" s="6">
        <v>0</v>
      </c>
      <c r="AD2570" s="14">
        <v>100</v>
      </c>
    </row>
    <row r="2571" spans="1:30">
      <c r="A2571" s="9">
        <v>15</v>
      </c>
      <c r="B2571" s="9" t="str">
        <f t="shared" si="121"/>
        <v>TC Sounds TC15SCU</v>
      </c>
      <c r="C2571" s="14" t="s">
        <v>377</v>
      </c>
      <c r="D2571" s="14" t="s">
        <v>3320</v>
      </c>
      <c r="E2571" s="14"/>
      <c r="F2571" s="14"/>
      <c r="G2571" s="14"/>
      <c r="H2571" s="14">
        <v>200</v>
      </c>
      <c r="I2571" s="14">
        <v>93</v>
      </c>
      <c r="J2571" s="9">
        <v>11</v>
      </c>
      <c r="K2571" s="14">
        <v>15.6</v>
      </c>
      <c r="L2571" s="14">
        <v>1039</v>
      </c>
      <c r="M2571" s="14">
        <v>0.31180000000000002</v>
      </c>
      <c r="N2571" s="14">
        <f t="shared" si="120"/>
        <v>0.3183673469387755</v>
      </c>
      <c r="O2571" s="14">
        <f t="shared" si="122"/>
        <v>15.115226848974588</v>
      </c>
      <c r="P2571" s="14"/>
      <c r="Q2571" s="14"/>
      <c r="R2571" s="14"/>
      <c r="W2571" t="s">
        <v>3530</v>
      </c>
      <c r="X2571" s="6">
        <v>2004</v>
      </c>
      <c r="Z2571" s="6">
        <v>0</v>
      </c>
      <c r="AD2571" s="14">
        <v>49</v>
      </c>
    </row>
    <row r="2572" spans="1:30">
      <c r="A2572" s="9">
        <v>15</v>
      </c>
      <c r="B2572" s="9" t="str">
        <f t="shared" si="121"/>
        <v>Techno Voice GTS 15 BM</v>
      </c>
      <c r="C2572" s="14" t="s">
        <v>3321</v>
      </c>
      <c r="D2572" s="14" t="s">
        <v>3322</v>
      </c>
      <c r="E2572" s="14"/>
      <c r="F2572" s="14"/>
      <c r="G2572" s="14"/>
      <c r="H2572" s="14">
        <v>500</v>
      </c>
      <c r="I2572" s="14"/>
      <c r="J2572" s="9">
        <v>13</v>
      </c>
      <c r="K2572" s="14">
        <v>35.299999999999997</v>
      </c>
      <c r="L2572" s="14">
        <v>309.08999999999997</v>
      </c>
      <c r="M2572" s="14">
        <v>0.18</v>
      </c>
      <c r="N2572" s="14">
        <f t="shared" si="120"/>
        <v>0.18978494623655912</v>
      </c>
      <c r="O2572" s="14">
        <f t="shared" si="122"/>
        <v>3.4912087912088068</v>
      </c>
      <c r="P2572" s="14"/>
      <c r="Q2572" s="14"/>
      <c r="R2572" s="14"/>
      <c r="W2572" t="s">
        <v>3530</v>
      </c>
      <c r="X2572" s="6">
        <v>2004</v>
      </c>
      <c r="Z2572" s="6">
        <v>0</v>
      </c>
      <c r="AD2572" s="14">
        <v>186</v>
      </c>
    </row>
    <row r="2573" spans="1:30">
      <c r="A2573" s="9">
        <v>15</v>
      </c>
      <c r="B2573" s="9" t="str">
        <f t="shared" si="121"/>
        <v>Techno Voice GTS 15 SB</v>
      </c>
      <c r="C2573" s="14" t="s">
        <v>3321</v>
      </c>
      <c r="D2573" s="14" t="s">
        <v>3323</v>
      </c>
      <c r="E2573" s="14"/>
      <c r="F2573" s="14"/>
      <c r="G2573" s="14"/>
      <c r="H2573" s="14">
        <v>600</v>
      </c>
      <c r="I2573" s="14"/>
      <c r="J2573" s="9">
        <v>12</v>
      </c>
      <c r="K2573" s="14">
        <v>26.7</v>
      </c>
      <c r="L2573" s="14">
        <v>452.54</v>
      </c>
      <c r="M2573" s="14">
        <v>0.2</v>
      </c>
      <c r="N2573" s="14">
        <f t="shared" si="120"/>
        <v>0.19925373134328359</v>
      </c>
      <c r="O2573" s="14">
        <f t="shared" si="122"/>
        <v>-53.400000000000503</v>
      </c>
      <c r="P2573" s="14"/>
      <c r="Q2573" s="14"/>
      <c r="R2573" s="14"/>
      <c r="W2573" t="s">
        <v>3530</v>
      </c>
      <c r="X2573" s="6">
        <v>2004</v>
      </c>
      <c r="Z2573" s="6">
        <v>0</v>
      </c>
      <c r="AD2573" s="14">
        <v>134</v>
      </c>
    </row>
    <row r="2574" spans="1:30">
      <c r="A2574" s="9">
        <v>15</v>
      </c>
      <c r="B2574" s="9" t="str">
        <f t="shared" si="121"/>
        <v>Thump T1508P</v>
      </c>
      <c r="C2574" s="14" t="s">
        <v>1668</v>
      </c>
      <c r="D2574" s="14" t="s">
        <v>3324</v>
      </c>
      <c r="E2574" s="14"/>
      <c r="F2574" s="14"/>
      <c r="G2574" s="14"/>
      <c r="H2574" s="14">
        <v>175</v>
      </c>
      <c r="I2574" s="14">
        <v>92</v>
      </c>
      <c r="J2574" s="9"/>
      <c r="K2574" s="14">
        <v>30</v>
      </c>
      <c r="L2574" s="14">
        <v>112</v>
      </c>
      <c r="M2574" s="14">
        <v>0.6</v>
      </c>
      <c r="N2574" s="14">
        <f t="shared" si="120"/>
        <v>0.78947368421052633</v>
      </c>
      <c r="O2574" s="14">
        <f t="shared" si="122"/>
        <v>2.4999999999999991</v>
      </c>
      <c r="P2574" s="14"/>
      <c r="Q2574" s="14"/>
      <c r="R2574" s="14"/>
      <c r="W2574" t="s">
        <v>3530</v>
      </c>
      <c r="X2574" s="6">
        <v>2004</v>
      </c>
      <c r="Z2574" s="6">
        <v>0</v>
      </c>
      <c r="AD2574" s="14">
        <v>38</v>
      </c>
    </row>
    <row r="2575" spans="1:30">
      <c r="A2575" s="9">
        <v>15</v>
      </c>
      <c r="B2575" s="9" t="str">
        <f t="shared" si="121"/>
        <v>Thump T1546</v>
      </c>
      <c r="C2575" s="14" t="s">
        <v>1668</v>
      </c>
      <c r="D2575" s="14" t="s">
        <v>3325</v>
      </c>
      <c r="E2575" s="14"/>
      <c r="F2575" s="14"/>
      <c r="G2575" s="14"/>
      <c r="H2575" s="14">
        <v>350</v>
      </c>
      <c r="I2575" s="14">
        <v>92</v>
      </c>
      <c r="J2575" s="9"/>
      <c r="K2575" s="14">
        <v>25</v>
      </c>
      <c r="L2575" s="14">
        <v>112</v>
      </c>
      <c r="M2575" s="14">
        <v>0.79</v>
      </c>
      <c r="N2575" s="14">
        <f t="shared" si="120"/>
        <v>0.80645161290322576</v>
      </c>
      <c r="O2575" s="14">
        <f t="shared" si="122"/>
        <v>38.725490196078624</v>
      </c>
      <c r="P2575" s="14"/>
      <c r="Q2575" s="14"/>
      <c r="R2575" s="14"/>
      <c r="W2575" t="s">
        <v>3530</v>
      </c>
      <c r="X2575" s="6">
        <v>2004</v>
      </c>
      <c r="Z2575" s="6">
        <v>0</v>
      </c>
      <c r="AD2575" s="14">
        <v>31</v>
      </c>
    </row>
    <row r="2576" spans="1:30">
      <c r="A2576" s="9">
        <v>15</v>
      </c>
      <c r="B2576" s="9" t="str">
        <f t="shared" si="121"/>
        <v>Thump T1567</v>
      </c>
      <c r="C2576" s="14" t="s">
        <v>1668</v>
      </c>
      <c r="D2576" s="14" t="s">
        <v>3326</v>
      </c>
      <c r="E2576" s="14"/>
      <c r="F2576" s="14"/>
      <c r="G2576" s="14"/>
      <c r="H2576" s="14">
        <v>700</v>
      </c>
      <c r="I2576" s="14">
        <v>93</v>
      </c>
      <c r="J2576" s="9"/>
      <c r="K2576" s="14">
        <v>25</v>
      </c>
      <c r="L2576" s="14">
        <v>112</v>
      </c>
      <c r="M2576" s="14">
        <v>0.59</v>
      </c>
      <c r="N2576" s="14">
        <f t="shared" si="120"/>
        <v>0.78125</v>
      </c>
      <c r="O2576" s="14">
        <f t="shared" si="122"/>
        <v>2.4101307189542478</v>
      </c>
      <c r="P2576" s="14"/>
      <c r="Q2576" s="14"/>
      <c r="R2576" s="14"/>
      <c r="W2576" t="s">
        <v>3530</v>
      </c>
      <c r="X2576" s="6">
        <v>2004</v>
      </c>
      <c r="Z2576" s="6">
        <v>0</v>
      </c>
      <c r="AD2576" s="14">
        <v>32</v>
      </c>
    </row>
    <row r="2577" spans="1:30">
      <c r="A2577" s="9">
        <v>15</v>
      </c>
      <c r="B2577" s="9" t="str">
        <f t="shared" si="121"/>
        <v>Ultimate PW1550</v>
      </c>
      <c r="C2577" s="14" t="s">
        <v>936</v>
      </c>
      <c r="D2577" s="14" t="s">
        <v>3327</v>
      </c>
      <c r="E2577" s="14"/>
      <c r="F2577" s="14"/>
      <c r="G2577" s="14"/>
      <c r="H2577" s="14">
        <v>210</v>
      </c>
      <c r="I2577" s="14">
        <v>89</v>
      </c>
      <c r="J2577" s="9">
        <v>12.7</v>
      </c>
      <c r="K2577" s="14">
        <v>20</v>
      </c>
      <c r="L2577" s="14">
        <v>406.4</v>
      </c>
      <c r="M2577" s="14">
        <v>0.5696</v>
      </c>
      <c r="N2577" s="14">
        <f t="shared" si="120"/>
        <v>0.625</v>
      </c>
      <c r="O2577" s="14">
        <f t="shared" si="122"/>
        <v>6.4259927797833925</v>
      </c>
      <c r="P2577" s="14"/>
      <c r="Q2577" s="14"/>
      <c r="R2577" s="14"/>
      <c r="W2577" t="s">
        <v>3530</v>
      </c>
      <c r="X2577" s="6">
        <v>2004</v>
      </c>
      <c r="Z2577" s="6">
        <v>0</v>
      </c>
      <c r="AD2577" s="14">
        <v>32</v>
      </c>
    </row>
    <row r="2578" spans="1:30">
      <c r="A2578" s="9">
        <v>15</v>
      </c>
      <c r="B2578" s="9" t="str">
        <f t="shared" si="121"/>
        <v>Ultimate REFLEX 15</v>
      </c>
      <c r="C2578" s="14" t="s">
        <v>936</v>
      </c>
      <c r="D2578" s="14" t="s">
        <v>3328</v>
      </c>
      <c r="E2578" s="14"/>
      <c r="F2578" s="14"/>
      <c r="G2578" s="14"/>
      <c r="H2578" s="14">
        <v>450</v>
      </c>
      <c r="I2578" s="14">
        <v>91</v>
      </c>
      <c r="J2578" s="9">
        <v>11.4</v>
      </c>
      <c r="K2578" s="14">
        <v>20</v>
      </c>
      <c r="L2578" s="14">
        <v>396.5</v>
      </c>
      <c r="M2578" s="14">
        <v>0.38879999999999998</v>
      </c>
      <c r="N2578" s="14">
        <f t="shared" si="120"/>
        <v>0.4</v>
      </c>
      <c r="O2578" s="14">
        <f t="shared" si="122"/>
        <v>13.885714285714252</v>
      </c>
      <c r="P2578" s="14"/>
      <c r="Q2578" s="14"/>
      <c r="R2578" s="14"/>
      <c r="W2578" t="s">
        <v>3530</v>
      </c>
      <c r="X2578" s="6">
        <v>2004</v>
      </c>
      <c r="Z2578" s="6">
        <v>0</v>
      </c>
      <c r="AD2578" s="14">
        <v>50</v>
      </c>
    </row>
    <row r="2579" spans="1:30">
      <c r="A2579" s="9">
        <v>15</v>
      </c>
      <c r="B2579" s="9" t="str">
        <f t="shared" si="121"/>
        <v>Visaton BGS 40 8 Ohm</v>
      </c>
      <c r="C2579" s="14" t="s">
        <v>752</v>
      </c>
      <c r="D2579" s="14" t="s">
        <v>3329</v>
      </c>
      <c r="E2579" s="14"/>
      <c r="F2579" s="14"/>
      <c r="G2579" s="14"/>
      <c r="H2579" s="14">
        <v>200</v>
      </c>
      <c r="I2579" s="14">
        <v>98</v>
      </c>
      <c r="J2579" s="9">
        <v>8</v>
      </c>
      <c r="K2579" s="14">
        <v>38</v>
      </c>
      <c r="L2579" s="14">
        <v>263</v>
      </c>
      <c r="M2579" s="14">
        <v>0.2</v>
      </c>
      <c r="N2579" s="14">
        <f t="shared" si="120"/>
        <v>0.4</v>
      </c>
      <c r="O2579" s="14">
        <f t="shared" si="122"/>
        <v>0.4</v>
      </c>
      <c r="P2579" s="14"/>
      <c r="Q2579" s="14"/>
      <c r="R2579" s="14"/>
      <c r="W2579" t="s">
        <v>3530</v>
      </c>
      <c r="X2579" s="6">
        <v>2004</v>
      </c>
      <c r="Z2579" s="6">
        <v>0</v>
      </c>
      <c r="AD2579" s="14">
        <v>95</v>
      </c>
    </row>
    <row r="2580" spans="1:30">
      <c r="A2580" s="9">
        <v>15</v>
      </c>
      <c r="B2580" s="9" t="str">
        <f t="shared" si="121"/>
        <v>Visaton TIW 400 8 Ohm</v>
      </c>
      <c r="C2580" s="14" t="s">
        <v>752</v>
      </c>
      <c r="D2580" s="14" t="s">
        <v>3330</v>
      </c>
      <c r="E2580" s="14"/>
      <c r="F2580" s="14"/>
      <c r="G2580" s="14"/>
      <c r="H2580" s="14">
        <v>300</v>
      </c>
      <c r="I2580" s="14">
        <v>91</v>
      </c>
      <c r="J2580" s="9">
        <v>13.5</v>
      </c>
      <c r="K2580" s="14">
        <v>23</v>
      </c>
      <c r="L2580" s="14">
        <v>300</v>
      </c>
      <c r="M2580" s="14">
        <v>0.35</v>
      </c>
      <c r="N2580" s="14">
        <f t="shared" si="120"/>
        <v>0.37096774193548387</v>
      </c>
      <c r="O2580" s="14">
        <f t="shared" si="122"/>
        <v>6.192307692307689</v>
      </c>
      <c r="P2580" s="14"/>
      <c r="Q2580" s="14"/>
      <c r="R2580" s="14"/>
      <c r="W2580" t="s">
        <v>3530</v>
      </c>
      <c r="X2580" s="6">
        <v>2004</v>
      </c>
      <c r="Z2580" s="6">
        <v>0</v>
      </c>
      <c r="AD2580" s="14">
        <v>62</v>
      </c>
    </row>
    <row r="2581" spans="1:30">
      <c r="A2581" s="9">
        <v>15</v>
      </c>
      <c r="B2581" s="9" t="str">
        <f t="shared" si="121"/>
        <v>Visaton TIW 400 DS 2 Ohm</v>
      </c>
      <c r="C2581" s="14" t="s">
        <v>752</v>
      </c>
      <c r="D2581" s="14" t="s">
        <v>3331</v>
      </c>
      <c r="E2581" s="14"/>
      <c r="F2581" s="14"/>
      <c r="G2581" s="14"/>
      <c r="H2581" s="14">
        <v>300</v>
      </c>
      <c r="I2581" s="14">
        <v>91</v>
      </c>
      <c r="J2581" s="9">
        <v>13.5</v>
      </c>
      <c r="K2581" s="14">
        <v>21</v>
      </c>
      <c r="L2581" s="14">
        <v>400</v>
      </c>
      <c r="M2581" s="14">
        <v>0.41</v>
      </c>
      <c r="N2581" s="14">
        <f t="shared" si="120"/>
        <v>0.42857142857142855</v>
      </c>
      <c r="O2581" s="14">
        <f t="shared" si="122"/>
        <v>9.4615384615384794</v>
      </c>
      <c r="P2581" s="14"/>
      <c r="Q2581" s="14"/>
      <c r="R2581" s="14"/>
      <c r="W2581" t="s">
        <v>3530</v>
      </c>
      <c r="X2581" s="6">
        <v>2004</v>
      </c>
      <c r="Z2581" s="6">
        <v>0</v>
      </c>
      <c r="AD2581" s="14">
        <v>49</v>
      </c>
    </row>
    <row r="2582" spans="1:30">
      <c r="A2582" s="9">
        <v>15</v>
      </c>
      <c r="B2582" s="9" t="str">
        <f t="shared" si="121"/>
        <v>Visaton TIW 400 DS 4 Ohm</v>
      </c>
      <c r="C2582" s="14" t="s">
        <v>752</v>
      </c>
      <c r="D2582" s="14" t="s">
        <v>3332</v>
      </c>
      <c r="E2582" s="14"/>
      <c r="F2582" s="14"/>
      <c r="G2582" s="14"/>
      <c r="H2582" s="14">
        <v>300</v>
      </c>
      <c r="I2582" s="14">
        <v>88</v>
      </c>
      <c r="J2582" s="9">
        <v>13.5</v>
      </c>
      <c r="K2582" s="14">
        <v>21</v>
      </c>
      <c r="L2582" s="14">
        <v>422</v>
      </c>
      <c r="M2582" s="14">
        <v>0.79</v>
      </c>
      <c r="N2582" s="14">
        <f t="shared" si="120"/>
        <v>0.91304347826086951</v>
      </c>
      <c r="O2582" s="14">
        <f t="shared" si="122"/>
        <v>5.8621908127208568</v>
      </c>
      <c r="P2582" s="14"/>
      <c r="Q2582" s="14"/>
      <c r="R2582" s="14"/>
      <c r="W2582" t="s">
        <v>3530</v>
      </c>
      <c r="X2582" s="6">
        <v>2004</v>
      </c>
      <c r="Z2582" s="6">
        <v>0</v>
      </c>
      <c r="AD2582" s="14">
        <v>23</v>
      </c>
    </row>
    <row r="2583" spans="1:30">
      <c r="A2583" s="9">
        <v>15</v>
      </c>
      <c r="B2583" s="9" t="str">
        <f t="shared" si="121"/>
        <v>Visaton TIW 400 DS 8 Ohm</v>
      </c>
      <c r="C2583" s="14" t="s">
        <v>752</v>
      </c>
      <c r="D2583" s="14" t="s">
        <v>3333</v>
      </c>
      <c r="E2583" s="14"/>
      <c r="F2583" s="14"/>
      <c r="G2583" s="14"/>
      <c r="H2583" s="14">
        <v>300</v>
      </c>
      <c r="I2583" s="14">
        <v>91</v>
      </c>
      <c r="J2583" s="9">
        <v>13.5</v>
      </c>
      <c r="K2583" s="14">
        <v>20</v>
      </c>
      <c r="L2583" s="14">
        <v>440</v>
      </c>
      <c r="M2583" s="14">
        <v>0.32</v>
      </c>
      <c r="N2583" s="14">
        <f t="shared" si="120"/>
        <v>0.33898305084745761</v>
      </c>
      <c r="O2583" s="14">
        <f t="shared" si="122"/>
        <v>5.7142857142857197</v>
      </c>
      <c r="P2583" s="14"/>
      <c r="Q2583" s="14"/>
      <c r="R2583" s="14"/>
      <c r="W2583" t="s">
        <v>3530</v>
      </c>
      <c r="X2583" s="6">
        <v>2004</v>
      </c>
      <c r="Z2583" s="6">
        <v>0</v>
      </c>
      <c r="AD2583" s="14">
        <v>59</v>
      </c>
    </row>
    <row r="2584" spans="1:30">
      <c r="A2584" s="9">
        <v>15</v>
      </c>
      <c r="B2584" s="9" t="str">
        <f t="shared" si="121"/>
        <v>Volt PS15/250-16ohm</v>
      </c>
      <c r="C2584" s="14" t="s">
        <v>1700</v>
      </c>
      <c r="D2584" s="14" t="s">
        <v>3334</v>
      </c>
      <c r="E2584" s="14"/>
      <c r="F2584" s="14"/>
      <c r="G2584" s="14"/>
      <c r="H2584" s="14">
        <v>250</v>
      </c>
      <c r="I2584" s="14">
        <v>97</v>
      </c>
      <c r="J2584" s="9">
        <v>2.5</v>
      </c>
      <c r="K2584" s="14">
        <v>35</v>
      </c>
      <c r="L2584" s="14">
        <v>215</v>
      </c>
      <c r="M2584" s="14">
        <v>0.4</v>
      </c>
      <c r="N2584" s="14">
        <f t="shared" si="120"/>
        <v>0.47945205479452052</v>
      </c>
      <c r="O2584" s="14">
        <f t="shared" si="122"/>
        <v>2.4137931034482767</v>
      </c>
      <c r="P2584" s="14"/>
      <c r="Q2584" s="14"/>
      <c r="R2584" s="14"/>
      <c r="W2584" t="s">
        <v>3530</v>
      </c>
      <c r="X2584" s="6">
        <v>2004</v>
      </c>
      <c r="Z2584" s="6">
        <v>0</v>
      </c>
      <c r="AD2584" s="14">
        <v>73</v>
      </c>
    </row>
    <row r="2585" spans="1:30">
      <c r="A2585" s="9">
        <v>15</v>
      </c>
      <c r="B2585" s="9" t="str">
        <f t="shared" si="121"/>
        <v>Volt PS15/250-8ohm</v>
      </c>
      <c r="C2585" s="14" t="s">
        <v>1700</v>
      </c>
      <c r="D2585" s="14" t="s">
        <v>3335</v>
      </c>
      <c r="E2585" s="14"/>
      <c r="F2585" s="14"/>
      <c r="G2585" s="14"/>
      <c r="H2585" s="14">
        <v>250</v>
      </c>
      <c r="I2585" s="14">
        <v>97</v>
      </c>
      <c r="J2585" s="9">
        <v>2.5</v>
      </c>
      <c r="K2585" s="14">
        <v>35</v>
      </c>
      <c r="L2585" s="14">
        <v>215</v>
      </c>
      <c r="M2585" s="14">
        <v>0.4</v>
      </c>
      <c r="N2585" s="14">
        <f t="shared" si="120"/>
        <v>0.47945205479452052</v>
      </c>
      <c r="O2585" s="14">
        <f t="shared" si="122"/>
        <v>2.4137931034482767</v>
      </c>
      <c r="P2585" s="14"/>
      <c r="Q2585" s="14"/>
      <c r="R2585" s="14"/>
      <c r="W2585" t="s">
        <v>3530</v>
      </c>
      <c r="X2585" s="6">
        <v>2004</v>
      </c>
      <c r="Z2585" s="6">
        <v>0</v>
      </c>
      <c r="AD2585" s="14">
        <v>73</v>
      </c>
    </row>
    <row r="2586" spans="1:30">
      <c r="A2586" s="9">
        <v>15</v>
      </c>
      <c r="B2586" s="9" t="str">
        <f t="shared" si="121"/>
        <v>Volt PS15/300-16ohm</v>
      </c>
      <c r="C2586" s="14" t="s">
        <v>1700</v>
      </c>
      <c r="D2586" s="14" t="s">
        <v>3336</v>
      </c>
      <c r="E2586" s="14"/>
      <c r="F2586" s="14"/>
      <c r="G2586" s="14"/>
      <c r="H2586" s="14">
        <v>300</v>
      </c>
      <c r="I2586" s="14">
        <v>99</v>
      </c>
      <c r="J2586" s="9">
        <v>2</v>
      </c>
      <c r="K2586" s="14">
        <v>30</v>
      </c>
      <c r="L2586" s="14">
        <v>239</v>
      </c>
      <c r="M2586" s="14">
        <v>0.23</v>
      </c>
      <c r="N2586" s="14">
        <f t="shared" si="120"/>
        <v>0.27027027027027029</v>
      </c>
      <c r="O2586" s="14">
        <f t="shared" si="122"/>
        <v>1.5436241610738255</v>
      </c>
      <c r="P2586" s="14"/>
      <c r="Q2586" s="14"/>
      <c r="R2586" s="14"/>
      <c r="W2586" t="s">
        <v>3530</v>
      </c>
      <c r="X2586" s="6">
        <v>2004</v>
      </c>
      <c r="Z2586" s="6">
        <v>0</v>
      </c>
      <c r="AD2586" s="14">
        <v>111</v>
      </c>
    </row>
    <row r="2587" spans="1:30">
      <c r="A2587" s="9">
        <v>15</v>
      </c>
      <c r="B2587" s="9" t="str">
        <f t="shared" si="121"/>
        <v>Volt PS15/300-8ohm</v>
      </c>
      <c r="C2587" s="14" t="s">
        <v>1700</v>
      </c>
      <c r="D2587" s="14" t="s">
        <v>3337</v>
      </c>
      <c r="E2587" s="14"/>
      <c r="F2587" s="14"/>
      <c r="G2587" s="14"/>
      <c r="H2587" s="14">
        <v>300</v>
      </c>
      <c r="I2587" s="14">
        <v>99</v>
      </c>
      <c r="J2587" s="9">
        <v>2</v>
      </c>
      <c r="K2587" s="14">
        <v>30</v>
      </c>
      <c r="L2587" s="14">
        <v>239</v>
      </c>
      <c r="M2587" s="14">
        <v>0.23</v>
      </c>
      <c r="N2587" s="14">
        <f t="shared" si="120"/>
        <v>0.27027027027027029</v>
      </c>
      <c r="O2587" s="14">
        <f t="shared" si="122"/>
        <v>1.5436241610738255</v>
      </c>
      <c r="P2587" s="14"/>
      <c r="Q2587" s="14"/>
      <c r="R2587" s="14"/>
      <c r="W2587" t="s">
        <v>3530</v>
      </c>
      <c r="X2587" s="6">
        <v>2004</v>
      </c>
      <c r="Z2587" s="6">
        <v>0</v>
      </c>
      <c r="AD2587" s="14">
        <v>111</v>
      </c>
    </row>
    <row r="2588" spans="1:30">
      <c r="A2588" s="9">
        <v>15</v>
      </c>
      <c r="B2588" s="9" t="str">
        <f t="shared" si="121"/>
        <v>Volt R3813-16ohm</v>
      </c>
      <c r="C2588" s="14" t="s">
        <v>1700</v>
      </c>
      <c r="D2588" s="14" t="s">
        <v>3338</v>
      </c>
      <c r="E2588" s="14"/>
      <c r="F2588" s="14"/>
      <c r="G2588" s="14"/>
      <c r="H2588" s="14">
        <v>500</v>
      </c>
      <c r="I2588" s="14">
        <v>98</v>
      </c>
      <c r="J2588" s="9">
        <v>4.5</v>
      </c>
      <c r="K2588" s="14">
        <v>35</v>
      </c>
      <c r="L2588" s="14">
        <v>191</v>
      </c>
      <c r="M2588" s="14">
        <v>0.3</v>
      </c>
      <c r="N2588" s="14">
        <f t="shared" si="120"/>
        <v>0.33980582524271846</v>
      </c>
      <c r="O2588" s="14">
        <f t="shared" si="122"/>
        <v>2.560975609756095</v>
      </c>
      <c r="P2588" s="14"/>
      <c r="Q2588" s="14"/>
      <c r="R2588" s="14"/>
      <c r="W2588" t="s">
        <v>3530</v>
      </c>
      <c r="X2588" s="6">
        <v>2004</v>
      </c>
      <c r="Z2588" s="6">
        <v>0</v>
      </c>
      <c r="AD2588" s="14">
        <v>103</v>
      </c>
    </row>
    <row r="2589" spans="1:30">
      <c r="A2589" s="9">
        <v>15</v>
      </c>
      <c r="B2589" s="9" t="str">
        <f t="shared" si="121"/>
        <v>Volt R3813-8ohm</v>
      </c>
      <c r="C2589" s="14" t="s">
        <v>1700</v>
      </c>
      <c r="D2589" s="14" t="s">
        <v>3339</v>
      </c>
      <c r="E2589" s="14"/>
      <c r="F2589" s="14"/>
      <c r="G2589" s="14"/>
      <c r="H2589" s="14">
        <v>500</v>
      </c>
      <c r="I2589" s="14">
        <v>98</v>
      </c>
      <c r="J2589" s="9">
        <v>4.5</v>
      </c>
      <c r="K2589" s="14">
        <v>35</v>
      </c>
      <c r="L2589" s="14">
        <v>191</v>
      </c>
      <c r="M2589" s="14">
        <v>0.3</v>
      </c>
      <c r="N2589" s="14">
        <f t="shared" si="120"/>
        <v>0.33980582524271846</v>
      </c>
      <c r="O2589" s="14">
        <f t="shared" si="122"/>
        <v>2.560975609756095</v>
      </c>
      <c r="P2589" s="14"/>
      <c r="Q2589" s="14"/>
      <c r="R2589" s="14"/>
      <c r="W2589" t="s">
        <v>3530</v>
      </c>
      <c r="X2589" s="6">
        <v>2004</v>
      </c>
      <c r="Z2589" s="6">
        <v>0</v>
      </c>
      <c r="AD2589" s="14">
        <v>103</v>
      </c>
    </row>
    <row r="2590" spans="1:30">
      <c r="A2590" s="9">
        <v>15</v>
      </c>
      <c r="B2590" s="9" t="str">
        <f t="shared" si="121"/>
        <v>Volt R3823-16ohm</v>
      </c>
      <c r="C2590" s="14" t="s">
        <v>1700</v>
      </c>
      <c r="D2590" s="14" t="s">
        <v>3340</v>
      </c>
      <c r="E2590" s="14"/>
      <c r="F2590" s="14"/>
      <c r="G2590" s="14"/>
      <c r="H2590" s="14">
        <v>500</v>
      </c>
      <c r="I2590" s="14">
        <v>96</v>
      </c>
      <c r="J2590" s="9">
        <v>4.5</v>
      </c>
      <c r="K2590" s="14">
        <v>39</v>
      </c>
      <c r="L2590" s="14">
        <v>133</v>
      </c>
      <c r="M2590" s="14">
        <v>0.32</v>
      </c>
      <c r="N2590" s="14">
        <f t="shared" si="120"/>
        <v>0.35135135135135137</v>
      </c>
      <c r="O2590" s="14">
        <f t="shared" si="122"/>
        <v>3.5862068965517198</v>
      </c>
      <c r="P2590" s="14"/>
      <c r="Q2590" s="14"/>
      <c r="R2590" s="14"/>
      <c r="W2590" t="s">
        <v>3530</v>
      </c>
      <c r="X2590" s="6">
        <v>2004</v>
      </c>
      <c r="Z2590" s="6">
        <v>0</v>
      </c>
      <c r="AD2590" s="14">
        <v>111</v>
      </c>
    </row>
    <row r="2591" spans="1:30">
      <c r="A2591" s="9">
        <v>15</v>
      </c>
      <c r="B2591" s="9" t="str">
        <f t="shared" si="121"/>
        <v>Volt R3823-8ohm</v>
      </c>
      <c r="C2591" s="14" t="s">
        <v>1700</v>
      </c>
      <c r="D2591" s="14" t="s">
        <v>3341</v>
      </c>
      <c r="E2591" s="14"/>
      <c r="F2591" s="14"/>
      <c r="G2591" s="14"/>
      <c r="H2591" s="14">
        <v>500</v>
      </c>
      <c r="I2591" s="14">
        <v>96</v>
      </c>
      <c r="J2591" s="9">
        <v>4.5</v>
      </c>
      <c r="K2591" s="14">
        <v>39</v>
      </c>
      <c r="L2591" s="14">
        <v>133</v>
      </c>
      <c r="M2591" s="14">
        <v>0.32</v>
      </c>
      <c r="N2591" s="14">
        <f t="shared" si="120"/>
        <v>0.35135135135135137</v>
      </c>
      <c r="O2591" s="14">
        <f t="shared" si="122"/>
        <v>3.5862068965517198</v>
      </c>
      <c r="P2591" s="14"/>
      <c r="Q2591" s="14"/>
      <c r="R2591" s="14"/>
      <c r="W2591" t="s">
        <v>3530</v>
      </c>
      <c r="X2591" s="6">
        <v>2004</v>
      </c>
      <c r="Z2591" s="6">
        <v>0</v>
      </c>
      <c r="AD2591" s="14">
        <v>111</v>
      </c>
    </row>
    <row r="2592" spans="1:30">
      <c r="A2592" s="9">
        <v>15</v>
      </c>
      <c r="B2592" s="9" t="str">
        <f t="shared" si="121"/>
        <v>Volt R3853-16ohm</v>
      </c>
      <c r="C2592" s="14" t="s">
        <v>1700</v>
      </c>
      <c r="D2592" s="14" t="s">
        <v>3342</v>
      </c>
      <c r="E2592" s="14"/>
      <c r="F2592" s="14"/>
      <c r="G2592" s="14"/>
      <c r="H2592" s="14">
        <v>300</v>
      </c>
      <c r="I2592" s="14">
        <v>93</v>
      </c>
      <c r="J2592" s="9">
        <v>5.5</v>
      </c>
      <c r="K2592" s="14">
        <v>32</v>
      </c>
      <c r="L2592" s="14">
        <v>172</v>
      </c>
      <c r="M2592" s="14">
        <v>0.39</v>
      </c>
      <c r="N2592" s="14">
        <f t="shared" si="120"/>
        <v>0.43835616438356162</v>
      </c>
      <c r="O2592" s="14">
        <f t="shared" si="122"/>
        <v>3.5354107648725241</v>
      </c>
      <c r="P2592" s="14"/>
      <c r="Q2592" s="14"/>
      <c r="R2592" s="14"/>
      <c r="W2592" t="s">
        <v>3530</v>
      </c>
      <c r="X2592" s="6">
        <v>2004</v>
      </c>
      <c r="Z2592" s="6">
        <v>0</v>
      </c>
      <c r="AD2592" s="14">
        <v>73</v>
      </c>
    </row>
    <row r="2593" spans="1:30">
      <c r="A2593" s="9">
        <v>15</v>
      </c>
      <c r="B2593" s="9" t="str">
        <f t="shared" si="121"/>
        <v>Volt R3853-8ohm</v>
      </c>
      <c r="C2593" s="14" t="s">
        <v>1700</v>
      </c>
      <c r="D2593" s="14" t="s">
        <v>3343</v>
      </c>
      <c r="E2593" s="14"/>
      <c r="F2593" s="14"/>
      <c r="G2593" s="14"/>
      <c r="H2593" s="14">
        <v>300</v>
      </c>
      <c r="I2593" s="14">
        <v>93</v>
      </c>
      <c r="J2593" s="9">
        <v>5.5</v>
      </c>
      <c r="K2593" s="14">
        <v>32</v>
      </c>
      <c r="L2593" s="14">
        <v>172</v>
      </c>
      <c r="M2593" s="14">
        <v>0.39</v>
      </c>
      <c r="N2593" s="14">
        <f t="shared" si="120"/>
        <v>0.43835616438356162</v>
      </c>
      <c r="O2593" s="14">
        <f t="shared" si="122"/>
        <v>3.5354107648725241</v>
      </c>
      <c r="P2593" s="14"/>
      <c r="Q2593" s="14"/>
      <c r="R2593" s="14"/>
      <c r="W2593" t="s">
        <v>3530</v>
      </c>
      <c r="X2593" s="6">
        <v>2004</v>
      </c>
      <c r="Z2593" s="6">
        <v>0</v>
      </c>
      <c r="AD2593" s="14">
        <v>73</v>
      </c>
    </row>
    <row r="2594" spans="1:30">
      <c r="A2594" s="9">
        <v>15</v>
      </c>
      <c r="B2594" s="9" t="str">
        <f t="shared" si="121"/>
        <v>Zachry 38K50</v>
      </c>
      <c r="C2594" s="14" t="s">
        <v>918</v>
      </c>
      <c r="D2594" s="14" t="s">
        <v>3344</v>
      </c>
      <c r="E2594" s="14"/>
      <c r="F2594" s="14"/>
      <c r="G2594" s="14"/>
      <c r="H2594" s="14"/>
      <c r="I2594" s="14"/>
      <c r="J2594" s="9"/>
      <c r="K2594" s="14">
        <v>25.6</v>
      </c>
      <c r="L2594" s="14">
        <v>581</v>
      </c>
      <c r="M2594" s="14">
        <v>0.5</v>
      </c>
      <c r="N2594" s="14">
        <f t="shared" si="120"/>
        <v>0.56888888888888889</v>
      </c>
      <c r="O2594" s="14">
        <f t="shared" si="122"/>
        <v>4.129032258064516</v>
      </c>
      <c r="P2594" s="14"/>
      <c r="Q2594" s="14"/>
      <c r="R2594" s="14"/>
      <c r="W2594" t="s">
        <v>3530</v>
      </c>
      <c r="X2594" s="6">
        <v>2004</v>
      </c>
      <c r="Z2594" s="6">
        <v>0</v>
      </c>
      <c r="AD2594" s="14">
        <v>45</v>
      </c>
    </row>
    <row r="2595" spans="1:30">
      <c r="A2595" s="9">
        <v>15</v>
      </c>
      <c r="B2595" s="9" t="str">
        <f t="shared" si="121"/>
        <v>Zachry BX-115</v>
      </c>
      <c r="C2595" s="14" t="s">
        <v>918</v>
      </c>
      <c r="D2595" s="14" t="s">
        <v>3345</v>
      </c>
      <c r="E2595" s="14"/>
      <c r="F2595" s="14"/>
      <c r="G2595" s="14"/>
      <c r="H2595" s="14"/>
      <c r="I2595" s="14"/>
      <c r="J2595" s="9"/>
      <c r="K2595" s="14">
        <v>28</v>
      </c>
      <c r="L2595" s="14">
        <v>379</v>
      </c>
      <c r="M2595" s="14">
        <v>0.28000000000000003</v>
      </c>
      <c r="N2595" s="14">
        <f t="shared" si="120"/>
        <v>0</v>
      </c>
      <c r="O2595" s="14">
        <f t="shared" si="122"/>
        <v>0</v>
      </c>
      <c r="P2595" s="14"/>
      <c r="Q2595" s="14"/>
      <c r="R2595" s="14"/>
      <c r="W2595" t="s">
        <v>3530</v>
      </c>
      <c r="X2595" s="6">
        <v>2004</v>
      </c>
      <c r="Z2595" s="6">
        <v>0</v>
      </c>
      <c r="AD2595" s="14"/>
    </row>
    <row r="2596" spans="1:30">
      <c r="A2596" s="9">
        <v>15</v>
      </c>
      <c r="B2596" s="9" t="str">
        <f t="shared" si="121"/>
        <v>Zomax PA-15100220</v>
      </c>
      <c r="C2596" s="14" t="s">
        <v>920</v>
      </c>
      <c r="D2596" s="14" t="s">
        <v>3346</v>
      </c>
      <c r="E2596" s="14"/>
      <c r="F2596" s="14"/>
      <c r="G2596" s="14"/>
      <c r="H2596" s="14">
        <v>500</v>
      </c>
      <c r="I2596" s="14">
        <v>97</v>
      </c>
      <c r="J2596" s="9"/>
      <c r="K2596" s="14">
        <v>40</v>
      </c>
      <c r="L2596" s="14">
        <v>158</v>
      </c>
      <c r="M2596" s="14">
        <v>0.28999999999999998</v>
      </c>
      <c r="N2596" s="14">
        <f t="shared" si="120"/>
        <v>0.32</v>
      </c>
      <c r="O2596" s="14">
        <f t="shared" si="122"/>
        <v>3.093333333333331</v>
      </c>
      <c r="P2596" s="14"/>
      <c r="Q2596" s="14"/>
      <c r="R2596" s="14"/>
      <c r="W2596" t="s">
        <v>3530</v>
      </c>
      <c r="X2596" s="6">
        <v>2004</v>
      </c>
      <c r="Z2596" s="6">
        <v>0</v>
      </c>
      <c r="AD2596" s="14">
        <v>125</v>
      </c>
    </row>
    <row r="2597" spans="1:30">
      <c r="A2597" s="9">
        <v>15</v>
      </c>
      <c r="B2597" s="9" t="str">
        <f t="shared" si="121"/>
        <v>Zomax PA-15100220J</v>
      </c>
      <c r="C2597" s="14" t="s">
        <v>920</v>
      </c>
      <c r="D2597" s="14" t="s">
        <v>3347</v>
      </c>
      <c r="E2597" s="14"/>
      <c r="F2597" s="14"/>
      <c r="G2597" s="14"/>
      <c r="H2597" s="14">
        <v>500</v>
      </c>
      <c r="I2597" s="14">
        <v>98</v>
      </c>
      <c r="J2597" s="9"/>
      <c r="K2597" s="14">
        <v>40</v>
      </c>
      <c r="L2597" s="14">
        <v>191</v>
      </c>
      <c r="M2597" s="14">
        <v>0.3</v>
      </c>
      <c r="N2597" s="14">
        <f t="shared" si="120"/>
        <v>0.33057851239669422</v>
      </c>
      <c r="O2597" s="14">
        <f t="shared" si="122"/>
        <v>3.2432432432432408</v>
      </c>
      <c r="P2597" s="14"/>
      <c r="Q2597" s="14"/>
      <c r="R2597" s="14"/>
      <c r="W2597" t="s">
        <v>3530</v>
      </c>
      <c r="X2597" s="6">
        <v>2004</v>
      </c>
      <c r="Z2597" s="6">
        <v>0</v>
      </c>
      <c r="AD2597" s="14">
        <v>121</v>
      </c>
    </row>
    <row r="2598" spans="1:30">
      <c r="A2598" s="9">
        <v>15</v>
      </c>
      <c r="B2598" s="9" t="str">
        <f t="shared" si="121"/>
        <v>Zomax PA-15100220JH</v>
      </c>
      <c r="C2598" s="14" t="s">
        <v>920</v>
      </c>
      <c r="D2598" s="14" t="s">
        <v>3348</v>
      </c>
      <c r="E2598" s="14"/>
      <c r="F2598" s="14"/>
      <c r="G2598" s="14"/>
      <c r="H2598" s="14">
        <v>500</v>
      </c>
      <c r="I2598" s="14">
        <v>98</v>
      </c>
      <c r="J2598" s="9"/>
      <c r="K2598" s="14">
        <v>42</v>
      </c>
      <c r="L2598" s="14">
        <v>174</v>
      </c>
      <c r="M2598" s="14">
        <v>0.42</v>
      </c>
      <c r="N2598" s="14">
        <f t="shared" si="120"/>
        <v>0.42857142857142855</v>
      </c>
      <c r="O2598" s="14">
        <f t="shared" si="122"/>
        <v>21.000000000000075</v>
      </c>
      <c r="P2598" s="14"/>
      <c r="Q2598" s="14"/>
      <c r="R2598" s="14"/>
      <c r="W2598" t="s">
        <v>3530</v>
      </c>
      <c r="X2598" s="6">
        <v>2004</v>
      </c>
      <c r="Z2598" s="6">
        <v>0</v>
      </c>
      <c r="AD2598" s="14">
        <v>98</v>
      </c>
    </row>
    <row r="2599" spans="1:30">
      <c r="A2599" s="9">
        <v>15</v>
      </c>
      <c r="B2599" s="9" t="str">
        <f t="shared" si="121"/>
        <v>Zomax PA-15100220JS</v>
      </c>
      <c r="C2599" s="14" t="s">
        <v>920</v>
      </c>
      <c r="D2599" s="14" t="s">
        <v>3349</v>
      </c>
      <c r="E2599" s="14"/>
      <c r="F2599" s="14"/>
      <c r="G2599" s="14"/>
      <c r="H2599" s="14">
        <v>500</v>
      </c>
      <c r="I2599" s="14">
        <v>98</v>
      </c>
      <c r="J2599" s="9"/>
      <c r="K2599" s="14">
        <v>55</v>
      </c>
      <c r="L2599" s="14">
        <v>96</v>
      </c>
      <c r="M2599" s="14">
        <v>0.41</v>
      </c>
      <c r="N2599" s="14">
        <f t="shared" si="120"/>
        <v>0.45833333333333331</v>
      </c>
      <c r="O2599" s="14">
        <f t="shared" si="122"/>
        <v>3.8879310344827638</v>
      </c>
      <c r="P2599" s="14"/>
      <c r="Q2599" s="14"/>
      <c r="R2599" s="14"/>
      <c r="W2599" t="s">
        <v>3530</v>
      </c>
      <c r="X2599" s="6">
        <v>2004</v>
      </c>
      <c r="Z2599" s="6">
        <v>0</v>
      </c>
      <c r="AD2599" s="14">
        <v>120</v>
      </c>
    </row>
    <row r="2600" spans="1:30">
      <c r="A2600" s="9">
        <v>15</v>
      </c>
      <c r="B2600" s="9" t="str">
        <f t="shared" si="121"/>
        <v>Zomax PA-1575180C</v>
      </c>
      <c r="C2600" s="14" t="s">
        <v>920</v>
      </c>
      <c r="D2600" s="14" t="s">
        <v>3350</v>
      </c>
      <c r="E2600" s="14"/>
      <c r="F2600" s="14"/>
      <c r="G2600" s="14"/>
      <c r="H2600" s="14">
        <v>300</v>
      </c>
      <c r="I2600" s="14">
        <v>96</v>
      </c>
      <c r="J2600" s="9"/>
      <c r="K2600" s="14">
        <v>43</v>
      </c>
      <c r="L2600" s="14">
        <v>148</v>
      </c>
      <c r="M2600" s="14">
        <v>0.4</v>
      </c>
      <c r="N2600" s="14">
        <f t="shared" si="120"/>
        <v>0.46236559139784944</v>
      </c>
      <c r="O2600" s="14">
        <f t="shared" si="122"/>
        <v>2.9655172413793127</v>
      </c>
      <c r="P2600" s="14"/>
      <c r="Q2600" s="14"/>
      <c r="R2600" s="14"/>
      <c r="W2600" t="s">
        <v>3530</v>
      </c>
      <c r="X2600" s="6">
        <v>2004</v>
      </c>
      <c r="Z2600" s="6">
        <v>0</v>
      </c>
      <c r="AD2600" s="14">
        <v>93</v>
      </c>
    </row>
    <row r="2601" spans="1:30">
      <c r="A2601" s="9">
        <v>15</v>
      </c>
      <c r="B2601" s="9" t="str">
        <f t="shared" si="121"/>
        <v>Zomax PA-1575190JH</v>
      </c>
      <c r="C2601" s="14" t="s">
        <v>920</v>
      </c>
      <c r="D2601" s="14" t="s">
        <v>3351</v>
      </c>
      <c r="E2601" s="14"/>
      <c r="F2601" s="14"/>
      <c r="G2601" s="14"/>
      <c r="H2601" s="14">
        <v>300</v>
      </c>
      <c r="I2601" s="14">
        <v>98</v>
      </c>
      <c r="J2601" s="9"/>
      <c r="K2601" s="14">
        <v>46</v>
      </c>
      <c r="L2601" s="14">
        <v>190</v>
      </c>
      <c r="M2601" s="14">
        <v>0.42</v>
      </c>
      <c r="N2601" s="14">
        <f t="shared" si="120"/>
        <v>0.42990654205607476</v>
      </c>
      <c r="O2601" s="14">
        <f t="shared" si="122"/>
        <v>18.226415094339668</v>
      </c>
      <c r="P2601" s="14"/>
      <c r="Q2601" s="14"/>
      <c r="R2601" s="14"/>
      <c r="W2601" t="s">
        <v>3530</v>
      </c>
      <c r="X2601" s="6">
        <v>2004</v>
      </c>
      <c r="Z2601" s="6">
        <v>0</v>
      </c>
      <c r="AD2601" s="14">
        <v>107</v>
      </c>
    </row>
    <row r="2602" spans="1:30">
      <c r="A2602" s="9">
        <v>15</v>
      </c>
      <c r="B2602" s="9" t="str">
        <f t="shared" si="121"/>
        <v>Zomax PA-1575190JM</v>
      </c>
      <c r="C2602" s="14" t="s">
        <v>920</v>
      </c>
      <c r="D2602" s="14" t="s">
        <v>3352</v>
      </c>
      <c r="E2602" s="14"/>
      <c r="F2602" s="14"/>
      <c r="G2602" s="14"/>
      <c r="H2602" s="14">
        <v>500</v>
      </c>
      <c r="I2602" s="14">
        <v>98</v>
      </c>
      <c r="J2602" s="9"/>
      <c r="K2602" s="14">
        <v>55</v>
      </c>
      <c r="L2602" s="14">
        <v>98</v>
      </c>
      <c r="M2602" s="14">
        <v>0.42</v>
      </c>
      <c r="N2602" s="14">
        <f t="shared" si="120"/>
        <v>0.49107142857142855</v>
      </c>
      <c r="O2602" s="14">
        <f t="shared" si="122"/>
        <v>2.9020100502512585</v>
      </c>
      <c r="P2602" s="14"/>
      <c r="Q2602" s="14"/>
      <c r="R2602" s="14"/>
      <c r="W2602" t="s">
        <v>3530</v>
      </c>
      <c r="X2602" s="6">
        <v>2004</v>
      </c>
      <c r="Z2602" s="6">
        <v>0</v>
      </c>
      <c r="AD2602" s="14">
        <v>112</v>
      </c>
    </row>
    <row r="2603" spans="1:30">
      <c r="A2603" s="9">
        <v>15</v>
      </c>
      <c r="B2603" s="9" t="str">
        <f t="shared" si="121"/>
        <v>Zomax PF-1550140</v>
      </c>
      <c r="C2603" s="14" t="s">
        <v>920</v>
      </c>
      <c r="D2603" s="14" t="s">
        <v>3353</v>
      </c>
      <c r="E2603" s="14"/>
      <c r="F2603" s="14"/>
      <c r="G2603" s="14"/>
      <c r="H2603" s="14">
        <v>150</v>
      </c>
      <c r="I2603" s="14">
        <v>93</v>
      </c>
      <c r="J2603" s="9"/>
      <c r="K2603" s="14">
        <v>35</v>
      </c>
      <c r="L2603" s="14">
        <v>178</v>
      </c>
      <c r="M2603" s="14">
        <v>0.69</v>
      </c>
      <c r="N2603" s="14">
        <f t="shared" si="120"/>
        <v>0.7142857142857143</v>
      </c>
      <c r="O2603" s="14">
        <f t="shared" si="122"/>
        <v>20.294117647058698</v>
      </c>
      <c r="P2603" s="14"/>
      <c r="Q2603" s="14"/>
      <c r="R2603" s="14"/>
      <c r="W2603" t="s">
        <v>3530</v>
      </c>
      <c r="X2603" s="6">
        <v>2004</v>
      </c>
      <c r="Z2603" s="6">
        <v>0</v>
      </c>
      <c r="AD2603" s="14">
        <v>49</v>
      </c>
    </row>
    <row r="2604" spans="1:30">
      <c r="A2604" s="9">
        <v>15</v>
      </c>
      <c r="B2604" s="9" t="str">
        <f t="shared" si="121"/>
        <v>Zomax PF-1565156</v>
      </c>
      <c r="C2604" s="14" t="s">
        <v>920</v>
      </c>
      <c r="D2604" s="14" t="s">
        <v>3354</v>
      </c>
      <c r="E2604" s="14"/>
      <c r="F2604" s="14"/>
      <c r="G2604" s="14"/>
      <c r="H2604" s="14">
        <v>200</v>
      </c>
      <c r="I2604" s="14">
        <v>93</v>
      </c>
      <c r="J2604" s="9"/>
      <c r="K2604" s="14">
        <v>35</v>
      </c>
      <c r="L2604" s="14">
        <v>186</v>
      </c>
      <c r="M2604" s="14">
        <v>0.59</v>
      </c>
      <c r="N2604" s="14">
        <f t="shared" si="120"/>
        <v>0.68627450980392157</v>
      </c>
      <c r="O2604" s="14">
        <f t="shared" si="122"/>
        <v>4.2057026476578372</v>
      </c>
      <c r="P2604" s="14"/>
      <c r="Q2604" s="14"/>
      <c r="R2604" s="14"/>
      <c r="W2604" t="s">
        <v>3530</v>
      </c>
      <c r="X2604" s="6">
        <v>2004</v>
      </c>
      <c r="Z2604" s="6">
        <v>0</v>
      </c>
      <c r="AD2604" s="14">
        <v>51</v>
      </c>
    </row>
    <row r="2605" spans="1:30">
      <c r="A2605" s="9">
        <v>15</v>
      </c>
      <c r="B2605" s="9" t="str">
        <f t="shared" si="121"/>
        <v>Zomax PF-1575180YL</v>
      </c>
      <c r="C2605" s="14" t="s">
        <v>920</v>
      </c>
      <c r="D2605" s="14" t="s">
        <v>3355</v>
      </c>
      <c r="E2605" s="14"/>
      <c r="F2605" s="14"/>
      <c r="G2605" s="14"/>
      <c r="H2605" s="14">
        <v>300</v>
      </c>
      <c r="I2605" s="14">
        <v>96</v>
      </c>
      <c r="J2605" s="9"/>
      <c r="K2605" s="14">
        <v>41</v>
      </c>
      <c r="L2605" s="14">
        <v>195</v>
      </c>
      <c r="M2605" s="14">
        <v>0.5</v>
      </c>
      <c r="N2605" s="14">
        <f t="shared" si="120"/>
        <v>0.51898734177215189</v>
      </c>
      <c r="O2605" s="14">
        <f t="shared" si="122"/>
        <v>13.666666666666654</v>
      </c>
      <c r="P2605" s="14"/>
      <c r="Q2605" s="14"/>
      <c r="R2605" s="14"/>
      <c r="W2605" t="s">
        <v>3530</v>
      </c>
      <c r="X2605" s="6">
        <v>2004</v>
      </c>
      <c r="Z2605" s="6">
        <v>0</v>
      </c>
      <c r="AD2605" s="14">
        <v>79</v>
      </c>
    </row>
    <row r="2606" spans="1:30">
      <c r="A2606" s="9">
        <v>16</v>
      </c>
      <c r="B2606" s="9" t="str">
        <f t="shared" si="121"/>
        <v>Focal 40KX</v>
      </c>
      <c r="C2606" s="14" t="s">
        <v>977</v>
      </c>
      <c r="D2606" s="14" t="s">
        <v>3356</v>
      </c>
      <c r="E2606" s="14"/>
      <c r="F2606" s="14"/>
      <c r="G2606" s="14"/>
      <c r="H2606" s="14">
        <v>500</v>
      </c>
      <c r="I2606" s="14">
        <v>92.5</v>
      </c>
      <c r="J2606" s="9">
        <v>11</v>
      </c>
      <c r="K2606" s="14">
        <v>34.6</v>
      </c>
      <c r="L2606" s="14">
        <v>65.510000000000005</v>
      </c>
      <c r="M2606" s="14">
        <v>0.82</v>
      </c>
      <c r="N2606" s="14">
        <f t="shared" si="120"/>
        <v>0.96111111111111114</v>
      </c>
      <c r="O2606" s="14">
        <f t="shared" si="122"/>
        <v>5.5850393700787384</v>
      </c>
      <c r="P2606" s="14"/>
      <c r="Q2606" s="14"/>
      <c r="R2606" s="14"/>
      <c r="W2606" t="s">
        <v>3530</v>
      </c>
      <c r="X2606" s="6">
        <v>2004</v>
      </c>
      <c r="Z2606" s="6">
        <v>0</v>
      </c>
      <c r="AD2606" s="14">
        <v>36</v>
      </c>
    </row>
    <row r="2607" spans="1:30">
      <c r="A2607" s="9">
        <v>16</v>
      </c>
      <c r="B2607" s="9" t="str">
        <f t="shared" si="121"/>
        <v>Fostex FW405</v>
      </c>
      <c r="C2607" s="14" t="s">
        <v>786</v>
      </c>
      <c r="D2607" s="14" t="s">
        <v>3357</v>
      </c>
      <c r="E2607" s="14"/>
      <c r="F2607" s="14"/>
      <c r="G2607" s="14"/>
      <c r="H2607" s="14">
        <v>150</v>
      </c>
      <c r="I2607" s="14">
        <v>96</v>
      </c>
      <c r="J2607" s="9">
        <v>7</v>
      </c>
      <c r="K2607" s="14">
        <v>20</v>
      </c>
      <c r="L2607" s="14">
        <v>595</v>
      </c>
      <c r="M2607" s="14">
        <v>0.34</v>
      </c>
      <c r="N2607" s="14">
        <f t="shared" si="120"/>
        <v>0</v>
      </c>
      <c r="O2607" s="14">
        <f t="shared" si="122"/>
        <v>0</v>
      </c>
      <c r="P2607" s="14"/>
      <c r="Q2607" s="14"/>
      <c r="R2607" s="14"/>
      <c r="W2607" t="s">
        <v>3530</v>
      </c>
      <c r="X2607" s="6">
        <v>2004</v>
      </c>
      <c r="Z2607" s="6">
        <v>0</v>
      </c>
      <c r="AD2607" s="14"/>
    </row>
    <row r="2608" spans="1:30">
      <c r="A2608" s="9">
        <v>16</v>
      </c>
      <c r="B2608" s="9" t="str">
        <f t="shared" si="121"/>
        <v>Fostex W400A</v>
      </c>
      <c r="C2608" s="14" t="s">
        <v>786</v>
      </c>
      <c r="D2608" s="14" t="s">
        <v>3358</v>
      </c>
      <c r="E2608" s="14"/>
      <c r="F2608" s="14"/>
      <c r="G2608" s="14"/>
      <c r="H2608" s="14">
        <v>75</v>
      </c>
      <c r="I2608" s="14">
        <v>97</v>
      </c>
      <c r="J2608" s="9">
        <v>7</v>
      </c>
      <c r="K2608" s="14">
        <v>25</v>
      </c>
      <c r="L2608" s="14">
        <v>312.3</v>
      </c>
      <c r="M2608" s="14">
        <v>0.32</v>
      </c>
      <c r="N2608" s="14">
        <f t="shared" si="120"/>
        <v>0.32051282051282054</v>
      </c>
      <c r="O2608" s="14">
        <f t="shared" si="122"/>
        <v>199.9999999999865</v>
      </c>
      <c r="P2608" s="14"/>
      <c r="Q2608" s="14"/>
      <c r="R2608" s="14"/>
      <c r="W2608" t="s">
        <v>3530</v>
      </c>
      <c r="X2608" s="6">
        <v>2004</v>
      </c>
      <c r="Z2608" s="6">
        <v>0</v>
      </c>
      <c r="AD2608" s="14">
        <v>78</v>
      </c>
    </row>
    <row r="2609" spans="1:30">
      <c r="A2609" s="9">
        <v>16</v>
      </c>
      <c r="B2609" s="9" t="str">
        <f t="shared" si="121"/>
        <v>Soundstream DV-15</v>
      </c>
      <c r="C2609" s="14" t="s">
        <v>1656</v>
      </c>
      <c r="D2609" s="14" t="s">
        <v>3359</v>
      </c>
      <c r="E2609" s="14"/>
      <c r="F2609" s="14"/>
      <c r="G2609" s="14"/>
      <c r="H2609" s="14">
        <v>1200</v>
      </c>
      <c r="I2609" s="14">
        <v>88.5</v>
      </c>
      <c r="J2609" s="9">
        <v>12.75</v>
      </c>
      <c r="K2609" s="14">
        <v>29</v>
      </c>
      <c r="L2609" s="14">
        <v>60.966000000000001</v>
      </c>
      <c r="M2609" s="14">
        <v>0.42299999999999999</v>
      </c>
      <c r="N2609" s="14">
        <f t="shared" si="120"/>
        <v>0.52727272727272723</v>
      </c>
      <c r="O2609" s="14">
        <f t="shared" si="122"/>
        <v>2.1389712292938117</v>
      </c>
      <c r="P2609" s="14"/>
      <c r="Q2609" s="14"/>
      <c r="R2609" s="14"/>
      <c r="W2609" t="s">
        <v>3530</v>
      </c>
      <c r="X2609" s="6">
        <v>2004</v>
      </c>
      <c r="Z2609" s="6">
        <v>0</v>
      </c>
      <c r="AD2609" s="14">
        <v>55</v>
      </c>
    </row>
    <row r="2610" spans="1:30">
      <c r="A2610" s="9">
        <v>16</v>
      </c>
      <c r="B2610" s="9" t="str">
        <f t="shared" si="121"/>
        <v>TAD TL-1601a</v>
      </c>
      <c r="C2610" s="14" t="s">
        <v>2264</v>
      </c>
      <c r="D2610" s="14" t="s">
        <v>3360</v>
      </c>
      <c r="E2610" s="14"/>
      <c r="F2610" s="14"/>
      <c r="G2610" s="14"/>
      <c r="H2610" s="14">
        <v>150</v>
      </c>
      <c r="I2610" s="14">
        <v>97</v>
      </c>
      <c r="J2610" s="9">
        <v>8</v>
      </c>
      <c r="K2610" s="14">
        <v>28</v>
      </c>
      <c r="L2610" s="14">
        <v>304</v>
      </c>
      <c r="M2610" s="14">
        <v>0.31</v>
      </c>
      <c r="N2610" s="14">
        <f t="shared" si="120"/>
        <v>0.31818181818181818</v>
      </c>
      <c r="O2610" s="14">
        <f t="shared" si="122"/>
        <v>12.055555555555511</v>
      </c>
      <c r="P2610" s="14"/>
      <c r="Q2610" s="14"/>
      <c r="R2610" s="14"/>
      <c r="W2610" t="s">
        <v>3530</v>
      </c>
      <c r="X2610" s="6">
        <v>2004</v>
      </c>
      <c r="Z2610" s="6">
        <v>0</v>
      </c>
      <c r="AD2610" s="14">
        <v>88</v>
      </c>
    </row>
    <row r="2611" spans="1:30">
      <c r="A2611" s="9">
        <v>16</v>
      </c>
      <c r="B2611" s="9" t="str">
        <f t="shared" si="121"/>
        <v>TAD TL-1601b</v>
      </c>
      <c r="C2611" s="14" t="s">
        <v>2264</v>
      </c>
      <c r="D2611" s="14" t="s">
        <v>3361</v>
      </c>
      <c r="E2611" s="14"/>
      <c r="F2611" s="14"/>
      <c r="G2611" s="14"/>
      <c r="H2611" s="14">
        <v>200</v>
      </c>
      <c r="I2611" s="14">
        <v>97.5</v>
      </c>
      <c r="J2611" s="9">
        <v>8</v>
      </c>
      <c r="K2611" s="14">
        <v>28</v>
      </c>
      <c r="L2611" s="14">
        <v>307</v>
      </c>
      <c r="M2611" s="14">
        <v>0.34</v>
      </c>
      <c r="N2611" s="14">
        <f t="shared" si="120"/>
        <v>0.35897435897435898</v>
      </c>
      <c r="O2611" s="14">
        <f t="shared" si="122"/>
        <v>6.4324324324324369</v>
      </c>
      <c r="P2611" s="14"/>
      <c r="Q2611" s="14"/>
      <c r="R2611" s="14"/>
      <c r="W2611" t="s">
        <v>3530</v>
      </c>
      <c r="X2611" s="6">
        <v>2004</v>
      </c>
      <c r="Z2611" s="6">
        <v>0</v>
      </c>
      <c r="AD2611" s="14">
        <v>78</v>
      </c>
    </row>
    <row r="2612" spans="1:30">
      <c r="A2612" s="9">
        <v>16</v>
      </c>
      <c r="B2612" s="9" t="str">
        <f t="shared" si="121"/>
        <v>TAD TL-1601c</v>
      </c>
      <c r="C2612" s="14" t="s">
        <v>2264</v>
      </c>
      <c r="D2612" s="14" t="s">
        <v>3362</v>
      </c>
      <c r="E2612" s="14"/>
      <c r="F2612" s="14"/>
      <c r="G2612" s="14"/>
      <c r="H2612" s="14">
        <v>200</v>
      </c>
      <c r="I2612" s="14">
        <v>97</v>
      </c>
      <c r="J2612" s="9">
        <v>7.5</v>
      </c>
      <c r="K2612" s="14">
        <v>28</v>
      </c>
      <c r="L2612" s="14">
        <v>304</v>
      </c>
      <c r="M2612" s="14">
        <v>0.31</v>
      </c>
      <c r="N2612" s="14">
        <f t="shared" si="120"/>
        <v>0.31818181818181818</v>
      </c>
      <c r="O2612" s="14">
        <f t="shared" si="122"/>
        <v>12.055555555555511</v>
      </c>
      <c r="P2612" s="14"/>
      <c r="Q2612" s="14"/>
      <c r="R2612" s="14"/>
      <c r="W2612" t="s">
        <v>3530</v>
      </c>
      <c r="X2612" s="6">
        <v>2004</v>
      </c>
      <c r="Z2612" s="6">
        <v>0</v>
      </c>
      <c r="AD2612" s="14">
        <v>88</v>
      </c>
    </row>
    <row r="2613" spans="1:30">
      <c r="A2613" s="9">
        <v>16</v>
      </c>
      <c r="B2613" s="9" t="str">
        <f t="shared" si="121"/>
        <v>TAD TL-1602</v>
      </c>
      <c r="C2613" s="14" t="s">
        <v>2264</v>
      </c>
      <c r="D2613" s="14" t="s">
        <v>3363</v>
      </c>
      <c r="E2613" s="14"/>
      <c r="F2613" s="14"/>
      <c r="G2613" s="14"/>
      <c r="H2613" s="14">
        <v>150</v>
      </c>
      <c r="I2613" s="14">
        <v>97.5</v>
      </c>
      <c r="J2613" s="9">
        <v>5.5</v>
      </c>
      <c r="K2613" s="14">
        <v>21</v>
      </c>
      <c r="L2613" s="14">
        <v>519</v>
      </c>
      <c r="M2613" s="14">
        <v>0.21</v>
      </c>
      <c r="N2613" s="14">
        <f t="shared" si="120"/>
        <v>0.23076923076923078</v>
      </c>
      <c r="O2613" s="14">
        <f t="shared" si="122"/>
        <v>2.3333333333333321</v>
      </c>
      <c r="P2613" s="14"/>
      <c r="Q2613" s="14"/>
      <c r="R2613" s="14"/>
      <c r="W2613" t="s">
        <v>3530</v>
      </c>
      <c r="X2613" s="6">
        <v>2004</v>
      </c>
      <c r="Z2613" s="6">
        <v>0</v>
      </c>
      <c r="AD2613" s="14">
        <v>91</v>
      </c>
    </row>
    <row r="2614" spans="1:30">
      <c r="A2614" s="9">
        <v>16</v>
      </c>
      <c r="B2614" s="9" t="str">
        <f t="shared" si="121"/>
        <v>TAD TL-1603</v>
      </c>
      <c r="C2614" s="14" t="s">
        <v>2264</v>
      </c>
      <c r="D2614" s="14" t="s">
        <v>3364</v>
      </c>
      <c r="E2614" s="14"/>
      <c r="F2614" s="14"/>
      <c r="G2614" s="14"/>
      <c r="H2614" s="14">
        <v>200</v>
      </c>
      <c r="I2614" s="14">
        <v>97</v>
      </c>
      <c r="J2614" s="9">
        <v>8</v>
      </c>
      <c r="K2614" s="14">
        <v>28</v>
      </c>
      <c r="L2614" s="14">
        <v>304</v>
      </c>
      <c r="M2614" s="14">
        <v>0.34</v>
      </c>
      <c r="N2614" s="14">
        <f t="shared" si="120"/>
        <v>0.35897435897435898</v>
      </c>
      <c r="O2614" s="14">
        <f t="shared" si="122"/>
        <v>6.4324324324324369</v>
      </c>
      <c r="P2614" s="14"/>
      <c r="Q2614" s="14"/>
      <c r="R2614" s="14"/>
      <c r="W2614" t="s">
        <v>3530</v>
      </c>
      <c r="X2614" s="6">
        <v>2004</v>
      </c>
      <c r="Z2614" s="6">
        <v>0</v>
      </c>
      <c r="AD2614" s="14">
        <v>78</v>
      </c>
    </row>
    <row r="2615" spans="1:30">
      <c r="A2615" s="9">
        <v>18</v>
      </c>
      <c r="B2615" s="9" t="str">
        <f t="shared" si="121"/>
        <v>Acousto Pro P-18110A</v>
      </c>
      <c r="C2615" s="14" t="s">
        <v>948</v>
      </c>
      <c r="D2615" s="14" t="s">
        <v>3365</v>
      </c>
      <c r="E2615" s="14"/>
      <c r="F2615" s="14"/>
      <c r="G2615" s="14"/>
      <c r="H2615" s="14">
        <v>300</v>
      </c>
      <c r="I2615" s="14">
        <v>98</v>
      </c>
      <c r="J2615" s="9"/>
      <c r="K2615" s="14">
        <v>30</v>
      </c>
      <c r="L2615" s="14">
        <v>423</v>
      </c>
      <c r="M2615" s="14">
        <v>0.54</v>
      </c>
      <c r="N2615" s="14">
        <f t="shared" si="120"/>
        <v>0.56603773584905659</v>
      </c>
      <c r="O2615" s="14">
        <f t="shared" si="122"/>
        <v>11.739130434782631</v>
      </c>
      <c r="P2615" s="14"/>
      <c r="Q2615" s="14"/>
      <c r="R2615" s="14"/>
      <c r="W2615" t="s">
        <v>3530</v>
      </c>
      <c r="X2615" s="6">
        <v>2004</v>
      </c>
      <c r="Z2615" s="6">
        <v>0</v>
      </c>
      <c r="AD2615" s="14">
        <v>53</v>
      </c>
    </row>
    <row r="2616" spans="1:30">
      <c r="A2616" s="9">
        <v>18</v>
      </c>
      <c r="B2616" s="9" t="str">
        <f t="shared" si="121"/>
        <v>Adire Audio Maelstrom</v>
      </c>
      <c r="C2616" s="14" t="s">
        <v>2272</v>
      </c>
      <c r="D2616" s="14" t="s">
        <v>3366</v>
      </c>
      <c r="E2616" s="14"/>
      <c r="F2616" s="14"/>
      <c r="G2616" s="14"/>
      <c r="H2616" s="14">
        <v>1000</v>
      </c>
      <c r="I2616" s="14">
        <v>92.9</v>
      </c>
      <c r="J2616" s="9">
        <v>13</v>
      </c>
      <c r="K2616" s="14">
        <v>20</v>
      </c>
      <c r="L2616" s="14">
        <v>460</v>
      </c>
      <c r="M2616" s="14">
        <v>0.28000000000000003</v>
      </c>
      <c r="N2616" s="14">
        <f t="shared" si="120"/>
        <v>0.28985507246376813</v>
      </c>
      <c r="O2616" s="14">
        <f t="shared" si="122"/>
        <v>8.235294117647058</v>
      </c>
      <c r="P2616" s="14"/>
      <c r="Q2616" s="14"/>
      <c r="R2616" s="14"/>
      <c r="W2616" t="s">
        <v>3530</v>
      </c>
      <c r="X2616" s="6">
        <v>2004</v>
      </c>
      <c r="Z2616" s="6">
        <v>0</v>
      </c>
      <c r="AD2616" s="14">
        <v>69</v>
      </c>
    </row>
    <row r="2617" spans="1:30">
      <c r="A2617" s="9">
        <v>18</v>
      </c>
      <c r="B2617" s="9" t="str">
        <f t="shared" si="121"/>
        <v>Atomic APX18D2</v>
      </c>
      <c r="C2617" s="14" t="s">
        <v>1113</v>
      </c>
      <c r="D2617" s="14" t="s">
        <v>3367</v>
      </c>
      <c r="E2617" s="14"/>
      <c r="F2617" s="14"/>
      <c r="G2617" s="14"/>
      <c r="H2617" s="14"/>
      <c r="I2617" s="14">
        <v>92.54</v>
      </c>
      <c r="J2617" s="9">
        <v>15</v>
      </c>
      <c r="K2617" s="14">
        <v>26.17</v>
      </c>
      <c r="L2617" s="14">
        <v>188</v>
      </c>
      <c r="M2617" s="14">
        <v>0.26</v>
      </c>
      <c r="N2617" s="14">
        <f t="shared" si="120"/>
        <v>0.2907777777777778</v>
      </c>
      <c r="O2617" s="14">
        <f t="shared" si="122"/>
        <v>2.4563898916967508</v>
      </c>
      <c r="P2617" s="14"/>
      <c r="Q2617" s="14"/>
      <c r="R2617" s="14"/>
      <c r="W2617" t="s">
        <v>3530</v>
      </c>
      <c r="X2617" s="6">
        <v>2004</v>
      </c>
      <c r="Z2617" s="6">
        <v>0</v>
      </c>
      <c r="AD2617" s="14">
        <v>90</v>
      </c>
    </row>
    <row r="2618" spans="1:30">
      <c r="A2618" s="9">
        <v>18</v>
      </c>
      <c r="B2618" s="9" t="str">
        <f t="shared" si="121"/>
        <v>Atomic APX18Q2</v>
      </c>
      <c r="C2618" s="14" t="s">
        <v>1113</v>
      </c>
      <c r="D2618" s="14" t="s">
        <v>3368</v>
      </c>
      <c r="E2618" s="14"/>
      <c r="F2618" s="14"/>
      <c r="G2618" s="14"/>
      <c r="H2618" s="14"/>
      <c r="I2618" s="14">
        <v>94.9</v>
      </c>
      <c r="J2618" s="9">
        <v>15</v>
      </c>
      <c r="K2618" s="14">
        <v>28.85</v>
      </c>
      <c r="L2618" s="14">
        <v>195</v>
      </c>
      <c r="M2618" s="14">
        <v>0.248</v>
      </c>
      <c r="N2618" s="14">
        <f t="shared" si="120"/>
        <v>0.25990990990990992</v>
      </c>
      <c r="O2618" s="14">
        <f t="shared" si="122"/>
        <v>5.4121028744326773</v>
      </c>
      <c r="P2618" s="14"/>
      <c r="Q2618" s="14"/>
      <c r="R2618" s="14"/>
      <c r="W2618" t="s">
        <v>3530</v>
      </c>
      <c r="X2618" s="6">
        <v>2004</v>
      </c>
      <c r="Z2618" s="6">
        <v>0</v>
      </c>
      <c r="AD2618" s="14">
        <v>111</v>
      </c>
    </row>
    <row r="2619" spans="1:30">
      <c r="A2619" s="9">
        <v>18</v>
      </c>
      <c r="B2619" s="9" t="str">
        <f t="shared" si="121"/>
        <v>Atomic APX18Q5</v>
      </c>
      <c r="C2619" s="14" t="s">
        <v>1113</v>
      </c>
      <c r="D2619" s="14" t="s">
        <v>3369</v>
      </c>
      <c r="E2619" s="14"/>
      <c r="F2619" s="14"/>
      <c r="G2619" s="14"/>
      <c r="H2619" s="14"/>
      <c r="I2619" s="14">
        <v>95.67</v>
      </c>
      <c r="J2619" s="9">
        <v>15</v>
      </c>
      <c r="K2619" s="14">
        <v>32.25</v>
      </c>
      <c r="L2619" s="14">
        <v>144</v>
      </c>
      <c r="M2619" s="14">
        <v>0.19</v>
      </c>
      <c r="N2619" s="14">
        <f t="shared" si="120"/>
        <v>0.20031055900621117</v>
      </c>
      <c r="O2619" s="14">
        <f t="shared" si="122"/>
        <v>3.6912650602409585</v>
      </c>
      <c r="P2619" s="14"/>
      <c r="Q2619" s="14"/>
      <c r="R2619" s="14"/>
      <c r="W2619" t="s">
        <v>3530</v>
      </c>
      <c r="X2619" s="6">
        <v>2004</v>
      </c>
      <c r="Z2619" s="6">
        <v>0</v>
      </c>
      <c r="AD2619" s="14">
        <v>161</v>
      </c>
    </row>
    <row r="2620" spans="1:30">
      <c r="A2620" s="9">
        <v>18</v>
      </c>
      <c r="B2620" s="9" t="str">
        <f t="shared" si="121"/>
        <v>Aura MR18.4</v>
      </c>
      <c r="C2620" s="14" t="s">
        <v>724</v>
      </c>
      <c r="D2620" s="14" t="s">
        <v>3370</v>
      </c>
      <c r="E2620" s="14"/>
      <c r="F2620" s="14"/>
      <c r="G2620" s="14"/>
      <c r="H2620" s="14"/>
      <c r="I2620" s="14">
        <v>89.5</v>
      </c>
      <c r="J2620" s="9"/>
      <c r="K2620" s="14">
        <v>17</v>
      </c>
      <c r="L2620" s="14">
        <v>423</v>
      </c>
      <c r="M2620" s="14">
        <v>0.39</v>
      </c>
      <c r="N2620" s="14">
        <f t="shared" si="120"/>
        <v>0.42499999999999999</v>
      </c>
      <c r="O2620" s="14">
        <f t="shared" si="122"/>
        <v>4.7357142857142929</v>
      </c>
      <c r="P2620" s="14"/>
      <c r="Q2620" s="14"/>
      <c r="R2620" s="14"/>
      <c r="W2620" t="s">
        <v>3530</v>
      </c>
      <c r="X2620" s="6">
        <v>2004</v>
      </c>
      <c r="Z2620" s="6">
        <v>0</v>
      </c>
      <c r="AD2620" s="14">
        <v>40</v>
      </c>
    </row>
    <row r="2621" spans="1:30">
      <c r="A2621" s="9">
        <v>18</v>
      </c>
      <c r="B2621" s="9" t="str">
        <f t="shared" si="121"/>
        <v>Aura NRT 18-8</v>
      </c>
      <c r="C2621" s="14" t="s">
        <v>724</v>
      </c>
      <c r="D2621" s="14" t="s">
        <v>3371</v>
      </c>
      <c r="E2621" s="14"/>
      <c r="F2621" s="14"/>
      <c r="G2621" s="14"/>
      <c r="H2621" s="14">
        <v>800</v>
      </c>
      <c r="I2621" s="14">
        <v>96</v>
      </c>
      <c r="J2621" s="9">
        <v>18</v>
      </c>
      <c r="K2621" s="14">
        <v>25</v>
      </c>
      <c r="L2621" s="14">
        <v>475</v>
      </c>
      <c r="M2621" s="14">
        <v>0.26</v>
      </c>
      <c r="N2621" s="14">
        <f t="shared" si="120"/>
        <v>0.2808988764044944</v>
      </c>
      <c r="O2621" s="14">
        <f t="shared" si="122"/>
        <v>3.4946236559139781</v>
      </c>
      <c r="P2621" s="14"/>
      <c r="Q2621" s="14"/>
      <c r="R2621" s="14"/>
      <c r="W2621" t="s">
        <v>3530</v>
      </c>
      <c r="X2621" s="6">
        <v>2004</v>
      </c>
      <c r="Z2621" s="6">
        <v>0</v>
      </c>
      <c r="AD2621" s="14">
        <v>89</v>
      </c>
    </row>
    <row r="2622" spans="1:30">
      <c r="A2622" s="9">
        <v>18</v>
      </c>
      <c r="B2622" s="9" t="str">
        <f t="shared" si="121"/>
        <v>Aura NS18-992-4A</v>
      </c>
      <c r="C2622" s="14" t="s">
        <v>724</v>
      </c>
      <c r="D2622" s="14" t="s">
        <v>3372</v>
      </c>
      <c r="E2622" s="14"/>
      <c r="F2622" s="14"/>
      <c r="G2622" s="14"/>
      <c r="H2622" s="14">
        <v>800</v>
      </c>
      <c r="I2622" s="14">
        <v>86</v>
      </c>
      <c r="J2622" s="9">
        <v>25</v>
      </c>
      <c r="K2622" s="14">
        <v>20</v>
      </c>
      <c r="L2622" s="14">
        <v>322</v>
      </c>
      <c r="M2622" s="14">
        <v>0.47</v>
      </c>
      <c r="N2622" s="14">
        <f t="shared" si="120"/>
        <v>0.5</v>
      </c>
      <c r="O2622" s="14">
        <f t="shared" si="122"/>
        <v>7.8333333333333357</v>
      </c>
      <c r="P2622" s="14"/>
      <c r="Q2622" s="14"/>
      <c r="R2622" s="14"/>
      <c r="W2622" t="s">
        <v>3530</v>
      </c>
      <c r="X2622" s="6">
        <v>2004</v>
      </c>
      <c r="Z2622" s="6">
        <v>0</v>
      </c>
      <c r="AD2622" s="14">
        <v>40</v>
      </c>
    </row>
    <row r="2623" spans="1:30">
      <c r="A2623" s="9">
        <v>18</v>
      </c>
      <c r="B2623" s="9" t="str">
        <f t="shared" si="121"/>
        <v>BC 18 PS 46 4 ohm</v>
      </c>
      <c r="C2623" s="14" t="s">
        <v>1221</v>
      </c>
      <c r="D2623" s="14" t="s">
        <v>3373</v>
      </c>
      <c r="E2623" s="14"/>
      <c r="F2623" s="14"/>
      <c r="G2623" s="14"/>
      <c r="H2623" s="14">
        <v>700</v>
      </c>
      <c r="I2623" s="14">
        <v>96.5</v>
      </c>
      <c r="J2623" s="9">
        <v>6</v>
      </c>
      <c r="K2623" s="14">
        <v>28</v>
      </c>
      <c r="L2623" s="14">
        <v>386</v>
      </c>
      <c r="M2623" s="14">
        <v>0.31</v>
      </c>
      <c r="N2623" s="14">
        <f t="shared" si="120"/>
        <v>0.32941176470588235</v>
      </c>
      <c r="O2623" s="14">
        <f t="shared" si="122"/>
        <v>5.2606060606060501</v>
      </c>
      <c r="P2623" s="14"/>
      <c r="Q2623" s="14"/>
      <c r="R2623" s="14"/>
      <c r="W2623" t="s">
        <v>3530</v>
      </c>
      <c r="X2623" s="6">
        <v>2004</v>
      </c>
      <c r="Z2623" s="6">
        <v>0</v>
      </c>
      <c r="AD2623" s="14">
        <v>85</v>
      </c>
    </row>
    <row r="2624" spans="1:30">
      <c r="A2624" s="9">
        <v>18</v>
      </c>
      <c r="B2624" s="9" t="str">
        <f t="shared" si="121"/>
        <v>BC 18 PS 46 8 ohm</v>
      </c>
      <c r="C2624" s="14" t="s">
        <v>1221</v>
      </c>
      <c r="D2624" s="14" t="s">
        <v>3374</v>
      </c>
      <c r="E2624" s="14"/>
      <c r="F2624" s="14"/>
      <c r="G2624" s="14"/>
      <c r="H2624" s="14">
        <v>700</v>
      </c>
      <c r="I2624" s="14">
        <v>96.5</v>
      </c>
      <c r="J2624" s="9">
        <v>6</v>
      </c>
      <c r="K2624" s="14">
        <v>28</v>
      </c>
      <c r="L2624" s="14">
        <v>386</v>
      </c>
      <c r="M2624" s="14">
        <v>0.31</v>
      </c>
      <c r="N2624" s="14">
        <f t="shared" si="120"/>
        <v>0.32941176470588235</v>
      </c>
      <c r="O2624" s="14">
        <f t="shared" si="122"/>
        <v>5.2606060606060501</v>
      </c>
      <c r="P2624" s="14"/>
      <c r="Q2624" s="14"/>
      <c r="R2624" s="14"/>
      <c r="W2624" t="s">
        <v>3530</v>
      </c>
      <c r="X2624" s="6">
        <v>2004</v>
      </c>
      <c r="Z2624" s="6">
        <v>0</v>
      </c>
      <c r="AD2624" s="14">
        <v>85</v>
      </c>
    </row>
    <row r="2625" spans="1:30">
      <c r="A2625" s="9">
        <v>18</v>
      </c>
      <c r="B2625" s="9" t="str">
        <f t="shared" si="121"/>
        <v>BC 18 PZB 46 4 ohm</v>
      </c>
      <c r="C2625" s="14" t="s">
        <v>1221</v>
      </c>
      <c r="D2625" s="14" t="s">
        <v>3375</v>
      </c>
      <c r="E2625" s="14"/>
      <c r="F2625" s="14"/>
      <c r="G2625" s="14"/>
      <c r="H2625" s="14">
        <v>700</v>
      </c>
      <c r="I2625" s="14">
        <v>97</v>
      </c>
      <c r="J2625" s="9">
        <v>8</v>
      </c>
      <c r="K2625" s="14">
        <v>37</v>
      </c>
      <c r="L2625" s="14">
        <v>155</v>
      </c>
      <c r="M2625" s="14">
        <v>0.37</v>
      </c>
      <c r="N2625" s="14">
        <f t="shared" si="120"/>
        <v>0.38947368421052631</v>
      </c>
      <c r="O2625" s="14">
        <f t="shared" si="122"/>
        <v>7.400000000000003</v>
      </c>
      <c r="P2625" s="14"/>
      <c r="Q2625" s="14"/>
      <c r="R2625" s="14"/>
      <c r="W2625" t="s">
        <v>3530</v>
      </c>
      <c r="X2625" s="6">
        <v>2004</v>
      </c>
      <c r="Z2625" s="6">
        <v>0</v>
      </c>
      <c r="AD2625" s="14">
        <v>95</v>
      </c>
    </row>
    <row r="2626" spans="1:30">
      <c r="A2626" s="9">
        <v>18</v>
      </c>
      <c r="B2626" s="9" t="str">
        <f t="shared" si="121"/>
        <v>BC 18 PZB 46 8 ohm</v>
      </c>
      <c r="C2626" s="14" t="s">
        <v>1221</v>
      </c>
      <c r="D2626" s="14" t="s">
        <v>3376</v>
      </c>
      <c r="E2626" s="14"/>
      <c r="F2626" s="14"/>
      <c r="G2626" s="14"/>
      <c r="H2626" s="14">
        <v>700</v>
      </c>
      <c r="I2626" s="14">
        <v>97</v>
      </c>
      <c r="J2626" s="9">
        <v>8</v>
      </c>
      <c r="K2626" s="14">
        <v>37</v>
      </c>
      <c r="L2626" s="14">
        <v>155</v>
      </c>
      <c r="M2626" s="14">
        <v>0.37</v>
      </c>
      <c r="N2626" s="14">
        <f t="shared" ref="N2626:N2689" si="123">IF(AD2626&gt;0,K2626/AD2626,0)</f>
        <v>0.38947368421052631</v>
      </c>
      <c r="O2626" s="14">
        <f t="shared" si="122"/>
        <v>7.400000000000003</v>
      </c>
      <c r="P2626" s="14"/>
      <c r="Q2626" s="14"/>
      <c r="R2626" s="14"/>
      <c r="W2626" t="s">
        <v>3530</v>
      </c>
      <c r="X2626" s="6">
        <v>2004</v>
      </c>
      <c r="Z2626" s="6">
        <v>0</v>
      </c>
      <c r="AD2626" s="14">
        <v>95</v>
      </c>
    </row>
    <row r="2627" spans="1:30">
      <c r="A2627" s="9">
        <v>18</v>
      </c>
      <c r="B2627" s="9" t="str">
        <f t="shared" ref="B2627:B2690" si="124">CONCATENATE(C2627,CHAR(32),D2627)</f>
        <v>BC 18 TBX 46 8 ohm</v>
      </c>
      <c r="C2627" s="14" t="s">
        <v>1221</v>
      </c>
      <c r="D2627" s="14" t="s">
        <v>3377</v>
      </c>
      <c r="E2627" s="14"/>
      <c r="F2627" s="14"/>
      <c r="G2627" s="14"/>
      <c r="H2627" s="14">
        <v>1000</v>
      </c>
      <c r="I2627" s="14">
        <v>97</v>
      </c>
      <c r="J2627" s="9">
        <v>9</v>
      </c>
      <c r="K2627" s="14">
        <v>34</v>
      </c>
      <c r="L2627" s="14">
        <v>227</v>
      </c>
      <c r="M2627" s="14">
        <v>0.31</v>
      </c>
      <c r="N2627" s="14">
        <f t="shared" si="123"/>
        <v>0.3300970873786408</v>
      </c>
      <c r="O2627" s="14">
        <f t="shared" si="122"/>
        <v>5.0917874396135172</v>
      </c>
      <c r="P2627" s="14"/>
      <c r="Q2627" s="14"/>
      <c r="R2627" s="14"/>
      <c r="W2627" t="s">
        <v>3530</v>
      </c>
      <c r="X2627" s="6">
        <v>2004</v>
      </c>
      <c r="Z2627" s="6">
        <v>0</v>
      </c>
      <c r="AD2627" s="14">
        <v>103</v>
      </c>
    </row>
    <row r="2628" spans="1:30">
      <c r="A2628" s="9">
        <v>18</v>
      </c>
      <c r="B2628" s="9" t="str">
        <f t="shared" si="124"/>
        <v>BC 18 TBX 46 8 ohm</v>
      </c>
      <c r="C2628" s="14" t="s">
        <v>1221</v>
      </c>
      <c r="D2628" s="14" t="s">
        <v>3377</v>
      </c>
      <c r="E2628" s="14"/>
      <c r="F2628" s="14"/>
      <c r="G2628" s="14"/>
      <c r="H2628" s="14">
        <v>1000</v>
      </c>
      <c r="I2628" s="14">
        <v>97</v>
      </c>
      <c r="J2628" s="9">
        <v>9</v>
      </c>
      <c r="K2628" s="14">
        <v>34</v>
      </c>
      <c r="L2628" s="14">
        <v>227</v>
      </c>
      <c r="M2628" s="14">
        <v>0.31</v>
      </c>
      <c r="N2628" s="14">
        <f t="shared" si="123"/>
        <v>0.3300970873786408</v>
      </c>
      <c r="O2628" s="14">
        <f t="shared" ref="O2628:O2691" si="125">IF(AD2628&gt;0,1/(1/M2628-1/N2628),0)</f>
        <v>5.0917874396135172</v>
      </c>
      <c r="P2628" s="14"/>
      <c r="Q2628" s="14"/>
      <c r="R2628" s="14"/>
      <c r="W2628" t="s">
        <v>3530</v>
      </c>
      <c r="X2628" s="6">
        <v>2004</v>
      </c>
      <c r="Z2628" s="6">
        <v>0</v>
      </c>
      <c r="AD2628" s="14">
        <v>103</v>
      </c>
    </row>
    <row r="2629" spans="1:30">
      <c r="A2629" s="9">
        <v>18</v>
      </c>
      <c r="B2629" s="9" t="str">
        <f t="shared" si="124"/>
        <v>Beyma 18 G400</v>
      </c>
      <c r="C2629" s="14" t="s">
        <v>952</v>
      </c>
      <c r="D2629" s="14" t="s">
        <v>3378</v>
      </c>
      <c r="E2629" s="14"/>
      <c r="F2629" s="14"/>
      <c r="G2629" s="14"/>
      <c r="H2629" s="14">
        <v>400</v>
      </c>
      <c r="I2629" s="14">
        <v>99</v>
      </c>
      <c r="J2629" s="9">
        <v>7</v>
      </c>
      <c r="K2629" s="14">
        <v>36</v>
      </c>
      <c r="L2629" s="14">
        <v>300</v>
      </c>
      <c r="M2629" s="14">
        <v>0.37</v>
      </c>
      <c r="N2629" s="14">
        <f t="shared" si="123"/>
        <v>0.38709677419354838</v>
      </c>
      <c r="O2629" s="14">
        <f t="shared" si="125"/>
        <v>8.3773584905660528</v>
      </c>
      <c r="P2629" s="14"/>
      <c r="Q2629" s="14"/>
      <c r="R2629" s="14"/>
      <c r="W2629" t="s">
        <v>3530</v>
      </c>
      <c r="X2629" s="6">
        <v>2004</v>
      </c>
      <c r="Z2629" s="6">
        <v>0</v>
      </c>
      <c r="AD2629" s="14">
        <v>93</v>
      </c>
    </row>
    <row r="2630" spans="1:30">
      <c r="A2630" s="9">
        <v>18</v>
      </c>
      <c r="B2630" s="9" t="str">
        <f t="shared" si="124"/>
        <v>Beyma 18 G50</v>
      </c>
      <c r="C2630" s="14" t="s">
        <v>952</v>
      </c>
      <c r="D2630" s="14" t="s">
        <v>3379</v>
      </c>
      <c r="E2630" s="14"/>
      <c r="F2630" s="14"/>
      <c r="G2630" s="14"/>
      <c r="H2630" s="14">
        <v>800</v>
      </c>
      <c r="I2630" s="14">
        <v>98</v>
      </c>
      <c r="J2630" s="9">
        <v>9</v>
      </c>
      <c r="K2630" s="14">
        <v>40</v>
      </c>
      <c r="L2630" s="14">
        <v>212</v>
      </c>
      <c r="M2630" s="14">
        <v>0.32500000000000001</v>
      </c>
      <c r="N2630" s="14">
        <f t="shared" si="123"/>
        <v>0.33333333333333331</v>
      </c>
      <c r="O2630" s="14">
        <f t="shared" si="125"/>
        <v>13.000000000000046</v>
      </c>
      <c r="P2630" s="14"/>
      <c r="Q2630" s="14"/>
      <c r="R2630" s="14"/>
      <c r="W2630" t="s">
        <v>3530</v>
      </c>
      <c r="X2630" s="6">
        <v>2004</v>
      </c>
      <c r="Z2630" s="6">
        <v>0</v>
      </c>
      <c r="AD2630" s="14">
        <v>120</v>
      </c>
    </row>
    <row r="2631" spans="1:30">
      <c r="A2631" s="9">
        <v>18</v>
      </c>
      <c r="B2631" s="9" t="str">
        <f t="shared" si="124"/>
        <v>Beyma 18 G550</v>
      </c>
      <c r="C2631" s="14" t="s">
        <v>952</v>
      </c>
      <c r="D2631" s="14" t="s">
        <v>3380</v>
      </c>
      <c r="E2631" s="14"/>
      <c r="F2631" s="14"/>
      <c r="G2631" s="14"/>
      <c r="H2631" s="14">
        <v>750</v>
      </c>
      <c r="I2631" s="14">
        <v>98</v>
      </c>
      <c r="J2631" s="9">
        <v>9</v>
      </c>
      <c r="K2631" s="14">
        <v>36</v>
      </c>
      <c r="L2631" s="14">
        <v>210</v>
      </c>
      <c r="M2631" s="14">
        <v>0.37</v>
      </c>
      <c r="N2631" s="14">
        <f t="shared" si="123"/>
        <v>0.38297872340425532</v>
      </c>
      <c r="O2631" s="14">
        <f t="shared" si="125"/>
        <v>10.918032786885261</v>
      </c>
      <c r="P2631" s="14"/>
      <c r="Q2631" s="14"/>
      <c r="R2631" s="14"/>
      <c r="W2631" t="s">
        <v>3530</v>
      </c>
      <c r="X2631" s="6">
        <v>2004</v>
      </c>
      <c r="Z2631" s="6">
        <v>0</v>
      </c>
      <c r="AD2631" s="14">
        <v>94</v>
      </c>
    </row>
    <row r="2632" spans="1:30">
      <c r="A2632" s="9">
        <v>18</v>
      </c>
      <c r="B2632" s="9" t="str">
        <f t="shared" si="124"/>
        <v>Beyma 18 LX60</v>
      </c>
      <c r="C2632" s="14" t="s">
        <v>952</v>
      </c>
      <c r="D2632" s="14" t="s">
        <v>3381</v>
      </c>
      <c r="E2632" s="14"/>
      <c r="F2632" s="14"/>
      <c r="G2632" s="14"/>
      <c r="H2632" s="14">
        <v>600</v>
      </c>
      <c r="I2632" s="14">
        <v>98</v>
      </c>
      <c r="J2632" s="9">
        <v>9</v>
      </c>
      <c r="K2632" s="14">
        <v>27</v>
      </c>
      <c r="L2632" s="14">
        <v>500</v>
      </c>
      <c r="M2632" s="14">
        <v>0.37</v>
      </c>
      <c r="N2632" s="14">
        <f t="shared" si="123"/>
        <v>0.38028169014084506</v>
      </c>
      <c r="O2632" s="14">
        <f t="shared" si="125"/>
        <v>13.684931506849352</v>
      </c>
      <c r="P2632" s="14"/>
      <c r="Q2632" s="14"/>
      <c r="R2632" s="14"/>
      <c r="W2632" t="s">
        <v>3530</v>
      </c>
      <c r="X2632" s="6">
        <v>2004</v>
      </c>
      <c r="Z2632" s="6">
        <v>0</v>
      </c>
      <c r="AD2632" s="14">
        <v>71</v>
      </c>
    </row>
    <row r="2633" spans="1:30">
      <c r="A2633" s="9">
        <v>18</v>
      </c>
      <c r="B2633" s="9" t="str">
        <f t="shared" si="124"/>
        <v>Beyma ASL 18</v>
      </c>
      <c r="C2633" s="14" t="s">
        <v>952</v>
      </c>
      <c r="D2633" s="14" t="s">
        <v>3382</v>
      </c>
      <c r="E2633" s="14"/>
      <c r="F2633" s="14"/>
      <c r="G2633" s="14"/>
      <c r="H2633" s="14">
        <v>300</v>
      </c>
      <c r="I2633" s="14">
        <v>95</v>
      </c>
      <c r="J2633" s="9">
        <v>7</v>
      </c>
      <c r="K2633" s="14">
        <v>32</v>
      </c>
      <c r="L2633" s="14">
        <v>255</v>
      </c>
      <c r="M2633" s="14">
        <v>0.39</v>
      </c>
      <c r="N2633" s="14">
        <f t="shared" si="123"/>
        <v>0.41025641025641024</v>
      </c>
      <c r="O2633" s="14">
        <f t="shared" si="125"/>
        <v>7.8987341772152044</v>
      </c>
      <c r="P2633" s="14"/>
      <c r="Q2633" s="14"/>
      <c r="R2633" s="14"/>
      <c r="W2633" t="s">
        <v>3530</v>
      </c>
      <c r="X2633" s="6">
        <v>2004</v>
      </c>
      <c r="Z2633" s="6">
        <v>0</v>
      </c>
      <c r="AD2633" s="14">
        <v>78</v>
      </c>
    </row>
    <row r="2634" spans="1:30">
      <c r="A2634" s="9">
        <v>18</v>
      </c>
      <c r="B2634" s="9" t="str">
        <f t="shared" si="124"/>
        <v>Bumper 18110C</v>
      </c>
      <c r="C2634" s="14" t="s">
        <v>1127</v>
      </c>
      <c r="D2634" s="14" t="s">
        <v>3383</v>
      </c>
      <c r="E2634" s="14"/>
      <c r="F2634" s="14"/>
      <c r="G2634" s="14"/>
      <c r="H2634" s="14">
        <v>700</v>
      </c>
      <c r="I2634" s="14">
        <v>96.7</v>
      </c>
      <c r="J2634" s="9">
        <v>4.57</v>
      </c>
      <c r="K2634" s="14">
        <v>32.200000000000003</v>
      </c>
      <c r="L2634" s="14">
        <v>359.1</v>
      </c>
      <c r="M2634" s="14">
        <v>0.36</v>
      </c>
      <c r="N2634" s="14">
        <f t="shared" si="123"/>
        <v>0.39753086419753092</v>
      </c>
      <c r="O2634" s="14">
        <f t="shared" si="125"/>
        <v>3.8131578947368401</v>
      </c>
      <c r="P2634" s="14"/>
      <c r="Q2634" s="14"/>
      <c r="R2634" s="14"/>
      <c r="W2634" t="s">
        <v>3530</v>
      </c>
      <c r="X2634" s="6">
        <v>2004</v>
      </c>
      <c r="Z2634" s="6">
        <v>0</v>
      </c>
      <c r="AD2634" s="14">
        <v>81</v>
      </c>
    </row>
    <row r="2635" spans="1:30">
      <c r="A2635" s="9">
        <v>18</v>
      </c>
      <c r="B2635" s="9" t="str">
        <f t="shared" si="124"/>
        <v>Bumper 18180C</v>
      </c>
      <c r="C2635" s="14" t="s">
        <v>1127</v>
      </c>
      <c r="D2635" s="14" t="s">
        <v>3384</v>
      </c>
      <c r="E2635" s="14"/>
      <c r="F2635" s="14"/>
      <c r="G2635" s="14"/>
      <c r="H2635" s="14">
        <v>800</v>
      </c>
      <c r="I2635" s="14">
        <v>93.3</v>
      </c>
      <c r="J2635" s="9">
        <v>4.32</v>
      </c>
      <c r="K2635" s="14">
        <v>25</v>
      </c>
      <c r="L2635" s="14">
        <v>389.2</v>
      </c>
      <c r="M2635" s="14">
        <v>0.4</v>
      </c>
      <c r="N2635" s="14">
        <f t="shared" si="123"/>
        <v>0.3968253968253968</v>
      </c>
      <c r="O2635" s="14">
        <f t="shared" si="125"/>
        <v>-49.999999999999957</v>
      </c>
      <c r="P2635" s="14"/>
      <c r="Q2635" s="14"/>
      <c r="R2635" s="14"/>
      <c r="W2635" t="s">
        <v>3530</v>
      </c>
      <c r="X2635" s="6">
        <v>2004</v>
      </c>
      <c r="Z2635" s="6">
        <v>0</v>
      </c>
      <c r="AD2635" s="14">
        <v>63</v>
      </c>
    </row>
    <row r="2636" spans="1:30">
      <c r="A2636" s="9">
        <v>18</v>
      </c>
      <c r="B2636" s="9" t="str">
        <f t="shared" si="124"/>
        <v>Bumper 18180RF</v>
      </c>
      <c r="C2636" s="14" t="s">
        <v>1127</v>
      </c>
      <c r="D2636" s="14" t="s">
        <v>3385</v>
      </c>
      <c r="E2636" s="14"/>
      <c r="F2636" s="14"/>
      <c r="G2636" s="14"/>
      <c r="H2636" s="14">
        <v>700</v>
      </c>
      <c r="I2636" s="14">
        <v>93.7</v>
      </c>
      <c r="J2636" s="9">
        <v>4.83</v>
      </c>
      <c r="K2636" s="14">
        <v>25</v>
      </c>
      <c r="L2636" s="14">
        <v>414</v>
      </c>
      <c r="M2636" s="14">
        <v>0.4</v>
      </c>
      <c r="N2636" s="14">
        <f t="shared" si="123"/>
        <v>0.3968253968253968</v>
      </c>
      <c r="O2636" s="14">
        <f t="shared" si="125"/>
        <v>-49.999999999999957</v>
      </c>
      <c r="P2636" s="14"/>
      <c r="Q2636" s="14"/>
      <c r="R2636" s="14"/>
      <c r="W2636" t="s">
        <v>3530</v>
      </c>
      <c r="X2636" s="6">
        <v>2004</v>
      </c>
      <c r="Z2636" s="6">
        <v>0</v>
      </c>
      <c r="AD2636" s="14">
        <v>63</v>
      </c>
    </row>
    <row r="2637" spans="1:30">
      <c r="A2637" s="9">
        <v>18</v>
      </c>
      <c r="B2637" s="9" t="str">
        <f t="shared" si="124"/>
        <v>Bumper 18220C</v>
      </c>
      <c r="C2637" s="14" t="s">
        <v>1127</v>
      </c>
      <c r="D2637" s="14" t="s">
        <v>3386</v>
      </c>
      <c r="E2637" s="14"/>
      <c r="F2637" s="14"/>
      <c r="G2637" s="14"/>
      <c r="H2637" s="14">
        <v>1000</v>
      </c>
      <c r="I2637" s="14">
        <v>96.6</v>
      </c>
      <c r="J2637" s="9">
        <v>4.57</v>
      </c>
      <c r="K2637" s="14">
        <v>32.200000000000003</v>
      </c>
      <c r="L2637" s="14">
        <v>268.5</v>
      </c>
      <c r="M2637" s="14">
        <v>0.27</v>
      </c>
      <c r="N2637" s="14">
        <f t="shared" si="123"/>
        <v>0.30093457943925234</v>
      </c>
      <c r="O2637" s="14">
        <f t="shared" si="125"/>
        <v>2.6265861027190374</v>
      </c>
      <c r="P2637" s="14"/>
      <c r="Q2637" s="14"/>
      <c r="R2637" s="14"/>
      <c r="W2637" t="s">
        <v>3530</v>
      </c>
      <c r="X2637" s="6">
        <v>2004</v>
      </c>
      <c r="Z2637" s="6">
        <v>0</v>
      </c>
      <c r="AD2637" s="14">
        <v>107</v>
      </c>
    </row>
    <row r="2638" spans="1:30">
      <c r="A2638" s="9">
        <v>18</v>
      </c>
      <c r="B2638" s="9" t="str">
        <f t="shared" si="124"/>
        <v>Bumper 1865C</v>
      </c>
      <c r="C2638" s="14" t="s">
        <v>1127</v>
      </c>
      <c r="D2638" s="14" t="s">
        <v>3387</v>
      </c>
      <c r="E2638" s="14"/>
      <c r="F2638" s="14"/>
      <c r="G2638" s="14"/>
      <c r="H2638" s="14">
        <v>510</v>
      </c>
      <c r="I2638" s="14">
        <v>95</v>
      </c>
      <c r="J2638" s="9">
        <v>4.32</v>
      </c>
      <c r="K2638" s="14">
        <v>28.2</v>
      </c>
      <c r="L2638" s="14">
        <v>763.8</v>
      </c>
      <c r="M2638" s="14">
        <v>0.76</v>
      </c>
      <c r="N2638" s="14">
        <f t="shared" si="123"/>
        <v>0.80571428571428572</v>
      </c>
      <c r="O2638" s="14">
        <f t="shared" si="125"/>
        <v>13.394999999999966</v>
      </c>
      <c r="P2638" s="14"/>
      <c r="Q2638" s="14"/>
      <c r="R2638" s="14"/>
      <c r="W2638" t="s">
        <v>3530</v>
      </c>
      <c r="X2638" s="6">
        <v>2004</v>
      </c>
      <c r="Z2638" s="6">
        <v>0</v>
      </c>
      <c r="AD2638" s="14">
        <v>35</v>
      </c>
    </row>
    <row r="2639" spans="1:30">
      <c r="A2639" s="9">
        <v>18</v>
      </c>
      <c r="B2639" s="9" t="str">
        <f t="shared" si="124"/>
        <v>Bumper 1865RF</v>
      </c>
      <c r="C2639" s="14" t="s">
        <v>1127</v>
      </c>
      <c r="D2639" s="14" t="s">
        <v>3388</v>
      </c>
      <c r="E2639" s="14"/>
      <c r="F2639" s="14"/>
      <c r="G2639" s="14"/>
      <c r="H2639" s="14">
        <v>510</v>
      </c>
      <c r="I2639" s="14">
        <v>91</v>
      </c>
      <c r="J2639" s="9">
        <v>5.08</v>
      </c>
      <c r="K2639" s="14">
        <v>26.9</v>
      </c>
      <c r="L2639" s="14">
        <v>355.3</v>
      </c>
      <c r="M2639" s="14">
        <v>0.76</v>
      </c>
      <c r="N2639" s="14">
        <f t="shared" si="123"/>
        <v>0.79117647058823526</v>
      </c>
      <c r="O2639" s="14">
        <f t="shared" si="125"/>
        <v>19.286792452830181</v>
      </c>
      <c r="P2639" s="14"/>
      <c r="Q2639" s="14"/>
      <c r="R2639" s="14"/>
      <c r="W2639" t="s">
        <v>3530</v>
      </c>
      <c r="X2639" s="6">
        <v>2004</v>
      </c>
      <c r="Z2639" s="6">
        <v>0</v>
      </c>
      <c r="AD2639" s="14">
        <v>34</v>
      </c>
    </row>
    <row r="2640" spans="1:30">
      <c r="A2640" s="9">
        <v>18</v>
      </c>
      <c r="B2640" s="9" t="str">
        <f t="shared" si="124"/>
        <v>Bumper 1890C</v>
      </c>
      <c r="C2640" s="14" t="s">
        <v>1127</v>
      </c>
      <c r="D2640" s="14" t="s">
        <v>3389</v>
      </c>
      <c r="E2640" s="14"/>
      <c r="F2640" s="14"/>
      <c r="G2640" s="14"/>
      <c r="H2640" s="14">
        <v>600</v>
      </c>
      <c r="I2640" s="14">
        <v>95.1</v>
      </c>
      <c r="J2640" s="9">
        <v>4.32</v>
      </c>
      <c r="K2640" s="14">
        <v>33.700000000000003</v>
      </c>
      <c r="L2640" s="14">
        <v>334.7</v>
      </c>
      <c r="M2640" s="14">
        <v>0.56000000000000005</v>
      </c>
      <c r="N2640" s="14">
        <f t="shared" si="123"/>
        <v>0.60178571428571437</v>
      </c>
      <c r="O2640" s="14">
        <f t="shared" si="125"/>
        <v>8.0649572649572647</v>
      </c>
      <c r="P2640" s="14"/>
      <c r="Q2640" s="14"/>
      <c r="R2640" s="14"/>
      <c r="W2640" t="s">
        <v>3530</v>
      </c>
      <c r="X2640" s="6">
        <v>2004</v>
      </c>
      <c r="Z2640" s="6">
        <v>0</v>
      </c>
      <c r="AD2640" s="14">
        <v>56</v>
      </c>
    </row>
    <row r="2641" spans="1:30">
      <c r="A2641" s="9">
        <v>18</v>
      </c>
      <c r="B2641" s="9" t="str">
        <f t="shared" si="124"/>
        <v>Bumper 1890RF</v>
      </c>
      <c r="C2641" s="14" t="s">
        <v>1127</v>
      </c>
      <c r="D2641" s="14" t="s">
        <v>3390</v>
      </c>
      <c r="E2641" s="14"/>
      <c r="F2641" s="14"/>
      <c r="G2641" s="14"/>
      <c r="H2641" s="14">
        <v>600</v>
      </c>
      <c r="I2641" s="14">
        <v>94.1</v>
      </c>
      <c r="J2641" s="9">
        <v>4.83</v>
      </c>
      <c r="K2641" s="14">
        <v>43.5</v>
      </c>
      <c r="L2641" s="14">
        <v>13.6</v>
      </c>
      <c r="M2641" s="14">
        <v>0.48</v>
      </c>
      <c r="N2641" s="14">
        <f t="shared" si="123"/>
        <v>0.59589041095890416</v>
      </c>
      <c r="O2641" s="14">
        <f t="shared" si="125"/>
        <v>2.4680851063829774</v>
      </c>
      <c r="P2641" s="14"/>
      <c r="Q2641" s="14"/>
      <c r="R2641" s="14"/>
      <c r="W2641" t="s">
        <v>3530</v>
      </c>
      <c r="X2641" s="6">
        <v>2004</v>
      </c>
      <c r="Z2641" s="6">
        <v>0</v>
      </c>
      <c r="AD2641" s="14">
        <v>73</v>
      </c>
    </row>
    <row r="2642" spans="1:30">
      <c r="A2642" s="9">
        <v>18</v>
      </c>
      <c r="B2642" s="9" t="str">
        <f t="shared" si="124"/>
        <v>Bumper 1890RF-8</v>
      </c>
      <c r="C2642" s="14" t="s">
        <v>1127</v>
      </c>
      <c r="D2642" s="14" t="s">
        <v>3391</v>
      </c>
      <c r="E2642" s="14"/>
      <c r="F2642" s="14"/>
      <c r="G2642" s="14"/>
      <c r="H2642" s="14">
        <v>600</v>
      </c>
      <c r="I2642" s="14">
        <v>92.2</v>
      </c>
      <c r="J2642" s="9">
        <v>7.62</v>
      </c>
      <c r="K2642" s="14">
        <v>24.2</v>
      </c>
      <c r="L2642" s="14">
        <v>439.9</v>
      </c>
      <c r="M2642" s="14">
        <v>0.53</v>
      </c>
      <c r="N2642" s="14">
        <f t="shared" si="123"/>
        <v>0.60499999999999998</v>
      </c>
      <c r="O2642" s="14">
        <f t="shared" si="125"/>
        <v>4.2753333333333376</v>
      </c>
      <c r="P2642" s="14"/>
      <c r="Q2642" s="14"/>
      <c r="R2642" s="14"/>
      <c r="W2642" t="s">
        <v>3530</v>
      </c>
      <c r="X2642" s="6">
        <v>2004</v>
      </c>
      <c r="Z2642" s="6">
        <v>0</v>
      </c>
      <c r="AD2642" s="14">
        <v>40</v>
      </c>
    </row>
    <row r="2643" spans="1:30">
      <c r="A2643" s="9">
        <v>18</v>
      </c>
      <c r="B2643" s="9" t="str">
        <f t="shared" si="124"/>
        <v>Bumper DC18105IP</v>
      </c>
      <c r="C2643" s="14" t="s">
        <v>1127</v>
      </c>
      <c r="D2643" s="14" t="s">
        <v>3392</v>
      </c>
      <c r="E2643" s="14"/>
      <c r="F2643" s="14"/>
      <c r="G2643" s="14"/>
      <c r="H2643" s="14">
        <v>1000</v>
      </c>
      <c r="I2643" s="14">
        <v>91.3</v>
      </c>
      <c r="J2643" s="9">
        <v>7.62</v>
      </c>
      <c r="K2643" s="14">
        <v>23.2</v>
      </c>
      <c r="L2643" s="14">
        <v>396.8</v>
      </c>
      <c r="M2643" s="14">
        <v>0.53</v>
      </c>
      <c r="N2643" s="14">
        <f t="shared" si="123"/>
        <v>0.59487179487179487</v>
      </c>
      <c r="O2643" s="14">
        <f t="shared" si="125"/>
        <v>4.8600790513834058</v>
      </c>
      <c r="P2643" s="14"/>
      <c r="Q2643" s="14"/>
      <c r="R2643" s="14"/>
      <c r="W2643" t="s">
        <v>3530</v>
      </c>
      <c r="X2643" s="6">
        <v>2004</v>
      </c>
      <c r="Z2643" s="6">
        <v>0</v>
      </c>
      <c r="AD2643" s="14">
        <v>39</v>
      </c>
    </row>
    <row r="2644" spans="1:30">
      <c r="A2644" s="9">
        <v>18</v>
      </c>
      <c r="B2644" s="9" t="str">
        <f t="shared" si="124"/>
        <v>Bumper DC18115X</v>
      </c>
      <c r="C2644" s="14" t="s">
        <v>1127</v>
      </c>
      <c r="D2644" s="14" t="s">
        <v>3393</v>
      </c>
      <c r="E2644" s="14"/>
      <c r="F2644" s="14"/>
      <c r="G2644" s="14"/>
      <c r="H2644" s="14">
        <v>1050</v>
      </c>
      <c r="I2644" s="14">
        <v>94.3</v>
      </c>
      <c r="J2644" s="9">
        <v>10.16</v>
      </c>
      <c r="K2644" s="14">
        <v>23</v>
      </c>
      <c r="L2644" s="14">
        <v>550.1</v>
      </c>
      <c r="M2644" s="14">
        <v>0.37</v>
      </c>
      <c r="N2644" s="14">
        <f t="shared" si="123"/>
        <v>0.39655172413793105</v>
      </c>
      <c r="O2644" s="14">
        <f t="shared" si="125"/>
        <v>5.5259740259740315</v>
      </c>
      <c r="P2644" s="14"/>
      <c r="Q2644" s="14"/>
      <c r="R2644" s="14"/>
      <c r="W2644" t="s">
        <v>3530</v>
      </c>
      <c r="X2644" s="6">
        <v>2004</v>
      </c>
      <c r="Z2644" s="6">
        <v>0</v>
      </c>
      <c r="AD2644" s="14">
        <v>58</v>
      </c>
    </row>
    <row r="2645" spans="1:30">
      <c r="A2645" s="9">
        <v>18</v>
      </c>
      <c r="B2645" s="9" t="str">
        <f t="shared" si="124"/>
        <v>Bumper DC18120C</v>
      </c>
      <c r="C2645" s="14" t="s">
        <v>1127</v>
      </c>
      <c r="D2645" s="14" t="s">
        <v>3394</v>
      </c>
      <c r="E2645" s="14"/>
      <c r="F2645" s="14"/>
      <c r="G2645" s="14"/>
      <c r="H2645" s="14">
        <v>1250</v>
      </c>
      <c r="I2645" s="14">
        <v>94.3</v>
      </c>
      <c r="J2645" s="9">
        <v>4.32</v>
      </c>
      <c r="K2645" s="14">
        <v>24.1</v>
      </c>
      <c r="L2645" s="14">
        <v>495.4</v>
      </c>
      <c r="M2645" s="14">
        <v>0.37</v>
      </c>
      <c r="N2645" s="14">
        <f t="shared" si="123"/>
        <v>0.40166666666666667</v>
      </c>
      <c r="O2645" s="14">
        <f t="shared" si="125"/>
        <v>4.6931578947368449</v>
      </c>
      <c r="P2645" s="14"/>
      <c r="Q2645" s="14"/>
      <c r="R2645" s="14"/>
      <c r="W2645" t="s">
        <v>3530</v>
      </c>
      <c r="X2645" s="6">
        <v>2004</v>
      </c>
      <c r="Z2645" s="6">
        <v>0</v>
      </c>
      <c r="AD2645" s="14">
        <v>60</v>
      </c>
    </row>
    <row r="2646" spans="1:30">
      <c r="A2646" s="9">
        <v>18</v>
      </c>
      <c r="B2646" s="9" t="str">
        <f t="shared" si="124"/>
        <v>Bumper DC18180IP</v>
      </c>
      <c r="C2646" s="14" t="s">
        <v>1127</v>
      </c>
      <c r="D2646" s="14" t="s">
        <v>3395</v>
      </c>
      <c r="E2646" s="14"/>
      <c r="F2646" s="14"/>
      <c r="G2646" s="14"/>
      <c r="H2646" s="14">
        <v>1250</v>
      </c>
      <c r="I2646" s="14">
        <v>91.6</v>
      </c>
      <c r="J2646" s="9">
        <v>8.5</v>
      </c>
      <c r="K2646" s="14">
        <v>22.2</v>
      </c>
      <c r="L2646" s="14">
        <v>429.3</v>
      </c>
      <c r="M2646" s="14">
        <v>0.46</v>
      </c>
      <c r="N2646" s="14">
        <f t="shared" si="123"/>
        <v>0.50454545454545452</v>
      </c>
      <c r="O2646" s="14">
        <f t="shared" si="125"/>
        <v>5.2102040816326616</v>
      </c>
      <c r="P2646" s="14"/>
      <c r="Q2646" s="14"/>
      <c r="R2646" s="14"/>
      <c r="W2646" t="s">
        <v>3530</v>
      </c>
      <c r="X2646" s="6">
        <v>2004</v>
      </c>
      <c r="Z2646" s="6">
        <v>0</v>
      </c>
      <c r="AD2646" s="14">
        <v>44</v>
      </c>
    </row>
    <row r="2647" spans="1:30">
      <c r="A2647" s="9">
        <v>18</v>
      </c>
      <c r="B2647" s="9" t="str">
        <f t="shared" si="124"/>
        <v>Cadence BEAST MASTER 18 DVC 2</v>
      </c>
      <c r="C2647" s="14" t="s">
        <v>849</v>
      </c>
      <c r="D2647" s="14" t="s">
        <v>3396</v>
      </c>
      <c r="E2647" s="14"/>
      <c r="F2647" s="14"/>
      <c r="G2647" s="14"/>
      <c r="H2647" s="14">
        <v>1000</v>
      </c>
      <c r="I2647" s="14">
        <v>95.4</v>
      </c>
      <c r="J2647" s="9">
        <v>7.87</v>
      </c>
      <c r="K2647" s="14">
        <v>23.2</v>
      </c>
      <c r="L2647" s="14">
        <v>483.9</v>
      </c>
      <c r="M2647" s="14">
        <v>0.26</v>
      </c>
      <c r="N2647" s="14">
        <f t="shared" si="123"/>
        <v>0.26976744186046508</v>
      </c>
      <c r="O2647" s="14">
        <f t="shared" si="125"/>
        <v>7.1809523809524203</v>
      </c>
      <c r="P2647" s="14"/>
      <c r="Q2647" s="14"/>
      <c r="R2647" s="14"/>
      <c r="W2647" t="s">
        <v>3530</v>
      </c>
      <c r="X2647" s="6">
        <v>2004</v>
      </c>
      <c r="Z2647" s="6">
        <v>0</v>
      </c>
      <c r="AD2647" s="14">
        <v>86</v>
      </c>
    </row>
    <row r="2648" spans="1:30">
      <c r="A2648" s="9">
        <v>18</v>
      </c>
      <c r="B2648" s="9" t="str">
        <f t="shared" si="124"/>
        <v>Cadence SW184-LX</v>
      </c>
      <c r="C2648" s="9" t="s">
        <v>849</v>
      </c>
      <c r="D2648" s="9" t="s">
        <v>3397</v>
      </c>
      <c r="E2648" s="9"/>
      <c r="F2648" s="9"/>
      <c r="G2648" s="9"/>
      <c r="H2648" s="9">
        <v>500</v>
      </c>
      <c r="I2648" s="9">
        <v>89</v>
      </c>
      <c r="J2648" s="9">
        <v>0.63</v>
      </c>
      <c r="K2648" s="9">
        <v>25</v>
      </c>
      <c r="L2648" s="9">
        <v>3.85</v>
      </c>
      <c r="M2648" s="9">
        <v>0.37</v>
      </c>
      <c r="N2648" s="14">
        <f t="shared" si="123"/>
        <v>0.36764705882352944</v>
      </c>
      <c r="O2648" s="14">
        <f t="shared" si="125"/>
        <v>-57.81250000000059</v>
      </c>
      <c r="P2648" s="9"/>
      <c r="Q2648" s="9"/>
      <c r="R2648" s="9"/>
      <c r="W2648" t="s">
        <v>3530</v>
      </c>
      <c r="X2648" s="6">
        <v>2004</v>
      </c>
      <c r="Z2648" s="6">
        <v>0</v>
      </c>
      <c r="AD2648" s="9">
        <v>68</v>
      </c>
    </row>
    <row r="2649" spans="1:30">
      <c r="A2649" s="9">
        <v>18</v>
      </c>
      <c r="B2649" s="9" t="str">
        <f t="shared" si="124"/>
        <v xml:space="preserve">Celestion Frontline 18 </v>
      </c>
      <c r="C2649" s="9" t="s">
        <v>960</v>
      </c>
      <c r="D2649" s="9" t="s">
        <v>3398</v>
      </c>
      <c r="E2649" s="9"/>
      <c r="F2649" s="9"/>
      <c r="G2649" s="9"/>
      <c r="H2649" s="9">
        <v>600</v>
      </c>
      <c r="I2649" s="9">
        <v>99</v>
      </c>
      <c r="J2649" s="9">
        <v>3.3</v>
      </c>
      <c r="K2649" s="9">
        <v>30</v>
      </c>
      <c r="L2649" s="9">
        <v>347.2</v>
      </c>
      <c r="M2649" s="9">
        <v>0.22</v>
      </c>
      <c r="N2649" s="14">
        <f t="shared" si="123"/>
        <v>0.2608695652173913</v>
      </c>
      <c r="O2649" s="14">
        <f t="shared" si="125"/>
        <v>1.4042553191489358</v>
      </c>
      <c r="P2649" s="9"/>
      <c r="Q2649" s="9"/>
      <c r="R2649" s="9"/>
      <c r="W2649" t="s">
        <v>3530</v>
      </c>
      <c r="X2649" s="6">
        <v>2004</v>
      </c>
      <c r="Z2649" s="6">
        <v>0</v>
      </c>
      <c r="AD2649" s="9">
        <v>115</v>
      </c>
    </row>
    <row r="2650" spans="1:30">
      <c r="A2650" s="9">
        <v>18</v>
      </c>
      <c r="B2650" s="9" t="str">
        <f t="shared" si="124"/>
        <v>Cerwin-Vega Stroker 18</v>
      </c>
      <c r="C2650" s="9" t="s">
        <v>1384</v>
      </c>
      <c r="D2650" s="9" t="s">
        <v>3399</v>
      </c>
      <c r="E2650" s="9"/>
      <c r="F2650" s="9"/>
      <c r="G2650" s="9"/>
      <c r="H2650" s="9">
        <v>1600</v>
      </c>
      <c r="I2650" s="9">
        <v>96</v>
      </c>
      <c r="J2650" s="9">
        <v>15.9</v>
      </c>
      <c r="K2650" s="9">
        <v>31.8</v>
      </c>
      <c r="L2650" s="9">
        <v>163.65</v>
      </c>
      <c r="M2650" s="9">
        <v>0.1913</v>
      </c>
      <c r="N2650" s="14">
        <f t="shared" si="123"/>
        <v>0.1962962962962963</v>
      </c>
      <c r="O2650" s="14">
        <f t="shared" si="125"/>
        <v>7.5158636026686727</v>
      </c>
      <c r="P2650" s="9"/>
      <c r="Q2650" s="9"/>
      <c r="R2650" s="9"/>
      <c r="W2650" t="s">
        <v>3530</v>
      </c>
      <c r="X2650" s="6">
        <v>2004</v>
      </c>
      <c r="Z2650" s="6">
        <v>0</v>
      </c>
      <c r="AD2650" s="9">
        <v>162</v>
      </c>
    </row>
    <row r="2651" spans="1:30">
      <c r="A2651" s="9">
        <v>18</v>
      </c>
      <c r="B2651" s="9" t="str">
        <f t="shared" si="124"/>
        <v>Craaft 18XR600</v>
      </c>
      <c r="C2651" s="9" t="s">
        <v>1135</v>
      </c>
      <c r="D2651" s="9" t="s">
        <v>3400</v>
      </c>
      <c r="E2651" s="9"/>
      <c r="F2651" s="9"/>
      <c r="G2651" s="9"/>
      <c r="H2651" s="9">
        <v>600</v>
      </c>
      <c r="I2651" s="9">
        <v>101</v>
      </c>
      <c r="J2651" s="9">
        <v>5</v>
      </c>
      <c r="K2651" s="9">
        <v>49</v>
      </c>
      <c r="L2651" s="9">
        <v>292</v>
      </c>
      <c r="M2651" s="9">
        <v>0.39</v>
      </c>
      <c r="N2651" s="14">
        <f t="shared" si="123"/>
        <v>0.41880341880341881</v>
      </c>
      <c r="O2651" s="14">
        <f t="shared" si="125"/>
        <v>5.6706231454005929</v>
      </c>
      <c r="P2651" s="9"/>
      <c r="Q2651" s="9"/>
      <c r="R2651" s="9"/>
      <c r="W2651" t="s">
        <v>3530</v>
      </c>
      <c r="X2651" s="6">
        <v>2004</v>
      </c>
      <c r="Z2651" s="6">
        <v>0</v>
      </c>
      <c r="AD2651" s="9">
        <v>117</v>
      </c>
    </row>
    <row r="2652" spans="1:30">
      <c r="A2652" s="9">
        <v>18</v>
      </c>
      <c r="B2652" s="9" t="str">
        <f t="shared" si="124"/>
        <v>Craaft 18XR800</v>
      </c>
      <c r="C2652" s="9" t="s">
        <v>1135</v>
      </c>
      <c r="D2652" s="9" t="s">
        <v>3401</v>
      </c>
      <c r="E2652" s="9"/>
      <c r="F2652" s="9"/>
      <c r="G2652" s="9"/>
      <c r="H2652" s="9">
        <v>800</v>
      </c>
      <c r="I2652" s="9">
        <v>101</v>
      </c>
      <c r="J2652" s="9">
        <v>5</v>
      </c>
      <c r="K2652" s="9">
        <v>55</v>
      </c>
      <c r="L2652" s="9">
        <v>230</v>
      </c>
      <c r="M2652" s="9">
        <v>0.39</v>
      </c>
      <c r="N2652" s="14">
        <f t="shared" si="123"/>
        <v>0.4296875</v>
      </c>
      <c r="O2652" s="14">
        <f t="shared" si="125"/>
        <v>4.2224409448818916</v>
      </c>
      <c r="P2652" s="9"/>
      <c r="Q2652" s="9"/>
      <c r="R2652" s="9"/>
      <c r="W2652" t="s">
        <v>3530</v>
      </c>
      <c r="X2652" s="6">
        <v>2004</v>
      </c>
      <c r="Z2652" s="6">
        <v>0</v>
      </c>
      <c r="AD2652" s="9">
        <v>128</v>
      </c>
    </row>
    <row r="2653" spans="1:30">
      <c r="A2653" s="9">
        <v>18</v>
      </c>
      <c r="B2653" s="9" t="str">
        <f t="shared" si="124"/>
        <v>Crunch CR18PRO-04</v>
      </c>
      <c r="C2653" s="9" t="s">
        <v>1137</v>
      </c>
      <c r="D2653" s="9" t="s">
        <v>3402</v>
      </c>
      <c r="E2653" s="9"/>
      <c r="F2653" s="9"/>
      <c r="G2653" s="9"/>
      <c r="H2653" s="9">
        <v>500</v>
      </c>
      <c r="I2653" s="9">
        <v>95</v>
      </c>
      <c r="J2653" s="9">
        <v>7.1</v>
      </c>
      <c r="K2653" s="9">
        <v>24</v>
      </c>
      <c r="L2653" s="9">
        <v>345.5</v>
      </c>
      <c r="M2653" s="9">
        <v>0.2331</v>
      </c>
      <c r="N2653" s="14">
        <f t="shared" si="123"/>
        <v>0.24</v>
      </c>
      <c r="O2653" s="14">
        <f t="shared" si="125"/>
        <v>8.1078260869565657</v>
      </c>
      <c r="P2653" s="9"/>
      <c r="Q2653" s="9"/>
      <c r="R2653" s="9"/>
      <c r="W2653" t="s">
        <v>3530</v>
      </c>
      <c r="X2653" s="6">
        <v>2004</v>
      </c>
      <c r="Z2653" s="6">
        <v>0</v>
      </c>
      <c r="AD2653" s="9">
        <v>100</v>
      </c>
    </row>
    <row r="2654" spans="1:30">
      <c r="A2654" s="9">
        <v>18</v>
      </c>
      <c r="B2654" s="9" t="str">
        <f t="shared" si="124"/>
        <v>Crunch CR18PRO-08</v>
      </c>
      <c r="C2654" s="9" t="s">
        <v>1137</v>
      </c>
      <c r="D2654" s="9" t="s">
        <v>3403</v>
      </c>
      <c r="E2654" s="9"/>
      <c r="F2654" s="9"/>
      <c r="G2654" s="9"/>
      <c r="H2654" s="9">
        <v>500</v>
      </c>
      <c r="I2654" s="9">
        <v>98</v>
      </c>
      <c r="J2654" s="9">
        <v>7.1</v>
      </c>
      <c r="K2654" s="9">
        <v>25</v>
      </c>
      <c r="L2654" s="9">
        <v>481.4</v>
      </c>
      <c r="M2654" s="9">
        <v>0.20530000000000001</v>
      </c>
      <c r="N2654" s="14">
        <f t="shared" si="123"/>
        <v>0.21008403361344538</v>
      </c>
      <c r="O2654" s="14">
        <f t="shared" si="125"/>
        <v>9.015457579483547</v>
      </c>
      <c r="P2654" s="9"/>
      <c r="Q2654" s="9"/>
      <c r="R2654" s="9"/>
      <c r="W2654" t="s">
        <v>3530</v>
      </c>
      <c r="X2654" s="6">
        <v>2004</v>
      </c>
      <c r="Z2654" s="6">
        <v>0</v>
      </c>
      <c r="AD2654" s="9">
        <v>119</v>
      </c>
    </row>
    <row r="2655" spans="1:30">
      <c r="A2655" s="9">
        <v>18</v>
      </c>
      <c r="B2655" s="9" t="str">
        <f t="shared" si="124"/>
        <v>Crunch CR18WTP-04</v>
      </c>
      <c r="C2655" s="9" t="s">
        <v>1137</v>
      </c>
      <c r="D2655" s="9" t="s">
        <v>3404</v>
      </c>
      <c r="E2655" s="9"/>
      <c r="F2655" s="9"/>
      <c r="G2655" s="9"/>
      <c r="H2655" s="9">
        <v>300</v>
      </c>
      <c r="I2655" s="9">
        <v>95</v>
      </c>
      <c r="J2655" s="9">
        <v>6.6</v>
      </c>
      <c r="K2655" s="9">
        <v>27</v>
      </c>
      <c r="L2655" s="9">
        <v>509.8</v>
      </c>
      <c r="M2655" s="9">
        <v>0.4481</v>
      </c>
      <c r="N2655" s="14">
        <f t="shared" si="123"/>
        <v>0.47368421052631576</v>
      </c>
      <c r="O2655" s="14">
        <f t="shared" si="125"/>
        <v>8.2964410615099702</v>
      </c>
      <c r="P2655" s="9"/>
      <c r="Q2655" s="9"/>
      <c r="R2655" s="9"/>
      <c r="W2655" t="s">
        <v>3530</v>
      </c>
      <c r="X2655" s="6">
        <v>2004</v>
      </c>
      <c r="Z2655" s="6">
        <v>0</v>
      </c>
      <c r="AD2655" s="9">
        <v>57</v>
      </c>
    </row>
    <row r="2656" spans="1:30">
      <c r="A2656" s="9">
        <v>18</v>
      </c>
      <c r="B2656" s="9" t="str">
        <f t="shared" si="124"/>
        <v>Crunch CR18WTP-08</v>
      </c>
      <c r="C2656" s="9" t="s">
        <v>1137</v>
      </c>
      <c r="D2656" s="9" t="s">
        <v>3405</v>
      </c>
      <c r="E2656" s="9"/>
      <c r="F2656" s="9"/>
      <c r="G2656" s="9"/>
      <c r="H2656" s="9">
        <v>350</v>
      </c>
      <c r="I2656" s="9">
        <v>96</v>
      </c>
      <c r="J2656" s="9">
        <v>6.6</v>
      </c>
      <c r="K2656" s="9">
        <v>34</v>
      </c>
      <c r="L2656" s="9">
        <v>354</v>
      </c>
      <c r="M2656" s="9">
        <v>0.54290000000000005</v>
      </c>
      <c r="N2656" s="14">
        <f t="shared" si="123"/>
        <v>0.58620689655172409</v>
      </c>
      <c r="O2656" s="14">
        <f t="shared" si="125"/>
        <v>7.3487538816784896</v>
      </c>
      <c r="P2656" s="9"/>
      <c r="Q2656" s="9"/>
      <c r="R2656" s="9"/>
      <c r="W2656" t="s">
        <v>3530</v>
      </c>
      <c r="X2656" s="6">
        <v>2004</v>
      </c>
      <c r="Z2656" s="6">
        <v>0</v>
      </c>
      <c r="AD2656" s="9">
        <v>58</v>
      </c>
    </row>
    <row r="2657" spans="1:30">
      <c r="A2657" s="9">
        <v>18</v>
      </c>
      <c r="B2657" s="9" t="str">
        <f t="shared" si="124"/>
        <v>D.A.S. 18G</v>
      </c>
      <c r="C2657" s="9" t="s">
        <v>1913</v>
      </c>
      <c r="D2657" s="9" t="s">
        <v>3406</v>
      </c>
      <c r="E2657" s="9"/>
      <c r="F2657" s="9"/>
      <c r="G2657" s="9"/>
      <c r="H2657" s="9">
        <v>700</v>
      </c>
      <c r="I2657" s="9">
        <v>99</v>
      </c>
      <c r="J2657" s="9">
        <v>6</v>
      </c>
      <c r="K2657" s="9">
        <v>32</v>
      </c>
      <c r="L2657" s="9">
        <v>343</v>
      </c>
      <c r="M2657" s="9">
        <v>0.29599999999999999</v>
      </c>
      <c r="N2657" s="14">
        <f t="shared" si="123"/>
        <v>0.31067961165048541</v>
      </c>
      <c r="O2657" s="14">
        <f t="shared" si="125"/>
        <v>6.2645502645502766</v>
      </c>
      <c r="P2657" s="9"/>
      <c r="Q2657" s="9"/>
      <c r="R2657" s="9"/>
      <c r="W2657" t="s">
        <v>3530</v>
      </c>
      <c r="X2657" s="6">
        <v>2004</v>
      </c>
      <c r="Z2657" s="6">
        <v>0</v>
      </c>
      <c r="AD2657" s="9">
        <v>103</v>
      </c>
    </row>
    <row r="2658" spans="1:30">
      <c r="A2658" s="9">
        <v>18</v>
      </c>
      <c r="B2658" s="9" t="str">
        <f t="shared" si="124"/>
        <v>D.A.S. 18GN</v>
      </c>
      <c r="C2658" s="9" t="s">
        <v>1913</v>
      </c>
      <c r="D2658" s="9" t="s">
        <v>3407</v>
      </c>
      <c r="E2658" s="9"/>
      <c r="F2658" s="9"/>
      <c r="G2658" s="9"/>
      <c r="H2658" s="9">
        <v>700</v>
      </c>
      <c r="I2658" s="9">
        <v>100</v>
      </c>
      <c r="J2658" s="9">
        <v>6</v>
      </c>
      <c r="K2658" s="9">
        <v>32</v>
      </c>
      <c r="L2658" s="9">
        <v>343</v>
      </c>
      <c r="M2658" s="9">
        <v>0.253</v>
      </c>
      <c r="N2658" s="14">
        <f t="shared" si="123"/>
        <v>0.26229508196721313</v>
      </c>
      <c r="O2658" s="14">
        <f t="shared" si="125"/>
        <v>7.1393298059964811</v>
      </c>
      <c r="P2658" s="9"/>
      <c r="Q2658" s="9"/>
      <c r="R2658" s="9"/>
      <c r="W2658" t="s">
        <v>3530</v>
      </c>
      <c r="X2658" s="6">
        <v>2004</v>
      </c>
      <c r="Z2658" s="6">
        <v>0</v>
      </c>
      <c r="AD2658" s="9">
        <v>122</v>
      </c>
    </row>
    <row r="2659" spans="1:30">
      <c r="A2659" s="9">
        <v>18</v>
      </c>
      <c r="B2659" s="9" t="str">
        <f t="shared" si="124"/>
        <v>D.A.S. 18H</v>
      </c>
      <c r="C2659" s="9" t="s">
        <v>1913</v>
      </c>
      <c r="D2659" s="9" t="s">
        <v>3408</v>
      </c>
      <c r="E2659" s="9"/>
      <c r="F2659" s="9"/>
      <c r="G2659" s="9"/>
      <c r="H2659" s="9">
        <v>600</v>
      </c>
      <c r="I2659" s="9">
        <v>97.5</v>
      </c>
      <c r="J2659" s="9">
        <v>6</v>
      </c>
      <c r="K2659" s="9">
        <v>33</v>
      </c>
      <c r="L2659" s="9">
        <v>323</v>
      </c>
      <c r="M2659" s="9">
        <v>0.28199999999999997</v>
      </c>
      <c r="N2659" s="14">
        <f t="shared" si="123"/>
        <v>0.30275229357798167</v>
      </c>
      <c r="O2659" s="14">
        <f t="shared" si="125"/>
        <v>4.1140583554376571</v>
      </c>
      <c r="P2659" s="9"/>
      <c r="Q2659" s="9"/>
      <c r="R2659" s="9"/>
      <c r="W2659" t="s">
        <v>3530</v>
      </c>
      <c r="X2659" s="6">
        <v>2004</v>
      </c>
      <c r="Z2659" s="6">
        <v>0</v>
      </c>
      <c r="AD2659" s="9">
        <v>109</v>
      </c>
    </row>
    <row r="2660" spans="1:30">
      <c r="A2660" s="9">
        <v>18</v>
      </c>
      <c r="B2660" s="9" t="str">
        <f t="shared" si="124"/>
        <v>D.A.S. 18L</v>
      </c>
      <c r="C2660" s="9" t="s">
        <v>1913</v>
      </c>
      <c r="D2660" s="9" t="s">
        <v>3409</v>
      </c>
      <c r="E2660" s="9"/>
      <c r="F2660" s="9"/>
      <c r="G2660" s="9"/>
      <c r="H2660" s="9">
        <v>400</v>
      </c>
      <c r="I2660" s="9">
        <v>99</v>
      </c>
      <c r="J2660" s="9">
        <v>6</v>
      </c>
      <c r="K2660" s="9">
        <v>31</v>
      </c>
      <c r="L2660" s="9">
        <v>466</v>
      </c>
      <c r="M2660" s="9">
        <v>0.41299999999999998</v>
      </c>
      <c r="N2660" s="14">
        <f t="shared" si="123"/>
        <v>0.44285714285714284</v>
      </c>
      <c r="O2660" s="14">
        <f t="shared" si="125"/>
        <v>6.1258373205741723</v>
      </c>
      <c r="P2660" s="9"/>
      <c r="Q2660" s="9"/>
      <c r="R2660" s="9"/>
      <c r="W2660" t="s">
        <v>3530</v>
      </c>
      <c r="X2660" s="6">
        <v>2004</v>
      </c>
      <c r="Z2660" s="6">
        <v>0</v>
      </c>
      <c r="AD2660" s="9">
        <v>70</v>
      </c>
    </row>
    <row r="2661" spans="1:30">
      <c r="A2661" s="9">
        <v>18</v>
      </c>
      <c r="B2661" s="9" t="str">
        <f t="shared" si="124"/>
        <v>D.A.S. 18P</v>
      </c>
      <c r="C2661" s="9" t="s">
        <v>1913</v>
      </c>
      <c r="D2661" s="9" t="s">
        <v>3410</v>
      </c>
      <c r="E2661" s="9"/>
      <c r="F2661" s="9"/>
      <c r="G2661" s="9"/>
      <c r="H2661" s="9">
        <v>400</v>
      </c>
      <c r="I2661" s="9">
        <v>97.5</v>
      </c>
      <c r="J2661" s="9">
        <v>6</v>
      </c>
      <c r="K2661" s="9">
        <v>31</v>
      </c>
      <c r="L2661" s="9">
        <v>396</v>
      </c>
      <c r="M2661" s="9">
        <v>0.47399999999999998</v>
      </c>
      <c r="N2661" s="14">
        <f t="shared" si="123"/>
        <v>0.5</v>
      </c>
      <c r="O2661" s="14">
        <f t="shared" si="125"/>
        <v>9.1153846153846168</v>
      </c>
      <c r="P2661" s="9"/>
      <c r="Q2661" s="9"/>
      <c r="R2661" s="9"/>
      <c r="W2661" t="s">
        <v>3530</v>
      </c>
      <c r="X2661" s="6">
        <v>2004</v>
      </c>
      <c r="Z2661" s="6">
        <v>0</v>
      </c>
      <c r="AD2661" s="9">
        <v>62</v>
      </c>
    </row>
    <row r="2662" spans="1:30">
      <c r="A2662" s="9">
        <v>18</v>
      </c>
      <c r="B2662" s="9" t="str">
        <f t="shared" si="124"/>
        <v>D.A.S. 18S</v>
      </c>
      <c r="C2662" s="9" t="s">
        <v>1913</v>
      </c>
      <c r="D2662" s="9" t="s">
        <v>3411</v>
      </c>
      <c r="E2662" s="9"/>
      <c r="F2662" s="9"/>
      <c r="G2662" s="9"/>
      <c r="H2662" s="9">
        <v>800</v>
      </c>
      <c r="I2662" s="9">
        <v>98</v>
      </c>
      <c r="J2662" s="9">
        <v>8</v>
      </c>
      <c r="K2662" s="9">
        <v>33</v>
      </c>
      <c r="L2662" s="9">
        <v>303</v>
      </c>
      <c r="M2662" s="9">
        <v>0.32900000000000001</v>
      </c>
      <c r="N2662" s="14">
        <f t="shared" si="123"/>
        <v>0.3473684210526316</v>
      </c>
      <c r="O2662" s="14">
        <f t="shared" si="125"/>
        <v>6.2217765042979911</v>
      </c>
      <c r="P2662" s="9"/>
      <c r="Q2662" s="9"/>
      <c r="R2662" s="9"/>
      <c r="W2662" t="s">
        <v>3530</v>
      </c>
      <c r="X2662" s="6">
        <v>2004</v>
      </c>
      <c r="Z2662" s="6">
        <v>0</v>
      </c>
      <c r="AD2662" s="9">
        <v>95</v>
      </c>
    </row>
    <row r="2663" spans="1:30">
      <c r="A2663" s="9">
        <v>18</v>
      </c>
      <c r="B2663" s="9" t="str">
        <f t="shared" si="124"/>
        <v>EAW L18/851K</v>
      </c>
      <c r="C2663" s="9" t="s">
        <v>2470</v>
      </c>
      <c r="D2663" s="9" t="s">
        <v>3412</v>
      </c>
      <c r="E2663" s="9"/>
      <c r="F2663" s="9"/>
      <c r="G2663" s="9"/>
      <c r="H2663" s="9">
        <v>400</v>
      </c>
      <c r="I2663" s="9">
        <v>97</v>
      </c>
      <c r="J2663" s="9">
        <v>4.5</v>
      </c>
      <c r="K2663" s="9">
        <v>39</v>
      </c>
      <c r="L2663" s="9">
        <v>200</v>
      </c>
      <c r="M2663" s="9">
        <v>0.3574</v>
      </c>
      <c r="N2663" s="14">
        <f t="shared" si="123"/>
        <v>0.37864077669902912</v>
      </c>
      <c r="O2663" s="14">
        <f t="shared" si="125"/>
        <v>6.3710576835176926</v>
      </c>
      <c r="P2663" s="9"/>
      <c r="Q2663" s="9"/>
      <c r="R2663" s="9"/>
      <c r="W2663" t="s">
        <v>3530</v>
      </c>
      <c r="X2663" s="6">
        <v>2004</v>
      </c>
      <c r="Z2663" s="6">
        <v>0</v>
      </c>
      <c r="AD2663" s="9">
        <v>103</v>
      </c>
    </row>
    <row r="2664" spans="1:30">
      <c r="A2664" s="9">
        <v>18</v>
      </c>
      <c r="B2664" s="9" t="str">
        <f t="shared" si="124"/>
        <v>EAW PRO L18/551</v>
      </c>
      <c r="C2664" s="9" t="s">
        <v>2470</v>
      </c>
      <c r="D2664" s="9" t="s">
        <v>3413</v>
      </c>
      <c r="E2664" s="9"/>
      <c r="F2664" s="9"/>
      <c r="G2664" s="9"/>
      <c r="H2664" s="9">
        <v>400</v>
      </c>
      <c r="I2664" s="9">
        <v>98</v>
      </c>
      <c r="J2664" s="9">
        <v>5</v>
      </c>
      <c r="K2664" s="9">
        <v>23</v>
      </c>
      <c r="L2664" s="9">
        <v>700</v>
      </c>
      <c r="M2664" s="9">
        <v>0.22570000000000001</v>
      </c>
      <c r="N2664" s="14">
        <f t="shared" si="123"/>
        <v>0.23</v>
      </c>
      <c r="O2664" s="14">
        <f t="shared" si="125"/>
        <v>12.072325581395384</v>
      </c>
      <c r="P2664" s="9"/>
      <c r="Q2664" s="9"/>
      <c r="R2664" s="9"/>
      <c r="W2664" t="s">
        <v>3530</v>
      </c>
      <c r="X2664" s="6">
        <v>2004</v>
      </c>
      <c r="Z2664" s="6">
        <v>0</v>
      </c>
      <c r="AD2664" s="9">
        <v>100</v>
      </c>
    </row>
    <row r="2665" spans="1:30">
      <c r="A2665" s="9">
        <v>18</v>
      </c>
      <c r="B2665" s="9" t="str">
        <f t="shared" si="124"/>
        <v>Eighteen Sound 18LW1250 8 ohm</v>
      </c>
      <c r="C2665" s="9" t="s">
        <v>1145</v>
      </c>
      <c r="D2665" s="9" t="s">
        <v>3414</v>
      </c>
      <c r="E2665" s="9"/>
      <c r="F2665" s="9"/>
      <c r="G2665" s="9"/>
      <c r="H2665" s="9">
        <v>1000</v>
      </c>
      <c r="I2665" s="9">
        <v>98</v>
      </c>
      <c r="J2665" s="9">
        <v>9</v>
      </c>
      <c r="K2665" s="9">
        <v>35</v>
      </c>
      <c r="L2665" s="9">
        <v>268</v>
      </c>
      <c r="M2665" s="9">
        <v>0.27</v>
      </c>
      <c r="N2665" s="14">
        <f t="shared" si="123"/>
        <v>0.28000000000000003</v>
      </c>
      <c r="O2665" s="14">
        <f t="shared" si="125"/>
        <v>7.5600000000000103</v>
      </c>
      <c r="P2665" s="9"/>
      <c r="Q2665" s="9"/>
      <c r="R2665" s="9"/>
      <c r="W2665" t="s">
        <v>3530</v>
      </c>
      <c r="X2665" s="6">
        <v>2004</v>
      </c>
      <c r="Z2665" s="6">
        <v>0</v>
      </c>
      <c r="AD2665" s="9">
        <v>125</v>
      </c>
    </row>
    <row r="2666" spans="1:30">
      <c r="A2666" s="9">
        <v>18</v>
      </c>
      <c r="B2666" s="9" t="str">
        <f t="shared" si="124"/>
        <v>Eighteen Sound 18LW1400 8 ohm</v>
      </c>
      <c r="C2666" s="9" t="s">
        <v>1145</v>
      </c>
      <c r="D2666" s="9" t="s">
        <v>3415</v>
      </c>
      <c r="E2666" s="9"/>
      <c r="F2666" s="9"/>
      <c r="G2666" s="9"/>
      <c r="H2666" s="9">
        <v>1000</v>
      </c>
      <c r="I2666" s="9">
        <v>98</v>
      </c>
      <c r="J2666" s="9">
        <v>9</v>
      </c>
      <c r="K2666" s="9">
        <v>31</v>
      </c>
      <c r="L2666" s="9">
        <v>297</v>
      </c>
      <c r="M2666" s="9">
        <v>0.28999999999999998</v>
      </c>
      <c r="N2666" s="14">
        <f t="shared" si="123"/>
        <v>0.31</v>
      </c>
      <c r="O2666" s="14">
        <f t="shared" si="125"/>
        <v>4.4950000000000001</v>
      </c>
      <c r="P2666" s="9"/>
      <c r="Q2666" s="9"/>
      <c r="R2666" s="9"/>
      <c r="W2666" t="s">
        <v>3530</v>
      </c>
      <c r="X2666" s="6">
        <v>2004</v>
      </c>
      <c r="Z2666" s="6">
        <v>0</v>
      </c>
      <c r="AD2666" s="9">
        <v>100</v>
      </c>
    </row>
    <row r="2667" spans="1:30">
      <c r="A2667" s="9">
        <v>18</v>
      </c>
      <c r="B2667" s="9" t="str">
        <f t="shared" si="124"/>
        <v>Eighteen Sound 18LW800 8 ohm</v>
      </c>
      <c r="C2667" s="9" t="s">
        <v>1145</v>
      </c>
      <c r="D2667" s="9" t="s">
        <v>3416</v>
      </c>
      <c r="E2667" s="9"/>
      <c r="F2667" s="9"/>
      <c r="G2667" s="9"/>
      <c r="H2667" s="9">
        <v>500</v>
      </c>
      <c r="I2667" s="9">
        <v>99.5</v>
      </c>
      <c r="J2667" s="9">
        <v>8</v>
      </c>
      <c r="K2667" s="9">
        <v>29</v>
      </c>
      <c r="L2667" s="9">
        <v>448</v>
      </c>
      <c r="M2667" s="9">
        <v>0.27</v>
      </c>
      <c r="N2667" s="14">
        <f t="shared" si="123"/>
        <v>0.28999999999999998</v>
      </c>
      <c r="O2667" s="14">
        <f t="shared" si="125"/>
        <v>3.9150000000000102</v>
      </c>
      <c r="P2667" s="9"/>
      <c r="Q2667" s="9"/>
      <c r="R2667" s="9"/>
      <c r="W2667" t="s">
        <v>3530</v>
      </c>
      <c r="X2667" s="6">
        <v>2004</v>
      </c>
      <c r="Z2667" s="6">
        <v>0</v>
      </c>
      <c r="AD2667" s="9">
        <v>100</v>
      </c>
    </row>
    <row r="2668" spans="1:30">
      <c r="A2668" s="9">
        <v>18</v>
      </c>
      <c r="B2668" s="9" t="str">
        <f t="shared" si="124"/>
        <v>Eighteen Sound 18ND930 8 ohm</v>
      </c>
      <c r="C2668" s="9" t="s">
        <v>1145</v>
      </c>
      <c r="D2668" s="9" t="s">
        <v>3417</v>
      </c>
      <c r="E2668" s="9"/>
      <c r="F2668" s="9"/>
      <c r="G2668" s="9"/>
      <c r="H2668" s="9">
        <v>500</v>
      </c>
      <c r="I2668" s="9">
        <v>99</v>
      </c>
      <c r="J2668" s="9">
        <v>7.5</v>
      </c>
      <c r="K2668" s="9">
        <v>33</v>
      </c>
      <c r="L2668" s="9">
        <v>316</v>
      </c>
      <c r="M2668" s="9">
        <v>0.28000000000000003</v>
      </c>
      <c r="N2668" s="14">
        <f t="shared" si="123"/>
        <v>0.28947368421052633</v>
      </c>
      <c r="O2668" s="14">
        <f t="shared" si="125"/>
        <v>8.5555555555555767</v>
      </c>
      <c r="P2668" s="9"/>
      <c r="Q2668" s="9"/>
      <c r="R2668" s="9"/>
      <c r="W2668" t="s">
        <v>3530</v>
      </c>
      <c r="X2668" s="6">
        <v>2004</v>
      </c>
      <c r="Z2668" s="6">
        <v>0</v>
      </c>
      <c r="AD2668" s="9">
        <v>114</v>
      </c>
    </row>
    <row r="2669" spans="1:30">
      <c r="A2669" s="9">
        <v>18</v>
      </c>
      <c r="B2669" s="9" t="str">
        <f t="shared" si="124"/>
        <v>Eighteen Sound 18ND9300 8 ohm</v>
      </c>
      <c r="C2669" s="9" t="s">
        <v>1145</v>
      </c>
      <c r="D2669" s="9" t="s">
        <v>3418</v>
      </c>
      <c r="E2669" s="9"/>
      <c r="F2669" s="9"/>
      <c r="G2669" s="9"/>
      <c r="H2669" s="9">
        <v>900</v>
      </c>
      <c r="I2669" s="9">
        <v>98</v>
      </c>
      <c r="J2669" s="9">
        <v>9.5</v>
      </c>
      <c r="K2669" s="9">
        <v>30</v>
      </c>
      <c r="L2669" s="9">
        <v>322</v>
      </c>
      <c r="M2669" s="9">
        <v>0.28000000000000003</v>
      </c>
      <c r="N2669" s="14">
        <f t="shared" si="123"/>
        <v>0.29126213592233008</v>
      </c>
      <c r="O2669" s="14">
        <f t="shared" si="125"/>
        <v>7.2413793103448532</v>
      </c>
      <c r="P2669" s="9"/>
      <c r="Q2669" s="9"/>
      <c r="R2669" s="9"/>
      <c r="W2669" t="s">
        <v>3530</v>
      </c>
      <c r="X2669" s="6">
        <v>2004</v>
      </c>
      <c r="Z2669" s="6">
        <v>0</v>
      </c>
      <c r="AD2669" s="9">
        <v>103</v>
      </c>
    </row>
    <row r="2670" spans="1:30">
      <c r="A2670" s="9">
        <v>18</v>
      </c>
      <c r="B2670" s="9" t="str">
        <f t="shared" si="124"/>
        <v>Eighteen Sound 18W1000 8 ohm</v>
      </c>
      <c r="C2670" s="9" t="s">
        <v>1145</v>
      </c>
      <c r="D2670" s="9" t="s">
        <v>3419</v>
      </c>
      <c r="E2670" s="9"/>
      <c r="F2670" s="9"/>
      <c r="G2670" s="9"/>
      <c r="H2670" s="9">
        <v>1000</v>
      </c>
      <c r="I2670" s="9">
        <v>98</v>
      </c>
      <c r="J2670" s="9">
        <v>7</v>
      </c>
      <c r="K2670" s="9">
        <v>35</v>
      </c>
      <c r="L2670" s="9">
        <v>268</v>
      </c>
      <c r="M2670" s="9">
        <v>0.23</v>
      </c>
      <c r="N2670" s="14">
        <f t="shared" si="123"/>
        <v>0.23972602739726026</v>
      </c>
      <c r="O2670" s="14">
        <f t="shared" si="125"/>
        <v>5.6690140845070589</v>
      </c>
      <c r="P2670" s="9"/>
      <c r="Q2670" s="9"/>
      <c r="R2670" s="9"/>
      <c r="W2670" t="s">
        <v>3530</v>
      </c>
      <c r="X2670" s="6">
        <v>2004</v>
      </c>
      <c r="Z2670" s="6">
        <v>0</v>
      </c>
      <c r="AD2670" s="9">
        <v>146</v>
      </c>
    </row>
    <row r="2671" spans="1:30">
      <c r="A2671" s="9">
        <v>18</v>
      </c>
      <c r="B2671" s="9" t="str">
        <f t="shared" si="124"/>
        <v>Eighteen Sound 18W1300 8 ohm</v>
      </c>
      <c r="C2671" s="9" t="s">
        <v>1145</v>
      </c>
      <c r="D2671" s="9" t="s">
        <v>3420</v>
      </c>
      <c r="E2671" s="9"/>
      <c r="F2671" s="9"/>
      <c r="G2671" s="9"/>
      <c r="H2671" s="9">
        <v>1000</v>
      </c>
      <c r="I2671" s="9">
        <v>99.5</v>
      </c>
      <c r="J2671" s="9">
        <v>8.5</v>
      </c>
      <c r="K2671" s="9">
        <v>35</v>
      </c>
      <c r="L2671" s="9">
        <v>336</v>
      </c>
      <c r="M2671" s="9">
        <v>0.33</v>
      </c>
      <c r="N2671" s="14">
        <f t="shared" si="123"/>
        <v>0.35</v>
      </c>
      <c r="O2671" s="14">
        <f t="shared" si="125"/>
        <v>5.775000000000003</v>
      </c>
      <c r="P2671" s="9"/>
      <c r="Q2671" s="9"/>
      <c r="R2671" s="9"/>
      <c r="W2671" t="s">
        <v>3530</v>
      </c>
      <c r="X2671" s="6">
        <v>2004</v>
      </c>
      <c r="Z2671" s="6">
        <v>0</v>
      </c>
      <c r="AD2671" s="9">
        <v>100</v>
      </c>
    </row>
    <row r="2672" spans="1:30">
      <c r="A2672" s="9">
        <v>18</v>
      </c>
      <c r="B2672" s="9" t="str">
        <f t="shared" si="124"/>
        <v>Electro Voice DL18MT</v>
      </c>
      <c r="C2672" s="9" t="s">
        <v>1927</v>
      </c>
      <c r="D2672" s="9" t="s">
        <v>3421</v>
      </c>
      <c r="E2672" s="9"/>
      <c r="F2672" s="9"/>
      <c r="G2672" s="9"/>
      <c r="H2672" s="9">
        <v>400</v>
      </c>
      <c r="I2672" s="9">
        <v>94</v>
      </c>
      <c r="J2672" s="9">
        <v>5.59</v>
      </c>
      <c r="K2672" s="9">
        <v>32.93</v>
      </c>
      <c r="L2672" s="9">
        <v>435.72</v>
      </c>
      <c r="M2672" s="9">
        <v>0.35949999999999999</v>
      </c>
      <c r="N2672" s="14">
        <f t="shared" si="123"/>
        <v>0.38290697674418606</v>
      </c>
      <c r="O2672" s="14">
        <f t="shared" si="125"/>
        <v>5.8809413810233337</v>
      </c>
      <c r="P2672" s="9"/>
      <c r="Q2672" s="9"/>
      <c r="R2672" s="9"/>
      <c r="W2672" t="s">
        <v>3530</v>
      </c>
      <c r="X2672" s="6">
        <v>2004</v>
      </c>
      <c r="Z2672" s="6">
        <v>0</v>
      </c>
      <c r="AD2672" s="9">
        <v>86</v>
      </c>
    </row>
    <row r="2673" spans="1:30">
      <c r="A2673" s="9">
        <v>18</v>
      </c>
      <c r="B2673" s="9" t="str">
        <f t="shared" si="124"/>
        <v>Electro Voice EVX180B</v>
      </c>
      <c r="C2673" s="9" t="s">
        <v>1927</v>
      </c>
      <c r="D2673" s="9" t="s">
        <v>3422</v>
      </c>
      <c r="E2673" s="9"/>
      <c r="F2673" s="9"/>
      <c r="G2673" s="9"/>
      <c r="H2673" s="9">
        <v>600</v>
      </c>
      <c r="I2673" s="9">
        <v>95</v>
      </c>
      <c r="J2673" s="9">
        <v>6.35</v>
      </c>
      <c r="K2673" s="9">
        <v>39.880000000000003</v>
      </c>
      <c r="L2673" s="9">
        <v>284.17</v>
      </c>
      <c r="M2673" s="9">
        <v>0.45119999999999999</v>
      </c>
      <c r="N2673" s="14">
        <f t="shared" si="123"/>
        <v>0.46917647058823531</v>
      </c>
      <c r="O2673" s="14">
        <f t="shared" si="125"/>
        <v>11.776083769633514</v>
      </c>
      <c r="P2673" s="9"/>
      <c r="Q2673" s="9"/>
      <c r="R2673" s="9"/>
      <c r="W2673" t="s">
        <v>3530</v>
      </c>
      <c r="X2673" s="6">
        <v>2004</v>
      </c>
      <c r="Z2673" s="6">
        <v>0</v>
      </c>
      <c r="AD2673" s="9">
        <v>85</v>
      </c>
    </row>
    <row r="2674" spans="1:30">
      <c r="A2674" s="9">
        <v>18</v>
      </c>
      <c r="B2674" s="9" t="str">
        <f t="shared" si="124"/>
        <v>Eminence Kappa 18</v>
      </c>
      <c r="C2674" s="9" t="s">
        <v>1148</v>
      </c>
      <c r="D2674" s="9" t="s">
        <v>3423</v>
      </c>
      <c r="E2674" s="9"/>
      <c r="F2674" s="9"/>
      <c r="G2674" s="9"/>
      <c r="H2674" s="9">
        <v>500</v>
      </c>
      <c r="I2674" s="9"/>
      <c r="J2674" s="9">
        <v>4.8</v>
      </c>
      <c r="K2674" s="9">
        <v>28</v>
      </c>
      <c r="L2674" s="9">
        <v>475.7</v>
      </c>
      <c r="M2674" s="9">
        <v>0.41</v>
      </c>
      <c r="N2674" s="14">
        <f t="shared" si="123"/>
        <v>0.43076923076923079</v>
      </c>
      <c r="O2674" s="14">
        <f t="shared" si="125"/>
        <v>8.5037037037036889</v>
      </c>
      <c r="P2674" s="9"/>
      <c r="Q2674" s="9"/>
      <c r="R2674" s="9"/>
      <c r="W2674" t="s">
        <v>3530</v>
      </c>
      <c r="X2674" s="6">
        <v>2004</v>
      </c>
      <c r="Z2674" s="6">
        <v>0</v>
      </c>
      <c r="AD2674" s="9">
        <v>65</v>
      </c>
    </row>
    <row r="2675" spans="1:30">
      <c r="A2675" s="9">
        <v>18</v>
      </c>
      <c r="B2675" s="9" t="str">
        <f t="shared" si="124"/>
        <v>Eminence Kilomax 18</v>
      </c>
      <c r="C2675" s="9" t="s">
        <v>1148</v>
      </c>
      <c r="D2675" s="9" t="s">
        <v>3424</v>
      </c>
      <c r="E2675" s="9"/>
      <c r="F2675" s="9"/>
      <c r="G2675" s="9"/>
      <c r="H2675" s="9">
        <v>1250</v>
      </c>
      <c r="I2675" s="9"/>
      <c r="J2675" s="9">
        <v>9.8000000000000007</v>
      </c>
      <c r="K2675" s="9">
        <v>33</v>
      </c>
      <c r="L2675" s="9">
        <v>239.9</v>
      </c>
      <c r="M2675" s="9">
        <v>0.56000000000000005</v>
      </c>
      <c r="N2675" s="14">
        <f t="shared" si="123"/>
        <v>0.57894736842105265</v>
      </c>
      <c r="O2675" s="14">
        <f t="shared" si="125"/>
        <v>17.111111111111153</v>
      </c>
      <c r="P2675" s="9"/>
      <c r="Q2675" s="9"/>
      <c r="R2675" s="9"/>
      <c r="W2675" t="s">
        <v>3530</v>
      </c>
      <c r="X2675" s="6">
        <v>2004</v>
      </c>
      <c r="Z2675" s="6">
        <v>0</v>
      </c>
      <c r="AD2675" s="9">
        <v>57</v>
      </c>
    </row>
    <row r="2676" spans="1:30">
      <c r="A2676" s="9">
        <v>18</v>
      </c>
      <c r="B2676" s="9" t="str">
        <f t="shared" si="124"/>
        <v>Eminence Magnum 18HO</v>
      </c>
      <c r="C2676" s="9" t="s">
        <v>1148</v>
      </c>
      <c r="D2676" s="9" t="s">
        <v>3425</v>
      </c>
      <c r="E2676" s="9"/>
      <c r="F2676" s="9"/>
      <c r="G2676" s="9"/>
      <c r="H2676" s="9">
        <v>650</v>
      </c>
      <c r="I2676" s="9"/>
      <c r="J2676" s="9">
        <v>4.8</v>
      </c>
      <c r="K2676" s="9">
        <v>30</v>
      </c>
      <c r="L2676" s="9">
        <v>411</v>
      </c>
      <c r="M2676" s="9">
        <v>0.3</v>
      </c>
      <c r="N2676" s="14">
        <f t="shared" si="123"/>
        <v>0.3</v>
      </c>
      <c r="O2676" s="14" t="e">
        <f t="shared" si="125"/>
        <v>#DIV/0!</v>
      </c>
      <c r="P2676" s="9"/>
      <c r="Q2676" s="9"/>
      <c r="R2676" s="9"/>
      <c r="W2676" t="s">
        <v>3530</v>
      </c>
      <c r="X2676" s="6">
        <v>2004</v>
      </c>
      <c r="Z2676" s="6">
        <v>0</v>
      </c>
      <c r="AD2676" s="9">
        <v>100</v>
      </c>
    </row>
    <row r="2677" spans="1:30">
      <c r="A2677" s="9">
        <v>18</v>
      </c>
      <c r="B2677" s="9" t="str">
        <f t="shared" si="124"/>
        <v>Eminence Magnum 18LF</v>
      </c>
      <c r="C2677" s="9" t="s">
        <v>1148</v>
      </c>
      <c r="D2677" s="9" t="s">
        <v>3426</v>
      </c>
      <c r="E2677" s="9"/>
      <c r="F2677" s="9"/>
      <c r="G2677" s="9"/>
      <c r="H2677" s="9">
        <v>800</v>
      </c>
      <c r="I2677" s="9"/>
      <c r="J2677" s="9">
        <v>6.4</v>
      </c>
      <c r="K2677" s="9">
        <v>32</v>
      </c>
      <c r="L2677" s="9">
        <v>254</v>
      </c>
      <c r="M2677" s="9">
        <v>0.32</v>
      </c>
      <c r="N2677" s="14">
        <f t="shared" si="123"/>
        <v>0.32989690721649484</v>
      </c>
      <c r="O2677" s="14">
        <f t="shared" si="125"/>
        <v>10.666666666666666</v>
      </c>
      <c r="P2677" s="9"/>
      <c r="Q2677" s="9"/>
      <c r="R2677" s="9"/>
      <c r="W2677" t="s">
        <v>3530</v>
      </c>
      <c r="X2677" s="6">
        <v>2004</v>
      </c>
      <c r="Z2677" s="6">
        <v>0</v>
      </c>
      <c r="AD2677" s="9">
        <v>97</v>
      </c>
    </row>
    <row r="2678" spans="1:30">
      <c r="A2678" s="9">
        <v>18</v>
      </c>
      <c r="B2678" s="9" t="str">
        <f t="shared" si="124"/>
        <v>Eminence Omega Pro 18A</v>
      </c>
      <c r="C2678" s="9" t="s">
        <v>1148</v>
      </c>
      <c r="D2678" s="9" t="s">
        <v>3427</v>
      </c>
      <c r="E2678" s="9"/>
      <c r="F2678" s="9"/>
      <c r="G2678" s="9"/>
      <c r="H2678" s="9">
        <v>800</v>
      </c>
      <c r="I2678" s="9"/>
      <c r="J2678" s="9">
        <v>4.8</v>
      </c>
      <c r="K2678" s="9">
        <v>28</v>
      </c>
      <c r="L2678" s="9">
        <v>354</v>
      </c>
      <c r="M2678" s="9">
        <v>0.24</v>
      </c>
      <c r="N2678" s="14">
        <f t="shared" si="123"/>
        <v>0.25</v>
      </c>
      <c r="O2678" s="14">
        <f t="shared" si="125"/>
        <v>5.9999999999999893</v>
      </c>
      <c r="P2678" s="9"/>
      <c r="Q2678" s="9"/>
      <c r="R2678" s="9"/>
      <c r="W2678" t="s">
        <v>3530</v>
      </c>
      <c r="X2678" s="6">
        <v>2004</v>
      </c>
      <c r="Z2678" s="6">
        <v>0</v>
      </c>
      <c r="AD2678" s="9">
        <v>112</v>
      </c>
    </row>
    <row r="2679" spans="1:30">
      <c r="A2679" s="9">
        <v>18</v>
      </c>
      <c r="B2679" s="9" t="str">
        <f t="shared" si="124"/>
        <v>Fane 18XB</v>
      </c>
      <c r="C2679" s="9" t="s">
        <v>974</v>
      </c>
      <c r="D2679" s="9" t="s">
        <v>533</v>
      </c>
      <c r="E2679" s="9"/>
      <c r="F2679" s="9"/>
      <c r="G2679" s="9"/>
      <c r="H2679" s="9">
        <v>30</v>
      </c>
      <c r="I2679" s="9"/>
      <c r="J2679" s="9">
        <v>9.1</v>
      </c>
      <c r="K2679" s="9">
        <v>32.9</v>
      </c>
      <c r="L2679" s="9">
        <v>226</v>
      </c>
      <c r="M2679" s="9">
        <v>0.14000000000000001</v>
      </c>
      <c r="N2679" s="14">
        <f t="shared" si="123"/>
        <v>0.15022831050228311</v>
      </c>
      <c r="O2679" s="14">
        <f t="shared" si="125"/>
        <v>2.0562500000000035</v>
      </c>
      <c r="P2679" s="9"/>
      <c r="Q2679" s="9"/>
      <c r="R2679" s="9"/>
      <c r="W2679" t="s">
        <v>3530</v>
      </c>
      <c r="X2679" s="6">
        <v>2004</v>
      </c>
      <c r="Z2679" s="6">
        <v>0</v>
      </c>
      <c r="AD2679" s="9">
        <v>219</v>
      </c>
    </row>
    <row r="2680" spans="1:30">
      <c r="A2680" s="9">
        <v>18</v>
      </c>
      <c r="B2680" s="9" t="str">
        <f t="shared" si="124"/>
        <v>Fane BASS300</v>
      </c>
      <c r="C2680" s="9" t="s">
        <v>974</v>
      </c>
      <c r="D2680" s="9" t="s">
        <v>3428</v>
      </c>
      <c r="E2680" s="9"/>
      <c r="F2680" s="9"/>
      <c r="G2680" s="9"/>
      <c r="H2680" s="9">
        <v>150</v>
      </c>
      <c r="I2680" s="9"/>
      <c r="J2680" s="9">
        <v>8.8000000000000007</v>
      </c>
      <c r="K2680" s="9">
        <v>30</v>
      </c>
      <c r="L2680" s="9">
        <v>471.9</v>
      </c>
      <c r="M2680" s="9">
        <v>0.38</v>
      </c>
      <c r="N2680" s="14">
        <f t="shared" si="123"/>
        <v>0.44117647058823528</v>
      </c>
      <c r="O2680" s="14">
        <f t="shared" si="125"/>
        <v>2.7403846153846136</v>
      </c>
      <c r="P2680" s="9"/>
      <c r="Q2680" s="9"/>
      <c r="R2680" s="9"/>
      <c r="W2680" t="s">
        <v>3530</v>
      </c>
      <c r="X2680" s="6">
        <v>2004</v>
      </c>
      <c r="Z2680" s="6">
        <v>0</v>
      </c>
      <c r="AD2680" s="9">
        <v>68</v>
      </c>
    </row>
    <row r="2681" spans="1:30">
      <c r="A2681" s="9">
        <v>18</v>
      </c>
      <c r="B2681" s="9" t="str">
        <f t="shared" si="124"/>
        <v>Fane Classic 18/300</v>
      </c>
      <c r="C2681" s="9" t="s">
        <v>974</v>
      </c>
      <c r="D2681" s="9" t="s">
        <v>3429</v>
      </c>
      <c r="E2681" s="9"/>
      <c r="F2681" s="9"/>
      <c r="G2681" s="9"/>
      <c r="H2681" s="9">
        <v>300</v>
      </c>
      <c r="I2681" s="9">
        <v>98</v>
      </c>
      <c r="J2681" s="9"/>
      <c r="K2681" s="9">
        <v>30</v>
      </c>
      <c r="L2681" s="9">
        <v>444.21</v>
      </c>
      <c r="M2681" s="9">
        <v>0.38</v>
      </c>
      <c r="N2681" s="14">
        <f t="shared" si="123"/>
        <v>0</v>
      </c>
      <c r="O2681" s="14">
        <f t="shared" si="125"/>
        <v>0</v>
      </c>
      <c r="P2681" s="9"/>
      <c r="Q2681" s="9"/>
      <c r="R2681" s="9"/>
      <c r="W2681" t="s">
        <v>3530</v>
      </c>
      <c r="X2681" s="6">
        <v>2004</v>
      </c>
      <c r="Z2681" s="6">
        <v>0</v>
      </c>
      <c r="AD2681" s="9"/>
    </row>
    <row r="2682" spans="1:30">
      <c r="A2682" s="9">
        <v>18</v>
      </c>
      <c r="B2682" s="9" t="str">
        <f t="shared" si="124"/>
        <v>Fane CLASSIC18/125</v>
      </c>
      <c r="C2682" s="9" t="s">
        <v>974</v>
      </c>
      <c r="D2682" s="9" t="s">
        <v>3430</v>
      </c>
      <c r="E2682" s="9"/>
      <c r="F2682" s="9"/>
      <c r="G2682" s="9"/>
      <c r="H2682" s="9">
        <v>100</v>
      </c>
      <c r="I2682" s="9"/>
      <c r="J2682" s="9">
        <v>9.1</v>
      </c>
      <c r="K2682" s="9">
        <v>47</v>
      </c>
      <c r="L2682" s="9">
        <v>159</v>
      </c>
      <c r="M2682" s="9">
        <v>0.48</v>
      </c>
      <c r="N2682" s="14">
        <f t="shared" si="123"/>
        <v>0.51086956521739135</v>
      </c>
      <c r="O2682" s="14">
        <f t="shared" si="125"/>
        <v>7.9436619718309585</v>
      </c>
      <c r="P2682" s="9"/>
      <c r="Q2682" s="9"/>
      <c r="R2682" s="9"/>
      <c r="W2682" t="s">
        <v>3530</v>
      </c>
      <c r="X2682" s="6">
        <v>2004</v>
      </c>
      <c r="Z2682" s="6">
        <v>0</v>
      </c>
      <c r="AD2682" s="9">
        <v>92</v>
      </c>
    </row>
    <row r="2683" spans="1:30">
      <c r="A2683" s="9">
        <v>18</v>
      </c>
      <c r="B2683" s="9" t="str">
        <f t="shared" si="124"/>
        <v>Fane CLASSIC18/125C</v>
      </c>
      <c r="C2683" s="9" t="s">
        <v>974</v>
      </c>
      <c r="D2683" s="9" t="s">
        <v>3431</v>
      </c>
      <c r="E2683" s="9"/>
      <c r="F2683" s="9"/>
      <c r="G2683" s="9"/>
      <c r="H2683" s="9">
        <v>200</v>
      </c>
      <c r="I2683" s="9"/>
      <c r="J2683" s="9">
        <v>9.1</v>
      </c>
      <c r="K2683" s="9">
        <v>29</v>
      </c>
      <c r="L2683" s="9">
        <v>449.9</v>
      </c>
      <c r="M2683" s="9">
        <v>0.37</v>
      </c>
      <c r="N2683" s="14">
        <f t="shared" si="123"/>
        <v>0.39189189189189189</v>
      </c>
      <c r="O2683" s="14">
        <f t="shared" si="125"/>
        <v>6.6234567901234698</v>
      </c>
      <c r="P2683" s="9"/>
      <c r="Q2683" s="9"/>
      <c r="R2683" s="9"/>
      <c r="W2683" t="s">
        <v>3530</v>
      </c>
      <c r="X2683" s="6">
        <v>2004</v>
      </c>
      <c r="Z2683" s="6">
        <v>0</v>
      </c>
      <c r="AD2683" s="9">
        <v>74</v>
      </c>
    </row>
    <row r="2684" spans="1:30">
      <c r="A2684" s="9">
        <v>18</v>
      </c>
      <c r="B2684" s="9" t="str">
        <f t="shared" si="124"/>
        <v>Fane CLASSIC18/200</v>
      </c>
      <c r="C2684" s="9" t="s">
        <v>974</v>
      </c>
      <c r="D2684" s="9" t="s">
        <v>3432</v>
      </c>
      <c r="E2684" s="9"/>
      <c r="F2684" s="9"/>
      <c r="G2684" s="9"/>
      <c r="H2684" s="9">
        <v>35</v>
      </c>
      <c r="I2684" s="9"/>
      <c r="J2684" s="9">
        <v>2.5</v>
      </c>
      <c r="K2684" s="9">
        <v>50</v>
      </c>
      <c r="L2684" s="9">
        <v>140</v>
      </c>
      <c r="M2684" s="9">
        <v>0.56999999999999995</v>
      </c>
      <c r="N2684" s="14">
        <f t="shared" si="123"/>
        <v>0.6097560975609756</v>
      </c>
      <c r="O2684" s="14">
        <f t="shared" si="125"/>
        <v>8.7423312883435589</v>
      </c>
      <c r="P2684" s="9"/>
      <c r="Q2684" s="9"/>
      <c r="R2684" s="9"/>
      <c r="W2684" t="s">
        <v>3530</v>
      </c>
      <c r="X2684" s="6">
        <v>2004</v>
      </c>
      <c r="Z2684" s="6">
        <v>0</v>
      </c>
      <c r="AD2684" s="9">
        <v>82</v>
      </c>
    </row>
    <row r="2685" spans="1:30">
      <c r="A2685" s="9">
        <v>18</v>
      </c>
      <c r="B2685" s="9" t="str">
        <f t="shared" si="124"/>
        <v>Fane CLASSIC18/200C</v>
      </c>
      <c r="C2685" s="9" t="s">
        <v>974</v>
      </c>
      <c r="D2685" s="9" t="s">
        <v>3433</v>
      </c>
      <c r="E2685" s="9"/>
      <c r="F2685" s="9"/>
      <c r="G2685" s="9"/>
      <c r="H2685" s="9">
        <v>100</v>
      </c>
      <c r="I2685" s="9"/>
      <c r="J2685" s="9">
        <v>9.1</v>
      </c>
      <c r="K2685" s="9">
        <v>29</v>
      </c>
      <c r="L2685" s="9">
        <v>447.9</v>
      </c>
      <c r="M2685" s="9">
        <v>0.38</v>
      </c>
      <c r="N2685" s="14">
        <f t="shared" si="123"/>
        <v>0.42028985507246375</v>
      </c>
      <c r="O2685" s="14">
        <f t="shared" si="125"/>
        <v>3.9640287769784157</v>
      </c>
      <c r="P2685" s="9"/>
      <c r="Q2685" s="9"/>
      <c r="R2685" s="9"/>
      <c r="W2685" t="s">
        <v>3530</v>
      </c>
      <c r="X2685" s="6">
        <v>2004</v>
      </c>
      <c r="Z2685" s="6">
        <v>0</v>
      </c>
      <c r="AD2685" s="9">
        <v>69</v>
      </c>
    </row>
    <row r="2686" spans="1:30">
      <c r="A2686" s="9">
        <v>18</v>
      </c>
      <c r="B2686" s="9" t="str">
        <f t="shared" si="124"/>
        <v>Fane CLASSIC18/250</v>
      </c>
      <c r="C2686" s="9" t="s">
        <v>974</v>
      </c>
      <c r="D2686" s="9" t="s">
        <v>3434</v>
      </c>
      <c r="E2686" s="9"/>
      <c r="F2686" s="9"/>
      <c r="G2686" s="9"/>
      <c r="H2686" s="9">
        <v>100</v>
      </c>
      <c r="I2686" s="9"/>
      <c r="J2686" s="9">
        <v>9.1</v>
      </c>
      <c r="K2686" s="9">
        <v>47</v>
      </c>
      <c r="L2686" s="9">
        <v>173</v>
      </c>
      <c r="M2686" s="9">
        <v>0.48</v>
      </c>
      <c r="N2686" s="14">
        <f t="shared" si="123"/>
        <v>0.5</v>
      </c>
      <c r="O2686" s="14">
        <f t="shared" si="125"/>
        <v>11.999999999999979</v>
      </c>
      <c r="P2686" s="9"/>
      <c r="Q2686" s="9"/>
      <c r="R2686" s="9"/>
      <c r="W2686" t="s">
        <v>3530</v>
      </c>
      <c r="X2686" s="6">
        <v>2004</v>
      </c>
      <c r="Z2686" s="6">
        <v>0</v>
      </c>
      <c r="AD2686" s="9">
        <v>94</v>
      </c>
    </row>
    <row r="2687" spans="1:30">
      <c r="A2687" s="9">
        <v>18</v>
      </c>
      <c r="B2687" s="9" t="str">
        <f t="shared" si="124"/>
        <v>Fane COLOS 18 BASS</v>
      </c>
      <c r="C2687" s="9" t="s">
        <v>974</v>
      </c>
      <c r="D2687" s="9" t="s">
        <v>3435</v>
      </c>
      <c r="E2687" s="9"/>
      <c r="F2687" s="9"/>
      <c r="G2687" s="9"/>
      <c r="H2687" s="9">
        <v>400</v>
      </c>
      <c r="I2687" s="9">
        <v>95</v>
      </c>
      <c r="J2687" s="9">
        <v>7.2</v>
      </c>
      <c r="K2687" s="9">
        <v>34.5</v>
      </c>
      <c r="L2687" s="9">
        <v>209</v>
      </c>
      <c r="M2687" s="9">
        <v>0.36070000000000002</v>
      </c>
      <c r="N2687" s="14">
        <f t="shared" si="123"/>
        <v>0.4107142857142857</v>
      </c>
      <c r="O2687" s="14">
        <f t="shared" si="125"/>
        <v>2.962046558126251</v>
      </c>
      <c r="P2687" s="9"/>
      <c r="Q2687" s="9"/>
      <c r="R2687" s="9"/>
      <c r="W2687" t="s">
        <v>3530</v>
      </c>
      <c r="X2687" s="6">
        <v>2004</v>
      </c>
      <c r="Z2687" s="6">
        <v>0</v>
      </c>
      <c r="AD2687" s="9">
        <v>84</v>
      </c>
    </row>
    <row r="2688" spans="1:30">
      <c r="A2688" s="9">
        <v>18</v>
      </c>
      <c r="B2688" s="9" t="str">
        <f t="shared" si="124"/>
        <v>Fane Colossus 18 XB</v>
      </c>
      <c r="C2688" s="9" t="s">
        <v>974</v>
      </c>
      <c r="D2688" s="9" t="s">
        <v>3436</v>
      </c>
      <c r="E2688" s="9"/>
      <c r="F2688" s="9"/>
      <c r="G2688" s="9"/>
      <c r="H2688" s="9">
        <v>600</v>
      </c>
      <c r="I2688" s="9">
        <v>100</v>
      </c>
      <c r="J2688" s="9"/>
      <c r="K2688" s="9">
        <v>30</v>
      </c>
      <c r="L2688" s="9">
        <v>304.26</v>
      </c>
      <c r="M2688" s="9">
        <v>0.28999999999999998</v>
      </c>
      <c r="N2688" s="14">
        <f t="shared" si="123"/>
        <v>0</v>
      </c>
      <c r="O2688" s="14">
        <f t="shared" si="125"/>
        <v>0</v>
      </c>
      <c r="P2688" s="9"/>
      <c r="Q2688" s="9"/>
      <c r="R2688" s="9"/>
      <c r="W2688" t="s">
        <v>3530</v>
      </c>
      <c r="X2688" s="6">
        <v>2004</v>
      </c>
      <c r="Z2688" s="6">
        <v>0</v>
      </c>
      <c r="AD2688" s="9"/>
    </row>
    <row r="2689" spans="1:30">
      <c r="A2689" s="9">
        <v>18</v>
      </c>
      <c r="B2689" s="9" t="str">
        <f t="shared" si="124"/>
        <v>Fane COLOSSUS18BASS</v>
      </c>
      <c r="C2689" s="9" t="s">
        <v>974</v>
      </c>
      <c r="D2689" s="9" t="s">
        <v>3437</v>
      </c>
      <c r="E2689" s="9"/>
      <c r="F2689" s="9"/>
      <c r="G2689" s="9"/>
      <c r="H2689" s="9">
        <v>150</v>
      </c>
      <c r="I2689" s="9">
        <v>99</v>
      </c>
      <c r="J2689" s="9">
        <v>9.1</v>
      </c>
      <c r="K2689" s="9">
        <v>28</v>
      </c>
      <c r="L2689" s="9">
        <v>366</v>
      </c>
      <c r="M2689" s="9">
        <v>0.2</v>
      </c>
      <c r="N2689" s="14">
        <f t="shared" si="123"/>
        <v>0.22047244094488189</v>
      </c>
      <c r="O2689" s="14">
        <f t="shared" si="125"/>
        <v>2.1538461538461533</v>
      </c>
      <c r="P2689" s="9"/>
      <c r="Q2689" s="9"/>
      <c r="R2689" s="9"/>
      <c r="W2689" t="s">
        <v>3530</v>
      </c>
      <c r="X2689" s="6">
        <v>2004</v>
      </c>
      <c r="Z2689" s="6">
        <v>0</v>
      </c>
      <c r="AD2689" s="9">
        <v>127</v>
      </c>
    </row>
    <row r="2690" spans="1:30">
      <c r="A2690" s="9">
        <v>18</v>
      </c>
      <c r="B2690" s="9" t="str">
        <f t="shared" si="124"/>
        <v>Fane CRESC 18/400</v>
      </c>
      <c r="C2690" s="9" t="s">
        <v>974</v>
      </c>
      <c r="D2690" s="9" t="s">
        <v>3438</v>
      </c>
      <c r="E2690" s="9"/>
      <c r="F2690" s="9"/>
      <c r="G2690" s="9"/>
      <c r="H2690" s="9">
        <v>400</v>
      </c>
      <c r="I2690" s="9">
        <v>97</v>
      </c>
      <c r="J2690" s="9">
        <v>7.2</v>
      </c>
      <c r="K2690" s="9">
        <v>32</v>
      </c>
      <c r="L2690" s="9">
        <v>298</v>
      </c>
      <c r="M2690" s="9">
        <v>0.28599999999999998</v>
      </c>
      <c r="N2690" s="14">
        <f t="shared" ref="N2690:N2753" si="126">IF(AD2690&gt;0,K2690/AD2690,0)</f>
        <v>0.31067961165048541</v>
      </c>
      <c r="O2690" s="14">
        <f t="shared" si="125"/>
        <v>3.600314712824551</v>
      </c>
      <c r="P2690" s="9"/>
      <c r="Q2690" s="9"/>
      <c r="R2690" s="9"/>
      <c r="W2690" t="s">
        <v>3530</v>
      </c>
      <c r="X2690" s="6">
        <v>2004</v>
      </c>
      <c r="Z2690" s="6">
        <v>0</v>
      </c>
      <c r="AD2690" s="9">
        <v>103</v>
      </c>
    </row>
    <row r="2691" spans="1:30">
      <c r="A2691" s="9">
        <v>18</v>
      </c>
      <c r="B2691" s="9" t="str">
        <f t="shared" ref="B2691:B2754" si="127">CONCATENATE(C2691,CHAR(32),D2691)</f>
        <v>Fane CRESCENDO10/100</v>
      </c>
      <c r="C2691" s="9" t="s">
        <v>974</v>
      </c>
      <c r="D2691" s="9" t="s">
        <v>3439</v>
      </c>
      <c r="E2691" s="9"/>
      <c r="F2691" s="9"/>
      <c r="G2691" s="9"/>
      <c r="H2691" s="9">
        <v>100</v>
      </c>
      <c r="I2691" s="9"/>
      <c r="J2691" s="9">
        <v>10.5</v>
      </c>
      <c r="K2691" s="9">
        <v>92</v>
      </c>
      <c r="L2691" s="9">
        <v>127</v>
      </c>
      <c r="M2691" s="9">
        <v>0.54</v>
      </c>
      <c r="N2691" s="14">
        <f t="shared" si="126"/>
        <v>0.6216216216216216</v>
      </c>
      <c r="O2691" s="14">
        <f t="shared" si="125"/>
        <v>4.1125827814569575</v>
      </c>
      <c r="P2691" s="9"/>
      <c r="Q2691" s="9"/>
      <c r="R2691" s="9"/>
      <c r="W2691" t="s">
        <v>3530</v>
      </c>
      <c r="X2691" s="6">
        <v>2004</v>
      </c>
      <c r="Z2691" s="6">
        <v>0</v>
      </c>
      <c r="AD2691" s="9">
        <v>148</v>
      </c>
    </row>
    <row r="2692" spans="1:30">
      <c r="A2692" s="9">
        <v>18</v>
      </c>
      <c r="B2692" s="9" t="str">
        <f t="shared" si="127"/>
        <v>Fane CRESCENDO18/400</v>
      </c>
      <c r="C2692" s="9" t="s">
        <v>974</v>
      </c>
      <c r="D2692" s="9" t="s">
        <v>3440</v>
      </c>
      <c r="E2692" s="9"/>
      <c r="F2692" s="9"/>
      <c r="G2692" s="9"/>
      <c r="H2692" s="9">
        <v>35</v>
      </c>
      <c r="I2692" s="9"/>
      <c r="J2692" s="9">
        <v>1.1000000000000001</v>
      </c>
      <c r="K2692" s="9">
        <v>32</v>
      </c>
      <c r="L2692" s="9">
        <v>298</v>
      </c>
      <c r="M2692" s="9">
        <v>0.28000000000000003</v>
      </c>
      <c r="N2692" s="14">
        <f t="shared" si="126"/>
        <v>0.31067961165048541</v>
      </c>
      <c r="O2692" s="14">
        <f t="shared" ref="O2692:O2755" si="128">IF(AD2692&gt;0,1/(1/M2692-1/N2692),0)</f>
        <v>2.8354430379746893</v>
      </c>
      <c r="P2692" s="9"/>
      <c r="Q2692" s="9"/>
      <c r="R2692" s="9"/>
      <c r="W2692" t="s">
        <v>3530</v>
      </c>
      <c r="X2692" s="6">
        <v>2004</v>
      </c>
      <c r="Z2692" s="6">
        <v>0</v>
      </c>
      <c r="AD2692" s="9">
        <v>103</v>
      </c>
    </row>
    <row r="2693" spans="1:30">
      <c r="A2693" s="9">
        <v>18</v>
      </c>
      <c r="B2693" s="9" t="str">
        <f t="shared" si="127"/>
        <v>Focal 46KX4</v>
      </c>
      <c r="C2693" s="14" t="s">
        <v>977</v>
      </c>
      <c r="D2693" s="14" t="s">
        <v>3441</v>
      </c>
      <c r="E2693" s="14"/>
      <c r="F2693" s="14"/>
      <c r="G2693" s="14"/>
      <c r="H2693" s="14">
        <v>1000</v>
      </c>
      <c r="I2693" s="14">
        <v>96.5</v>
      </c>
      <c r="J2693" s="9">
        <v>10</v>
      </c>
      <c r="K2693" s="14">
        <v>29.4</v>
      </c>
      <c r="L2693" s="14">
        <v>216.98</v>
      </c>
      <c r="M2693" s="14">
        <v>0.35</v>
      </c>
      <c r="N2693" s="14">
        <f t="shared" si="126"/>
        <v>0.3721518987341772</v>
      </c>
      <c r="O2693" s="14">
        <f t="shared" si="128"/>
        <v>5.8800000000000008</v>
      </c>
      <c r="P2693" s="14"/>
      <c r="Q2693" s="14"/>
      <c r="R2693" s="14"/>
      <c r="W2693" t="s">
        <v>3530</v>
      </c>
      <c r="X2693" s="6">
        <v>2004</v>
      </c>
      <c r="Z2693" s="6">
        <v>0</v>
      </c>
      <c r="AD2693" s="14">
        <v>79</v>
      </c>
    </row>
    <row r="2694" spans="1:30">
      <c r="A2694" s="9">
        <v>18</v>
      </c>
      <c r="B2694" s="9" t="str">
        <f t="shared" si="127"/>
        <v xml:space="preserve">Hi-Vi PA18 </v>
      </c>
      <c r="C2694" s="14" t="s">
        <v>8</v>
      </c>
      <c r="D2694" s="14" t="s">
        <v>3442</v>
      </c>
      <c r="E2694" s="14"/>
      <c r="F2694" s="14"/>
      <c r="G2694" s="14"/>
      <c r="H2694" s="14">
        <v>400</v>
      </c>
      <c r="I2694" s="14">
        <v>99</v>
      </c>
      <c r="J2694" s="9">
        <v>4.5</v>
      </c>
      <c r="K2694" s="14">
        <v>41</v>
      </c>
      <c r="L2694" s="14">
        <v>233.1</v>
      </c>
      <c r="M2694" s="14">
        <v>0.39</v>
      </c>
      <c r="N2694" s="14">
        <f t="shared" si="126"/>
        <v>0.43157894736842106</v>
      </c>
      <c r="O2694" s="14">
        <f t="shared" si="128"/>
        <v>4.048101265822786</v>
      </c>
      <c r="P2694" s="14"/>
      <c r="Q2694" s="14"/>
      <c r="R2694" s="14"/>
      <c r="W2694" t="s">
        <v>3530</v>
      </c>
      <c r="X2694" s="6">
        <v>2004</v>
      </c>
      <c r="Z2694" s="6">
        <v>0</v>
      </c>
      <c r="AD2694" s="14">
        <v>95</v>
      </c>
    </row>
    <row r="2695" spans="1:30">
      <c r="A2695" s="9">
        <v>18</v>
      </c>
      <c r="B2695" s="9" t="str">
        <f t="shared" si="127"/>
        <v>JBL 218F</v>
      </c>
      <c r="C2695" s="14" t="s">
        <v>1002</v>
      </c>
      <c r="D2695" s="14" t="s">
        <v>3443</v>
      </c>
      <c r="E2695" s="14"/>
      <c r="F2695" s="14"/>
      <c r="G2695" s="14"/>
      <c r="H2695" s="14">
        <v>200</v>
      </c>
      <c r="I2695" s="14"/>
      <c r="J2695" s="9">
        <v>15.7</v>
      </c>
      <c r="K2695" s="14">
        <v>45</v>
      </c>
      <c r="L2695" s="14">
        <v>26</v>
      </c>
      <c r="M2695" s="14">
        <v>0.38</v>
      </c>
      <c r="N2695" s="14">
        <f t="shared" si="126"/>
        <v>0.42056074766355139</v>
      </c>
      <c r="O2695" s="14">
        <f t="shared" si="128"/>
        <v>3.9400921658986143</v>
      </c>
      <c r="P2695" s="14"/>
      <c r="Q2695" s="14"/>
      <c r="R2695" s="14"/>
      <c r="W2695" t="s">
        <v>3530</v>
      </c>
      <c r="X2695" s="6">
        <v>2004</v>
      </c>
      <c r="Z2695" s="6">
        <v>0</v>
      </c>
      <c r="AD2695" s="14">
        <v>107</v>
      </c>
    </row>
    <row r="2696" spans="1:30">
      <c r="A2696" s="9">
        <v>18</v>
      </c>
      <c r="B2696" s="9" t="str">
        <f t="shared" si="127"/>
        <v>JBL 2241G</v>
      </c>
      <c r="C2696" s="14" t="s">
        <v>1002</v>
      </c>
      <c r="D2696" s="14" t="s">
        <v>3444</v>
      </c>
      <c r="E2696" s="14"/>
      <c r="F2696" s="14"/>
      <c r="G2696" s="14"/>
      <c r="H2696" s="14">
        <v>600</v>
      </c>
      <c r="I2696" s="14">
        <v>98</v>
      </c>
      <c r="J2696" s="9">
        <v>7.5</v>
      </c>
      <c r="K2696" s="14">
        <v>35</v>
      </c>
      <c r="L2696" s="14">
        <v>310</v>
      </c>
      <c r="M2696" s="14">
        <v>0.4</v>
      </c>
      <c r="N2696" s="14">
        <f t="shared" si="126"/>
        <v>0.43209876543209874</v>
      </c>
      <c r="O2696" s="14">
        <f t="shared" si="128"/>
        <v>5.3846153846153912</v>
      </c>
      <c r="P2696" s="14"/>
      <c r="Q2696" s="14"/>
      <c r="R2696" s="14"/>
      <c r="W2696" t="s">
        <v>3530</v>
      </c>
      <c r="X2696" s="6">
        <v>2004</v>
      </c>
      <c r="Z2696" s="6">
        <v>0</v>
      </c>
      <c r="AD2696" s="14">
        <v>81</v>
      </c>
    </row>
    <row r="2697" spans="1:30">
      <c r="A2697" s="9">
        <v>18</v>
      </c>
      <c r="B2697" s="9" t="str">
        <f t="shared" si="127"/>
        <v>JBL 2241H</v>
      </c>
      <c r="C2697" s="14" t="s">
        <v>1002</v>
      </c>
      <c r="D2697" s="14" t="s">
        <v>3445</v>
      </c>
      <c r="E2697" s="14"/>
      <c r="F2697" s="14"/>
      <c r="G2697" s="14"/>
      <c r="H2697" s="14">
        <v>600</v>
      </c>
      <c r="I2697" s="14">
        <v>98</v>
      </c>
      <c r="J2697" s="9">
        <v>7.5</v>
      </c>
      <c r="K2697" s="14">
        <v>35</v>
      </c>
      <c r="L2697" s="14">
        <v>310</v>
      </c>
      <c r="M2697" s="14">
        <v>0.4</v>
      </c>
      <c r="N2697" s="14">
        <f t="shared" si="126"/>
        <v>0.43209876543209874</v>
      </c>
      <c r="O2697" s="14">
        <f t="shared" si="128"/>
        <v>5.3846153846153912</v>
      </c>
      <c r="P2697" s="14"/>
      <c r="Q2697" s="14"/>
      <c r="R2697" s="14"/>
      <c r="W2697" t="s">
        <v>3530</v>
      </c>
      <c r="X2697" s="6">
        <v>2004</v>
      </c>
      <c r="Z2697" s="6">
        <v>0</v>
      </c>
      <c r="AD2697" s="14">
        <v>81</v>
      </c>
    </row>
    <row r="2698" spans="1:30">
      <c r="A2698" s="9">
        <v>18</v>
      </c>
      <c r="B2698" s="9" t="str">
        <f t="shared" si="127"/>
        <v>JBL 2242H</v>
      </c>
      <c r="C2698" s="14" t="s">
        <v>1002</v>
      </c>
      <c r="D2698" s="14" t="s">
        <v>3446</v>
      </c>
      <c r="E2698" s="14"/>
      <c r="F2698" s="14"/>
      <c r="G2698" s="14"/>
      <c r="H2698" s="14">
        <v>800</v>
      </c>
      <c r="I2698" s="14">
        <v>99</v>
      </c>
      <c r="J2698" s="9">
        <v>9</v>
      </c>
      <c r="K2698" s="14">
        <v>35</v>
      </c>
      <c r="L2698" s="14">
        <v>283</v>
      </c>
      <c r="M2698" s="14">
        <v>0.28000000000000003</v>
      </c>
      <c r="N2698" s="14">
        <f t="shared" si="126"/>
        <v>0.28925619834710742</v>
      </c>
      <c r="O2698" s="14">
        <f t="shared" si="128"/>
        <v>8.750000000000032</v>
      </c>
      <c r="P2698" s="14"/>
      <c r="Q2698" s="14"/>
      <c r="R2698" s="14"/>
      <c r="W2698" t="s">
        <v>3530</v>
      </c>
      <c r="X2698" s="6">
        <v>2004</v>
      </c>
      <c r="Z2698" s="6">
        <v>0</v>
      </c>
      <c r="AD2698" s="14">
        <v>121</v>
      </c>
    </row>
    <row r="2699" spans="1:30">
      <c r="A2699" s="9">
        <v>18</v>
      </c>
      <c r="B2699" s="9" t="str">
        <f t="shared" si="127"/>
        <v>JBL 2242H</v>
      </c>
      <c r="C2699" s="14" t="s">
        <v>1002</v>
      </c>
      <c r="D2699" s="14" t="s">
        <v>3446</v>
      </c>
      <c r="E2699" s="14"/>
      <c r="F2699" s="14"/>
      <c r="G2699" s="14"/>
      <c r="H2699" s="14">
        <v>800</v>
      </c>
      <c r="I2699" s="14">
        <v>99</v>
      </c>
      <c r="J2699" s="9">
        <v>9</v>
      </c>
      <c r="K2699" s="14">
        <v>35</v>
      </c>
      <c r="L2699" s="14">
        <v>283</v>
      </c>
      <c r="M2699" s="14">
        <v>0.28000000000000003</v>
      </c>
      <c r="N2699" s="14">
        <f t="shared" si="126"/>
        <v>0.28925619834710742</v>
      </c>
      <c r="O2699" s="14">
        <f t="shared" si="128"/>
        <v>8.750000000000032</v>
      </c>
      <c r="P2699" s="14"/>
      <c r="Q2699" s="14"/>
      <c r="R2699" s="14"/>
      <c r="W2699" t="s">
        <v>3530</v>
      </c>
      <c r="X2699" s="6">
        <v>2004</v>
      </c>
      <c r="Z2699" s="6">
        <v>0</v>
      </c>
      <c r="AD2699" s="14">
        <v>121</v>
      </c>
    </row>
    <row r="2700" spans="1:30">
      <c r="A2700" s="9">
        <v>18</v>
      </c>
      <c r="B2700" s="9" t="str">
        <f t="shared" si="127"/>
        <v>JBL 2258H</v>
      </c>
      <c r="C2700" s="14" t="s">
        <v>1002</v>
      </c>
      <c r="D2700" s="14" t="s">
        <v>3447</v>
      </c>
      <c r="E2700" s="14"/>
      <c r="F2700" s="14"/>
      <c r="G2700" s="14"/>
      <c r="H2700" s="14">
        <v>800</v>
      </c>
      <c r="I2700" s="14"/>
      <c r="J2700" s="9">
        <v>8</v>
      </c>
      <c r="K2700" s="14">
        <v>31</v>
      </c>
      <c r="L2700" s="14">
        <v>407</v>
      </c>
      <c r="M2700" s="14">
        <v>0.27</v>
      </c>
      <c r="N2700" s="14">
        <f t="shared" si="126"/>
        <v>0.27927927927927926</v>
      </c>
      <c r="O2700" s="14">
        <f t="shared" si="128"/>
        <v>8.1262135922330625</v>
      </c>
      <c r="P2700" s="14"/>
      <c r="Q2700" s="14"/>
      <c r="R2700" s="14"/>
      <c r="W2700" t="s">
        <v>3530</v>
      </c>
      <c r="X2700" s="6">
        <v>2004</v>
      </c>
      <c r="Z2700" s="6">
        <v>0</v>
      </c>
      <c r="AD2700" s="14">
        <v>111</v>
      </c>
    </row>
    <row r="2701" spans="1:30">
      <c r="A2701" s="9">
        <v>18</v>
      </c>
      <c r="B2701" s="9" t="str">
        <f t="shared" si="127"/>
        <v>JBL M115-8</v>
      </c>
      <c r="C2701" s="14" t="s">
        <v>1002</v>
      </c>
      <c r="D2701" s="14" t="s">
        <v>3448</v>
      </c>
      <c r="E2701" s="14"/>
      <c r="F2701" s="14"/>
      <c r="G2701" s="14"/>
      <c r="H2701" s="14">
        <v>5.0999999999999996</v>
      </c>
      <c r="I2701" s="14"/>
      <c r="J2701" s="9">
        <v>5.5</v>
      </c>
      <c r="K2701" s="14">
        <v>46</v>
      </c>
      <c r="L2701" s="14">
        <v>230</v>
      </c>
      <c r="M2701" s="14">
        <v>0.42</v>
      </c>
      <c r="N2701" s="14">
        <f t="shared" si="126"/>
        <v>0.4</v>
      </c>
      <c r="O2701" s="14">
        <f t="shared" si="128"/>
        <v>-8.3999999999999986</v>
      </c>
      <c r="P2701" s="14"/>
      <c r="Q2701" s="14"/>
      <c r="R2701" s="14"/>
      <c r="W2701" t="s">
        <v>3530</v>
      </c>
      <c r="X2701" s="6">
        <v>2004</v>
      </c>
      <c r="Z2701" s="6">
        <v>0</v>
      </c>
      <c r="AD2701" s="14">
        <v>115</v>
      </c>
    </row>
    <row r="2702" spans="1:30">
      <c r="A2702" s="9">
        <v>18</v>
      </c>
      <c r="B2702" s="9" t="str">
        <f t="shared" si="127"/>
        <v>JBL M115-8A</v>
      </c>
      <c r="C2702" s="14" t="s">
        <v>1002</v>
      </c>
      <c r="D2702" s="14" t="s">
        <v>3449</v>
      </c>
      <c r="E2702" s="14"/>
      <c r="F2702" s="14"/>
      <c r="G2702" s="14"/>
      <c r="H2702" s="14">
        <v>5.0999999999999996</v>
      </c>
      <c r="I2702" s="14"/>
      <c r="J2702" s="9">
        <v>5.5</v>
      </c>
      <c r="K2702" s="14">
        <v>46</v>
      </c>
      <c r="L2702" s="14">
        <v>225</v>
      </c>
      <c r="M2702" s="14">
        <v>0.39</v>
      </c>
      <c r="N2702" s="14">
        <f t="shared" si="126"/>
        <v>0.41818181818181815</v>
      </c>
      <c r="O2702" s="14">
        <f t="shared" si="128"/>
        <v>5.7870967741935546</v>
      </c>
      <c r="P2702" s="14"/>
      <c r="Q2702" s="14"/>
      <c r="R2702" s="14"/>
      <c r="W2702" t="s">
        <v>3530</v>
      </c>
      <c r="X2702" s="6">
        <v>2004</v>
      </c>
      <c r="Z2702" s="6">
        <v>0</v>
      </c>
      <c r="AD2702" s="14">
        <v>110</v>
      </c>
    </row>
    <row r="2703" spans="1:30">
      <c r="A2703" s="9">
        <v>18</v>
      </c>
      <c r="B2703" s="9" t="str">
        <f t="shared" si="127"/>
        <v>Kicker C18vr-2</v>
      </c>
      <c r="C2703" s="14" t="s">
        <v>1548</v>
      </c>
      <c r="D2703" s="14" t="s">
        <v>3450</v>
      </c>
      <c r="E2703" s="14"/>
      <c r="F2703" s="14"/>
      <c r="G2703" s="14"/>
      <c r="H2703" s="14">
        <v>500</v>
      </c>
      <c r="I2703" s="14">
        <v>88.8</v>
      </c>
      <c r="J2703" s="9">
        <v>14.5</v>
      </c>
      <c r="K2703" s="14">
        <v>18.899999999999999</v>
      </c>
      <c r="L2703" s="14">
        <v>398.33</v>
      </c>
      <c r="M2703" s="14">
        <v>0.39600000000000002</v>
      </c>
      <c r="N2703" s="14">
        <f t="shared" si="126"/>
        <v>0.41086956521739126</v>
      </c>
      <c r="O2703" s="14">
        <f t="shared" si="128"/>
        <v>10.942105263157925</v>
      </c>
      <c r="P2703" s="14"/>
      <c r="Q2703" s="14"/>
      <c r="R2703" s="14"/>
      <c r="W2703" t="s">
        <v>3530</v>
      </c>
      <c r="X2703" s="6">
        <v>2004</v>
      </c>
      <c r="Z2703" s="6">
        <v>0</v>
      </c>
      <c r="AD2703" s="14">
        <v>46</v>
      </c>
    </row>
    <row r="2704" spans="1:30">
      <c r="A2704" s="9">
        <v>18</v>
      </c>
      <c r="B2704" s="9" t="str">
        <f t="shared" si="127"/>
        <v>Kicker C18vr-4</v>
      </c>
      <c r="C2704" s="14" t="s">
        <v>1548</v>
      </c>
      <c r="D2704" s="14" t="s">
        <v>3451</v>
      </c>
      <c r="E2704" s="14"/>
      <c r="F2704" s="14"/>
      <c r="G2704" s="14"/>
      <c r="H2704" s="14">
        <v>500</v>
      </c>
      <c r="I2704" s="14">
        <v>89.1</v>
      </c>
      <c r="J2704" s="9">
        <v>14.5</v>
      </c>
      <c r="K2704" s="14">
        <v>18.2</v>
      </c>
      <c r="L2704" s="14">
        <v>441.87</v>
      </c>
      <c r="M2704" s="14">
        <v>0.41799999999999998</v>
      </c>
      <c r="N2704" s="14">
        <f t="shared" si="126"/>
        <v>0.43333333333333329</v>
      </c>
      <c r="O2704" s="14">
        <f t="shared" si="128"/>
        <v>11.813043478260896</v>
      </c>
      <c r="P2704" s="14"/>
      <c r="Q2704" s="14"/>
      <c r="R2704" s="14"/>
      <c r="W2704" t="s">
        <v>3530</v>
      </c>
      <c r="X2704" s="6">
        <v>2004</v>
      </c>
      <c r="Z2704" s="6">
        <v>0</v>
      </c>
      <c r="AD2704" s="14">
        <v>42</v>
      </c>
    </row>
    <row r="2705" spans="1:30">
      <c r="A2705" s="9">
        <v>18</v>
      </c>
      <c r="B2705" s="9" t="str">
        <f t="shared" si="127"/>
        <v>Kicker S18X2</v>
      </c>
      <c r="C2705" s="14" t="s">
        <v>1548</v>
      </c>
      <c r="D2705" s="14" t="s">
        <v>3452</v>
      </c>
      <c r="E2705" s="14"/>
      <c r="F2705" s="14"/>
      <c r="G2705" s="14"/>
      <c r="H2705" s="14">
        <v>5000</v>
      </c>
      <c r="I2705" s="14">
        <v>89.7</v>
      </c>
      <c r="J2705" s="9">
        <v>5.625</v>
      </c>
      <c r="K2705" s="14">
        <v>22.18</v>
      </c>
      <c r="L2705" s="14">
        <v>177.61</v>
      </c>
      <c r="M2705" s="14">
        <v>0.28100000000000003</v>
      </c>
      <c r="N2705" s="14">
        <f t="shared" si="126"/>
        <v>0.2918421052631579</v>
      </c>
      <c r="O2705" s="14">
        <f t="shared" si="128"/>
        <v>7.5638106796116569</v>
      </c>
      <c r="P2705" s="14"/>
      <c r="Q2705" s="14"/>
      <c r="R2705" s="14"/>
      <c r="W2705" t="s">
        <v>3530</v>
      </c>
      <c r="X2705" s="6">
        <v>2004</v>
      </c>
      <c r="Z2705" s="6">
        <v>0</v>
      </c>
      <c r="AD2705" s="14">
        <v>76</v>
      </c>
    </row>
    <row r="2706" spans="1:30">
      <c r="A2706" s="9">
        <v>18</v>
      </c>
      <c r="B2706" s="9" t="str">
        <f t="shared" si="127"/>
        <v>McCauley 6174-4</v>
      </c>
      <c r="C2706" s="14" t="s">
        <v>2033</v>
      </c>
      <c r="D2706" s="14" t="s">
        <v>3453</v>
      </c>
      <c r="E2706" s="14"/>
      <c r="F2706" s="14"/>
      <c r="G2706" s="14"/>
      <c r="H2706" s="14">
        <v>800</v>
      </c>
      <c r="I2706" s="14">
        <v>94</v>
      </c>
      <c r="J2706" s="9">
        <v>15.2</v>
      </c>
      <c r="K2706" s="14">
        <v>20</v>
      </c>
      <c r="L2706" s="14">
        <v>700</v>
      </c>
      <c r="M2706" s="14">
        <v>0.34</v>
      </c>
      <c r="N2706" s="14">
        <f t="shared" si="126"/>
        <v>0.37735849056603776</v>
      </c>
      <c r="O2706" s="14">
        <f t="shared" si="128"/>
        <v>3.434343434343436</v>
      </c>
      <c r="P2706" s="14"/>
      <c r="Q2706" s="14"/>
      <c r="R2706" s="14"/>
      <c r="W2706" t="s">
        <v>3530</v>
      </c>
      <c r="X2706" s="6">
        <v>2004</v>
      </c>
      <c r="Z2706" s="6">
        <v>0</v>
      </c>
      <c r="AD2706" s="14">
        <v>53</v>
      </c>
    </row>
    <row r="2707" spans="1:30">
      <c r="A2707" s="9">
        <v>18</v>
      </c>
      <c r="B2707" s="9" t="str">
        <f t="shared" si="127"/>
        <v>McCauley 6174-8</v>
      </c>
      <c r="C2707" s="14" t="s">
        <v>2033</v>
      </c>
      <c r="D2707" s="14" t="s">
        <v>3454</v>
      </c>
      <c r="E2707" s="14"/>
      <c r="F2707" s="14"/>
      <c r="G2707" s="14"/>
      <c r="H2707" s="14">
        <v>800</v>
      </c>
      <c r="I2707" s="14">
        <v>94</v>
      </c>
      <c r="J2707" s="9">
        <v>15.2</v>
      </c>
      <c r="K2707" s="14">
        <v>20</v>
      </c>
      <c r="L2707" s="14">
        <v>700</v>
      </c>
      <c r="M2707" s="14">
        <v>0.34</v>
      </c>
      <c r="N2707" s="14">
        <f t="shared" si="126"/>
        <v>0.37735849056603776</v>
      </c>
      <c r="O2707" s="14">
        <f t="shared" si="128"/>
        <v>3.434343434343436</v>
      </c>
      <c r="P2707" s="14"/>
      <c r="Q2707" s="14"/>
      <c r="R2707" s="14"/>
      <c r="W2707" t="s">
        <v>3530</v>
      </c>
      <c r="X2707" s="6">
        <v>2004</v>
      </c>
      <c r="Z2707" s="6">
        <v>0</v>
      </c>
      <c r="AD2707" s="14">
        <v>53</v>
      </c>
    </row>
    <row r="2708" spans="1:30">
      <c r="A2708" s="9">
        <v>18</v>
      </c>
      <c r="B2708" s="9" t="str">
        <f t="shared" si="127"/>
        <v>McCauley 6256-16</v>
      </c>
      <c r="C2708" s="14" t="s">
        <v>2033</v>
      </c>
      <c r="D2708" s="14" t="s">
        <v>3455</v>
      </c>
      <c r="E2708" s="14"/>
      <c r="F2708" s="14"/>
      <c r="G2708" s="14"/>
      <c r="H2708" s="14">
        <v>450</v>
      </c>
      <c r="I2708" s="14">
        <v>98</v>
      </c>
      <c r="J2708" s="9">
        <v>4.5999999999999996</v>
      </c>
      <c r="K2708" s="14">
        <v>30</v>
      </c>
      <c r="L2708" s="14">
        <v>390</v>
      </c>
      <c r="M2708" s="14">
        <v>0.28999999999999998</v>
      </c>
      <c r="N2708" s="14">
        <f t="shared" si="126"/>
        <v>0.3</v>
      </c>
      <c r="O2708" s="14">
        <f t="shared" si="128"/>
        <v>8.699999999999994</v>
      </c>
      <c r="P2708" s="14"/>
      <c r="Q2708" s="14"/>
      <c r="R2708" s="14"/>
      <c r="W2708" t="s">
        <v>3530</v>
      </c>
      <c r="X2708" s="6">
        <v>2004</v>
      </c>
      <c r="Z2708" s="6">
        <v>0</v>
      </c>
      <c r="AD2708" s="14">
        <v>100</v>
      </c>
    </row>
    <row r="2709" spans="1:30">
      <c r="A2709" s="9">
        <v>18</v>
      </c>
      <c r="B2709" s="9" t="str">
        <f t="shared" si="127"/>
        <v>McCauley 6256-4</v>
      </c>
      <c r="C2709" s="14" t="s">
        <v>2033</v>
      </c>
      <c r="D2709" s="14" t="s">
        <v>3456</v>
      </c>
      <c r="E2709" s="14"/>
      <c r="F2709" s="14"/>
      <c r="G2709" s="14"/>
      <c r="H2709" s="14">
        <v>450</v>
      </c>
      <c r="I2709" s="14">
        <v>98</v>
      </c>
      <c r="J2709" s="9">
        <v>4.5999999999999996</v>
      </c>
      <c r="K2709" s="14">
        <v>30</v>
      </c>
      <c r="L2709" s="14">
        <v>390</v>
      </c>
      <c r="M2709" s="14">
        <v>0.28999999999999998</v>
      </c>
      <c r="N2709" s="14">
        <f t="shared" si="126"/>
        <v>0.3</v>
      </c>
      <c r="O2709" s="14">
        <f t="shared" si="128"/>
        <v>8.699999999999994</v>
      </c>
      <c r="P2709" s="14"/>
      <c r="Q2709" s="14"/>
      <c r="R2709" s="14"/>
      <c r="W2709" t="s">
        <v>3530</v>
      </c>
      <c r="X2709" s="6">
        <v>2004</v>
      </c>
      <c r="Z2709" s="6">
        <v>0</v>
      </c>
      <c r="AD2709" s="14">
        <v>100</v>
      </c>
    </row>
    <row r="2710" spans="1:30">
      <c r="A2710" s="9">
        <v>18</v>
      </c>
      <c r="B2710" s="9" t="str">
        <f t="shared" si="127"/>
        <v>McCauley 6256-8</v>
      </c>
      <c r="C2710" s="14" t="s">
        <v>2033</v>
      </c>
      <c r="D2710" s="14" t="s">
        <v>3457</v>
      </c>
      <c r="E2710" s="14"/>
      <c r="F2710" s="14"/>
      <c r="G2710" s="14"/>
      <c r="H2710" s="14">
        <v>450</v>
      </c>
      <c r="I2710" s="14">
        <v>98</v>
      </c>
      <c r="J2710" s="9">
        <v>4.5999999999999996</v>
      </c>
      <c r="K2710" s="14">
        <v>30</v>
      </c>
      <c r="L2710" s="14">
        <v>390</v>
      </c>
      <c r="M2710" s="14">
        <v>0.28999999999999998</v>
      </c>
      <c r="N2710" s="14">
        <f t="shared" si="126"/>
        <v>0.3</v>
      </c>
      <c r="O2710" s="14">
        <f t="shared" si="128"/>
        <v>8.699999999999994</v>
      </c>
      <c r="P2710" s="14"/>
      <c r="Q2710" s="14"/>
      <c r="R2710" s="14"/>
      <c r="W2710" t="s">
        <v>3530</v>
      </c>
      <c r="X2710" s="6">
        <v>2004</v>
      </c>
      <c r="Z2710" s="6">
        <v>0</v>
      </c>
      <c r="AD2710" s="14">
        <v>100</v>
      </c>
    </row>
    <row r="2711" spans="1:30">
      <c r="A2711" s="9">
        <v>18</v>
      </c>
      <c r="B2711" s="9" t="str">
        <f t="shared" si="127"/>
        <v>McCauley 6258-4</v>
      </c>
      <c r="C2711" s="14" t="s">
        <v>2033</v>
      </c>
      <c r="D2711" s="14" t="s">
        <v>3458</v>
      </c>
      <c r="E2711" s="14"/>
      <c r="F2711" s="14"/>
      <c r="G2711" s="14"/>
      <c r="H2711" s="14">
        <v>450</v>
      </c>
      <c r="I2711" s="14">
        <v>96</v>
      </c>
      <c r="J2711" s="9">
        <v>8.4</v>
      </c>
      <c r="K2711" s="14">
        <v>28</v>
      </c>
      <c r="L2711" s="14">
        <v>390</v>
      </c>
      <c r="M2711" s="14">
        <v>0.38</v>
      </c>
      <c r="N2711" s="14">
        <f t="shared" si="126"/>
        <v>0.3888888888888889</v>
      </c>
      <c r="O2711" s="14">
        <f t="shared" si="128"/>
        <v>16.624999999999879</v>
      </c>
      <c r="P2711" s="14"/>
      <c r="Q2711" s="14"/>
      <c r="R2711" s="14"/>
      <c r="W2711" t="s">
        <v>3530</v>
      </c>
      <c r="X2711" s="6">
        <v>2004</v>
      </c>
      <c r="Z2711" s="6">
        <v>0</v>
      </c>
      <c r="AD2711" s="14">
        <v>72</v>
      </c>
    </row>
    <row r="2712" spans="1:30">
      <c r="A2712" s="9">
        <v>18</v>
      </c>
      <c r="B2712" s="9" t="str">
        <f t="shared" si="127"/>
        <v>McCauley 6258-8</v>
      </c>
      <c r="C2712" s="14" t="s">
        <v>2033</v>
      </c>
      <c r="D2712" s="14" t="s">
        <v>3459</v>
      </c>
      <c r="E2712" s="14"/>
      <c r="F2712" s="14"/>
      <c r="G2712" s="14"/>
      <c r="H2712" s="14">
        <v>450</v>
      </c>
      <c r="I2712" s="14">
        <v>96</v>
      </c>
      <c r="J2712" s="9">
        <v>8.4</v>
      </c>
      <c r="K2712" s="14">
        <v>28</v>
      </c>
      <c r="L2712" s="14">
        <v>390</v>
      </c>
      <c r="M2712" s="14">
        <v>0.38</v>
      </c>
      <c r="N2712" s="14">
        <f t="shared" si="126"/>
        <v>0.3888888888888889</v>
      </c>
      <c r="O2712" s="14">
        <f t="shared" si="128"/>
        <v>16.624999999999879</v>
      </c>
      <c r="P2712" s="14"/>
      <c r="Q2712" s="14"/>
      <c r="R2712" s="14"/>
      <c r="W2712" t="s">
        <v>3530</v>
      </c>
      <c r="X2712" s="6">
        <v>2004</v>
      </c>
      <c r="Z2712" s="6">
        <v>0</v>
      </c>
      <c r="AD2712" s="14">
        <v>72</v>
      </c>
    </row>
    <row r="2713" spans="1:30">
      <c r="A2713" s="9">
        <v>18</v>
      </c>
      <c r="B2713" s="9" t="str">
        <f t="shared" si="127"/>
        <v>P-Audio SD-18</v>
      </c>
      <c r="C2713" s="14" t="s">
        <v>3460</v>
      </c>
      <c r="D2713" s="14" t="s">
        <v>3461</v>
      </c>
      <c r="E2713" s="14"/>
      <c r="F2713" s="14"/>
      <c r="G2713" s="14"/>
      <c r="H2713" s="14">
        <v>800</v>
      </c>
      <c r="I2713" s="14">
        <v>98</v>
      </c>
      <c r="J2713" s="9">
        <v>5</v>
      </c>
      <c r="K2713" s="14">
        <v>33.200000000000003</v>
      </c>
      <c r="L2713" s="14">
        <v>264</v>
      </c>
      <c r="M2713" s="14">
        <v>0.26</v>
      </c>
      <c r="N2713" s="14">
        <f t="shared" si="126"/>
        <v>0.26991869918699191</v>
      </c>
      <c r="O2713" s="14">
        <f t="shared" si="128"/>
        <v>7.0754098360655631</v>
      </c>
      <c r="P2713" s="14"/>
      <c r="Q2713" s="14"/>
      <c r="R2713" s="14"/>
      <c r="W2713" t="s">
        <v>3530</v>
      </c>
      <c r="X2713" s="6">
        <v>2004</v>
      </c>
      <c r="Z2713" s="6">
        <v>0</v>
      </c>
      <c r="AD2713" s="14">
        <v>123</v>
      </c>
    </row>
    <row r="2714" spans="1:30">
      <c r="A2714" s="9">
        <v>18</v>
      </c>
      <c r="B2714" s="9" t="str">
        <f t="shared" si="127"/>
        <v>Peavey 1801-4</v>
      </c>
      <c r="C2714" s="14" t="s">
        <v>1586</v>
      </c>
      <c r="D2714" s="14" t="s">
        <v>3462</v>
      </c>
      <c r="E2714" s="14"/>
      <c r="F2714" s="14"/>
      <c r="G2714" s="14"/>
      <c r="H2714" s="14">
        <v>350</v>
      </c>
      <c r="I2714" s="14">
        <v>98</v>
      </c>
      <c r="J2714" s="9">
        <v>4.5999999999999996</v>
      </c>
      <c r="K2714" s="14">
        <v>41</v>
      </c>
      <c r="L2714" s="14">
        <v>330.04</v>
      </c>
      <c r="M2714" s="14">
        <v>0.47</v>
      </c>
      <c r="N2714" s="14">
        <f t="shared" si="126"/>
        <v>0.48809523809523808</v>
      </c>
      <c r="O2714" s="14">
        <f t="shared" si="128"/>
        <v>12.677631578947381</v>
      </c>
      <c r="P2714" s="14"/>
      <c r="Q2714" s="14"/>
      <c r="R2714" s="14"/>
      <c r="W2714" t="s">
        <v>3530</v>
      </c>
      <c r="X2714" s="6">
        <v>2004</v>
      </c>
      <c r="Z2714" s="6">
        <v>0</v>
      </c>
      <c r="AD2714" s="14">
        <v>84</v>
      </c>
    </row>
    <row r="2715" spans="1:30">
      <c r="A2715" s="9">
        <v>18</v>
      </c>
      <c r="B2715" s="9" t="str">
        <f t="shared" si="127"/>
        <v>Peavey 1801-4 LT</v>
      </c>
      <c r="C2715" s="14" t="s">
        <v>1586</v>
      </c>
      <c r="D2715" s="14" t="s">
        <v>3463</v>
      </c>
      <c r="E2715" s="14"/>
      <c r="F2715" s="14"/>
      <c r="G2715" s="14"/>
      <c r="H2715" s="14">
        <v>350</v>
      </c>
      <c r="I2715" s="14">
        <v>97.5</v>
      </c>
      <c r="J2715" s="9">
        <v>2.9</v>
      </c>
      <c r="K2715" s="14">
        <v>37.299999999999997</v>
      </c>
      <c r="L2715" s="14">
        <v>336</v>
      </c>
      <c r="M2715" s="14">
        <v>0.44800000000000001</v>
      </c>
      <c r="N2715" s="14">
        <f t="shared" si="126"/>
        <v>0</v>
      </c>
      <c r="O2715" s="14">
        <f t="shared" si="128"/>
        <v>0</v>
      </c>
      <c r="P2715" s="14"/>
      <c r="Q2715" s="14"/>
      <c r="R2715" s="14"/>
      <c r="W2715" t="s">
        <v>3530</v>
      </c>
      <c r="X2715" s="6">
        <v>2004</v>
      </c>
      <c r="Z2715" s="6">
        <v>0</v>
      </c>
      <c r="AD2715" s="14"/>
    </row>
    <row r="2716" spans="1:30">
      <c r="A2716" s="9">
        <v>18</v>
      </c>
      <c r="B2716" s="9" t="str">
        <f t="shared" si="127"/>
        <v>Peavey 1801-4 LT HG</v>
      </c>
      <c r="C2716" s="14" t="s">
        <v>1586</v>
      </c>
      <c r="D2716" s="14" t="s">
        <v>3464</v>
      </c>
      <c r="E2716" s="14"/>
      <c r="F2716" s="14"/>
      <c r="G2716" s="14"/>
      <c r="H2716" s="14">
        <v>350</v>
      </c>
      <c r="I2716" s="14">
        <v>97.7</v>
      </c>
      <c r="J2716" s="9">
        <v>2.9</v>
      </c>
      <c r="K2716" s="14">
        <v>43.2</v>
      </c>
      <c r="L2716" s="14">
        <v>256</v>
      </c>
      <c r="M2716" s="14">
        <v>0.501</v>
      </c>
      <c r="N2716" s="14">
        <f t="shared" si="126"/>
        <v>0</v>
      </c>
      <c r="O2716" s="14">
        <f t="shared" si="128"/>
        <v>0</v>
      </c>
      <c r="P2716" s="14"/>
      <c r="Q2716" s="14"/>
      <c r="R2716" s="14"/>
      <c r="W2716" t="s">
        <v>3530</v>
      </c>
      <c r="X2716" s="6">
        <v>2004</v>
      </c>
      <c r="Z2716" s="6">
        <v>0</v>
      </c>
      <c r="AD2716" s="14"/>
    </row>
    <row r="2717" spans="1:30">
      <c r="A2717" s="9">
        <v>18</v>
      </c>
      <c r="B2717" s="9" t="str">
        <f t="shared" si="127"/>
        <v>Peavey 1801-8</v>
      </c>
      <c r="C2717" s="14" t="s">
        <v>1586</v>
      </c>
      <c r="D2717" s="14" t="s">
        <v>3465</v>
      </c>
      <c r="E2717" s="14"/>
      <c r="F2717" s="14"/>
      <c r="G2717" s="14"/>
      <c r="H2717" s="14">
        <v>350</v>
      </c>
      <c r="I2717" s="14">
        <v>97</v>
      </c>
      <c r="J2717" s="9">
        <v>4.5999999999999996</v>
      </c>
      <c r="K2717" s="14">
        <v>40</v>
      </c>
      <c r="L2717" s="14">
        <v>321.26</v>
      </c>
      <c r="M2717" s="14">
        <v>0.61</v>
      </c>
      <c r="N2717" s="14">
        <f t="shared" si="126"/>
        <v>0.63492063492063489</v>
      </c>
      <c r="O2717" s="14">
        <f t="shared" si="128"/>
        <v>15.541401273885382</v>
      </c>
      <c r="P2717" s="14"/>
      <c r="Q2717" s="14"/>
      <c r="R2717" s="14"/>
      <c r="W2717" t="s">
        <v>3530</v>
      </c>
      <c r="X2717" s="6">
        <v>2004</v>
      </c>
      <c r="Z2717" s="6">
        <v>0</v>
      </c>
      <c r="AD2717" s="14">
        <v>63</v>
      </c>
    </row>
    <row r="2718" spans="1:30">
      <c r="A2718" s="9">
        <v>18</v>
      </c>
      <c r="B2718" s="9" t="str">
        <f t="shared" si="127"/>
        <v>Peavey 1801-8 KA LT</v>
      </c>
      <c r="C2718" s="14" t="s">
        <v>1586</v>
      </c>
      <c r="D2718" s="14" t="s">
        <v>3466</v>
      </c>
      <c r="E2718" s="14"/>
      <c r="F2718" s="14"/>
      <c r="G2718" s="14"/>
      <c r="H2718" s="14">
        <v>350</v>
      </c>
      <c r="I2718" s="14">
        <v>97.8</v>
      </c>
      <c r="J2718" s="9">
        <v>2.4</v>
      </c>
      <c r="K2718" s="14">
        <v>36.4</v>
      </c>
      <c r="L2718" s="14">
        <v>337</v>
      </c>
      <c r="M2718" s="14">
        <v>0.39800000000000002</v>
      </c>
      <c r="N2718" s="14">
        <f t="shared" si="126"/>
        <v>0</v>
      </c>
      <c r="O2718" s="14">
        <f t="shared" si="128"/>
        <v>0</v>
      </c>
      <c r="P2718" s="14"/>
      <c r="Q2718" s="14"/>
      <c r="R2718" s="14"/>
      <c r="W2718" t="s">
        <v>3530</v>
      </c>
      <c r="X2718" s="6">
        <v>2004</v>
      </c>
      <c r="Z2718" s="6">
        <v>0</v>
      </c>
      <c r="AD2718" s="14"/>
    </row>
    <row r="2719" spans="1:30">
      <c r="A2719" s="9">
        <v>18</v>
      </c>
      <c r="B2719" s="9" t="str">
        <f t="shared" si="127"/>
        <v>Peavey 1801-8 LT</v>
      </c>
      <c r="C2719" s="14" t="s">
        <v>1586</v>
      </c>
      <c r="D2719" s="14" t="s">
        <v>3467</v>
      </c>
      <c r="E2719" s="14"/>
      <c r="F2719" s="14"/>
      <c r="G2719" s="14"/>
      <c r="H2719" s="14">
        <v>350</v>
      </c>
      <c r="I2719" s="14">
        <v>97</v>
      </c>
      <c r="J2719" s="9">
        <v>5.3</v>
      </c>
      <c r="K2719" s="14">
        <v>40.5</v>
      </c>
      <c r="L2719" s="14">
        <v>285</v>
      </c>
      <c r="M2719" s="14">
        <v>0.52300000000000002</v>
      </c>
      <c r="N2719" s="14">
        <f t="shared" si="126"/>
        <v>0</v>
      </c>
      <c r="O2719" s="14">
        <f t="shared" si="128"/>
        <v>0</v>
      </c>
      <c r="P2719" s="14"/>
      <c r="Q2719" s="14"/>
      <c r="R2719" s="14"/>
      <c r="W2719" t="s">
        <v>3530</v>
      </c>
      <c r="X2719" s="6">
        <v>2004</v>
      </c>
      <c r="Z2719" s="6">
        <v>0</v>
      </c>
      <c r="AD2719" s="14"/>
    </row>
    <row r="2720" spans="1:30">
      <c r="A2720" s="9">
        <v>18</v>
      </c>
      <c r="B2720" s="9" t="str">
        <f t="shared" si="127"/>
        <v>Peavey 1808-4sps BWX</v>
      </c>
      <c r="C2720" s="14" t="s">
        <v>1586</v>
      </c>
      <c r="D2720" s="14" t="s">
        <v>3468</v>
      </c>
      <c r="E2720" s="14"/>
      <c r="F2720" s="14"/>
      <c r="G2720" s="14"/>
      <c r="H2720" s="14">
        <v>1000</v>
      </c>
      <c r="I2720" s="14">
        <v>97.46</v>
      </c>
      <c r="J2720" s="9">
        <v>1.95</v>
      </c>
      <c r="K2720" s="14">
        <v>35.311</v>
      </c>
      <c r="L2720" s="14">
        <v>311.65449999999998</v>
      </c>
      <c r="M2720" s="14">
        <v>0.48499999999999999</v>
      </c>
      <c r="N2720" s="14">
        <f t="shared" si="126"/>
        <v>0.51175362318840578</v>
      </c>
      <c r="O2720" s="14">
        <f t="shared" si="128"/>
        <v>9.277267063921979</v>
      </c>
      <c r="P2720" s="14"/>
      <c r="Q2720" s="14"/>
      <c r="R2720" s="14"/>
      <c r="W2720" t="s">
        <v>3530</v>
      </c>
      <c r="X2720" s="6">
        <v>2004</v>
      </c>
      <c r="Z2720" s="6">
        <v>0</v>
      </c>
      <c r="AD2720" s="14">
        <v>69</v>
      </c>
    </row>
    <row r="2721" spans="1:30">
      <c r="A2721" s="9">
        <v>18</v>
      </c>
      <c r="B2721" s="9" t="str">
        <f t="shared" si="127"/>
        <v>Peavey 1808-8cu BWX</v>
      </c>
      <c r="C2721" s="14" t="s">
        <v>1586</v>
      </c>
      <c r="D2721" s="14" t="s">
        <v>3469</v>
      </c>
      <c r="E2721" s="14"/>
      <c r="F2721" s="14"/>
      <c r="G2721" s="14"/>
      <c r="H2721" s="14">
        <v>1000</v>
      </c>
      <c r="I2721" s="14">
        <v>97.74</v>
      </c>
      <c r="J2721" s="9">
        <v>4.5999999999999996</v>
      </c>
      <c r="K2721" s="14">
        <v>32.345999999999997</v>
      </c>
      <c r="L2721" s="14">
        <v>312.68419999999998</v>
      </c>
      <c r="M2721" s="14">
        <v>0.33800000000000002</v>
      </c>
      <c r="N2721" s="14">
        <f t="shared" si="126"/>
        <v>0.3515869565217391</v>
      </c>
      <c r="O2721" s="14">
        <f t="shared" si="128"/>
        <v>8.7463584000000161</v>
      </c>
      <c r="P2721" s="14"/>
      <c r="Q2721" s="14"/>
      <c r="R2721" s="14"/>
      <c r="W2721" t="s">
        <v>3530</v>
      </c>
      <c r="X2721" s="6">
        <v>2004</v>
      </c>
      <c r="Z2721" s="6">
        <v>0</v>
      </c>
      <c r="AD2721" s="14">
        <v>92</v>
      </c>
    </row>
    <row r="2722" spans="1:30">
      <c r="A2722" s="9">
        <v>18</v>
      </c>
      <c r="B2722" s="9" t="str">
        <f t="shared" si="127"/>
        <v>Peavey 1808-8he BWX</v>
      </c>
      <c r="C2722" s="14" t="s">
        <v>1586</v>
      </c>
      <c r="D2722" s="14" t="s">
        <v>3470</v>
      </c>
      <c r="E2722" s="14"/>
      <c r="F2722" s="14"/>
      <c r="G2722" s="14"/>
      <c r="H2722" s="14">
        <v>1000</v>
      </c>
      <c r="I2722" s="14">
        <v>97.46</v>
      </c>
      <c r="J2722" s="9">
        <v>1.95</v>
      </c>
      <c r="K2722" s="14">
        <v>36.395000000000003</v>
      </c>
      <c r="L2722" s="14">
        <v>281.54489999999998</v>
      </c>
      <c r="M2722" s="14">
        <v>0.47299999999999998</v>
      </c>
      <c r="N2722" s="14">
        <f t="shared" si="126"/>
        <v>0.49856164383561646</v>
      </c>
      <c r="O2722" s="14">
        <f t="shared" si="128"/>
        <v>9.2255278670953853</v>
      </c>
      <c r="P2722" s="14"/>
      <c r="Q2722" s="14"/>
      <c r="R2722" s="14"/>
      <c r="W2722" t="s">
        <v>3530</v>
      </c>
      <c r="X2722" s="6">
        <v>2004</v>
      </c>
      <c r="Z2722" s="6">
        <v>0</v>
      </c>
      <c r="AD2722" s="14">
        <v>73</v>
      </c>
    </row>
    <row r="2723" spans="1:30">
      <c r="A2723" s="9">
        <v>18</v>
      </c>
      <c r="B2723" s="9" t="str">
        <f t="shared" si="127"/>
        <v>Peavey 1808-8HPS Lowrider</v>
      </c>
      <c r="C2723" s="14" t="s">
        <v>1586</v>
      </c>
      <c r="D2723" s="14" t="s">
        <v>3471</v>
      </c>
      <c r="E2723" s="14"/>
      <c r="F2723" s="14"/>
      <c r="G2723" s="14"/>
      <c r="H2723" s="14">
        <v>1600</v>
      </c>
      <c r="I2723" s="14">
        <v>96.26</v>
      </c>
      <c r="J2723" s="9">
        <v>10</v>
      </c>
      <c r="K2723" s="14">
        <v>26.911000000000001</v>
      </c>
      <c r="L2723" s="14">
        <v>403.87450000000001</v>
      </c>
      <c r="M2723" s="14">
        <v>0.34200000000000003</v>
      </c>
      <c r="N2723" s="14">
        <f t="shared" si="126"/>
        <v>0.35409210526315793</v>
      </c>
      <c r="O2723" s="14">
        <f t="shared" si="128"/>
        <v>10.014757344940181</v>
      </c>
      <c r="P2723" s="14"/>
      <c r="Q2723" s="14"/>
      <c r="R2723" s="14"/>
      <c r="W2723" t="s">
        <v>3530</v>
      </c>
      <c r="X2723" s="6">
        <v>2004</v>
      </c>
      <c r="Z2723" s="6">
        <v>0</v>
      </c>
      <c r="AD2723" s="14">
        <v>76</v>
      </c>
    </row>
    <row r="2724" spans="1:30">
      <c r="A2724" s="9">
        <v>18</v>
      </c>
      <c r="B2724" s="9" t="str">
        <f t="shared" si="127"/>
        <v>Peavey 1888 HP BWX</v>
      </c>
      <c r="C2724" s="14" t="s">
        <v>1586</v>
      </c>
      <c r="D2724" s="14" t="s">
        <v>3472</v>
      </c>
      <c r="E2724" s="14"/>
      <c r="F2724" s="14"/>
      <c r="G2724" s="14"/>
      <c r="H2724" s="14">
        <v>350</v>
      </c>
      <c r="I2724" s="14">
        <v>96.4</v>
      </c>
      <c r="J2724" s="9">
        <v>7.2</v>
      </c>
      <c r="K2724" s="14">
        <v>36.1</v>
      </c>
      <c r="L2724" s="14">
        <v>230</v>
      </c>
      <c r="M2724" s="14">
        <v>0.372</v>
      </c>
      <c r="N2724" s="14">
        <f t="shared" si="126"/>
        <v>0</v>
      </c>
      <c r="O2724" s="14">
        <f t="shared" si="128"/>
        <v>0</v>
      </c>
      <c r="P2724" s="14"/>
      <c r="Q2724" s="14"/>
      <c r="R2724" s="14"/>
      <c r="W2724" t="s">
        <v>3530</v>
      </c>
      <c r="X2724" s="6">
        <v>2004</v>
      </c>
      <c r="Z2724" s="6">
        <v>0</v>
      </c>
      <c r="AD2724" s="14"/>
    </row>
    <row r="2725" spans="1:30">
      <c r="A2725" s="9">
        <v>18</v>
      </c>
      <c r="B2725" s="9" t="str">
        <f t="shared" si="127"/>
        <v>Peavey 1888 HP BWX HG</v>
      </c>
      <c r="C2725" s="14" t="s">
        <v>1586</v>
      </c>
      <c r="D2725" s="14" t="s">
        <v>3473</v>
      </c>
      <c r="E2725" s="14"/>
      <c r="F2725" s="14"/>
      <c r="G2725" s="14"/>
      <c r="H2725" s="14">
        <v>350</v>
      </c>
      <c r="I2725" s="14">
        <v>97</v>
      </c>
      <c r="J2725" s="9">
        <v>7.2</v>
      </c>
      <c r="K2725" s="14">
        <v>33.4</v>
      </c>
      <c r="L2725" s="14">
        <v>307</v>
      </c>
      <c r="M2725" s="14">
        <v>0.34499999999999997</v>
      </c>
      <c r="N2725" s="14">
        <f t="shared" si="126"/>
        <v>0</v>
      </c>
      <c r="O2725" s="14">
        <f t="shared" si="128"/>
        <v>0</v>
      </c>
      <c r="P2725" s="14"/>
      <c r="Q2725" s="14"/>
      <c r="R2725" s="14"/>
      <c r="W2725" t="s">
        <v>3530</v>
      </c>
      <c r="X2725" s="6">
        <v>2004</v>
      </c>
      <c r="Z2725" s="6">
        <v>0</v>
      </c>
      <c r="AD2725" s="14"/>
    </row>
    <row r="2726" spans="1:30">
      <c r="A2726" s="9">
        <v>18</v>
      </c>
      <c r="B2726" s="9" t="str">
        <f t="shared" si="127"/>
        <v>Peavey 1888 Neo</v>
      </c>
      <c r="C2726" s="14" t="s">
        <v>1586</v>
      </c>
      <c r="D2726" s="14" t="s">
        <v>3474</v>
      </c>
      <c r="E2726" s="14"/>
      <c r="F2726" s="14"/>
      <c r="G2726" s="14"/>
      <c r="H2726" s="14">
        <v>350</v>
      </c>
      <c r="I2726" s="14">
        <v>100.1</v>
      </c>
      <c r="J2726" s="9">
        <v>5.3</v>
      </c>
      <c r="K2726" s="14">
        <v>33.200000000000003</v>
      </c>
      <c r="L2726" s="14">
        <v>405</v>
      </c>
      <c r="M2726" s="14">
        <v>0.216</v>
      </c>
      <c r="N2726" s="14">
        <f t="shared" si="126"/>
        <v>0</v>
      </c>
      <c r="O2726" s="14">
        <f t="shared" si="128"/>
        <v>0</v>
      </c>
      <c r="P2726" s="14"/>
      <c r="Q2726" s="14"/>
      <c r="R2726" s="14"/>
      <c r="W2726" t="s">
        <v>3530</v>
      </c>
      <c r="X2726" s="6">
        <v>2004</v>
      </c>
      <c r="Z2726" s="6">
        <v>0</v>
      </c>
      <c r="AD2726" s="14"/>
    </row>
    <row r="2727" spans="1:30">
      <c r="A2727" s="9">
        <v>18</v>
      </c>
      <c r="B2727" s="9" t="str">
        <f t="shared" si="127"/>
        <v>Peavey BW 1801-4</v>
      </c>
      <c r="C2727" s="14" t="s">
        <v>1586</v>
      </c>
      <c r="D2727" s="14" t="s">
        <v>3475</v>
      </c>
      <c r="E2727" s="14"/>
      <c r="F2727" s="14"/>
      <c r="G2727" s="14"/>
      <c r="H2727" s="14">
        <v>700</v>
      </c>
      <c r="I2727" s="14">
        <v>97.54</v>
      </c>
      <c r="J2727" s="9">
        <v>2.5950000000000002</v>
      </c>
      <c r="K2727" s="14">
        <v>33.886000000000003</v>
      </c>
      <c r="L2727" s="14">
        <v>335.61360000000002</v>
      </c>
      <c r="M2727" s="14">
        <v>0.44800000000000001</v>
      </c>
      <c r="N2727" s="14">
        <f t="shared" si="126"/>
        <v>0.47726760563380288</v>
      </c>
      <c r="O2727" s="14">
        <f t="shared" si="128"/>
        <v>7.3055476419634013</v>
      </c>
      <c r="P2727" s="14"/>
      <c r="Q2727" s="14"/>
      <c r="R2727" s="14"/>
      <c r="W2727" t="s">
        <v>3530</v>
      </c>
      <c r="X2727" s="6">
        <v>2004</v>
      </c>
      <c r="Z2727" s="6">
        <v>0</v>
      </c>
      <c r="AD2727" s="14">
        <v>71</v>
      </c>
    </row>
    <row r="2728" spans="1:30">
      <c r="A2728" s="9">
        <v>18</v>
      </c>
      <c r="B2728" s="9" t="str">
        <f t="shared" si="127"/>
        <v>Peavey BW 1801-8</v>
      </c>
      <c r="C2728" s="14" t="s">
        <v>1586</v>
      </c>
      <c r="D2728" s="14" t="s">
        <v>3476</v>
      </c>
      <c r="E2728" s="14"/>
      <c r="F2728" s="14"/>
      <c r="G2728" s="14"/>
      <c r="H2728" s="14">
        <v>700</v>
      </c>
      <c r="I2728" s="14">
        <v>97.04</v>
      </c>
      <c r="J2728" s="9">
        <v>5.01</v>
      </c>
      <c r="K2728" s="14">
        <v>36.753999999999998</v>
      </c>
      <c r="L2728" s="14">
        <v>284.9033</v>
      </c>
      <c r="M2728" s="14">
        <v>0.52300000000000002</v>
      </c>
      <c r="N2728" s="14">
        <f t="shared" si="126"/>
        <v>0.57428124999999997</v>
      </c>
      <c r="O2728" s="14">
        <f t="shared" si="128"/>
        <v>5.856898842169417</v>
      </c>
      <c r="P2728" s="14"/>
      <c r="Q2728" s="14"/>
      <c r="R2728" s="14"/>
      <c r="W2728" t="s">
        <v>3530</v>
      </c>
      <c r="X2728" s="6">
        <v>2004</v>
      </c>
      <c r="Z2728" s="6">
        <v>0</v>
      </c>
      <c r="AD2728" s="14">
        <v>64</v>
      </c>
    </row>
    <row r="2729" spans="1:30">
      <c r="A2729" s="9">
        <v>18</v>
      </c>
      <c r="B2729" s="9" t="str">
        <f t="shared" si="127"/>
        <v>Peavey BW 1801-8KA</v>
      </c>
      <c r="C2729" s="14" t="s">
        <v>1586</v>
      </c>
      <c r="D2729" s="14" t="s">
        <v>3477</v>
      </c>
      <c r="E2729" s="14"/>
      <c r="F2729" s="14"/>
      <c r="G2729" s="14"/>
      <c r="H2729" s="14">
        <v>700</v>
      </c>
      <c r="I2729" s="14">
        <v>97.81</v>
      </c>
      <c r="J2729" s="9">
        <v>2.09</v>
      </c>
      <c r="K2729" s="14">
        <v>33.203000000000003</v>
      </c>
      <c r="L2729" s="14">
        <v>336.51900000000001</v>
      </c>
      <c r="M2729" s="14">
        <v>0.39800000000000002</v>
      </c>
      <c r="N2729" s="14">
        <f t="shared" si="126"/>
        <v>0.41503750000000006</v>
      </c>
      <c r="O2729" s="14">
        <f t="shared" si="128"/>
        <v>9.6953734409390986</v>
      </c>
      <c r="P2729" s="14"/>
      <c r="Q2729" s="14"/>
      <c r="R2729" s="14"/>
      <c r="W2729" t="s">
        <v>3530</v>
      </c>
      <c r="X2729" s="6">
        <v>2004</v>
      </c>
      <c r="Z2729" s="6">
        <v>0</v>
      </c>
      <c r="AD2729" s="14">
        <v>80</v>
      </c>
    </row>
    <row r="2730" spans="1:30">
      <c r="A2730" s="9">
        <v>18</v>
      </c>
      <c r="B2730" s="9" t="str">
        <f t="shared" si="127"/>
        <v>Peavey BW 1808-8sps BWX</v>
      </c>
      <c r="C2730" s="14" t="s">
        <v>1586</v>
      </c>
      <c r="D2730" s="14" t="s">
        <v>3478</v>
      </c>
      <c r="E2730" s="14"/>
      <c r="F2730" s="14"/>
      <c r="G2730" s="14"/>
      <c r="H2730" s="14">
        <v>1000</v>
      </c>
      <c r="I2730" s="14">
        <v>96.7</v>
      </c>
      <c r="J2730" s="9">
        <v>4.5999999999999996</v>
      </c>
      <c r="K2730" s="14">
        <v>33.695</v>
      </c>
      <c r="L2730" s="14">
        <v>367.98140000000001</v>
      </c>
      <c r="M2730" s="14">
        <v>0.58699999999999997</v>
      </c>
      <c r="N2730" s="14">
        <f t="shared" si="126"/>
        <v>0.63575471698113206</v>
      </c>
      <c r="O2730" s="14">
        <f t="shared" si="128"/>
        <v>7.6543982198142402</v>
      </c>
      <c r="P2730" s="14"/>
      <c r="Q2730" s="14"/>
      <c r="R2730" s="14"/>
      <c r="W2730" t="s">
        <v>3530</v>
      </c>
      <c r="X2730" s="6">
        <v>2004</v>
      </c>
      <c r="Z2730" s="6">
        <v>0</v>
      </c>
      <c r="AD2730" s="14">
        <v>53</v>
      </c>
    </row>
    <row r="2731" spans="1:30">
      <c r="A2731" s="9">
        <v>18</v>
      </c>
      <c r="B2731" s="9" t="str">
        <f t="shared" si="127"/>
        <v>Peavey BW 1888HP BWX</v>
      </c>
      <c r="C2731" s="14" t="s">
        <v>1586</v>
      </c>
      <c r="D2731" s="14" t="s">
        <v>3479</v>
      </c>
      <c r="E2731" s="14"/>
      <c r="F2731" s="14"/>
      <c r="G2731" s="14"/>
      <c r="H2731" s="14">
        <v>1000</v>
      </c>
      <c r="I2731" s="14">
        <v>96.39</v>
      </c>
      <c r="J2731" s="9">
        <v>6.85</v>
      </c>
      <c r="K2731" s="14">
        <v>33.840000000000003</v>
      </c>
      <c r="L2731" s="14">
        <v>230.13249999999999</v>
      </c>
      <c r="M2731" s="14">
        <v>0.372</v>
      </c>
      <c r="N2731" s="14">
        <f t="shared" si="126"/>
        <v>0.38454545454545458</v>
      </c>
      <c r="O2731" s="14">
        <f t="shared" si="128"/>
        <v>11.402608695652164</v>
      </c>
      <c r="P2731" s="14"/>
      <c r="Q2731" s="14"/>
      <c r="R2731" s="14"/>
      <c r="W2731" t="s">
        <v>3530</v>
      </c>
      <c r="X2731" s="6">
        <v>2004</v>
      </c>
      <c r="Z2731" s="6">
        <v>0</v>
      </c>
      <c r="AD2731" s="14">
        <v>88</v>
      </c>
    </row>
    <row r="2732" spans="1:30">
      <c r="A2732" s="9">
        <v>18</v>
      </c>
      <c r="B2732" s="9" t="str">
        <f t="shared" si="127"/>
        <v>Peavey BW A/A 1888NEO</v>
      </c>
      <c r="C2732" s="14" t="s">
        <v>1586</v>
      </c>
      <c r="D2732" s="14" t="s">
        <v>3480</v>
      </c>
      <c r="E2732" s="14"/>
      <c r="F2732" s="14"/>
      <c r="G2732" s="14"/>
      <c r="H2732" s="14">
        <v>700</v>
      </c>
      <c r="I2732" s="14">
        <v>100.09</v>
      </c>
      <c r="J2732" s="9">
        <v>5.01</v>
      </c>
      <c r="K2732" s="14">
        <v>30.286000000000001</v>
      </c>
      <c r="L2732" s="14">
        <v>404.57740000000001</v>
      </c>
      <c r="M2732" s="14">
        <v>0.216</v>
      </c>
      <c r="N2732" s="14">
        <f t="shared" si="126"/>
        <v>0.22434074074074076</v>
      </c>
      <c r="O2732" s="14">
        <f t="shared" si="128"/>
        <v>5.8097477797513104</v>
      </c>
      <c r="P2732" s="14"/>
      <c r="Q2732" s="14"/>
      <c r="R2732" s="14"/>
      <c r="W2732" t="s">
        <v>3530</v>
      </c>
      <c r="X2732" s="6">
        <v>2004</v>
      </c>
      <c r="Z2732" s="6">
        <v>0</v>
      </c>
      <c r="AD2732" s="14">
        <v>135</v>
      </c>
    </row>
    <row r="2733" spans="1:30">
      <c r="A2733" s="9">
        <v>18</v>
      </c>
      <c r="B2733" s="9" t="str">
        <f t="shared" si="127"/>
        <v>Peavey Lo Max 18</v>
      </c>
      <c r="C2733" s="14" t="s">
        <v>1586</v>
      </c>
      <c r="D2733" s="14" t="s">
        <v>3481</v>
      </c>
      <c r="E2733" s="14"/>
      <c r="F2733" s="14"/>
      <c r="G2733" s="14"/>
      <c r="H2733" s="14">
        <v>2400</v>
      </c>
      <c r="I2733" s="14">
        <v>97.09</v>
      </c>
      <c r="J2733" s="9">
        <v>8.25</v>
      </c>
      <c r="K2733" s="14">
        <v>31.113</v>
      </c>
      <c r="L2733" s="14">
        <v>294.65460000000002</v>
      </c>
      <c r="M2733" s="14">
        <v>0.318</v>
      </c>
      <c r="N2733" s="14">
        <f t="shared" si="126"/>
        <v>0.33098936170212767</v>
      </c>
      <c r="O2733" s="14">
        <f t="shared" si="128"/>
        <v>8.1031400491400607</v>
      </c>
      <c r="P2733" s="14"/>
      <c r="Q2733" s="14"/>
      <c r="R2733" s="14"/>
      <c r="W2733" t="s">
        <v>3530</v>
      </c>
      <c r="X2733" s="6">
        <v>2004</v>
      </c>
      <c r="Z2733" s="6">
        <v>0</v>
      </c>
      <c r="AD2733" s="14">
        <v>94</v>
      </c>
    </row>
    <row r="2734" spans="1:30">
      <c r="A2734" s="9">
        <v>18</v>
      </c>
      <c r="B2734" s="9" t="str">
        <f t="shared" si="127"/>
        <v>Peavey Low Rider 18</v>
      </c>
      <c r="C2734" s="14" t="s">
        <v>1586</v>
      </c>
      <c r="D2734" s="14" t="s">
        <v>3482</v>
      </c>
      <c r="E2734" s="14"/>
      <c r="F2734" s="14"/>
      <c r="G2734" s="14"/>
      <c r="H2734" s="14">
        <v>3200</v>
      </c>
      <c r="I2734" s="14">
        <v>97.3</v>
      </c>
      <c r="J2734" s="9">
        <v>9.6</v>
      </c>
      <c r="K2734" s="14">
        <v>28.9</v>
      </c>
      <c r="L2734" s="14">
        <v>403.9</v>
      </c>
      <c r="M2734" s="14">
        <v>0.34200000000000003</v>
      </c>
      <c r="N2734" s="14">
        <f t="shared" si="126"/>
        <v>0.35679012345679012</v>
      </c>
      <c r="O2734" s="14">
        <f t="shared" si="128"/>
        <v>8.2502504173622881</v>
      </c>
      <c r="P2734" s="14"/>
      <c r="Q2734" s="14"/>
      <c r="R2734" s="14"/>
      <c r="W2734" t="s">
        <v>3530</v>
      </c>
      <c r="X2734" s="6">
        <v>2004</v>
      </c>
      <c r="Z2734" s="6">
        <v>0</v>
      </c>
      <c r="AD2734" s="14">
        <v>81</v>
      </c>
    </row>
    <row r="2735" spans="1:30">
      <c r="A2735" s="9">
        <v>18</v>
      </c>
      <c r="B2735" s="9" t="str">
        <f t="shared" si="127"/>
        <v>Planet Audio FU-18/2</v>
      </c>
      <c r="C2735" s="14" t="s">
        <v>1614</v>
      </c>
      <c r="D2735" s="14" t="s">
        <v>3483</v>
      </c>
      <c r="E2735" s="14"/>
      <c r="F2735" s="14"/>
      <c r="G2735" s="14"/>
      <c r="H2735" s="14">
        <v>1800</v>
      </c>
      <c r="I2735" s="14">
        <v>96</v>
      </c>
      <c r="J2735" s="9">
        <v>10.33</v>
      </c>
      <c r="K2735" s="14">
        <v>38.92</v>
      </c>
      <c r="L2735" s="14">
        <v>125.28</v>
      </c>
      <c r="M2735" s="14">
        <v>0.27</v>
      </c>
      <c r="N2735" s="14">
        <f t="shared" si="126"/>
        <v>0.27408450704225351</v>
      </c>
      <c r="O2735" s="14">
        <f t="shared" si="128"/>
        <v>18.117931034482908</v>
      </c>
      <c r="P2735" s="14"/>
      <c r="Q2735" s="14"/>
      <c r="R2735" s="14"/>
      <c r="W2735" t="s">
        <v>3530</v>
      </c>
      <c r="X2735" s="6">
        <v>2004</v>
      </c>
      <c r="Z2735" s="6">
        <v>0</v>
      </c>
      <c r="AD2735" s="14">
        <v>142</v>
      </c>
    </row>
    <row r="2736" spans="1:30">
      <c r="A2736" s="9">
        <v>18</v>
      </c>
      <c r="B2736" s="9" t="str">
        <f t="shared" si="127"/>
        <v>Planet Audio FU-18/4</v>
      </c>
      <c r="C2736" s="14" t="s">
        <v>1614</v>
      </c>
      <c r="D2736" s="14" t="s">
        <v>3484</v>
      </c>
      <c r="E2736" s="14"/>
      <c r="F2736" s="14"/>
      <c r="G2736" s="14"/>
      <c r="H2736" s="14">
        <v>1800</v>
      </c>
      <c r="I2736" s="14">
        <v>96</v>
      </c>
      <c r="J2736" s="9">
        <v>10.58</v>
      </c>
      <c r="K2736" s="14">
        <v>39</v>
      </c>
      <c r="L2736" s="14">
        <v>125.28</v>
      </c>
      <c r="M2736" s="14">
        <v>0.223</v>
      </c>
      <c r="N2736" s="14">
        <f t="shared" si="126"/>
        <v>0.22941176470588234</v>
      </c>
      <c r="O2736" s="14">
        <f t="shared" si="128"/>
        <v>7.978899082568863</v>
      </c>
      <c r="P2736" s="14"/>
      <c r="Q2736" s="14"/>
      <c r="R2736" s="14"/>
      <c r="W2736" t="s">
        <v>3530</v>
      </c>
      <c r="X2736" s="6">
        <v>2004</v>
      </c>
      <c r="Z2736" s="6">
        <v>0</v>
      </c>
      <c r="AD2736" s="14">
        <v>170</v>
      </c>
    </row>
    <row r="2737" spans="1:30">
      <c r="A2737" s="9">
        <v>18</v>
      </c>
      <c r="B2737" s="9" t="str">
        <f t="shared" si="127"/>
        <v>Precision Devices PD 184</v>
      </c>
      <c r="C2737" s="14" t="s">
        <v>2136</v>
      </c>
      <c r="D2737" s="14" t="s">
        <v>3485</v>
      </c>
      <c r="E2737" s="14"/>
      <c r="F2737" s="14"/>
      <c r="G2737" s="14"/>
      <c r="H2737" s="14">
        <v>400</v>
      </c>
      <c r="I2737" s="14">
        <v>97</v>
      </c>
      <c r="J2737" s="9">
        <v>8</v>
      </c>
      <c r="K2737" s="14">
        <v>27</v>
      </c>
      <c r="L2737" s="14">
        <v>473</v>
      </c>
      <c r="M2737" s="14">
        <v>0.253</v>
      </c>
      <c r="N2737" s="14">
        <f t="shared" si="126"/>
        <v>0.25961538461538464</v>
      </c>
      <c r="O2737" s="14">
        <f t="shared" si="128"/>
        <v>9.9287790697674367</v>
      </c>
      <c r="P2737" s="14"/>
      <c r="Q2737" s="14"/>
      <c r="R2737" s="14"/>
      <c r="W2737" t="s">
        <v>3530</v>
      </c>
      <c r="X2737" s="6">
        <v>2004</v>
      </c>
      <c r="Z2737" s="6">
        <v>0</v>
      </c>
      <c r="AD2737" s="14">
        <v>104</v>
      </c>
    </row>
    <row r="2738" spans="1:30">
      <c r="A2738" s="9">
        <v>18</v>
      </c>
      <c r="B2738" s="9" t="str">
        <f t="shared" si="127"/>
        <v>Precision Devices PD 1850</v>
      </c>
      <c r="C2738" s="14" t="s">
        <v>2136</v>
      </c>
      <c r="D2738" s="14" t="s">
        <v>3486</v>
      </c>
      <c r="E2738" s="14"/>
      <c r="F2738" s="14"/>
      <c r="G2738" s="14"/>
      <c r="H2738" s="14">
        <v>600</v>
      </c>
      <c r="I2738" s="14">
        <v>98</v>
      </c>
      <c r="J2738" s="9">
        <v>11.25</v>
      </c>
      <c r="K2738" s="14">
        <v>30</v>
      </c>
      <c r="L2738" s="14">
        <v>249</v>
      </c>
      <c r="M2738" s="14">
        <v>0.21</v>
      </c>
      <c r="N2738" s="14">
        <f t="shared" si="126"/>
        <v>0.22058823529411764</v>
      </c>
      <c r="O2738" s="14">
        <f t="shared" si="128"/>
        <v>4.3749999999999982</v>
      </c>
      <c r="P2738" s="14"/>
      <c r="Q2738" s="14"/>
      <c r="R2738" s="14"/>
      <c r="W2738" t="s">
        <v>3530</v>
      </c>
      <c r="X2738" s="6">
        <v>2004</v>
      </c>
      <c r="Z2738" s="6">
        <v>0</v>
      </c>
      <c r="AD2738" s="14">
        <v>136</v>
      </c>
    </row>
    <row r="2739" spans="1:30">
      <c r="A2739" s="9">
        <v>18</v>
      </c>
      <c r="B2739" s="9" t="str">
        <f t="shared" si="127"/>
        <v>Precision Devices PD 186</v>
      </c>
      <c r="C2739" s="14" t="s">
        <v>2136</v>
      </c>
      <c r="D2739" s="14" t="s">
        <v>3487</v>
      </c>
      <c r="E2739" s="14"/>
      <c r="F2739" s="14"/>
      <c r="G2739" s="14"/>
      <c r="H2739" s="14">
        <v>600</v>
      </c>
      <c r="I2739" s="14">
        <v>97</v>
      </c>
      <c r="J2739" s="9">
        <v>9</v>
      </c>
      <c r="K2739" s="14">
        <v>27</v>
      </c>
      <c r="L2739" s="14">
        <v>353</v>
      </c>
      <c r="M2739" s="14">
        <v>0.312</v>
      </c>
      <c r="N2739" s="14">
        <f t="shared" si="126"/>
        <v>0.3253012048192771</v>
      </c>
      <c r="O2739" s="14">
        <f t="shared" si="128"/>
        <v>7.6304347826086794</v>
      </c>
      <c r="P2739" s="14"/>
      <c r="Q2739" s="14"/>
      <c r="R2739" s="14"/>
      <c r="W2739" t="s">
        <v>3530</v>
      </c>
      <c r="X2739" s="6">
        <v>2004</v>
      </c>
      <c r="Z2739" s="6">
        <v>0</v>
      </c>
      <c r="AD2739" s="14">
        <v>83</v>
      </c>
    </row>
    <row r="2740" spans="1:30">
      <c r="A2740" s="9">
        <v>18</v>
      </c>
      <c r="B2740" s="9" t="str">
        <f t="shared" si="127"/>
        <v>Precision Devices PD 188</v>
      </c>
      <c r="C2740" s="14" t="s">
        <v>2136</v>
      </c>
      <c r="D2740" s="14" t="s">
        <v>3488</v>
      </c>
      <c r="E2740" s="14"/>
      <c r="F2740" s="14"/>
      <c r="G2740" s="14"/>
      <c r="H2740" s="14">
        <v>600</v>
      </c>
      <c r="I2740" s="14">
        <v>98.5</v>
      </c>
      <c r="J2740" s="9"/>
      <c r="K2740" s="14">
        <v>37</v>
      </c>
      <c r="L2740" s="14">
        <v>224</v>
      </c>
      <c r="M2740" s="14">
        <v>0.28000000000000003</v>
      </c>
      <c r="N2740" s="14">
        <f t="shared" si="126"/>
        <v>0.2890625</v>
      </c>
      <c r="O2740" s="14">
        <f t="shared" si="128"/>
        <v>8.9310344827586565</v>
      </c>
      <c r="P2740" s="14"/>
      <c r="Q2740" s="14"/>
      <c r="R2740" s="14"/>
      <c r="W2740" t="s">
        <v>3530</v>
      </c>
      <c r="X2740" s="6">
        <v>2004</v>
      </c>
      <c r="Z2740" s="6">
        <v>0</v>
      </c>
      <c r="AD2740" s="14">
        <v>128</v>
      </c>
    </row>
    <row r="2741" spans="1:30">
      <c r="A2741" s="9">
        <v>18</v>
      </c>
      <c r="B2741" s="9" t="str">
        <f t="shared" si="127"/>
        <v>Precision Devices PD 918</v>
      </c>
      <c r="C2741" s="14" t="s">
        <v>2136</v>
      </c>
      <c r="D2741" s="14" t="s">
        <v>3489</v>
      </c>
      <c r="E2741" s="14"/>
      <c r="F2741" s="14"/>
      <c r="G2741" s="14"/>
      <c r="H2741" s="14">
        <v>600</v>
      </c>
      <c r="I2741" s="14">
        <v>98</v>
      </c>
      <c r="J2741" s="9"/>
      <c r="K2741" s="14">
        <v>34.979999999999997</v>
      </c>
      <c r="L2741" s="14">
        <v>419.98</v>
      </c>
      <c r="M2741" s="14">
        <v>0.28000000000000003</v>
      </c>
      <c r="N2741" s="14">
        <f t="shared" si="126"/>
        <v>0.29897435897435892</v>
      </c>
      <c r="O2741" s="14">
        <f t="shared" si="128"/>
        <v>4.4118918918919121</v>
      </c>
      <c r="P2741" s="14"/>
      <c r="Q2741" s="14"/>
      <c r="R2741" s="14"/>
      <c r="W2741" t="s">
        <v>3530</v>
      </c>
      <c r="X2741" s="6">
        <v>2004</v>
      </c>
      <c r="Z2741" s="6">
        <v>0</v>
      </c>
      <c r="AD2741" s="14">
        <v>117</v>
      </c>
    </row>
    <row r="2742" spans="1:30">
      <c r="A2742" s="9">
        <v>18</v>
      </c>
      <c r="B2742" s="9" t="str">
        <f t="shared" si="127"/>
        <v>Radian 2218</v>
      </c>
      <c r="C2742" s="14" t="s">
        <v>2764</v>
      </c>
      <c r="D2742" s="14" t="s">
        <v>3490</v>
      </c>
      <c r="E2742" s="14"/>
      <c r="F2742" s="14"/>
      <c r="G2742" s="14"/>
      <c r="H2742" s="14">
        <v>600</v>
      </c>
      <c r="I2742" s="14">
        <v>95</v>
      </c>
      <c r="J2742" s="9">
        <v>4.75</v>
      </c>
      <c r="K2742" s="14">
        <v>33.799999999999997</v>
      </c>
      <c r="L2742" s="14">
        <v>286</v>
      </c>
      <c r="M2742" s="14">
        <v>0.52200000000000002</v>
      </c>
      <c r="N2742" s="14">
        <f t="shared" si="126"/>
        <v>0.62592592592592589</v>
      </c>
      <c r="O2742" s="14">
        <f t="shared" si="128"/>
        <v>3.1439059158945137</v>
      </c>
      <c r="P2742" s="14"/>
      <c r="Q2742" s="14"/>
      <c r="R2742" s="14"/>
      <c r="W2742" t="s">
        <v>3530</v>
      </c>
      <c r="X2742" s="6">
        <v>2004</v>
      </c>
      <c r="Z2742" s="6">
        <v>0</v>
      </c>
      <c r="AD2742" s="14">
        <v>54</v>
      </c>
    </row>
    <row r="2743" spans="1:30">
      <c r="A2743" s="9">
        <v>18</v>
      </c>
      <c r="B2743" s="9" t="str">
        <f t="shared" si="127"/>
        <v>RCF LF18G400</v>
      </c>
      <c r="C2743" s="14" t="s">
        <v>2770</v>
      </c>
      <c r="D2743" s="14" t="s">
        <v>3491</v>
      </c>
      <c r="E2743" s="14"/>
      <c r="F2743" s="14"/>
      <c r="G2743" s="14"/>
      <c r="H2743" s="14">
        <v>1000</v>
      </c>
      <c r="I2743" s="14">
        <v>97.5</v>
      </c>
      <c r="J2743" s="9">
        <v>9</v>
      </c>
      <c r="K2743" s="14">
        <v>28</v>
      </c>
      <c r="L2743" s="14">
        <v>360</v>
      </c>
      <c r="M2743" s="14">
        <v>0.27</v>
      </c>
      <c r="N2743" s="14">
        <f t="shared" si="126"/>
        <v>0.2857142857142857</v>
      </c>
      <c r="O2743" s="14">
        <f t="shared" si="128"/>
        <v>4.9090909090909198</v>
      </c>
      <c r="P2743" s="14"/>
      <c r="Q2743" s="14"/>
      <c r="R2743" s="14"/>
      <c r="W2743" t="s">
        <v>3530</v>
      </c>
      <c r="X2743" s="6">
        <v>2004</v>
      </c>
      <c r="Z2743" s="6">
        <v>0</v>
      </c>
      <c r="AD2743" s="14">
        <v>98</v>
      </c>
    </row>
    <row r="2744" spans="1:30">
      <c r="A2744" s="9">
        <v>18</v>
      </c>
      <c r="B2744" s="9" t="str">
        <f t="shared" si="127"/>
        <v>RCF LF18H400</v>
      </c>
      <c r="C2744" s="14" t="s">
        <v>2770</v>
      </c>
      <c r="D2744" s="14" t="s">
        <v>3492</v>
      </c>
      <c r="E2744" s="14"/>
      <c r="F2744" s="14"/>
      <c r="G2744" s="14"/>
      <c r="H2744" s="14">
        <v>800</v>
      </c>
      <c r="I2744" s="14">
        <v>98.5</v>
      </c>
      <c r="J2744" s="9">
        <v>8</v>
      </c>
      <c r="K2744" s="14">
        <v>38</v>
      </c>
      <c r="L2744" s="14">
        <v>250</v>
      </c>
      <c r="M2744" s="14">
        <v>0.32</v>
      </c>
      <c r="N2744" s="14">
        <f t="shared" si="126"/>
        <v>0.33043478260869563</v>
      </c>
      <c r="O2744" s="14">
        <f t="shared" si="128"/>
        <v>10.133333333333365</v>
      </c>
      <c r="P2744" s="14"/>
      <c r="Q2744" s="14"/>
      <c r="R2744" s="14"/>
      <c r="W2744" t="s">
        <v>3530</v>
      </c>
      <c r="X2744" s="6">
        <v>2004</v>
      </c>
      <c r="Z2744" s="6">
        <v>0</v>
      </c>
      <c r="AD2744" s="14">
        <v>115</v>
      </c>
    </row>
    <row r="2745" spans="1:30">
      <c r="A2745" s="9">
        <v>18</v>
      </c>
      <c r="B2745" s="9" t="str">
        <f t="shared" si="127"/>
        <v>RCF LF18X400</v>
      </c>
      <c r="C2745" s="14" t="s">
        <v>2770</v>
      </c>
      <c r="D2745" s="14" t="s">
        <v>3493</v>
      </c>
      <c r="E2745" s="14"/>
      <c r="F2745" s="14"/>
      <c r="G2745" s="14"/>
      <c r="H2745" s="14">
        <v>1000</v>
      </c>
      <c r="I2745" s="14">
        <v>97.5</v>
      </c>
      <c r="J2745" s="9">
        <v>9</v>
      </c>
      <c r="K2745" s="14">
        <v>28</v>
      </c>
      <c r="L2745" s="14">
        <v>360</v>
      </c>
      <c r="M2745" s="14">
        <v>0.25</v>
      </c>
      <c r="N2745" s="14">
        <f t="shared" si="126"/>
        <v>0.26415094339622641</v>
      </c>
      <c r="O2745" s="14">
        <f t="shared" si="128"/>
        <v>4.6666666666666643</v>
      </c>
      <c r="P2745" s="14"/>
      <c r="Q2745" s="14"/>
      <c r="R2745" s="14"/>
      <c r="W2745" t="s">
        <v>3530</v>
      </c>
      <c r="X2745" s="6">
        <v>2004</v>
      </c>
      <c r="Z2745" s="6">
        <v>0</v>
      </c>
      <c r="AD2745" s="14">
        <v>106</v>
      </c>
    </row>
    <row r="2746" spans="1:30">
      <c r="A2746" s="9">
        <v>18</v>
      </c>
      <c r="B2746" s="9" t="str">
        <f t="shared" si="127"/>
        <v>Rockford-Fosgate RFD3118</v>
      </c>
      <c r="C2746" s="14" t="s">
        <v>1262</v>
      </c>
      <c r="D2746" s="14" t="s">
        <v>3494</v>
      </c>
      <c r="E2746" s="14"/>
      <c r="F2746" s="14"/>
      <c r="G2746" s="14"/>
      <c r="H2746" s="14">
        <v>1000</v>
      </c>
      <c r="I2746" s="14">
        <v>90.6</v>
      </c>
      <c r="J2746" s="9"/>
      <c r="K2746" s="14">
        <v>24</v>
      </c>
      <c r="L2746" s="14">
        <v>173.07</v>
      </c>
      <c r="M2746" s="14">
        <v>0.32500000000000001</v>
      </c>
      <c r="N2746" s="14">
        <f t="shared" si="126"/>
        <v>0</v>
      </c>
      <c r="O2746" s="14">
        <f t="shared" si="128"/>
        <v>0</v>
      </c>
      <c r="P2746" s="14"/>
      <c r="Q2746" s="14"/>
      <c r="R2746" s="14"/>
      <c r="W2746" t="s">
        <v>3530</v>
      </c>
      <c r="X2746" s="6">
        <v>2004</v>
      </c>
      <c r="Z2746" s="6">
        <v>0</v>
      </c>
      <c r="AD2746" s="14"/>
    </row>
    <row r="2747" spans="1:30">
      <c r="A2747" s="9">
        <v>18</v>
      </c>
      <c r="B2747" s="9" t="str">
        <f t="shared" si="127"/>
        <v>Rockford-Fosgate RFD3218</v>
      </c>
      <c r="C2747" s="14" t="s">
        <v>1262</v>
      </c>
      <c r="D2747" s="14" t="s">
        <v>3495</v>
      </c>
      <c r="E2747" s="14"/>
      <c r="F2747" s="14"/>
      <c r="G2747" s="14"/>
      <c r="H2747" s="14">
        <v>1000</v>
      </c>
      <c r="I2747" s="14">
        <v>89.4</v>
      </c>
      <c r="J2747" s="9"/>
      <c r="K2747" s="14">
        <v>24</v>
      </c>
      <c r="L2747" s="14">
        <v>27.81</v>
      </c>
      <c r="M2747" s="14">
        <v>0.45100000000000001</v>
      </c>
      <c r="N2747" s="14">
        <f t="shared" si="126"/>
        <v>0</v>
      </c>
      <c r="O2747" s="14">
        <f t="shared" si="128"/>
        <v>0</v>
      </c>
      <c r="P2747" s="14"/>
      <c r="Q2747" s="14"/>
      <c r="R2747" s="14"/>
      <c r="W2747" t="s">
        <v>3530</v>
      </c>
      <c r="X2747" s="6">
        <v>2004</v>
      </c>
      <c r="Z2747" s="6">
        <v>0</v>
      </c>
      <c r="AD2747" s="14"/>
    </row>
    <row r="2748" spans="1:30">
      <c r="A2748" s="9">
        <v>18</v>
      </c>
      <c r="B2748" s="9" t="str">
        <f t="shared" si="127"/>
        <v>Selenium 18SW1P</v>
      </c>
      <c r="C2748" s="14" t="s">
        <v>1639</v>
      </c>
      <c r="D2748" s="14" t="s">
        <v>3496</v>
      </c>
      <c r="E2748" s="14"/>
      <c r="F2748" s="14"/>
      <c r="G2748" s="14"/>
      <c r="H2748" s="14">
        <v>800</v>
      </c>
      <c r="I2748" s="14">
        <v>97</v>
      </c>
      <c r="J2748" s="9">
        <v>9.3000000000000007</v>
      </c>
      <c r="K2748" s="14">
        <v>37</v>
      </c>
      <c r="L2748" s="14">
        <v>232</v>
      </c>
      <c r="M2748" s="14">
        <v>0.44</v>
      </c>
      <c r="N2748" s="14">
        <f t="shared" si="126"/>
        <v>0.46250000000000002</v>
      </c>
      <c r="O2748" s="14">
        <f t="shared" si="128"/>
        <v>9.0444444444444017</v>
      </c>
      <c r="P2748" s="14"/>
      <c r="Q2748" s="14"/>
      <c r="R2748" s="14"/>
      <c r="W2748" t="s">
        <v>3530</v>
      </c>
      <c r="X2748" s="6">
        <v>2004</v>
      </c>
      <c r="Z2748" s="6">
        <v>0</v>
      </c>
      <c r="AD2748" s="14">
        <v>80</v>
      </c>
    </row>
    <row r="2749" spans="1:30">
      <c r="A2749" s="9">
        <v>18</v>
      </c>
      <c r="B2749" s="9" t="str">
        <f t="shared" si="127"/>
        <v>Selenium 18SW2P</v>
      </c>
      <c r="C2749" s="14" t="s">
        <v>1639</v>
      </c>
      <c r="D2749" s="14" t="s">
        <v>3497</v>
      </c>
      <c r="E2749" s="14"/>
      <c r="F2749" s="14"/>
      <c r="G2749" s="14"/>
      <c r="H2749" s="14">
        <v>600</v>
      </c>
      <c r="I2749" s="14">
        <v>95</v>
      </c>
      <c r="J2749" s="9">
        <v>6.5</v>
      </c>
      <c r="K2749" s="14">
        <v>36</v>
      </c>
      <c r="L2749" s="14">
        <v>179</v>
      </c>
      <c r="M2749" s="14">
        <v>0.42</v>
      </c>
      <c r="N2749" s="14">
        <f t="shared" si="126"/>
        <v>0.42857142857142855</v>
      </c>
      <c r="O2749" s="14">
        <f t="shared" si="128"/>
        <v>21.000000000000075</v>
      </c>
      <c r="P2749" s="14"/>
      <c r="Q2749" s="14"/>
      <c r="R2749" s="14"/>
      <c r="W2749" t="s">
        <v>3530</v>
      </c>
      <c r="X2749" s="6">
        <v>2004</v>
      </c>
      <c r="Z2749" s="6">
        <v>0</v>
      </c>
      <c r="AD2749" s="14">
        <v>84</v>
      </c>
    </row>
    <row r="2750" spans="1:30">
      <c r="A2750" s="9">
        <v>18</v>
      </c>
      <c r="B2750" s="9" t="str">
        <f t="shared" si="127"/>
        <v>Selenium WPU1805</v>
      </c>
      <c r="C2750" s="14" t="s">
        <v>1639</v>
      </c>
      <c r="D2750" s="14" t="s">
        <v>3498</v>
      </c>
      <c r="E2750" s="14"/>
      <c r="F2750" s="14"/>
      <c r="G2750" s="14"/>
      <c r="H2750" s="14">
        <v>450</v>
      </c>
      <c r="I2750" s="14">
        <v>98</v>
      </c>
      <c r="J2750" s="9">
        <v>4.3</v>
      </c>
      <c r="K2750" s="14">
        <v>34</v>
      </c>
      <c r="L2750" s="14">
        <v>316</v>
      </c>
      <c r="M2750" s="14">
        <v>0.45</v>
      </c>
      <c r="N2750" s="14">
        <f t="shared" si="126"/>
        <v>0.45945945945945948</v>
      </c>
      <c r="O2750" s="14">
        <f t="shared" si="128"/>
        <v>21.857142857142723</v>
      </c>
      <c r="P2750" s="14"/>
      <c r="Q2750" s="14"/>
      <c r="R2750" s="14"/>
      <c r="W2750" t="s">
        <v>3530</v>
      </c>
      <c r="X2750" s="6">
        <v>2004</v>
      </c>
      <c r="Z2750" s="6">
        <v>0</v>
      </c>
      <c r="AD2750" s="14">
        <v>74</v>
      </c>
    </row>
    <row r="2751" spans="1:30">
      <c r="A2751" s="9">
        <v>18</v>
      </c>
      <c r="B2751" s="9" t="str">
        <f t="shared" si="127"/>
        <v>Selenium WPU1807</v>
      </c>
      <c r="C2751" s="14" t="s">
        <v>1639</v>
      </c>
      <c r="D2751" s="14" t="s">
        <v>3499</v>
      </c>
      <c r="E2751" s="14"/>
      <c r="F2751" s="14"/>
      <c r="G2751" s="14"/>
      <c r="H2751" s="14">
        <v>500</v>
      </c>
      <c r="I2751" s="14">
        <v>96</v>
      </c>
      <c r="J2751" s="9">
        <v>4.3</v>
      </c>
      <c r="K2751" s="14">
        <v>35</v>
      </c>
      <c r="L2751" s="14">
        <v>265</v>
      </c>
      <c r="M2751" s="14">
        <v>0.43</v>
      </c>
      <c r="N2751" s="14">
        <f t="shared" si="126"/>
        <v>0.43209876543209874</v>
      </c>
      <c r="O2751" s="14">
        <f t="shared" si="128"/>
        <v>88.529411764706524</v>
      </c>
      <c r="P2751" s="14"/>
      <c r="Q2751" s="14"/>
      <c r="R2751" s="14"/>
      <c r="W2751" t="s">
        <v>3530</v>
      </c>
      <c r="X2751" s="6">
        <v>2004</v>
      </c>
      <c r="Z2751" s="6">
        <v>0</v>
      </c>
      <c r="AD2751" s="14">
        <v>81</v>
      </c>
    </row>
    <row r="2752" spans="1:30">
      <c r="A2752" s="9">
        <v>18</v>
      </c>
      <c r="B2752" s="9" t="str">
        <f t="shared" si="127"/>
        <v>Sica LP 4701003300 WT 8 ohm</v>
      </c>
      <c r="C2752" s="14" t="s">
        <v>879</v>
      </c>
      <c r="D2752" s="14" t="s">
        <v>3500</v>
      </c>
      <c r="E2752" s="14"/>
      <c r="F2752" s="14"/>
      <c r="G2752" s="14"/>
      <c r="H2752" s="14">
        <v>500</v>
      </c>
      <c r="I2752" s="14">
        <v>97.9</v>
      </c>
      <c r="J2752" s="9">
        <v>6</v>
      </c>
      <c r="K2752" s="14">
        <v>31.3</v>
      </c>
      <c r="L2752" s="14">
        <v>295.10000000000002</v>
      </c>
      <c r="M2752" s="14">
        <v>0.3</v>
      </c>
      <c r="N2752" s="14">
        <f t="shared" si="126"/>
        <v>0.30096153846153845</v>
      </c>
      <c r="O2752" s="14">
        <f t="shared" si="128"/>
        <v>93.899999999999437</v>
      </c>
      <c r="P2752" s="14"/>
      <c r="Q2752" s="14"/>
      <c r="R2752" s="14"/>
      <c r="W2752" t="s">
        <v>3530</v>
      </c>
      <c r="X2752" s="6">
        <v>2004</v>
      </c>
      <c r="Z2752" s="6">
        <v>0</v>
      </c>
      <c r="AD2752" s="14">
        <v>104</v>
      </c>
    </row>
    <row r="2753" spans="1:30">
      <c r="A2753" s="9">
        <v>18</v>
      </c>
      <c r="B2753" s="9" t="str">
        <f t="shared" si="127"/>
        <v>Sica LP 4701003300 WT 8 ohm</v>
      </c>
      <c r="C2753" s="14" t="s">
        <v>879</v>
      </c>
      <c r="D2753" s="14" t="s">
        <v>3500</v>
      </c>
      <c r="E2753" s="14"/>
      <c r="F2753" s="14"/>
      <c r="G2753" s="14"/>
      <c r="H2753" s="14">
        <v>500</v>
      </c>
      <c r="I2753" s="14">
        <v>97.9</v>
      </c>
      <c r="J2753" s="9">
        <v>6</v>
      </c>
      <c r="K2753" s="14">
        <v>31.3</v>
      </c>
      <c r="L2753" s="14">
        <v>295.10000000000002</v>
      </c>
      <c r="M2753" s="14">
        <v>0.3</v>
      </c>
      <c r="N2753" s="14">
        <f t="shared" si="126"/>
        <v>0.30096153846153845</v>
      </c>
      <c r="O2753" s="14">
        <f t="shared" si="128"/>
        <v>93.899999999999437</v>
      </c>
      <c r="P2753" s="14"/>
      <c r="Q2753" s="14"/>
      <c r="R2753" s="14"/>
      <c r="W2753" t="s">
        <v>3530</v>
      </c>
      <c r="X2753" s="6">
        <v>2004</v>
      </c>
      <c r="Z2753" s="6">
        <v>0</v>
      </c>
      <c r="AD2753" s="14">
        <v>104</v>
      </c>
    </row>
    <row r="2754" spans="1:30">
      <c r="A2754" s="9">
        <v>18</v>
      </c>
      <c r="B2754" s="9" t="str">
        <f t="shared" si="127"/>
        <v>SPL 183W</v>
      </c>
      <c r="C2754" s="14" t="s">
        <v>723</v>
      </c>
      <c r="D2754" s="14" t="s">
        <v>3501</v>
      </c>
      <c r="E2754" s="14"/>
      <c r="F2754" s="14"/>
      <c r="G2754" s="14"/>
      <c r="H2754" s="14">
        <v>350</v>
      </c>
      <c r="I2754" s="14">
        <v>98.5</v>
      </c>
      <c r="J2754" s="9">
        <v>8</v>
      </c>
      <c r="K2754" s="14">
        <v>25</v>
      </c>
      <c r="L2754" s="14">
        <v>583</v>
      </c>
      <c r="M2754" s="14">
        <v>0.25</v>
      </c>
      <c r="N2754" s="14">
        <f t="shared" ref="N2754:N2783" si="129">IF(AD2754&gt;0,K2754/AD2754,0)</f>
        <v>0.26041666666666669</v>
      </c>
      <c r="O2754" s="14">
        <f t="shared" si="128"/>
        <v>6.2499999999999947</v>
      </c>
      <c r="P2754" s="14"/>
      <c r="Q2754" s="14"/>
      <c r="R2754" s="14"/>
      <c r="W2754" t="s">
        <v>3530</v>
      </c>
      <c r="X2754" s="6">
        <v>2004</v>
      </c>
      <c r="Z2754" s="6">
        <v>0</v>
      </c>
      <c r="AD2754" s="14">
        <v>96</v>
      </c>
    </row>
    <row r="2755" spans="1:30">
      <c r="A2755" s="9">
        <v>18</v>
      </c>
      <c r="B2755" s="9" t="str">
        <f t="shared" ref="B2755:B2783" si="130">CONCATENATE(C2755,CHAR(32),D2755)</f>
        <v>SPL 184W</v>
      </c>
      <c r="C2755" s="14" t="s">
        <v>723</v>
      </c>
      <c r="D2755" s="14" t="s">
        <v>3502</v>
      </c>
      <c r="E2755" s="14"/>
      <c r="F2755" s="14"/>
      <c r="G2755" s="14"/>
      <c r="H2755" s="14">
        <v>800</v>
      </c>
      <c r="I2755" s="14">
        <v>96</v>
      </c>
      <c r="J2755" s="9">
        <v>12.5</v>
      </c>
      <c r="K2755" s="14">
        <v>25</v>
      </c>
      <c r="L2755" s="14">
        <v>430</v>
      </c>
      <c r="M2755" s="14">
        <v>0.24</v>
      </c>
      <c r="N2755" s="14">
        <f t="shared" si="129"/>
        <v>0.25</v>
      </c>
      <c r="O2755" s="14">
        <f t="shared" si="128"/>
        <v>5.9999999999999893</v>
      </c>
      <c r="P2755" s="14"/>
      <c r="Q2755" s="14"/>
      <c r="R2755" s="14"/>
      <c r="W2755" t="s">
        <v>3530</v>
      </c>
      <c r="X2755" s="6">
        <v>2004</v>
      </c>
      <c r="Z2755" s="6">
        <v>0</v>
      </c>
      <c r="AD2755" s="14">
        <v>100</v>
      </c>
    </row>
    <row r="2756" spans="1:30">
      <c r="A2756" s="9">
        <v>18</v>
      </c>
      <c r="B2756" s="9" t="str">
        <f t="shared" si="130"/>
        <v>SPL 184W20</v>
      </c>
      <c r="C2756" s="14" t="s">
        <v>723</v>
      </c>
      <c r="D2756" s="14" t="s">
        <v>3503</v>
      </c>
      <c r="E2756" s="14"/>
      <c r="F2756" s="14"/>
      <c r="G2756" s="14"/>
      <c r="H2756" s="14">
        <v>600</v>
      </c>
      <c r="I2756" s="14">
        <v>99</v>
      </c>
      <c r="J2756" s="9">
        <v>7.5</v>
      </c>
      <c r="K2756" s="14">
        <v>31</v>
      </c>
      <c r="L2756" s="14">
        <v>390</v>
      </c>
      <c r="M2756" s="14">
        <v>0.24</v>
      </c>
      <c r="N2756" s="14">
        <f t="shared" si="129"/>
        <v>0.25</v>
      </c>
      <c r="O2756" s="14">
        <f t="shared" ref="O2756:O2783" si="131">IF(AD2756&gt;0,1/(1/M2756-1/N2756),0)</f>
        <v>5.9999999999999893</v>
      </c>
      <c r="P2756" s="14"/>
      <c r="Q2756" s="14"/>
      <c r="R2756" s="14"/>
      <c r="W2756" t="s">
        <v>3530</v>
      </c>
      <c r="X2756" s="6">
        <v>2004</v>
      </c>
      <c r="Z2756" s="6">
        <v>0</v>
      </c>
      <c r="AD2756" s="14">
        <v>124</v>
      </c>
    </row>
    <row r="2757" spans="1:30">
      <c r="A2757" s="9">
        <v>18</v>
      </c>
      <c r="B2757" s="9" t="str">
        <f t="shared" si="130"/>
        <v>Stillwater C-18</v>
      </c>
      <c r="C2757" s="14" t="s">
        <v>1292</v>
      </c>
      <c r="D2757" s="14" t="s">
        <v>3504</v>
      </c>
      <c r="E2757" s="14"/>
      <c r="F2757" s="14"/>
      <c r="G2757" s="14"/>
      <c r="H2757" s="14">
        <v>1000</v>
      </c>
      <c r="I2757" s="14">
        <v>93</v>
      </c>
      <c r="J2757" s="9"/>
      <c r="K2757" s="14">
        <v>20</v>
      </c>
      <c r="L2757" s="14">
        <v>677.09</v>
      </c>
      <c r="M2757" s="14">
        <v>0.40500000000000003</v>
      </c>
      <c r="N2757" s="14">
        <f t="shared" si="129"/>
        <v>0</v>
      </c>
      <c r="O2757" s="14">
        <f t="shared" si="131"/>
        <v>0</v>
      </c>
      <c r="P2757" s="14"/>
      <c r="Q2757" s="14"/>
      <c r="R2757" s="14"/>
      <c r="W2757" t="s">
        <v>3530</v>
      </c>
      <c r="X2757" s="6">
        <v>2004</v>
      </c>
      <c r="Z2757" s="6">
        <v>0</v>
      </c>
      <c r="AD2757" s="14"/>
    </row>
    <row r="2758" spans="1:30">
      <c r="A2758" s="9">
        <v>18</v>
      </c>
      <c r="B2758" s="9" t="str">
        <f t="shared" si="130"/>
        <v>TAD TL-1801</v>
      </c>
      <c r="C2758" s="14" t="s">
        <v>2264</v>
      </c>
      <c r="D2758" s="14" t="s">
        <v>3505</v>
      </c>
      <c r="E2758" s="14"/>
      <c r="F2758" s="14"/>
      <c r="G2758" s="14"/>
      <c r="H2758" s="14">
        <v>200</v>
      </c>
      <c r="I2758" s="14">
        <v>96.5</v>
      </c>
      <c r="J2758" s="9">
        <v>7.5</v>
      </c>
      <c r="K2758" s="14">
        <v>26</v>
      </c>
      <c r="L2758" s="14">
        <v>500</v>
      </c>
      <c r="M2758" s="14">
        <v>0.37</v>
      </c>
      <c r="N2758" s="14">
        <f t="shared" si="129"/>
        <v>0.38805970149253732</v>
      </c>
      <c r="O2758" s="14">
        <f t="shared" si="131"/>
        <v>7.9504132231404832</v>
      </c>
      <c r="P2758" s="14"/>
      <c r="Q2758" s="14"/>
      <c r="R2758" s="14"/>
      <c r="W2758" t="s">
        <v>3530</v>
      </c>
      <c r="X2758" s="6">
        <v>2004</v>
      </c>
      <c r="Z2758" s="6">
        <v>0</v>
      </c>
      <c r="AD2758" s="14">
        <v>67</v>
      </c>
    </row>
    <row r="2759" spans="1:30">
      <c r="A2759" s="9">
        <v>18</v>
      </c>
      <c r="B2759" s="9" t="str">
        <f t="shared" si="130"/>
        <v>Tang Band WP-1001</v>
      </c>
      <c r="C2759" s="14" t="s">
        <v>14</v>
      </c>
      <c r="D2759" s="14" t="s">
        <v>3506</v>
      </c>
      <c r="E2759" s="14"/>
      <c r="F2759" s="14"/>
      <c r="G2759" s="14"/>
      <c r="H2759" s="14">
        <v>2000</v>
      </c>
      <c r="I2759" s="14">
        <v>97</v>
      </c>
      <c r="J2759" s="9">
        <v>6</v>
      </c>
      <c r="K2759" s="14">
        <v>42</v>
      </c>
      <c r="L2759" s="14">
        <v>179.28</v>
      </c>
      <c r="M2759" s="14">
        <v>0.41</v>
      </c>
      <c r="N2759" s="14">
        <f t="shared" si="129"/>
        <v>0.47191011235955055</v>
      </c>
      <c r="O2759" s="14">
        <f t="shared" si="131"/>
        <v>3.125226860254084</v>
      </c>
      <c r="P2759" s="14"/>
      <c r="Q2759" s="14"/>
      <c r="R2759" s="14"/>
      <c r="W2759" t="s">
        <v>3530</v>
      </c>
      <c r="X2759" s="6">
        <v>2004</v>
      </c>
      <c r="Z2759" s="6">
        <v>0</v>
      </c>
      <c r="AD2759" s="14">
        <v>89</v>
      </c>
    </row>
    <row r="2760" spans="1:30">
      <c r="A2760" s="9">
        <v>18</v>
      </c>
      <c r="B2760" s="9" t="str">
        <f t="shared" si="130"/>
        <v>Tang Band WP-1004</v>
      </c>
      <c r="C2760" s="14" t="s">
        <v>14</v>
      </c>
      <c r="D2760" s="14" t="s">
        <v>3507</v>
      </c>
      <c r="E2760" s="14"/>
      <c r="F2760" s="14"/>
      <c r="G2760" s="14"/>
      <c r="H2760" s="14">
        <v>800</v>
      </c>
      <c r="I2760" s="14">
        <v>99</v>
      </c>
      <c r="J2760" s="9">
        <v>5</v>
      </c>
      <c r="K2760" s="14">
        <v>49</v>
      </c>
      <c r="L2760" s="14">
        <v>184.1</v>
      </c>
      <c r="M2760" s="14">
        <v>0.43</v>
      </c>
      <c r="N2760" s="14">
        <f t="shared" si="129"/>
        <v>0.45794392523364486</v>
      </c>
      <c r="O2760" s="14">
        <f t="shared" si="131"/>
        <v>7.0468227424749088</v>
      </c>
      <c r="P2760" s="14"/>
      <c r="Q2760" s="14"/>
      <c r="R2760" s="14"/>
      <c r="W2760" t="s">
        <v>3530</v>
      </c>
      <c r="X2760" s="6">
        <v>2004</v>
      </c>
      <c r="Z2760" s="6">
        <v>0</v>
      </c>
      <c r="AD2760" s="14">
        <v>107</v>
      </c>
    </row>
    <row r="2761" spans="1:30">
      <c r="A2761" s="9">
        <v>18</v>
      </c>
      <c r="B2761" s="9" t="str">
        <f t="shared" si="130"/>
        <v>Techno Voice GTS 18 B</v>
      </c>
      <c r="C2761" s="14" t="s">
        <v>3321</v>
      </c>
      <c r="D2761" s="14" t="s">
        <v>3508</v>
      </c>
      <c r="E2761" s="14"/>
      <c r="F2761" s="14"/>
      <c r="G2761" s="14"/>
      <c r="H2761" s="14">
        <v>600</v>
      </c>
      <c r="I2761" s="14"/>
      <c r="J2761" s="9">
        <v>13.64</v>
      </c>
      <c r="K2761" s="14">
        <v>33.299999999999997</v>
      </c>
      <c r="L2761" s="14">
        <v>353.286</v>
      </c>
      <c r="M2761" s="14">
        <v>0.19</v>
      </c>
      <c r="N2761" s="14">
        <f t="shared" si="129"/>
        <v>0.19028571428571428</v>
      </c>
      <c r="O2761" s="14">
        <f t="shared" si="131"/>
        <v>126.53999999999256</v>
      </c>
      <c r="P2761" s="14"/>
      <c r="Q2761" s="14"/>
      <c r="R2761" s="14"/>
      <c r="W2761" t="s">
        <v>3530</v>
      </c>
      <c r="X2761" s="6">
        <v>2004</v>
      </c>
      <c r="Z2761" s="6">
        <v>0</v>
      </c>
      <c r="AD2761" s="14">
        <v>175</v>
      </c>
    </row>
    <row r="2762" spans="1:30">
      <c r="A2762" s="9">
        <v>18</v>
      </c>
      <c r="B2762" s="9" t="str">
        <f t="shared" si="130"/>
        <v>Techno Voice GTS 18 B</v>
      </c>
      <c r="C2762" s="14" t="s">
        <v>3321</v>
      </c>
      <c r="D2762" s="14" t="s">
        <v>3508</v>
      </c>
      <c r="E2762" s="14"/>
      <c r="F2762" s="14"/>
      <c r="G2762" s="14"/>
      <c r="H2762" s="14">
        <v>600</v>
      </c>
      <c r="I2762" s="14"/>
      <c r="J2762" s="9">
        <v>13.64</v>
      </c>
      <c r="K2762" s="14">
        <v>33.299999999999997</v>
      </c>
      <c r="L2762" s="14">
        <v>353.286</v>
      </c>
      <c r="M2762" s="14">
        <v>0.19</v>
      </c>
      <c r="N2762" s="14">
        <f t="shared" si="129"/>
        <v>0.19028571428571428</v>
      </c>
      <c r="O2762" s="14">
        <f t="shared" si="131"/>
        <v>126.53999999999256</v>
      </c>
      <c r="P2762" s="14"/>
      <c r="Q2762" s="14"/>
      <c r="R2762" s="14"/>
      <c r="W2762" t="s">
        <v>3530</v>
      </c>
      <c r="X2762" s="6">
        <v>2004</v>
      </c>
      <c r="Z2762" s="6">
        <v>0</v>
      </c>
      <c r="AD2762" s="14">
        <v>175</v>
      </c>
    </row>
    <row r="2763" spans="1:30">
      <c r="A2763" s="9">
        <v>18</v>
      </c>
      <c r="B2763" s="9" t="str">
        <f t="shared" si="130"/>
        <v>Techno Voice GTS 18 BM</v>
      </c>
      <c r="C2763" s="14" t="s">
        <v>3321</v>
      </c>
      <c r="D2763" s="14" t="s">
        <v>3509</v>
      </c>
      <c r="E2763" s="14"/>
      <c r="F2763" s="14"/>
      <c r="G2763" s="14"/>
      <c r="H2763" s="14">
        <v>500</v>
      </c>
      <c r="I2763" s="14"/>
      <c r="J2763" s="9">
        <v>11.42</v>
      </c>
      <c r="K2763" s="14">
        <v>34.299999999999997</v>
      </c>
      <c r="L2763" s="14">
        <v>354.31099999999998</v>
      </c>
      <c r="M2763" s="14">
        <v>0.19</v>
      </c>
      <c r="N2763" s="14">
        <f t="shared" si="129"/>
        <v>0.19941860465116276</v>
      </c>
      <c r="O2763" s="14">
        <f t="shared" si="131"/>
        <v>4.0228395061728417</v>
      </c>
      <c r="P2763" s="14"/>
      <c r="Q2763" s="14"/>
      <c r="R2763" s="14"/>
      <c r="W2763" t="s">
        <v>3530</v>
      </c>
      <c r="X2763" s="6">
        <v>2004</v>
      </c>
      <c r="Z2763" s="6">
        <v>0</v>
      </c>
      <c r="AD2763" s="14">
        <v>172</v>
      </c>
    </row>
    <row r="2764" spans="1:30">
      <c r="A2764" s="9">
        <v>18</v>
      </c>
      <c r="B2764" s="9" t="str">
        <f t="shared" si="130"/>
        <v>Ultimate UWP1880DV</v>
      </c>
      <c r="C2764" s="14" t="s">
        <v>936</v>
      </c>
      <c r="D2764" s="14" t="s">
        <v>3510</v>
      </c>
      <c r="E2764" s="14"/>
      <c r="F2764" s="14"/>
      <c r="G2764" s="14"/>
      <c r="H2764" s="14">
        <v>250</v>
      </c>
      <c r="I2764" s="14">
        <v>93</v>
      </c>
      <c r="J2764" s="9">
        <v>3.7</v>
      </c>
      <c r="K2764" s="14">
        <v>27</v>
      </c>
      <c r="L2764" s="14">
        <v>332.2</v>
      </c>
      <c r="M2764" s="14">
        <v>0.52080000000000004</v>
      </c>
      <c r="N2764" s="14">
        <f t="shared" si="129"/>
        <v>0.55102040816326525</v>
      </c>
      <c r="O2764" s="14">
        <f t="shared" si="131"/>
        <v>9.4959481361426743</v>
      </c>
      <c r="P2764" s="14"/>
      <c r="Q2764" s="14"/>
      <c r="R2764" s="14"/>
      <c r="W2764" t="s">
        <v>3530</v>
      </c>
      <c r="X2764" s="6">
        <v>2004</v>
      </c>
      <c r="Z2764" s="6">
        <v>0</v>
      </c>
      <c r="AD2764" s="14">
        <v>49</v>
      </c>
    </row>
    <row r="2765" spans="1:30">
      <c r="A2765" s="9">
        <v>18</v>
      </c>
      <c r="B2765" s="9" t="str">
        <f t="shared" si="130"/>
        <v>Volt PS18/300-16ohm</v>
      </c>
      <c r="C2765" s="14" t="s">
        <v>1700</v>
      </c>
      <c r="D2765" s="14" t="s">
        <v>3511</v>
      </c>
      <c r="E2765" s="14"/>
      <c r="F2765" s="14"/>
      <c r="G2765" s="14"/>
      <c r="H2765" s="14">
        <v>300</v>
      </c>
      <c r="I2765" s="14">
        <v>99</v>
      </c>
      <c r="J2765" s="9">
        <v>2.7</v>
      </c>
      <c r="K2765" s="14">
        <v>31</v>
      </c>
      <c r="L2765" s="14">
        <v>243</v>
      </c>
      <c r="M2765" s="14">
        <v>0.28999999999999998</v>
      </c>
      <c r="N2765" s="14">
        <f t="shared" si="129"/>
        <v>0.32978723404255317</v>
      </c>
      <c r="O2765" s="14">
        <f t="shared" si="131"/>
        <v>2.4037433155080223</v>
      </c>
      <c r="P2765" s="14"/>
      <c r="Q2765" s="14"/>
      <c r="R2765" s="14"/>
      <c r="W2765" t="s">
        <v>3530</v>
      </c>
      <c r="X2765" s="6">
        <v>2004</v>
      </c>
      <c r="Z2765" s="6">
        <v>0</v>
      </c>
      <c r="AD2765" s="14">
        <v>94</v>
      </c>
    </row>
    <row r="2766" spans="1:30">
      <c r="A2766" s="9">
        <v>18</v>
      </c>
      <c r="B2766" s="9" t="str">
        <f t="shared" si="130"/>
        <v>Volt PS18/300-8ohm</v>
      </c>
      <c r="C2766" s="14" t="s">
        <v>1700</v>
      </c>
      <c r="D2766" s="14" t="s">
        <v>3512</v>
      </c>
      <c r="E2766" s="14"/>
      <c r="F2766" s="14"/>
      <c r="G2766" s="14"/>
      <c r="H2766" s="14">
        <v>300</v>
      </c>
      <c r="I2766" s="14">
        <v>99</v>
      </c>
      <c r="J2766" s="9">
        <v>2.7</v>
      </c>
      <c r="K2766" s="14">
        <v>31</v>
      </c>
      <c r="L2766" s="14">
        <v>243</v>
      </c>
      <c r="M2766" s="14">
        <v>0.28999999999999998</v>
      </c>
      <c r="N2766" s="14">
        <f t="shared" si="129"/>
        <v>0.32978723404255317</v>
      </c>
      <c r="O2766" s="14">
        <f t="shared" si="131"/>
        <v>2.4037433155080223</v>
      </c>
      <c r="P2766" s="14"/>
      <c r="Q2766" s="14"/>
      <c r="R2766" s="14"/>
      <c r="W2766" t="s">
        <v>3530</v>
      </c>
      <c r="X2766" s="6">
        <v>2004</v>
      </c>
      <c r="Z2766" s="6">
        <v>0</v>
      </c>
      <c r="AD2766" s="14">
        <v>94</v>
      </c>
    </row>
    <row r="2767" spans="1:30">
      <c r="A2767" s="9">
        <v>18</v>
      </c>
      <c r="B2767" s="9" t="str">
        <f t="shared" si="130"/>
        <v>Volt PS18/300DC-16ohm</v>
      </c>
      <c r="C2767" s="14" t="s">
        <v>1700</v>
      </c>
      <c r="D2767" s="14" t="s">
        <v>3513</v>
      </c>
      <c r="E2767" s="14"/>
      <c r="F2767" s="14"/>
      <c r="G2767" s="14"/>
      <c r="H2767" s="14">
        <v>300</v>
      </c>
      <c r="I2767" s="14">
        <v>99</v>
      </c>
      <c r="J2767" s="9">
        <v>2.7</v>
      </c>
      <c r="K2767" s="14">
        <v>31</v>
      </c>
      <c r="L2767" s="14">
        <v>243</v>
      </c>
      <c r="M2767" s="14">
        <v>0.28999999999999998</v>
      </c>
      <c r="N2767" s="14">
        <f t="shared" si="129"/>
        <v>0.32978723404255317</v>
      </c>
      <c r="O2767" s="14">
        <f t="shared" si="131"/>
        <v>2.4037433155080223</v>
      </c>
      <c r="P2767" s="14"/>
      <c r="Q2767" s="14"/>
      <c r="R2767" s="14"/>
      <c r="W2767" t="s">
        <v>3530</v>
      </c>
      <c r="X2767" s="6">
        <v>2004</v>
      </c>
      <c r="Z2767" s="6">
        <v>0</v>
      </c>
      <c r="AD2767" s="14">
        <v>94</v>
      </c>
    </row>
    <row r="2768" spans="1:30">
      <c r="A2768" s="9">
        <v>18</v>
      </c>
      <c r="B2768" s="9" t="str">
        <f t="shared" si="130"/>
        <v>Volt PS18/300DC-8ohm</v>
      </c>
      <c r="C2768" s="14" t="s">
        <v>1700</v>
      </c>
      <c r="D2768" s="14" t="s">
        <v>3514</v>
      </c>
      <c r="E2768" s="14"/>
      <c r="F2768" s="14"/>
      <c r="G2768" s="14"/>
      <c r="H2768" s="14">
        <v>300</v>
      </c>
      <c r="I2768" s="14">
        <v>99</v>
      </c>
      <c r="J2768" s="9">
        <v>2.7</v>
      </c>
      <c r="K2768" s="14">
        <v>31</v>
      </c>
      <c r="L2768" s="14">
        <v>243</v>
      </c>
      <c r="M2768" s="14">
        <v>0.28999999999999998</v>
      </c>
      <c r="N2768" s="14">
        <f t="shared" si="129"/>
        <v>0.32978723404255317</v>
      </c>
      <c r="O2768" s="14">
        <f t="shared" si="131"/>
        <v>2.4037433155080223</v>
      </c>
      <c r="P2768" s="14"/>
      <c r="Q2768" s="14"/>
      <c r="R2768" s="14"/>
      <c r="W2768" t="s">
        <v>3530</v>
      </c>
      <c r="X2768" s="6">
        <v>2004</v>
      </c>
      <c r="Z2768" s="6">
        <v>0</v>
      </c>
      <c r="AD2768" s="14">
        <v>94</v>
      </c>
    </row>
    <row r="2769" spans="1:30">
      <c r="A2769" s="9">
        <v>18</v>
      </c>
      <c r="B2769" s="9" t="str">
        <f t="shared" si="130"/>
        <v>Volt RV4504-4ohm</v>
      </c>
      <c r="C2769" s="14" t="s">
        <v>1700</v>
      </c>
      <c r="D2769" s="14" t="s">
        <v>3515</v>
      </c>
      <c r="E2769" s="14"/>
      <c r="F2769" s="14"/>
      <c r="G2769" s="14"/>
      <c r="H2769" s="14">
        <v>750</v>
      </c>
      <c r="I2769" s="14">
        <v>96</v>
      </c>
      <c r="J2769" s="9">
        <v>10</v>
      </c>
      <c r="K2769" s="14">
        <v>33</v>
      </c>
      <c r="L2769" s="14">
        <v>217</v>
      </c>
      <c r="M2769" s="14">
        <v>0.35</v>
      </c>
      <c r="N2769" s="14">
        <f t="shared" si="129"/>
        <v>0.37931034482758619</v>
      </c>
      <c r="O2769" s="14">
        <f t="shared" si="131"/>
        <v>4.5294117647058876</v>
      </c>
      <c r="P2769" s="14"/>
      <c r="Q2769" s="14"/>
      <c r="R2769" s="14"/>
      <c r="W2769" t="s">
        <v>3530</v>
      </c>
      <c r="X2769" s="6">
        <v>2004</v>
      </c>
      <c r="Z2769" s="6">
        <v>0</v>
      </c>
      <c r="AD2769" s="14">
        <v>87</v>
      </c>
    </row>
    <row r="2770" spans="1:30">
      <c r="A2770" s="9">
        <v>18</v>
      </c>
      <c r="B2770" s="9" t="str">
        <f t="shared" si="130"/>
        <v>Volt RV4504-8ohm</v>
      </c>
      <c r="C2770" s="14" t="s">
        <v>1700</v>
      </c>
      <c r="D2770" s="14" t="s">
        <v>3516</v>
      </c>
      <c r="E2770" s="14"/>
      <c r="F2770" s="14"/>
      <c r="G2770" s="14"/>
      <c r="H2770" s="14">
        <v>750</v>
      </c>
      <c r="I2770" s="14">
        <v>96</v>
      </c>
      <c r="J2770" s="9">
        <v>10</v>
      </c>
      <c r="K2770" s="14">
        <v>33</v>
      </c>
      <c r="L2770" s="14">
        <v>217</v>
      </c>
      <c r="M2770" s="14">
        <v>0.35</v>
      </c>
      <c r="N2770" s="14">
        <f t="shared" si="129"/>
        <v>0.37931034482758619</v>
      </c>
      <c r="O2770" s="14">
        <f t="shared" si="131"/>
        <v>4.5294117647058876</v>
      </c>
      <c r="P2770" s="14"/>
      <c r="Q2770" s="14"/>
      <c r="R2770" s="14"/>
      <c r="W2770" t="s">
        <v>3530</v>
      </c>
      <c r="X2770" s="6">
        <v>2004</v>
      </c>
      <c r="Z2770" s="6">
        <v>0</v>
      </c>
      <c r="AD2770" s="14">
        <v>87</v>
      </c>
    </row>
    <row r="2771" spans="1:30">
      <c r="A2771" s="9">
        <v>18</v>
      </c>
      <c r="B2771" s="9" t="str">
        <f t="shared" si="130"/>
        <v>Volt RV450-4ohm</v>
      </c>
      <c r="C2771" s="14" t="s">
        <v>1700</v>
      </c>
      <c r="D2771" s="14" t="s">
        <v>3517</v>
      </c>
      <c r="E2771" s="14"/>
      <c r="F2771" s="14"/>
      <c r="G2771" s="14"/>
      <c r="H2771" s="14">
        <v>750</v>
      </c>
      <c r="I2771" s="14">
        <v>96</v>
      </c>
      <c r="J2771" s="9">
        <v>10</v>
      </c>
      <c r="K2771" s="14">
        <v>33</v>
      </c>
      <c r="L2771" s="14">
        <v>217</v>
      </c>
      <c r="M2771" s="14">
        <v>0.35</v>
      </c>
      <c r="N2771" s="14">
        <f t="shared" si="129"/>
        <v>0.37931034482758619</v>
      </c>
      <c r="O2771" s="14">
        <f t="shared" si="131"/>
        <v>4.5294117647058876</v>
      </c>
      <c r="P2771" s="14"/>
      <c r="Q2771" s="14"/>
      <c r="R2771" s="14"/>
      <c r="W2771" t="s">
        <v>3530</v>
      </c>
      <c r="X2771" s="6">
        <v>2004</v>
      </c>
      <c r="Z2771" s="6">
        <v>0</v>
      </c>
      <c r="AD2771" s="14">
        <v>87</v>
      </c>
    </row>
    <row r="2772" spans="1:30">
      <c r="A2772" s="9">
        <v>18</v>
      </c>
      <c r="B2772" s="9" t="str">
        <f t="shared" si="130"/>
        <v>Volt RV450-8ohm</v>
      </c>
      <c r="C2772" s="14" t="s">
        <v>1700</v>
      </c>
      <c r="D2772" s="14" t="s">
        <v>3518</v>
      </c>
      <c r="E2772" s="14"/>
      <c r="F2772" s="14"/>
      <c r="G2772" s="14"/>
      <c r="H2772" s="14">
        <v>750</v>
      </c>
      <c r="I2772" s="14">
        <v>96</v>
      </c>
      <c r="J2772" s="9">
        <v>10</v>
      </c>
      <c r="K2772" s="14">
        <v>33</v>
      </c>
      <c r="L2772" s="14">
        <v>217</v>
      </c>
      <c r="M2772" s="14">
        <v>0.35</v>
      </c>
      <c r="N2772" s="14">
        <f t="shared" si="129"/>
        <v>0.37931034482758619</v>
      </c>
      <c r="O2772" s="14">
        <f t="shared" si="131"/>
        <v>4.5294117647058876</v>
      </c>
      <c r="P2772" s="14"/>
      <c r="Q2772" s="14"/>
      <c r="R2772" s="14"/>
      <c r="W2772" t="s">
        <v>3530</v>
      </c>
      <c r="X2772" s="6">
        <v>2004</v>
      </c>
      <c r="Z2772" s="6">
        <v>0</v>
      </c>
      <c r="AD2772" s="14">
        <v>87</v>
      </c>
    </row>
    <row r="2773" spans="1:30">
      <c r="A2773" s="9">
        <v>18</v>
      </c>
      <c r="B2773" s="9" t="str">
        <f t="shared" si="130"/>
        <v>Zomax P-18110A</v>
      </c>
      <c r="C2773" s="14" t="s">
        <v>920</v>
      </c>
      <c r="D2773" s="14" t="s">
        <v>3365</v>
      </c>
      <c r="E2773" s="14"/>
      <c r="F2773" s="14"/>
      <c r="G2773" s="14"/>
      <c r="H2773" s="14"/>
      <c r="I2773" s="14">
        <v>98</v>
      </c>
      <c r="J2773" s="9"/>
      <c r="K2773" s="14">
        <v>32</v>
      </c>
      <c r="L2773" s="14">
        <v>454</v>
      </c>
      <c r="M2773" s="14">
        <v>0.36</v>
      </c>
      <c r="N2773" s="14">
        <f t="shared" si="129"/>
        <v>0</v>
      </c>
      <c r="O2773" s="14">
        <f t="shared" si="131"/>
        <v>0</v>
      </c>
      <c r="P2773" s="14"/>
      <c r="Q2773" s="14"/>
      <c r="R2773" s="14"/>
      <c r="W2773" t="s">
        <v>3530</v>
      </c>
      <c r="X2773" s="6">
        <v>2004</v>
      </c>
      <c r="Z2773" s="6">
        <v>0</v>
      </c>
      <c r="AD2773" s="14"/>
    </row>
    <row r="2774" spans="1:30">
      <c r="A2774" s="9">
        <v>18</v>
      </c>
      <c r="B2774" s="9" t="str">
        <f t="shared" si="130"/>
        <v>Zomax PA-18125280</v>
      </c>
      <c r="C2774" s="14" t="s">
        <v>920</v>
      </c>
      <c r="D2774" s="14" t="s">
        <v>3519</v>
      </c>
      <c r="E2774" s="14"/>
      <c r="F2774" s="14"/>
      <c r="G2774" s="14"/>
      <c r="H2774" s="14">
        <v>800</v>
      </c>
      <c r="I2774" s="14">
        <v>97</v>
      </c>
      <c r="J2774" s="9"/>
      <c r="K2774" s="14">
        <v>42</v>
      </c>
      <c r="L2774" s="14">
        <v>162</v>
      </c>
      <c r="M2774" s="14">
        <v>0.35</v>
      </c>
      <c r="N2774" s="14">
        <f t="shared" si="129"/>
        <v>0.41176470588235292</v>
      </c>
      <c r="O2774" s="14">
        <f t="shared" si="131"/>
        <v>2.3333333333333344</v>
      </c>
      <c r="P2774" s="14"/>
      <c r="Q2774" s="14"/>
      <c r="R2774" s="14"/>
      <c r="W2774" t="s">
        <v>3530</v>
      </c>
      <c r="X2774" s="6">
        <v>2004</v>
      </c>
      <c r="Z2774" s="6">
        <v>0</v>
      </c>
      <c r="AD2774" s="14">
        <v>102</v>
      </c>
    </row>
    <row r="2775" spans="1:30">
      <c r="A2775" s="9">
        <v>18</v>
      </c>
      <c r="B2775" s="9" t="str">
        <f t="shared" si="130"/>
        <v>Zomax PF-1875190</v>
      </c>
      <c r="C2775" s="14" t="s">
        <v>920</v>
      </c>
      <c r="D2775" s="14" t="s">
        <v>3520</v>
      </c>
      <c r="E2775" s="14"/>
      <c r="F2775" s="14"/>
      <c r="G2775" s="14"/>
      <c r="H2775" s="14">
        <v>300</v>
      </c>
      <c r="I2775" s="14">
        <v>96</v>
      </c>
      <c r="J2775" s="9"/>
      <c r="K2775" s="14">
        <v>28</v>
      </c>
      <c r="L2775" s="14">
        <v>391</v>
      </c>
      <c r="M2775" s="14">
        <v>0.35</v>
      </c>
      <c r="N2775" s="14">
        <f t="shared" si="129"/>
        <v>0.35897435897435898</v>
      </c>
      <c r="O2775" s="14">
        <f t="shared" si="131"/>
        <v>13.999999999999963</v>
      </c>
      <c r="P2775" s="14"/>
      <c r="Q2775" s="14"/>
      <c r="R2775" s="14"/>
      <c r="W2775" t="s">
        <v>3530</v>
      </c>
      <c r="X2775" s="6">
        <v>2004</v>
      </c>
      <c r="Z2775" s="6">
        <v>0</v>
      </c>
      <c r="AD2775" s="14">
        <v>78</v>
      </c>
    </row>
    <row r="2776" spans="1:30">
      <c r="A2776" s="9">
        <v>21</v>
      </c>
      <c r="B2776" s="9" t="str">
        <f t="shared" si="130"/>
        <v>Beyma 21 L45</v>
      </c>
      <c r="C2776" s="14" t="s">
        <v>952</v>
      </c>
      <c r="D2776" s="14" t="s">
        <v>3521</v>
      </c>
      <c r="E2776" s="14"/>
      <c r="F2776" s="14"/>
      <c r="G2776" s="14"/>
      <c r="H2776" s="14">
        <v>800</v>
      </c>
      <c r="I2776" s="14">
        <v>99</v>
      </c>
      <c r="J2776" s="9">
        <v>9</v>
      </c>
      <c r="K2776" s="14">
        <v>30</v>
      </c>
      <c r="L2776" s="14">
        <v>500</v>
      </c>
      <c r="M2776" s="14">
        <v>0.32</v>
      </c>
      <c r="N2776" s="14">
        <f t="shared" si="129"/>
        <v>0.32967032967032966</v>
      </c>
      <c r="O2776" s="14">
        <f t="shared" si="131"/>
        <v>10.909090909090896</v>
      </c>
      <c r="P2776" s="14"/>
      <c r="Q2776" s="14"/>
      <c r="R2776" s="14"/>
      <c r="W2776" t="s">
        <v>3530</v>
      </c>
      <c r="X2776" s="6">
        <v>2004</v>
      </c>
      <c r="Z2776" s="6">
        <v>0</v>
      </c>
      <c r="AD2776" s="14">
        <v>91</v>
      </c>
    </row>
    <row r="2777" spans="1:30">
      <c r="A2777" s="9">
        <v>21</v>
      </c>
      <c r="B2777" s="9" t="str">
        <f t="shared" si="130"/>
        <v>Eighteen Sound 21LW1400 8 ohm</v>
      </c>
      <c r="C2777" s="9" t="s">
        <v>1145</v>
      </c>
      <c r="D2777" s="9" t="s">
        <v>3522</v>
      </c>
      <c r="E2777" s="9"/>
      <c r="F2777" s="9"/>
      <c r="G2777" s="9"/>
      <c r="H2777" s="9">
        <v>1500</v>
      </c>
      <c r="I2777" s="9">
        <v>99</v>
      </c>
      <c r="J2777" s="9">
        <v>9.5</v>
      </c>
      <c r="K2777" s="9">
        <v>28</v>
      </c>
      <c r="L2777" s="9">
        <v>385</v>
      </c>
      <c r="M2777" s="9">
        <v>0.23499999999999999</v>
      </c>
      <c r="N2777" s="14">
        <f t="shared" si="129"/>
        <v>0.2413793103448276</v>
      </c>
      <c r="O2777" s="14">
        <f t="shared" si="131"/>
        <v>8.8918918918918575</v>
      </c>
      <c r="P2777" s="9"/>
      <c r="Q2777" s="9"/>
      <c r="R2777" s="9"/>
      <c r="W2777" t="s">
        <v>3530</v>
      </c>
      <c r="X2777" s="6">
        <v>2004</v>
      </c>
      <c r="Z2777" s="6">
        <v>0</v>
      </c>
      <c r="AD2777" s="9">
        <v>116</v>
      </c>
    </row>
    <row r="2778" spans="1:30">
      <c r="A2778" s="9">
        <v>21</v>
      </c>
      <c r="B2778" s="9" t="str">
        <f t="shared" si="130"/>
        <v>Precision Devices PD 2150</v>
      </c>
      <c r="C2778" s="14" t="s">
        <v>2136</v>
      </c>
      <c r="D2778" s="14" t="s">
        <v>3523</v>
      </c>
      <c r="E2778" s="14"/>
      <c r="F2778" s="14"/>
      <c r="G2778" s="14"/>
      <c r="H2778" s="14">
        <v>750</v>
      </c>
      <c r="I2778" s="14">
        <v>99</v>
      </c>
      <c r="J2778" s="9">
        <v>12</v>
      </c>
      <c r="K2778" s="14">
        <v>22</v>
      </c>
      <c r="L2778" s="14">
        <v>628</v>
      </c>
      <c r="M2778" s="14">
        <v>0.19</v>
      </c>
      <c r="N2778" s="14">
        <f t="shared" si="129"/>
        <v>0.2</v>
      </c>
      <c r="O2778" s="14">
        <f t="shared" si="131"/>
        <v>3.7999999999999945</v>
      </c>
      <c r="P2778" s="14"/>
      <c r="Q2778" s="14"/>
      <c r="R2778" s="14"/>
      <c r="W2778" t="s">
        <v>3530</v>
      </c>
      <c r="X2778" s="6">
        <v>2004</v>
      </c>
      <c r="Z2778" s="6">
        <v>0</v>
      </c>
      <c r="AD2778" s="14">
        <v>110</v>
      </c>
    </row>
    <row r="2779" spans="1:30">
      <c r="A2779" s="9">
        <v>24</v>
      </c>
      <c r="B2779" s="9" t="str">
        <f t="shared" si="130"/>
        <v>Atomic ELE24D4</v>
      </c>
      <c r="C2779" s="14" t="s">
        <v>1113</v>
      </c>
      <c r="D2779" s="14" t="s">
        <v>3524</v>
      </c>
      <c r="E2779" s="14"/>
      <c r="F2779" s="14"/>
      <c r="G2779" s="14"/>
      <c r="H2779" s="14"/>
      <c r="I2779" s="14">
        <v>95.3</v>
      </c>
      <c r="J2779" s="9">
        <v>15</v>
      </c>
      <c r="K2779" s="14">
        <v>19.600000000000001</v>
      </c>
      <c r="L2779" s="14">
        <v>774</v>
      </c>
      <c r="M2779" s="14">
        <v>0.253</v>
      </c>
      <c r="N2779" s="14">
        <f t="shared" si="129"/>
        <v>0.26486486486486488</v>
      </c>
      <c r="O2779" s="14">
        <f t="shared" si="131"/>
        <v>5.6478359908883871</v>
      </c>
      <c r="P2779" s="14"/>
      <c r="Q2779" s="14"/>
      <c r="R2779" s="14"/>
      <c r="W2779" t="s">
        <v>3530</v>
      </c>
      <c r="X2779" s="6">
        <v>2004</v>
      </c>
      <c r="Z2779" s="6">
        <v>0</v>
      </c>
      <c r="AD2779" s="14">
        <v>74</v>
      </c>
    </row>
    <row r="2780" spans="1:30">
      <c r="A2780" s="9">
        <v>24</v>
      </c>
      <c r="B2780" s="9" t="str">
        <f t="shared" si="130"/>
        <v>Fane COLOS 24 BASS</v>
      </c>
      <c r="C2780" s="9" t="s">
        <v>974</v>
      </c>
      <c r="D2780" s="9" t="s">
        <v>3525</v>
      </c>
      <c r="E2780" s="9"/>
      <c r="F2780" s="9"/>
      <c r="G2780" s="9"/>
      <c r="H2780" s="9">
        <v>400</v>
      </c>
      <c r="I2780" s="9">
        <v>94</v>
      </c>
      <c r="J2780" s="9">
        <v>9.5</v>
      </c>
      <c r="K2780" s="9">
        <v>21</v>
      </c>
      <c r="L2780" s="9">
        <v>980</v>
      </c>
      <c r="M2780" s="9">
        <v>0.47720000000000001</v>
      </c>
      <c r="N2780" s="14">
        <f t="shared" si="129"/>
        <v>0.53846153846153844</v>
      </c>
      <c r="O2780" s="14">
        <f t="shared" si="131"/>
        <v>4.1943746860873921</v>
      </c>
      <c r="P2780" s="9"/>
      <c r="Q2780" s="9"/>
      <c r="R2780" s="9"/>
      <c r="W2780" t="s">
        <v>3530</v>
      </c>
      <c r="X2780" s="6">
        <v>2004</v>
      </c>
      <c r="Z2780" s="6">
        <v>0</v>
      </c>
      <c r="AD2780" s="9">
        <v>39</v>
      </c>
    </row>
    <row r="2781" spans="1:30">
      <c r="A2781" s="9">
        <v>24</v>
      </c>
      <c r="B2781" s="9" t="str">
        <f t="shared" si="130"/>
        <v>Fane COLOSSUS24BASS</v>
      </c>
      <c r="C2781" s="9" t="s">
        <v>974</v>
      </c>
      <c r="D2781" s="9" t="s">
        <v>3526</v>
      </c>
      <c r="E2781" s="9"/>
      <c r="F2781" s="9"/>
      <c r="G2781" s="9"/>
      <c r="H2781" s="9">
        <v>100</v>
      </c>
      <c r="I2781" s="9">
        <v>101</v>
      </c>
      <c r="J2781" s="9">
        <v>10</v>
      </c>
      <c r="K2781" s="9">
        <v>21</v>
      </c>
      <c r="L2781" s="9">
        <v>979.9</v>
      </c>
      <c r="M2781" s="9">
        <v>0.48</v>
      </c>
      <c r="N2781" s="14">
        <f t="shared" si="129"/>
        <v>0.53846153846153844</v>
      </c>
      <c r="O2781" s="14">
        <f t="shared" si="131"/>
        <v>4.421052631578946</v>
      </c>
      <c r="P2781" s="9"/>
      <c r="Q2781" s="9"/>
      <c r="R2781" s="9"/>
      <c r="W2781" t="s">
        <v>3530</v>
      </c>
      <c r="X2781" s="6">
        <v>2004</v>
      </c>
      <c r="Z2781" s="6">
        <v>0</v>
      </c>
      <c r="AD2781" s="9">
        <v>39</v>
      </c>
    </row>
    <row r="2782" spans="1:30">
      <c r="A2782" s="9">
        <v>24</v>
      </c>
      <c r="B2782" s="9" t="str">
        <f t="shared" si="130"/>
        <v>Precision Devices PD 2450</v>
      </c>
      <c r="C2782" s="14" t="s">
        <v>2136</v>
      </c>
      <c r="D2782" s="14" t="s">
        <v>3527</v>
      </c>
      <c r="E2782" s="14"/>
      <c r="F2782" s="14"/>
      <c r="G2782" s="14"/>
      <c r="H2782" s="14">
        <v>1000</v>
      </c>
      <c r="I2782" s="14">
        <v>99</v>
      </c>
      <c r="J2782" s="9"/>
      <c r="K2782" s="14">
        <v>30</v>
      </c>
      <c r="L2782" s="14">
        <v>565</v>
      </c>
      <c r="M2782" s="14">
        <v>0.33</v>
      </c>
      <c r="N2782" s="14">
        <f t="shared" si="129"/>
        <v>0.34883720930232559</v>
      </c>
      <c r="O2782" s="14">
        <f t="shared" si="131"/>
        <v>6.1111111111111134</v>
      </c>
      <c r="P2782" s="14"/>
      <c r="Q2782" s="14"/>
      <c r="R2782" s="14"/>
      <c r="W2782" t="s">
        <v>3530</v>
      </c>
      <c r="X2782" s="6">
        <v>2004</v>
      </c>
      <c r="Z2782" s="6">
        <v>0</v>
      </c>
      <c r="AD2782" s="14">
        <v>86</v>
      </c>
    </row>
    <row r="2783" spans="1:30">
      <c r="A2783" s="9">
        <v>31.5</v>
      </c>
      <c r="B2783" s="9" t="str">
        <f t="shared" si="130"/>
        <v>Fostex FW800N</v>
      </c>
      <c r="C2783" s="14" t="s">
        <v>786</v>
      </c>
      <c r="D2783" s="14" t="s">
        <v>3528</v>
      </c>
      <c r="E2783" s="14"/>
      <c r="F2783" s="14"/>
      <c r="G2783" s="14"/>
      <c r="H2783" s="14">
        <v>150</v>
      </c>
      <c r="I2783" s="14">
        <v>96</v>
      </c>
      <c r="J2783" s="9">
        <v>2.2999999999999998</v>
      </c>
      <c r="K2783" s="14">
        <v>18</v>
      </c>
      <c r="L2783" s="14">
        <v>3201</v>
      </c>
      <c r="M2783" s="14">
        <v>0.69</v>
      </c>
      <c r="N2783" s="14">
        <f t="shared" si="129"/>
        <v>0.75</v>
      </c>
      <c r="O2783" s="14">
        <f t="shared" si="131"/>
        <v>8.6249999999999787</v>
      </c>
      <c r="P2783" s="14"/>
      <c r="Q2783" s="14"/>
      <c r="R2783" s="14"/>
      <c r="W2783" t="s">
        <v>3530</v>
      </c>
      <c r="X2783" s="6">
        <v>2004</v>
      </c>
      <c r="Z2783" s="6">
        <v>0</v>
      </c>
      <c r="AD2783" s="14">
        <v>24</v>
      </c>
    </row>
  </sheetData>
  <hyperlinks>
    <hyperlink ref="C964" r:id="rId1" tooltip="Fs/QES (=Efficiency Bandwith Product, EBP). Select to sort" display="http://www.thielesmall.com/?diam=31.5&amp;type=0&amp;brand=Select&amp;use=0&amp;feat=0&amp;prod=0&amp;form=0&amp;order=X"/>
    <hyperlink ref="D964" r:id="rId2" tooltip="Vas in Liters. Select to sort" display="http://www.thielesmall.com/?diam=31.5&amp;type=0&amp;brand=Select&amp;use=0&amp;feat=0&amp;prod=0&amp;form=0&amp;order=Vas"/>
    <hyperlink ref="L964" r:id="rId3" tooltip="Nominal free air resonance frequency. Select to sort" display="http://www.thielesmall.com/?diam=31.5&amp;type=0&amp;brand=Select&amp;use=0&amp;feat=0&amp;prod=0&amp;form=0&amp;order=Fs"/>
    <hyperlink ref="M964" r:id="rId4" tooltip="Sensitivity, SPL in dB at 1 m. Select to sort" display="http://www.thielesmall.com/?diam=31.5&amp;type=0&amp;brand=Select&amp;use=0&amp;feat=0&amp;prod=0&amp;form=0&amp;order=Sensitivity"/>
    <hyperlink ref="K964" r:id="rId5" tooltip="Nominal maximum power. Note that different brands specify this in different ways. Different brands specify this in different ways; RMS, continous, max, peak etc. The values are therefore not directly comparable. Select to sort" display="http://www.thielesmall.com/?diam=31.5&amp;type=0&amp;brand=Select&amp;use=0&amp;feat=0&amp;prod=0&amp;form=0&amp;order=Maxpower"/>
    <hyperlink ref="I964" r:id="rId6" tooltip="Xmax in mm (half of peak to peak). Select to sort" display="http://www.thielesmall.com/?diam=31.5&amp;type=0&amp;brand=Select&amp;use=0&amp;feat=0&amp;prod=0&amp;form=0&amp;order=Xmax"/>
    <hyperlink ref="AD964" r:id="rId7" tooltip="Total damping. Select to sort" display="http://www.thielesmall.com/?diam=31.5&amp;type=0&amp;brand=Select&amp;use=0&amp;feat=0&amp;prod=0&amp;form=0&amp;order=Q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3459"/>
  <sheetViews>
    <sheetView topLeftCell="A3324" workbookViewId="0">
      <selection activeCell="D3352" sqref="D3352"/>
    </sheetView>
  </sheetViews>
  <sheetFormatPr defaultRowHeight="15"/>
  <cols>
    <col min="1" max="1" width="5" bestFit="1" customWidth="1"/>
    <col min="2" max="2" width="35.7109375" bestFit="1" customWidth="1"/>
    <col min="3" max="3" width="17.5703125" bestFit="1" customWidth="1"/>
    <col min="4" max="4" width="27.42578125" bestFit="1" customWidth="1"/>
    <col min="5" max="5" width="14.28515625" style="43" customWidth="1"/>
    <col min="6" max="6" width="8.140625" bestFit="1" customWidth="1"/>
    <col min="7" max="7" width="4.42578125" bestFit="1" customWidth="1"/>
    <col min="8" max="8" width="6.7109375" bestFit="1" customWidth="1"/>
    <col min="9" max="9" width="10.85546875" bestFit="1" customWidth="1"/>
    <col min="10" max="10" width="7" bestFit="1" customWidth="1"/>
    <col min="11" max="11" width="7.5703125" bestFit="1" customWidth="1"/>
    <col min="12" max="12" width="12" bestFit="1" customWidth="1"/>
    <col min="13" max="13" width="7.5703125" bestFit="1" customWidth="1"/>
    <col min="14" max="14" width="11.5703125" bestFit="1" customWidth="1"/>
    <col min="15" max="15" width="12.28515625" bestFit="1" customWidth="1"/>
    <col min="16" max="17" width="6" bestFit="1" customWidth="1"/>
    <col min="18" max="18" width="10.42578125" bestFit="1" customWidth="1"/>
    <col min="19" max="19" width="5.28515625" bestFit="1" customWidth="1"/>
    <col min="20" max="21" width="4.7109375" bestFit="1" customWidth="1"/>
    <col min="22" max="22" width="3" bestFit="1" customWidth="1"/>
    <col min="23" max="23" width="15.85546875" bestFit="1" customWidth="1"/>
    <col min="24" max="24" width="12.5703125" style="6" bestFit="1" customWidth="1"/>
    <col min="25" max="25" width="11" bestFit="1" customWidth="1"/>
    <col min="26" max="26" width="8.85546875" style="6" bestFit="1" customWidth="1"/>
    <col min="27" max="27" width="46.7109375" bestFit="1" customWidth="1"/>
    <col min="28" max="28" width="21.28515625" customWidth="1"/>
    <col min="29" max="29" width="11.5703125" bestFit="1" customWidth="1"/>
    <col min="30" max="30" width="10.140625" bestFit="1" customWidth="1"/>
    <col min="31" max="31" width="12.5703125" bestFit="1" customWidth="1"/>
    <col min="32" max="32" width="11" bestFit="1" customWidth="1"/>
    <col min="33" max="33" width="8.85546875" bestFit="1" customWidth="1"/>
  </cols>
  <sheetData>
    <row r="1" spans="1:30" s="8" customFormat="1">
      <c r="A1" s="9" t="s">
        <v>237</v>
      </c>
      <c r="B1" s="10" t="s">
        <v>238</v>
      </c>
      <c r="C1" s="11" t="s">
        <v>239</v>
      </c>
      <c r="D1" s="11" t="s">
        <v>240</v>
      </c>
      <c r="E1" s="38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9" t="s">
        <v>246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4174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14" t="s">
        <v>3529</v>
      </c>
    </row>
    <row r="2" spans="1:30">
      <c r="A2" s="9">
        <v>1</v>
      </c>
      <c r="B2" s="9" t="str">
        <f>CONCATENATE(C2,CHAR(32),D2)</f>
        <v>Aura NSW1-205-8A</v>
      </c>
      <c r="C2" s="14" t="s">
        <v>724</v>
      </c>
      <c r="D2" s="14" t="s">
        <v>725</v>
      </c>
      <c r="E2" s="39"/>
      <c r="F2" s="14"/>
      <c r="G2" s="14"/>
      <c r="H2" s="14">
        <v>5</v>
      </c>
      <c r="I2" s="14">
        <v>78</v>
      </c>
      <c r="J2" s="9">
        <v>1.5</v>
      </c>
      <c r="K2" s="14">
        <v>220</v>
      </c>
      <c r="L2" s="14">
        <v>0.04</v>
      </c>
      <c r="M2" s="14">
        <v>0.7</v>
      </c>
      <c r="N2" s="14">
        <f t="shared" ref="N2:N65" si="0">IF(AD2&gt;0,K2/AD2,0)</f>
        <v>1.1000000000000001</v>
      </c>
      <c r="O2" s="14">
        <f t="shared" ref="O2:O65" si="1">IF(AD2&gt;0,1/(1/M2-1/N2),0)</f>
        <v>1.9249999999999998</v>
      </c>
      <c r="P2" s="14"/>
      <c r="Q2" s="14"/>
      <c r="R2" s="14"/>
      <c r="W2" t="s">
        <v>3530</v>
      </c>
      <c r="X2" s="6">
        <v>2004</v>
      </c>
      <c r="Z2" s="6">
        <v>0</v>
      </c>
      <c r="AD2" s="14">
        <v>200</v>
      </c>
    </row>
    <row r="3" spans="1:30">
      <c r="A3" s="9">
        <v>1</v>
      </c>
      <c r="B3" s="9" t="str">
        <f t="shared" ref="B3:B66" si="2">CONCATENATE(C3,CHAR(32),D3)</f>
        <v xml:space="preserve">Hi-Vi B1S </v>
      </c>
      <c r="C3" s="14" t="s">
        <v>8</v>
      </c>
      <c r="D3" s="14" t="s">
        <v>726</v>
      </c>
      <c r="E3" s="39"/>
      <c r="F3" s="14"/>
      <c r="G3" s="14"/>
      <c r="H3" s="14">
        <v>1</v>
      </c>
      <c r="I3" s="14">
        <v>79</v>
      </c>
      <c r="J3" s="9">
        <v>0.95</v>
      </c>
      <c r="K3" s="14">
        <v>220</v>
      </c>
      <c r="L3" s="14">
        <v>0.04</v>
      </c>
      <c r="M3" s="14">
        <v>0.56000000000000005</v>
      </c>
      <c r="N3" s="14">
        <f t="shared" si="0"/>
        <v>0.67901234567901236</v>
      </c>
      <c r="O3" s="14">
        <f t="shared" si="1"/>
        <v>3.1950207468879674</v>
      </c>
      <c r="P3" s="14"/>
      <c r="Q3" s="14"/>
      <c r="R3" s="14"/>
      <c r="W3" t="s">
        <v>3530</v>
      </c>
      <c r="X3" s="6">
        <v>2004</v>
      </c>
      <c r="Z3" s="6">
        <v>0</v>
      </c>
      <c r="AD3" s="14">
        <v>324</v>
      </c>
    </row>
    <row r="4" spans="1:30">
      <c r="A4" s="9">
        <v>1</v>
      </c>
      <c r="B4" s="9" t="str">
        <f t="shared" si="2"/>
        <v>Morel MDT 29</v>
      </c>
      <c r="C4" s="14" t="s">
        <v>13</v>
      </c>
      <c r="D4" s="14" t="s">
        <v>727</v>
      </c>
      <c r="E4" s="39"/>
      <c r="F4" s="14"/>
      <c r="G4" s="14"/>
      <c r="H4" s="14">
        <v>80</v>
      </c>
      <c r="I4" s="14">
        <v>89</v>
      </c>
      <c r="J4" s="9">
        <v>2.5</v>
      </c>
      <c r="K4" s="14">
        <v>900</v>
      </c>
      <c r="L4" s="14">
        <v>1.0000000000000001E-5</v>
      </c>
      <c r="M4" s="14">
        <v>0.05</v>
      </c>
      <c r="N4" s="14">
        <f t="shared" si="0"/>
        <v>7.8003120124804995E-2</v>
      </c>
      <c r="O4" s="14">
        <f t="shared" si="1"/>
        <v>0.1392757660167131</v>
      </c>
      <c r="P4" s="14"/>
      <c r="Q4" s="14"/>
      <c r="R4" s="14"/>
      <c r="W4" t="s">
        <v>3530</v>
      </c>
      <c r="X4" s="6">
        <v>2004</v>
      </c>
      <c r="Z4" s="6">
        <v>0</v>
      </c>
      <c r="AD4" s="14">
        <v>11538</v>
      </c>
    </row>
    <row r="5" spans="1:30">
      <c r="A5" s="9">
        <v>1</v>
      </c>
      <c r="B5" s="9" t="str">
        <f t="shared" si="2"/>
        <v>Morel MDT 33</v>
      </c>
      <c r="C5" s="14" t="s">
        <v>13</v>
      </c>
      <c r="D5" s="14" t="s">
        <v>728</v>
      </c>
      <c r="E5" s="39"/>
      <c r="F5" s="14"/>
      <c r="G5" s="14"/>
      <c r="H5" s="14">
        <v>200</v>
      </c>
      <c r="I5" s="14">
        <v>92.5</v>
      </c>
      <c r="J5" s="9">
        <v>2.5</v>
      </c>
      <c r="K5" s="14">
        <v>700</v>
      </c>
      <c r="L5" s="14">
        <v>1E-4</v>
      </c>
      <c r="M5" s="14">
        <v>8.7999999999999995E-2</v>
      </c>
      <c r="N5" s="14">
        <f t="shared" si="0"/>
        <v>0.19498607242339833</v>
      </c>
      <c r="O5" s="14">
        <f t="shared" si="1"/>
        <v>0.16038325348885646</v>
      </c>
      <c r="P5" s="14"/>
      <c r="Q5" s="14"/>
      <c r="R5" s="14"/>
      <c r="W5" t="s">
        <v>3530</v>
      </c>
      <c r="X5" s="6">
        <v>2004</v>
      </c>
      <c r="Z5" s="6">
        <v>0</v>
      </c>
      <c r="AD5" s="14">
        <v>3590</v>
      </c>
    </row>
    <row r="6" spans="1:30">
      <c r="A6" s="9">
        <v>1</v>
      </c>
      <c r="B6" s="9" t="str">
        <f t="shared" si="2"/>
        <v>Morel MDT 40</v>
      </c>
      <c r="C6" s="14" t="s">
        <v>13</v>
      </c>
      <c r="D6" s="14" t="s">
        <v>729</v>
      </c>
      <c r="E6" s="39"/>
      <c r="F6" s="14"/>
      <c r="G6" s="14"/>
      <c r="H6" s="14">
        <v>120</v>
      </c>
      <c r="I6" s="14">
        <v>89</v>
      </c>
      <c r="J6" s="9">
        <v>2.5</v>
      </c>
      <c r="K6" s="14">
        <v>750</v>
      </c>
      <c r="L6" s="14">
        <v>1.0000000000000001E-5</v>
      </c>
      <c r="M6" s="14">
        <v>0.68</v>
      </c>
      <c r="N6" s="14">
        <f t="shared" si="0"/>
        <v>2.7985074626865671</v>
      </c>
      <c r="O6" s="14">
        <f t="shared" si="1"/>
        <v>0.89826687332675781</v>
      </c>
      <c r="P6" s="14"/>
      <c r="Q6" s="14"/>
      <c r="R6" s="14"/>
      <c r="W6" t="s">
        <v>3530</v>
      </c>
      <c r="X6" s="6">
        <v>2004</v>
      </c>
      <c r="Z6" s="6">
        <v>0</v>
      </c>
      <c r="AD6" s="14">
        <v>268</v>
      </c>
    </row>
    <row r="7" spans="1:30">
      <c r="A7" s="9">
        <v>1</v>
      </c>
      <c r="B7" s="9" t="str">
        <f t="shared" si="2"/>
        <v>Peerless 53 NDT</v>
      </c>
      <c r="C7" s="14" t="s">
        <v>236</v>
      </c>
      <c r="D7" s="14" t="s">
        <v>730</v>
      </c>
      <c r="E7" s="39"/>
      <c r="F7" s="14"/>
      <c r="G7" s="14"/>
      <c r="H7" s="14"/>
      <c r="I7" s="14"/>
      <c r="J7" s="9"/>
      <c r="K7" s="14">
        <v>1413</v>
      </c>
      <c r="L7" s="14">
        <v>1.6</v>
      </c>
      <c r="M7" s="14">
        <v>1.34</v>
      </c>
      <c r="N7" s="14">
        <f t="shared" si="0"/>
        <v>3.4802955665024631</v>
      </c>
      <c r="O7" s="14">
        <f t="shared" si="1"/>
        <v>2.1789495488860249</v>
      </c>
      <c r="P7" s="14"/>
      <c r="Q7" s="14"/>
      <c r="R7" s="14"/>
      <c r="W7" t="s">
        <v>3530</v>
      </c>
      <c r="X7" s="6">
        <v>2004</v>
      </c>
      <c r="Z7" s="6">
        <v>0</v>
      </c>
      <c r="AD7" s="14">
        <v>406</v>
      </c>
    </row>
    <row r="8" spans="1:30">
      <c r="A8" s="9">
        <v>1</v>
      </c>
      <c r="B8" s="9" t="str">
        <f t="shared" si="2"/>
        <v>Peerless 53 NDT</v>
      </c>
      <c r="C8" s="14" t="s">
        <v>236</v>
      </c>
      <c r="D8" s="14" t="s">
        <v>730</v>
      </c>
      <c r="E8" s="39"/>
      <c r="F8" s="14"/>
      <c r="G8" s="14"/>
      <c r="H8" s="14"/>
      <c r="I8" s="14"/>
      <c r="J8" s="9"/>
      <c r="K8" s="14">
        <v>1334</v>
      </c>
      <c r="L8" s="14">
        <v>2</v>
      </c>
      <c r="M8" s="14">
        <v>1.55</v>
      </c>
      <c r="N8" s="14">
        <f t="shared" si="0"/>
        <v>3.6648351648351647</v>
      </c>
      <c r="O8" s="14">
        <f t="shared" si="1"/>
        <v>2.6860223434658357</v>
      </c>
      <c r="P8" s="14"/>
      <c r="Q8" s="14"/>
      <c r="R8" s="14"/>
      <c r="W8" t="s">
        <v>3530</v>
      </c>
      <c r="X8" s="6">
        <v>2004</v>
      </c>
      <c r="Z8" s="6">
        <v>0</v>
      </c>
      <c r="AD8" s="14">
        <v>364</v>
      </c>
    </row>
    <row r="9" spans="1:30">
      <c r="A9" s="9">
        <v>1</v>
      </c>
      <c r="B9" s="9" t="str">
        <f t="shared" si="2"/>
        <v>Peerless DT 100</v>
      </c>
      <c r="C9" s="14" t="s">
        <v>236</v>
      </c>
      <c r="D9" s="14" t="s">
        <v>731</v>
      </c>
      <c r="E9" s="39"/>
      <c r="F9" s="14"/>
      <c r="G9" s="14"/>
      <c r="H9" s="14"/>
      <c r="I9" s="14"/>
      <c r="J9" s="9"/>
      <c r="K9" s="14">
        <v>1059</v>
      </c>
      <c r="L9" s="14">
        <v>3.3</v>
      </c>
      <c r="M9" s="14">
        <v>0.78</v>
      </c>
      <c r="N9" s="14">
        <f t="shared" si="0"/>
        <v>1.1399354144241121</v>
      </c>
      <c r="O9" s="14">
        <f t="shared" si="1"/>
        <v>2.470303247801902</v>
      </c>
      <c r="P9" s="14"/>
      <c r="Q9" s="14"/>
      <c r="R9" s="14"/>
      <c r="W9" t="s">
        <v>3530</v>
      </c>
      <c r="X9" s="6">
        <v>2004</v>
      </c>
      <c r="Z9" s="6">
        <v>0</v>
      </c>
      <c r="AD9" s="14">
        <v>929</v>
      </c>
    </row>
    <row r="10" spans="1:30">
      <c r="A10" s="9">
        <v>1</v>
      </c>
      <c r="B10" s="9" t="str">
        <f t="shared" si="2"/>
        <v>Peerless DT 100 H</v>
      </c>
      <c r="C10" s="14" t="s">
        <v>236</v>
      </c>
      <c r="D10" s="14" t="s">
        <v>732</v>
      </c>
      <c r="E10" s="39"/>
      <c r="F10" s="14"/>
      <c r="G10" s="14"/>
      <c r="H10" s="14"/>
      <c r="I10" s="14"/>
      <c r="J10" s="9"/>
      <c r="K10" s="14">
        <v>860</v>
      </c>
      <c r="L10" s="14">
        <v>3.5</v>
      </c>
      <c r="M10" s="14">
        <v>0.77</v>
      </c>
      <c r="N10" s="14">
        <f t="shared" si="0"/>
        <v>0.93989071038251371</v>
      </c>
      <c r="O10" s="14">
        <f t="shared" si="1"/>
        <v>4.2598906400771934</v>
      </c>
      <c r="P10" s="14"/>
      <c r="Q10" s="14"/>
      <c r="R10" s="14"/>
      <c r="W10" t="s">
        <v>3530</v>
      </c>
      <c r="X10" s="6">
        <v>2004</v>
      </c>
      <c r="Z10" s="6">
        <v>0</v>
      </c>
      <c r="AD10" s="14">
        <v>915</v>
      </c>
    </row>
    <row r="11" spans="1:30">
      <c r="A11" s="9">
        <v>1</v>
      </c>
      <c r="B11" s="9" t="str">
        <f t="shared" si="2"/>
        <v>Peerless DT 100 H Ferrofluid</v>
      </c>
      <c r="C11" s="14" t="s">
        <v>236</v>
      </c>
      <c r="D11" s="14" t="s">
        <v>733</v>
      </c>
      <c r="E11" s="39"/>
      <c r="F11" s="14"/>
      <c r="G11" s="14"/>
      <c r="H11" s="14"/>
      <c r="I11" s="14"/>
      <c r="J11" s="9"/>
      <c r="K11" s="14">
        <v>1170</v>
      </c>
      <c r="L11" s="14">
        <v>3.7</v>
      </c>
      <c r="M11" s="14">
        <v>0.62</v>
      </c>
      <c r="N11" s="14">
        <f t="shared" si="0"/>
        <v>1</v>
      </c>
      <c r="O11" s="14">
        <f t="shared" si="1"/>
        <v>1.6315789473684208</v>
      </c>
      <c r="P11" s="14"/>
      <c r="Q11" s="14"/>
      <c r="R11" s="14"/>
      <c r="W11" t="s">
        <v>3530</v>
      </c>
      <c r="X11" s="6">
        <v>2004</v>
      </c>
      <c r="Z11" s="6">
        <v>0</v>
      </c>
      <c r="AD11" s="14">
        <v>1170</v>
      </c>
    </row>
    <row r="12" spans="1:30">
      <c r="A12" s="9">
        <v>1</v>
      </c>
      <c r="B12" s="9" t="str">
        <f t="shared" si="2"/>
        <v>Peerless DT 100TV</v>
      </c>
      <c r="C12" s="14" t="s">
        <v>236</v>
      </c>
      <c r="D12" s="14" t="s">
        <v>734</v>
      </c>
      <c r="E12" s="39"/>
      <c r="F12" s="14"/>
      <c r="G12" s="14"/>
      <c r="H12" s="14"/>
      <c r="I12" s="14"/>
      <c r="J12" s="9"/>
      <c r="K12" s="14">
        <v>940</v>
      </c>
      <c r="L12" s="14">
        <v>2.8</v>
      </c>
      <c r="M12" s="14">
        <v>1.0900000000000001</v>
      </c>
      <c r="N12" s="14">
        <f t="shared" si="0"/>
        <v>1.3603473227206946</v>
      </c>
      <c r="O12" s="14">
        <f t="shared" si="1"/>
        <v>5.4847170922327528</v>
      </c>
      <c r="P12" s="14"/>
      <c r="Q12" s="14"/>
      <c r="R12" s="14"/>
      <c r="W12" t="s">
        <v>3530</v>
      </c>
      <c r="X12" s="6">
        <v>2004</v>
      </c>
      <c r="Z12" s="6">
        <v>0</v>
      </c>
      <c r="AD12" s="14">
        <v>691</v>
      </c>
    </row>
    <row r="13" spans="1:30">
      <c r="A13" s="9">
        <v>1</v>
      </c>
      <c r="B13" s="9" t="str">
        <f t="shared" si="2"/>
        <v>Peerless DT 105 H</v>
      </c>
      <c r="C13" s="14" t="s">
        <v>236</v>
      </c>
      <c r="D13" s="14" t="s">
        <v>735</v>
      </c>
      <c r="E13" s="39"/>
      <c r="F13" s="14"/>
      <c r="G13" s="14"/>
      <c r="H13" s="14"/>
      <c r="I13" s="14"/>
      <c r="J13" s="9"/>
      <c r="K13" s="14">
        <v>1010</v>
      </c>
      <c r="L13" s="14">
        <v>3.1</v>
      </c>
      <c r="M13" s="14">
        <v>1.05</v>
      </c>
      <c r="N13" s="14">
        <f t="shared" si="0"/>
        <v>1.3502673796791445</v>
      </c>
      <c r="O13" s="14">
        <f t="shared" si="1"/>
        <v>4.7217275155832601</v>
      </c>
      <c r="P13" s="14"/>
      <c r="Q13" s="14"/>
      <c r="R13" s="14"/>
      <c r="W13" t="s">
        <v>3530</v>
      </c>
      <c r="X13" s="6">
        <v>2004</v>
      </c>
      <c r="Z13" s="6">
        <v>0</v>
      </c>
      <c r="AD13" s="14">
        <v>748</v>
      </c>
    </row>
    <row r="14" spans="1:30">
      <c r="A14" s="9">
        <v>1</v>
      </c>
      <c r="B14" s="9" t="str">
        <f t="shared" si="2"/>
        <v>Peerless DT 80</v>
      </c>
      <c r="C14" s="14" t="s">
        <v>236</v>
      </c>
      <c r="D14" s="14" t="s">
        <v>736</v>
      </c>
      <c r="E14" s="39"/>
      <c r="F14" s="14"/>
      <c r="G14" s="14"/>
      <c r="H14" s="14"/>
      <c r="I14" s="14"/>
      <c r="J14" s="9"/>
      <c r="K14" s="14">
        <v>1070</v>
      </c>
      <c r="L14" s="14">
        <v>1.4</v>
      </c>
      <c r="M14" s="14">
        <v>2.33</v>
      </c>
      <c r="N14" s="14">
        <f t="shared" si="0"/>
        <v>3.3647798742138364</v>
      </c>
      <c r="O14" s="14">
        <f t="shared" si="1"/>
        <v>7.5764298304260622</v>
      </c>
      <c r="P14" s="14"/>
      <c r="Q14" s="14"/>
      <c r="R14" s="14"/>
      <c r="W14" t="s">
        <v>3530</v>
      </c>
      <c r="X14" s="6">
        <v>2004</v>
      </c>
      <c r="Z14" s="6">
        <v>0</v>
      </c>
      <c r="AD14" s="14">
        <v>318</v>
      </c>
    </row>
    <row r="15" spans="1:30">
      <c r="A15" s="9">
        <v>1</v>
      </c>
      <c r="B15" s="9" t="str">
        <f t="shared" si="2"/>
        <v>Peerless DT 80 H</v>
      </c>
      <c r="C15" s="14" t="s">
        <v>236</v>
      </c>
      <c r="D15" s="14" t="s">
        <v>737</v>
      </c>
      <c r="E15" s="39"/>
      <c r="F15" s="14"/>
      <c r="G15" s="14"/>
      <c r="H15" s="14"/>
      <c r="I15" s="14"/>
      <c r="J15" s="9"/>
      <c r="K15" s="14">
        <v>1050</v>
      </c>
      <c r="L15" s="14">
        <v>1.8</v>
      </c>
      <c r="M15" s="14">
        <v>2.4300000000000002</v>
      </c>
      <c r="N15" s="14">
        <f t="shared" si="0"/>
        <v>3.7234042553191489</v>
      </c>
      <c r="O15" s="14">
        <f t="shared" si="1"/>
        <v>6.995393979272909</v>
      </c>
      <c r="P15" s="14"/>
      <c r="Q15" s="14"/>
      <c r="R15" s="14"/>
      <c r="W15" t="s">
        <v>3530</v>
      </c>
      <c r="X15" s="6">
        <v>2004</v>
      </c>
      <c r="Z15" s="6">
        <v>0</v>
      </c>
      <c r="AD15" s="14">
        <v>282</v>
      </c>
    </row>
    <row r="16" spans="1:30">
      <c r="A16" s="9">
        <v>1</v>
      </c>
      <c r="B16" s="9" t="str">
        <f t="shared" si="2"/>
        <v>Peerless HDT 100</v>
      </c>
      <c r="C16" s="14" t="s">
        <v>236</v>
      </c>
      <c r="D16" s="14" t="s">
        <v>738</v>
      </c>
      <c r="E16" s="39"/>
      <c r="F16" s="14"/>
      <c r="G16" s="14"/>
      <c r="H16" s="14"/>
      <c r="I16" s="14"/>
      <c r="J16" s="9"/>
      <c r="K16" s="14">
        <v>1040</v>
      </c>
      <c r="L16" s="14">
        <v>3.3</v>
      </c>
      <c r="M16" s="14">
        <v>0.87</v>
      </c>
      <c r="N16" s="14">
        <f t="shared" si="0"/>
        <v>1.04</v>
      </c>
      <c r="O16" s="14">
        <f t="shared" si="1"/>
        <v>5.3223529411764705</v>
      </c>
      <c r="P16" s="14"/>
      <c r="Q16" s="14"/>
      <c r="R16" s="14"/>
      <c r="W16" t="s">
        <v>3530</v>
      </c>
      <c r="X16" s="6">
        <v>2004</v>
      </c>
      <c r="Z16" s="6">
        <v>0</v>
      </c>
      <c r="AD16" s="14">
        <v>1000</v>
      </c>
    </row>
    <row r="17" spans="1:30">
      <c r="A17" s="9">
        <v>1</v>
      </c>
      <c r="B17" s="9" t="str">
        <f t="shared" si="2"/>
        <v>Peerless RDC 2000</v>
      </c>
      <c r="C17" s="14" t="s">
        <v>236</v>
      </c>
      <c r="D17" s="14" t="s">
        <v>739</v>
      </c>
      <c r="E17" s="39"/>
      <c r="F17" s="14"/>
      <c r="G17" s="14"/>
      <c r="H17" s="14"/>
      <c r="I17" s="14"/>
      <c r="J17" s="9"/>
      <c r="K17" s="14">
        <v>1400</v>
      </c>
      <c r="L17" s="14">
        <v>1.1000000000000001</v>
      </c>
      <c r="M17" s="14">
        <v>0.86</v>
      </c>
      <c r="N17" s="14">
        <f t="shared" si="0"/>
        <v>3.5264483627204029</v>
      </c>
      <c r="O17" s="14">
        <f t="shared" si="1"/>
        <v>1.1373727068336827</v>
      </c>
      <c r="P17" s="14"/>
      <c r="Q17" s="14"/>
      <c r="R17" s="14"/>
      <c r="W17" t="s">
        <v>3530</v>
      </c>
      <c r="X17" s="6">
        <v>2004</v>
      </c>
      <c r="Z17" s="6">
        <v>0</v>
      </c>
      <c r="AD17" s="14">
        <v>397</v>
      </c>
    </row>
    <row r="18" spans="1:30">
      <c r="A18" s="9">
        <v>1</v>
      </c>
      <c r="B18" s="9" t="str">
        <f t="shared" si="2"/>
        <v>Vifa D26NC-55-06</v>
      </c>
      <c r="C18" s="14" t="s">
        <v>260</v>
      </c>
      <c r="D18" s="14" t="s">
        <v>740</v>
      </c>
      <c r="E18" s="39"/>
      <c r="F18" s="14"/>
      <c r="G18" s="14"/>
      <c r="H18" s="14">
        <v>50</v>
      </c>
      <c r="I18" s="14">
        <v>91</v>
      </c>
      <c r="J18" s="9"/>
      <c r="K18" s="14">
        <v>1390</v>
      </c>
      <c r="L18" s="14">
        <v>2E-3</v>
      </c>
      <c r="M18" s="14">
        <v>1.33</v>
      </c>
      <c r="N18" s="14">
        <f t="shared" si="0"/>
        <v>3.6675461741424802</v>
      </c>
      <c r="O18" s="14">
        <f t="shared" si="1"/>
        <v>2.086733714853318</v>
      </c>
      <c r="P18" s="14"/>
      <c r="Q18" s="14"/>
      <c r="R18" s="14"/>
      <c r="W18" t="s">
        <v>3530</v>
      </c>
      <c r="X18" s="6">
        <v>2004</v>
      </c>
      <c r="Z18" s="6">
        <v>0</v>
      </c>
      <c r="AD18" s="14">
        <v>379</v>
      </c>
    </row>
    <row r="19" spans="1:30">
      <c r="A19" s="9">
        <v>1</v>
      </c>
      <c r="B19" s="9" t="str">
        <f t="shared" si="2"/>
        <v>Vifa D27TG-05-06</v>
      </c>
      <c r="C19" s="14" t="s">
        <v>260</v>
      </c>
      <c r="D19" s="14" t="s">
        <v>741</v>
      </c>
      <c r="E19" s="39"/>
      <c r="F19" s="14"/>
      <c r="G19" s="14"/>
      <c r="H19" s="14">
        <v>100</v>
      </c>
      <c r="I19" s="14">
        <v>92</v>
      </c>
      <c r="J19" s="9"/>
      <c r="K19" s="14">
        <v>1000</v>
      </c>
      <c r="L19" s="14">
        <v>6.0000000000000001E-3</v>
      </c>
      <c r="M19" s="14">
        <v>0.77</v>
      </c>
      <c r="N19" s="14">
        <f t="shared" si="0"/>
        <v>1.1904761904761905</v>
      </c>
      <c r="O19" s="14">
        <f t="shared" si="1"/>
        <v>2.1800679501698754</v>
      </c>
      <c r="P19" s="14"/>
      <c r="Q19" s="14"/>
      <c r="R19" s="14"/>
      <c r="W19" t="s">
        <v>3530</v>
      </c>
      <c r="X19" s="6">
        <v>2004</v>
      </c>
      <c r="Z19" s="6">
        <v>0</v>
      </c>
      <c r="AD19" s="14">
        <v>840</v>
      </c>
    </row>
    <row r="20" spans="1:30">
      <c r="A20" s="9">
        <v>1</v>
      </c>
      <c r="B20" s="9" t="str">
        <f t="shared" si="2"/>
        <v>Vifa D27TG-35-06</v>
      </c>
      <c r="C20" s="14" t="s">
        <v>260</v>
      </c>
      <c r="D20" s="14" t="s">
        <v>742</v>
      </c>
      <c r="E20" s="39"/>
      <c r="F20" s="14"/>
      <c r="G20" s="14"/>
      <c r="H20" s="14">
        <v>100</v>
      </c>
      <c r="I20" s="14">
        <v>91</v>
      </c>
      <c r="J20" s="9"/>
      <c r="K20" s="14">
        <v>650</v>
      </c>
      <c r="L20" s="14">
        <v>1.4E-2</v>
      </c>
      <c r="M20" s="14">
        <v>0.43</v>
      </c>
      <c r="N20" s="14">
        <f t="shared" si="0"/>
        <v>0.77014218009478674</v>
      </c>
      <c r="O20" s="14">
        <f t="shared" si="1"/>
        <v>0.97359621011564701</v>
      </c>
      <c r="P20" s="14"/>
      <c r="Q20" s="14"/>
      <c r="R20" s="14"/>
      <c r="W20" t="s">
        <v>3530</v>
      </c>
      <c r="X20" s="6">
        <v>2004</v>
      </c>
      <c r="Z20" s="6">
        <v>0</v>
      </c>
      <c r="AD20" s="14">
        <v>844</v>
      </c>
    </row>
    <row r="21" spans="1:30">
      <c r="A21" s="9">
        <v>1</v>
      </c>
      <c r="B21" s="9" t="str">
        <f t="shared" si="2"/>
        <v>Vifa MG27SG29-04</v>
      </c>
      <c r="C21" s="14" t="s">
        <v>260</v>
      </c>
      <c r="D21" s="14" t="s">
        <v>743</v>
      </c>
      <c r="E21" s="39"/>
      <c r="F21" s="14"/>
      <c r="G21" s="14"/>
      <c r="H21" s="14">
        <v>140</v>
      </c>
      <c r="I21" s="14">
        <v>93.5</v>
      </c>
      <c r="J21" s="9"/>
      <c r="K21" s="14">
        <v>1050</v>
      </c>
      <c r="L21" s="14">
        <v>6.0000000000000001E-3</v>
      </c>
      <c r="M21" s="14">
        <v>0.68</v>
      </c>
      <c r="N21" s="14">
        <f t="shared" si="0"/>
        <v>0.89974293059125965</v>
      </c>
      <c r="O21" s="14">
        <f t="shared" si="1"/>
        <v>2.7842770238652328</v>
      </c>
      <c r="P21" s="14"/>
      <c r="Q21" s="14"/>
      <c r="R21" s="14"/>
      <c r="W21" t="s">
        <v>3530</v>
      </c>
      <c r="X21" s="6">
        <v>2004</v>
      </c>
      <c r="Z21" s="6">
        <v>0</v>
      </c>
      <c r="AD21" s="14">
        <v>1167</v>
      </c>
    </row>
    <row r="22" spans="1:30">
      <c r="A22" s="9">
        <v>1</v>
      </c>
      <c r="B22" s="9" t="str">
        <f t="shared" si="2"/>
        <v>Vifa MG27TG29-04</v>
      </c>
      <c r="C22" s="14" t="s">
        <v>260</v>
      </c>
      <c r="D22" s="14" t="s">
        <v>744</v>
      </c>
      <c r="E22" s="39"/>
      <c r="F22" s="14"/>
      <c r="G22" s="14"/>
      <c r="H22" s="14">
        <v>140</v>
      </c>
      <c r="I22" s="14">
        <v>93.5</v>
      </c>
      <c r="J22" s="9"/>
      <c r="K22" s="14">
        <v>1050</v>
      </c>
      <c r="L22" s="14">
        <v>6.0000000000000001E-3</v>
      </c>
      <c r="M22" s="14">
        <v>0.68</v>
      </c>
      <c r="N22" s="14">
        <f t="shared" si="0"/>
        <v>0.89974293059125965</v>
      </c>
      <c r="O22" s="14">
        <f t="shared" si="1"/>
        <v>2.7842770238652328</v>
      </c>
      <c r="P22" s="14"/>
      <c r="Q22" s="14"/>
      <c r="R22" s="14"/>
      <c r="W22" t="s">
        <v>3530</v>
      </c>
      <c r="X22" s="6">
        <v>2004</v>
      </c>
      <c r="Z22" s="6">
        <v>0</v>
      </c>
      <c r="AD22" s="14">
        <v>1167</v>
      </c>
    </row>
    <row r="23" spans="1:30">
      <c r="A23" s="9">
        <v>1</v>
      </c>
      <c r="B23" s="9" t="str">
        <f t="shared" si="2"/>
        <v>Vifa MG27TG39-04</v>
      </c>
      <c r="C23" s="14" t="s">
        <v>260</v>
      </c>
      <c r="D23" s="14" t="s">
        <v>745</v>
      </c>
      <c r="E23" s="39"/>
      <c r="F23" s="14"/>
      <c r="G23" s="14"/>
      <c r="H23" s="14">
        <v>140</v>
      </c>
      <c r="I23" s="14">
        <v>95</v>
      </c>
      <c r="J23" s="9"/>
      <c r="K23" s="14">
        <v>630</v>
      </c>
      <c r="L23" s="14">
        <v>1.6E-2</v>
      </c>
      <c r="M23" s="14">
        <v>0.35</v>
      </c>
      <c r="N23" s="14">
        <f t="shared" si="0"/>
        <v>0.53984575835475579</v>
      </c>
      <c r="O23" s="14">
        <f t="shared" si="1"/>
        <v>0.99526066350710907</v>
      </c>
      <c r="P23" s="14"/>
      <c r="Q23" s="14"/>
      <c r="R23" s="14"/>
      <c r="W23" t="s">
        <v>3530</v>
      </c>
      <c r="X23" s="6">
        <v>2004</v>
      </c>
      <c r="Z23" s="6">
        <v>0</v>
      </c>
      <c r="AD23" s="14">
        <v>1167</v>
      </c>
    </row>
    <row r="24" spans="1:30">
      <c r="A24" s="9">
        <v>1</v>
      </c>
      <c r="B24" s="9" t="str">
        <f t="shared" si="2"/>
        <v>Vifa PL27TG05-06</v>
      </c>
      <c r="C24" s="14" t="s">
        <v>260</v>
      </c>
      <c r="D24" s="14" t="s">
        <v>746</v>
      </c>
      <c r="E24" s="39"/>
      <c r="F24" s="14"/>
      <c r="G24" s="14"/>
      <c r="H24" s="14">
        <v>100</v>
      </c>
      <c r="I24" s="14">
        <v>92</v>
      </c>
      <c r="J24" s="9"/>
      <c r="K24" s="14">
        <v>1000</v>
      </c>
      <c r="L24" s="14">
        <v>6.0000000000000001E-3</v>
      </c>
      <c r="M24" s="14">
        <v>0.82</v>
      </c>
      <c r="N24" s="14">
        <f t="shared" si="0"/>
        <v>1.2706480304955527</v>
      </c>
      <c r="O24" s="14">
        <f t="shared" si="1"/>
        <v>2.3120735352168276</v>
      </c>
      <c r="P24" s="14"/>
      <c r="Q24" s="14"/>
      <c r="R24" s="14"/>
      <c r="W24" t="s">
        <v>3530</v>
      </c>
      <c r="X24" s="6">
        <v>2004</v>
      </c>
      <c r="Z24" s="6">
        <v>0</v>
      </c>
      <c r="AD24" s="14">
        <v>787</v>
      </c>
    </row>
    <row r="25" spans="1:30">
      <c r="A25" s="9">
        <v>1</v>
      </c>
      <c r="B25" s="9" t="str">
        <f t="shared" si="2"/>
        <v>Vifa PL27TG35-06</v>
      </c>
      <c r="C25" s="14" t="s">
        <v>260</v>
      </c>
      <c r="D25" s="14" t="s">
        <v>747</v>
      </c>
      <c r="E25" s="39"/>
      <c r="F25" s="14"/>
      <c r="G25" s="14"/>
      <c r="H25" s="14">
        <v>100</v>
      </c>
      <c r="I25" s="14">
        <v>91</v>
      </c>
      <c r="J25" s="9"/>
      <c r="K25" s="14">
        <v>750</v>
      </c>
      <c r="L25" s="14">
        <v>0.01</v>
      </c>
      <c r="M25" s="14">
        <v>0.52</v>
      </c>
      <c r="N25" s="14">
        <f t="shared" si="0"/>
        <v>0.95057034220532322</v>
      </c>
      <c r="O25" s="14">
        <f t="shared" si="1"/>
        <v>1.1480042387848819</v>
      </c>
      <c r="P25" s="14"/>
      <c r="Q25" s="14"/>
      <c r="R25" s="14"/>
      <c r="W25" t="s">
        <v>3530</v>
      </c>
      <c r="X25" s="6">
        <v>2004</v>
      </c>
      <c r="Z25" s="6">
        <v>0</v>
      </c>
      <c r="AD25" s="14">
        <v>789</v>
      </c>
    </row>
    <row r="26" spans="1:30">
      <c r="A26" s="9">
        <v>1</v>
      </c>
      <c r="B26" s="9" t="str">
        <f t="shared" si="2"/>
        <v>Vifa TC26SF05-06</v>
      </c>
      <c r="C26" s="14" t="s">
        <v>260</v>
      </c>
      <c r="D26" s="14" t="s">
        <v>748</v>
      </c>
      <c r="E26" s="39"/>
      <c r="F26" s="14"/>
      <c r="G26" s="14"/>
      <c r="H26" s="14">
        <v>80</v>
      </c>
      <c r="I26" s="14">
        <v>91</v>
      </c>
      <c r="J26" s="9"/>
      <c r="K26" s="14">
        <v>1200</v>
      </c>
      <c r="L26" s="14">
        <v>4.0000000000000001E-3</v>
      </c>
      <c r="M26" s="14">
        <v>1</v>
      </c>
      <c r="N26" s="14">
        <f t="shared" si="0"/>
        <v>1.8292682926829269</v>
      </c>
      <c r="O26" s="14">
        <f t="shared" si="1"/>
        <v>2.2058823529411762</v>
      </c>
      <c r="P26" s="14"/>
      <c r="Q26" s="14"/>
      <c r="R26" s="14"/>
      <c r="W26" t="s">
        <v>3530</v>
      </c>
      <c r="X26" s="6">
        <v>2004</v>
      </c>
      <c r="Z26" s="6">
        <v>0</v>
      </c>
      <c r="AD26" s="14">
        <v>656</v>
      </c>
    </row>
    <row r="27" spans="1:30">
      <c r="A27" s="9">
        <v>1</v>
      </c>
      <c r="B27" s="9" t="str">
        <f t="shared" si="2"/>
        <v>Vifa TC26SF05-06</v>
      </c>
      <c r="C27" s="14" t="s">
        <v>260</v>
      </c>
      <c r="D27" s="14" t="s">
        <v>748</v>
      </c>
      <c r="E27" s="39"/>
      <c r="F27" s="14"/>
      <c r="G27" s="14"/>
      <c r="H27" s="14">
        <v>80</v>
      </c>
      <c r="I27" s="14">
        <v>91</v>
      </c>
      <c r="J27" s="9"/>
      <c r="K27" s="14">
        <v>1200</v>
      </c>
      <c r="L27" s="14">
        <v>4.0000000000000001E-3</v>
      </c>
      <c r="M27" s="14">
        <v>1</v>
      </c>
      <c r="N27" s="14">
        <f t="shared" si="0"/>
        <v>1.8292682926829269</v>
      </c>
      <c r="O27" s="14">
        <f t="shared" si="1"/>
        <v>2.2058823529411762</v>
      </c>
      <c r="P27" s="14"/>
      <c r="Q27" s="14"/>
      <c r="R27" s="14"/>
      <c r="W27" t="s">
        <v>3530</v>
      </c>
      <c r="X27" s="6">
        <v>2004</v>
      </c>
      <c r="Z27" s="6">
        <v>0</v>
      </c>
      <c r="AD27" s="14">
        <v>656</v>
      </c>
    </row>
    <row r="28" spans="1:30">
      <c r="A28" s="9">
        <v>1</v>
      </c>
      <c r="B28" s="9" t="str">
        <f t="shared" si="2"/>
        <v>Vifa TC26TF05-06</v>
      </c>
      <c r="C28" s="14" t="s">
        <v>260</v>
      </c>
      <c r="D28" s="14" t="s">
        <v>749</v>
      </c>
      <c r="E28" s="39"/>
      <c r="F28" s="14"/>
      <c r="G28" s="14"/>
      <c r="H28" s="14">
        <v>80</v>
      </c>
      <c r="I28" s="14">
        <v>90</v>
      </c>
      <c r="J28" s="9"/>
      <c r="K28" s="14">
        <v>1200</v>
      </c>
      <c r="L28" s="14">
        <v>4.0000000000000001E-3</v>
      </c>
      <c r="M28" s="14">
        <v>1.2</v>
      </c>
      <c r="N28" s="14">
        <f t="shared" si="0"/>
        <v>2.3622047244094486</v>
      </c>
      <c r="O28" s="14">
        <f t="shared" si="1"/>
        <v>2.4390243902439024</v>
      </c>
      <c r="P28" s="14"/>
      <c r="Q28" s="14"/>
      <c r="R28" s="14"/>
      <c r="W28" t="s">
        <v>3530</v>
      </c>
      <c r="X28" s="6">
        <v>2004</v>
      </c>
      <c r="Z28" s="6">
        <v>0</v>
      </c>
      <c r="AD28" s="14">
        <v>508</v>
      </c>
    </row>
    <row r="29" spans="1:30">
      <c r="A29" s="9">
        <v>1</v>
      </c>
      <c r="B29" s="9" t="str">
        <f t="shared" si="2"/>
        <v>Vifa TC26TG05-06</v>
      </c>
      <c r="C29" s="14" t="s">
        <v>260</v>
      </c>
      <c r="D29" s="14" t="s">
        <v>750</v>
      </c>
      <c r="E29" s="39"/>
      <c r="F29" s="14"/>
      <c r="G29" s="14"/>
      <c r="H29" s="14">
        <v>90</v>
      </c>
      <c r="I29" s="14">
        <v>92</v>
      </c>
      <c r="J29" s="9"/>
      <c r="K29" s="14">
        <v>1150</v>
      </c>
      <c r="L29" s="14">
        <v>4.0000000000000001E-3</v>
      </c>
      <c r="M29" s="14">
        <v>0.8</v>
      </c>
      <c r="N29" s="14">
        <f t="shared" si="0"/>
        <v>1.2994350282485876</v>
      </c>
      <c r="O29" s="14">
        <f t="shared" si="1"/>
        <v>2.0814479638009051</v>
      </c>
      <c r="P29" s="14"/>
      <c r="Q29" s="14"/>
      <c r="R29" s="14"/>
      <c r="W29" t="s">
        <v>3530</v>
      </c>
      <c r="X29" s="6">
        <v>2004</v>
      </c>
      <c r="Z29" s="6">
        <v>0</v>
      </c>
      <c r="AD29" s="14">
        <v>885</v>
      </c>
    </row>
    <row r="30" spans="1:30">
      <c r="A30" s="9">
        <v>1</v>
      </c>
      <c r="B30" s="9" t="str">
        <f t="shared" si="2"/>
        <v>Vifa XT25TG30-04</v>
      </c>
      <c r="C30" s="14" t="s">
        <v>260</v>
      </c>
      <c r="D30" s="14" t="s">
        <v>751</v>
      </c>
      <c r="E30" s="39"/>
      <c r="F30" s="14"/>
      <c r="G30" s="14"/>
      <c r="H30" s="14">
        <v>140</v>
      </c>
      <c r="I30" s="14">
        <v>91.5</v>
      </c>
      <c r="J30" s="9"/>
      <c r="K30" s="14">
        <v>500</v>
      </c>
      <c r="L30" s="14">
        <v>1.7000000000000001E-2</v>
      </c>
      <c r="M30" s="14">
        <v>0.55000000000000004</v>
      </c>
      <c r="N30" s="14">
        <f t="shared" si="0"/>
        <v>0.71022727272727271</v>
      </c>
      <c r="O30" s="14">
        <f t="shared" si="1"/>
        <v>2.4379432624113488</v>
      </c>
      <c r="P30" s="14"/>
      <c r="Q30" s="14"/>
      <c r="R30" s="14"/>
      <c r="W30" t="s">
        <v>3530</v>
      </c>
      <c r="X30" s="6">
        <v>2004</v>
      </c>
      <c r="Z30" s="6">
        <v>0</v>
      </c>
      <c r="AD30" s="14">
        <v>704</v>
      </c>
    </row>
    <row r="31" spans="1:30">
      <c r="A31" s="9">
        <v>1</v>
      </c>
      <c r="B31" s="9" t="str">
        <f t="shared" si="2"/>
        <v>Visaton DL5 8 Ohm</v>
      </c>
      <c r="C31" s="14" t="s">
        <v>752</v>
      </c>
      <c r="D31" s="14" t="s">
        <v>753</v>
      </c>
      <c r="E31" s="39"/>
      <c r="F31" s="14"/>
      <c r="G31" s="14"/>
      <c r="H31" s="14">
        <v>2</v>
      </c>
      <c r="I31" s="14">
        <v>84</v>
      </c>
      <c r="J31" s="9">
        <v>1</v>
      </c>
      <c r="K31" s="14">
        <v>250</v>
      </c>
      <c r="L31" s="14">
        <v>0.19</v>
      </c>
      <c r="M31" s="14">
        <v>1.24</v>
      </c>
      <c r="N31" s="14">
        <f t="shared" si="0"/>
        <v>2.5</v>
      </c>
      <c r="O31" s="14">
        <f t="shared" si="1"/>
        <v>2.46031746031746</v>
      </c>
      <c r="P31" s="14"/>
      <c r="Q31" s="14"/>
      <c r="R31" s="14"/>
      <c r="W31" t="s">
        <v>3530</v>
      </c>
      <c r="X31" s="6">
        <v>2004</v>
      </c>
      <c r="Z31" s="6">
        <v>0</v>
      </c>
      <c r="AD31" s="14">
        <v>100</v>
      </c>
    </row>
    <row r="32" spans="1:30">
      <c r="A32" s="9">
        <v>1</v>
      </c>
      <c r="B32" s="9" t="str">
        <f t="shared" si="2"/>
        <v>Visaton FRS 5 8 Ohm</v>
      </c>
      <c r="C32" s="14" t="s">
        <v>752</v>
      </c>
      <c r="D32" s="14" t="s">
        <v>754</v>
      </c>
      <c r="E32" s="39"/>
      <c r="F32" s="14"/>
      <c r="G32" s="14"/>
      <c r="H32" s="14">
        <v>5</v>
      </c>
      <c r="I32" s="14">
        <v>84</v>
      </c>
      <c r="J32" s="9">
        <v>2</v>
      </c>
      <c r="K32" s="14">
        <v>250</v>
      </c>
      <c r="L32" s="14">
        <v>0.2</v>
      </c>
      <c r="M32" s="14">
        <v>1.28</v>
      </c>
      <c r="N32" s="14">
        <f t="shared" si="0"/>
        <v>1.9230769230769231</v>
      </c>
      <c r="O32" s="14">
        <f t="shared" si="1"/>
        <v>3.8277511961722492</v>
      </c>
      <c r="P32" s="14"/>
      <c r="Q32" s="14"/>
      <c r="R32" s="14"/>
      <c r="W32" t="s">
        <v>3530</v>
      </c>
      <c r="X32" s="6">
        <v>2004</v>
      </c>
      <c r="Z32" s="6">
        <v>0</v>
      </c>
      <c r="AD32" s="14">
        <v>130</v>
      </c>
    </row>
    <row r="33" spans="1:30">
      <c r="A33" s="9">
        <v>1</v>
      </c>
      <c r="B33" s="9" t="str">
        <f t="shared" si="2"/>
        <v>Visaton FRWS 5 4 Ohm</v>
      </c>
      <c r="C33" s="14" t="s">
        <v>752</v>
      </c>
      <c r="D33" s="14" t="s">
        <v>755</v>
      </c>
      <c r="E33" s="39"/>
      <c r="F33" s="14"/>
      <c r="G33" s="14"/>
      <c r="H33" s="14">
        <v>2</v>
      </c>
      <c r="I33" s="14">
        <v>84</v>
      </c>
      <c r="J33" s="9">
        <v>2</v>
      </c>
      <c r="K33" s="14">
        <v>250</v>
      </c>
      <c r="L33" s="14">
        <v>0.2</v>
      </c>
      <c r="M33" s="14">
        <v>1.24</v>
      </c>
      <c r="N33" s="14">
        <f t="shared" si="0"/>
        <v>2.5</v>
      </c>
      <c r="O33" s="14">
        <f t="shared" si="1"/>
        <v>2.46031746031746</v>
      </c>
      <c r="P33" s="14"/>
      <c r="Q33" s="14"/>
      <c r="R33" s="14"/>
      <c r="W33" t="s">
        <v>3530</v>
      </c>
      <c r="X33" s="6">
        <v>2004</v>
      </c>
      <c r="Z33" s="6">
        <v>0</v>
      </c>
      <c r="AD33" s="14">
        <v>100</v>
      </c>
    </row>
    <row r="34" spans="1:30">
      <c r="A34" s="9">
        <v>1</v>
      </c>
      <c r="B34" s="9" t="str">
        <f t="shared" si="2"/>
        <v>Visaton FRWS 5 8 Ohm</v>
      </c>
      <c r="C34" s="14" t="s">
        <v>752</v>
      </c>
      <c r="D34" s="14" t="s">
        <v>756</v>
      </c>
      <c r="E34" s="39"/>
      <c r="F34" s="14"/>
      <c r="G34" s="14"/>
      <c r="H34" s="14">
        <v>2</v>
      </c>
      <c r="I34" s="14">
        <v>84</v>
      </c>
      <c r="J34" s="9">
        <v>2</v>
      </c>
      <c r="K34" s="14">
        <v>250</v>
      </c>
      <c r="L34" s="14">
        <v>0.2</v>
      </c>
      <c r="M34" s="14">
        <v>1.24</v>
      </c>
      <c r="N34" s="14">
        <f t="shared" si="0"/>
        <v>2.5</v>
      </c>
      <c r="O34" s="14">
        <f t="shared" si="1"/>
        <v>2.46031746031746</v>
      </c>
      <c r="P34" s="14"/>
      <c r="Q34" s="14"/>
      <c r="R34" s="14"/>
      <c r="W34" t="s">
        <v>3530</v>
      </c>
      <c r="X34" s="6">
        <v>2004</v>
      </c>
      <c r="Z34" s="6">
        <v>0</v>
      </c>
      <c r="AD34" s="14">
        <v>100</v>
      </c>
    </row>
    <row r="35" spans="1:30">
      <c r="A35" s="9">
        <v>1</v>
      </c>
      <c r="B35" s="9" t="str">
        <f t="shared" si="2"/>
        <v>Visaton FRWS 5 SC 8 Ohm</v>
      </c>
      <c r="C35" s="14" t="s">
        <v>752</v>
      </c>
      <c r="D35" s="14" t="s">
        <v>757</v>
      </c>
      <c r="E35" s="39"/>
      <c r="F35" s="14"/>
      <c r="G35" s="14"/>
      <c r="H35" s="14">
        <v>2</v>
      </c>
      <c r="I35" s="14">
        <v>80</v>
      </c>
      <c r="J35" s="9">
        <v>2</v>
      </c>
      <c r="K35" s="14">
        <v>350</v>
      </c>
      <c r="L35" s="14">
        <v>0.2</v>
      </c>
      <c r="M35" s="14">
        <v>2.85</v>
      </c>
      <c r="N35" s="14">
        <f t="shared" si="0"/>
        <v>9.4594594594594597</v>
      </c>
      <c r="O35" s="14">
        <f t="shared" si="1"/>
        <v>4.0789204661623391</v>
      </c>
      <c r="P35" s="14"/>
      <c r="Q35" s="14"/>
      <c r="R35" s="14"/>
      <c r="W35" t="s">
        <v>3530</v>
      </c>
      <c r="X35" s="6">
        <v>2004</v>
      </c>
      <c r="Z35" s="6">
        <v>0</v>
      </c>
      <c r="AD35" s="14">
        <v>37</v>
      </c>
    </row>
    <row r="36" spans="1:30">
      <c r="A36" s="9">
        <v>1</v>
      </c>
      <c r="B36" s="9" t="str">
        <f t="shared" si="2"/>
        <v>Visaton SC 4 ND 4 Ohm</v>
      </c>
      <c r="C36" s="14" t="s">
        <v>752</v>
      </c>
      <c r="D36" s="14" t="s">
        <v>758</v>
      </c>
      <c r="E36" s="39"/>
      <c r="F36" s="14"/>
      <c r="G36" s="14"/>
      <c r="H36" s="14">
        <v>80</v>
      </c>
      <c r="I36" s="14">
        <v>90</v>
      </c>
      <c r="J36" s="9">
        <v>0</v>
      </c>
      <c r="K36" s="14">
        <v>1300</v>
      </c>
      <c r="L36" s="14">
        <v>1</v>
      </c>
      <c r="M36" s="14">
        <v>1.36</v>
      </c>
      <c r="N36" s="14">
        <f t="shared" si="0"/>
        <v>2.9213483146067416</v>
      </c>
      <c r="O36" s="14">
        <f t="shared" si="1"/>
        <v>2.5446171560161202</v>
      </c>
      <c r="P36" s="14"/>
      <c r="Q36" s="14"/>
      <c r="R36" s="14"/>
      <c r="W36" t="s">
        <v>3530</v>
      </c>
      <c r="X36" s="6">
        <v>2004</v>
      </c>
      <c r="Z36" s="6">
        <v>0</v>
      </c>
      <c r="AD36" s="14">
        <v>445</v>
      </c>
    </row>
    <row r="37" spans="1:30">
      <c r="A37" s="9">
        <v>1.5</v>
      </c>
      <c r="B37" s="9" t="str">
        <f t="shared" si="2"/>
        <v>Peerless CT 62 H</v>
      </c>
      <c r="C37" s="14" t="s">
        <v>236</v>
      </c>
      <c r="D37" s="14" t="s">
        <v>759</v>
      </c>
      <c r="E37" s="39"/>
      <c r="F37" s="14"/>
      <c r="G37" s="14"/>
      <c r="H37" s="14"/>
      <c r="I37" s="14"/>
      <c r="J37" s="9"/>
      <c r="K37" s="14">
        <v>1500</v>
      </c>
      <c r="L37" s="14">
        <v>1.5</v>
      </c>
      <c r="M37" s="14">
        <v>0.79</v>
      </c>
      <c r="N37" s="14">
        <f t="shared" si="0"/>
        <v>7.0754716981132075</v>
      </c>
      <c r="O37" s="14">
        <f t="shared" si="1"/>
        <v>0.88929246840572762</v>
      </c>
      <c r="P37" s="14"/>
      <c r="Q37" s="14"/>
      <c r="R37" s="14"/>
      <c r="W37" t="s">
        <v>3530</v>
      </c>
      <c r="X37" s="6">
        <v>2004</v>
      </c>
      <c r="Z37" s="6">
        <v>0</v>
      </c>
      <c r="AD37" s="14">
        <v>212</v>
      </c>
    </row>
    <row r="38" spans="1:30">
      <c r="A38" s="9">
        <v>2</v>
      </c>
      <c r="B38" s="9" t="str">
        <f t="shared" si="2"/>
        <v>Aura NSW2-326-8A</v>
      </c>
      <c r="C38" s="14" t="s">
        <v>724</v>
      </c>
      <c r="D38" s="14" t="s">
        <v>760</v>
      </c>
      <c r="E38" s="39"/>
      <c r="F38" s="14"/>
      <c r="G38" s="14"/>
      <c r="H38" s="14">
        <v>15</v>
      </c>
      <c r="I38" s="14">
        <v>84</v>
      </c>
      <c r="J38" s="9">
        <v>3</v>
      </c>
      <c r="K38" s="14">
        <v>250</v>
      </c>
      <c r="L38" s="14">
        <v>0.1</v>
      </c>
      <c r="M38" s="14">
        <v>0.68</v>
      </c>
      <c r="N38" s="14">
        <f t="shared" si="0"/>
        <v>0.79872204472843455</v>
      </c>
      <c r="O38" s="14">
        <f t="shared" si="1"/>
        <v>4.5748116254036626</v>
      </c>
      <c r="P38" s="14"/>
      <c r="Q38" s="14"/>
      <c r="R38" s="14"/>
      <c r="W38" t="s">
        <v>3530</v>
      </c>
      <c r="X38" s="6">
        <v>2004</v>
      </c>
      <c r="Z38" s="6">
        <v>0</v>
      </c>
      <c r="AD38" s="14">
        <v>313</v>
      </c>
    </row>
    <row r="39" spans="1:30">
      <c r="A39" s="9">
        <v>2</v>
      </c>
      <c r="B39" s="9" t="str">
        <f t="shared" si="2"/>
        <v xml:space="preserve">Bandor 50ADW/16 </v>
      </c>
      <c r="C39" s="14" t="s">
        <v>761</v>
      </c>
      <c r="D39" s="14" t="s">
        <v>762</v>
      </c>
      <c r="E39" s="39"/>
      <c r="F39" s="14"/>
      <c r="G39" s="14"/>
      <c r="H39" s="14">
        <v>30</v>
      </c>
      <c r="I39" s="14">
        <v>85.2</v>
      </c>
      <c r="J39" s="9"/>
      <c r="K39" s="14">
        <v>71</v>
      </c>
      <c r="L39" s="14">
        <v>2.46</v>
      </c>
      <c r="M39" s="14">
        <v>0.53</v>
      </c>
      <c r="N39" s="14">
        <f t="shared" si="0"/>
        <v>0.74736842105263157</v>
      </c>
      <c r="O39" s="14">
        <f t="shared" si="1"/>
        <v>1.8222760290556907</v>
      </c>
      <c r="P39" s="14"/>
      <c r="Q39" s="14"/>
      <c r="R39" s="14"/>
      <c r="W39" t="s">
        <v>3530</v>
      </c>
      <c r="X39" s="6">
        <v>2004</v>
      </c>
      <c r="Z39" s="6">
        <v>0</v>
      </c>
      <c r="AD39" s="14">
        <v>95</v>
      </c>
    </row>
    <row r="40" spans="1:30">
      <c r="A40" s="9">
        <v>2</v>
      </c>
      <c r="B40" s="9" t="str">
        <f t="shared" si="2"/>
        <v xml:space="preserve">Bandor 50ADW/8 </v>
      </c>
      <c r="C40" s="14" t="s">
        <v>761</v>
      </c>
      <c r="D40" s="14" t="s">
        <v>763</v>
      </c>
      <c r="E40" s="39"/>
      <c r="F40" s="14"/>
      <c r="G40" s="14"/>
      <c r="H40" s="14">
        <v>30</v>
      </c>
      <c r="I40" s="14">
        <v>85.5</v>
      </c>
      <c r="J40" s="9"/>
      <c r="K40" s="14">
        <v>87</v>
      </c>
      <c r="L40" s="14">
        <v>2.35</v>
      </c>
      <c r="M40" s="14">
        <v>0.48</v>
      </c>
      <c r="N40" s="14">
        <f t="shared" si="0"/>
        <v>0.66923076923076918</v>
      </c>
      <c r="O40" s="14">
        <f t="shared" si="1"/>
        <v>1.6975609756097563</v>
      </c>
      <c r="P40" s="14"/>
      <c r="Q40" s="14"/>
      <c r="R40" s="14"/>
      <c r="W40" t="s">
        <v>3530</v>
      </c>
      <c r="X40" s="6">
        <v>2004</v>
      </c>
      <c r="Z40" s="6">
        <v>0</v>
      </c>
      <c r="AD40" s="14">
        <v>130</v>
      </c>
    </row>
    <row r="41" spans="1:30">
      <c r="A41" s="9">
        <v>2</v>
      </c>
      <c r="B41" s="9" t="str">
        <f t="shared" si="2"/>
        <v>Bandor 50AFSW/8</v>
      </c>
      <c r="C41" s="14" t="s">
        <v>761</v>
      </c>
      <c r="D41" s="14" t="s">
        <v>764</v>
      </c>
      <c r="E41" s="39"/>
      <c r="F41" s="14"/>
      <c r="G41" s="14"/>
      <c r="H41" s="14">
        <v>30</v>
      </c>
      <c r="I41" s="14">
        <v>85.1</v>
      </c>
      <c r="J41" s="9"/>
      <c r="K41" s="14">
        <v>65</v>
      </c>
      <c r="L41" s="14">
        <v>2.06</v>
      </c>
      <c r="M41" s="14">
        <v>0.6</v>
      </c>
      <c r="N41" s="14">
        <f t="shared" si="0"/>
        <v>1.0655737704918034</v>
      </c>
      <c r="O41" s="14">
        <f t="shared" si="1"/>
        <v>1.373239436619718</v>
      </c>
      <c r="P41" s="14"/>
      <c r="Q41" s="14"/>
      <c r="R41" s="14"/>
      <c r="W41" t="s">
        <v>3530</v>
      </c>
      <c r="X41" s="6">
        <v>2004</v>
      </c>
      <c r="Z41" s="6">
        <v>0</v>
      </c>
      <c r="AD41" s="14">
        <v>61</v>
      </c>
    </row>
    <row r="42" spans="1:30">
      <c r="A42" s="9">
        <v>2</v>
      </c>
      <c r="B42" s="9" t="str">
        <f t="shared" si="2"/>
        <v>Bandor 50ASW/4</v>
      </c>
      <c r="C42" s="14" t="s">
        <v>761</v>
      </c>
      <c r="D42" s="14" t="s">
        <v>765</v>
      </c>
      <c r="E42" s="39"/>
      <c r="F42" s="14"/>
      <c r="G42" s="14"/>
      <c r="H42" s="14">
        <v>30</v>
      </c>
      <c r="I42" s="14">
        <v>85.1</v>
      </c>
      <c r="J42" s="9"/>
      <c r="K42" s="14">
        <v>64</v>
      </c>
      <c r="L42" s="14">
        <v>2.46</v>
      </c>
      <c r="M42" s="14">
        <v>0.53</v>
      </c>
      <c r="N42" s="14">
        <f t="shared" si="0"/>
        <v>0.77108433734939763</v>
      </c>
      <c r="O42" s="14">
        <f t="shared" si="1"/>
        <v>1.6951524237881066</v>
      </c>
      <c r="P42" s="14"/>
      <c r="Q42" s="14"/>
      <c r="R42" s="14"/>
      <c r="W42" t="s">
        <v>3530</v>
      </c>
      <c r="X42" s="6">
        <v>2004</v>
      </c>
      <c r="Z42" s="6">
        <v>0</v>
      </c>
      <c r="AD42" s="14">
        <v>83</v>
      </c>
    </row>
    <row r="43" spans="1:30">
      <c r="A43" s="9">
        <v>2</v>
      </c>
      <c r="B43" s="9" t="str">
        <f t="shared" si="2"/>
        <v xml:space="preserve">Hi-Vi A2S </v>
      </c>
      <c r="C43" s="14" t="s">
        <v>8</v>
      </c>
      <c r="D43" s="14" t="s">
        <v>766</v>
      </c>
      <c r="E43" s="39"/>
      <c r="F43" s="14"/>
      <c r="G43" s="14"/>
      <c r="H43" s="14">
        <v>10</v>
      </c>
      <c r="I43" s="14">
        <v>78</v>
      </c>
      <c r="J43" s="9">
        <v>1.5</v>
      </c>
      <c r="K43" s="14">
        <v>153</v>
      </c>
      <c r="L43" s="14">
        <v>0.2</v>
      </c>
      <c r="M43" s="14">
        <v>1.27</v>
      </c>
      <c r="N43" s="14">
        <f t="shared" si="0"/>
        <v>1.53</v>
      </c>
      <c r="O43" s="14">
        <f t="shared" si="1"/>
        <v>7.4734615384615424</v>
      </c>
      <c r="P43" s="14"/>
      <c r="Q43" s="14"/>
      <c r="R43" s="14"/>
      <c r="W43" t="s">
        <v>3530</v>
      </c>
      <c r="X43" s="6">
        <v>2004</v>
      </c>
      <c r="Z43" s="6">
        <v>0</v>
      </c>
      <c r="AD43" s="14">
        <v>100</v>
      </c>
    </row>
    <row r="44" spans="1:30">
      <c r="A44" s="9">
        <v>2</v>
      </c>
      <c r="B44" s="9" t="str">
        <f t="shared" si="2"/>
        <v xml:space="preserve">Hi-Vi B2S </v>
      </c>
      <c r="C44" s="14" t="s">
        <v>8</v>
      </c>
      <c r="D44" s="14" t="s">
        <v>767</v>
      </c>
      <c r="E44" s="39"/>
      <c r="F44" s="14"/>
      <c r="G44" s="14"/>
      <c r="H44" s="14">
        <v>10</v>
      </c>
      <c r="I44" s="14">
        <v>78</v>
      </c>
      <c r="J44" s="9">
        <v>1.5</v>
      </c>
      <c r="K44" s="14">
        <v>152</v>
      </c>
      <c r="L44" s="14">
        <v>0.2</v>
      </c>
      <c r="M44" s="14">
        <v>1.2</v>
      </c>
      <c r="N44" s="14">
        <f t="shared" si="0"/>
        <v>1.5353535353535352</v>
      </c>
      <c r="O44" s="14">
        <f t="shared" si="1"/>
        <v>5.4939759036144595</v>
      </c>
      <c r="P44" s="14"/>
      <c r="Q44" s="14"/>
      <c r="R44" s="14"/>
      <c r="W44" t="s">
        <v>3530</v>
      </c>
      <c r="X44" s="6">
        <v>2004</v>
      </c>
      <c r="Z44" s="6">
        <v>0</v>
      </c>
      <c r="AD44" s="14">
        <v>99</v>
      </c>
    </row>
    <row r="45" spans="1:30">
      <c r="A45" s="9">
        <v>2</v>
      </c>
      <c r="B45" s="9" t="str">
        <f t="shared" si="2"/>
        <v>Phoenix Gold Titanium 12</v>
      </c>
      <c r="C45" s="14" t="s">
        <v>768</v>
      </c>
      <c r="D45" s="14" t="s">
        <v>769</v>
      </c>
      <c r="E45" s="39"/>
      <c r="F45" s="14"/>
      <c r="G45" s="14"/>
      <c r="H45" s="14">
        <v>500</v>
      </c>
      <c r="I45" s="14"/>
      <c r="J45" s="9">
        <v>18.100000000000001</v>
      </c>
      <c r="K45" s="14">
        <v>27.22</v>
      </c>
      <c r="L45" s="14">
        <v>47.25</v>
      </c>
      <c r="M45" s="14">
        <v>0.41199999999999998</v>
      </c>
      <c r="N45" s="14">
        <f t="shared" si="0"/>
        <v>0.43903225806451612</v>
      </c>
      <c r="O45" s="14">
        <f t="shared" si="1"/>
        <v>6.6913126491646748</v>
      </c>
      <c r="P45" s="14"/>
      <c r="Q45" s="14"/>
      <c r="R45" s="14"/>
      <c r="W45" t="s">
        <v>3530</v>
      </c>
      <c r="X45" s="6">
        <v>2004</v>
      </c>
      <c r="Z45" s="6">
        <v>0</v>
      </c>
      <c r="AD45" s="14">
        <v>62</v>
      </c>
    </row>
    <row r="46" spans="1:30">
      <c r="A46" s="9">
        <v>2</v>
      </c>
      <c r="B46" s="9" t="str">
        <f t="shared" si="2"/>
        <v>Tang Band W23-1046SB</v>
      </c>
      <c r="C46" s="14" t="s">
        <v>14</v>
      </c>
      <c r="D46" s="14" t="s">
        <v>770</v>
      </c>
      <c r="E46" s="39"/>
      <c r="F46" s="14"/>
      <c r="G46" s="14"/>
      <c r="H46" s="14">
        <v>15</v>
      </c>
      <c r="I46" s="14">
        <v>90</v>
      </c>
      <c r="J46" s="9">
        <v>1</v>
      </c>
      <c r="K46" s="14">
        <v>155</v>
      </c>
      <c r="L46" s="14">
        <v>1.03</v>
      </c>
      <c r="M46" s="14">
        <v>0.48</v>
      </c>
      <c r="N46" s="14">
        <f t="shared" si="0"/>
        <v>0.54964539007092195</v>
      </c>
      <c r="O46" s="14">
        <f t="shared" si="1"/>
        <v>3.7881873727087583</v>
      </c>
      <c r="P46" s="14"/>
      <c r="Q46" s="14"/>
      <c r="R46" s="14"/>
      <c r="W46" t="s">
        <v>3530</v>
      </c>
      <c r="X46" s="6">
        <v>2004</v>
      </c>
      <c r="Z46" s="6">
        <v>0</v>
      </c>
      <c r="AD46" s="14">
        <v>282</v>
      </c>
    </row>
    <row r="47" spans="1:30">
      <c r="A47" s="9">
        <v>2</v>
      </c>
      <c r="B47" s="9" t="str">
        <f t="shared" si="2"/>
        <v>Tang Band W23-1046SB</v>
      </c>
      <c r="C47" s="14" t="s">
        <v>14</v>
      </c>
      <c r="D47" s="14" t="s">
        <v>770</v>
      </c>
      <c r="E47" s="39"/>
      <c r="F47" s="14"/>
      <c r="G47" s="14"/>
      <c r="H47" s="14">
        <v>15</v>
      </c>
      <c r="I47" s="14">
        <v>90</v>
      </c>
      <c r="J47" s="9">
        <v>1</v>
      </c>
      <c r="K47" s="14">
        <v>155</v>
      </c>
      <c r="L47" s="14">
        <v>1.03</v>
      </c>
      <c r="M47" s="14">
        <v>0.48</v>
      </c>
      <c r="N47" s="14">
        <f t="shared" si="0"/>
        <v>0.54964539007092195</v>
      </c>
      <c r="O47" s="14">
        <f t="shared" si="1"/>
        <v>3.7881873727087583</v>
      </c>
      <c r="P47" s="14"/>
      <c r="Q47" s="14"/>
      <c r="R47" s="14"/>
      <c r="W47" t="s">
        <v>3530</v>
      </c>
      <c r="X47" s="6">
        <v>2004</v>
      </c>
      <c r="Z47" s="6">
        <v>0</v>
      </c>
      <c r="AD47" s="14">
        <v>282</v>
      </c>
    </row>
    <row r="48" spans="1:30">
      <c r="A48" s="9">
        <v>2</v>
      </c>
      <c r="B48" s="9" t="str">
        <f t="shared" si="2"/>
        <v>Tang Band W23-972SB</v>
      </c>
      <c r="C48" s="14" t="s">
        <v>14</v>
      </c>
      <c r="D48" s="14" t="s">
        <v>771</v>
      </c>
      <c r="E48" s="39"/>
      <c r="F48" s="14"/>
      <c r="G48" s="14"/>
      <c r="H48" s="14">
        <v>15</v>
      </c>
      <c r="I48" s="14">
        <v>88</v>
      </c>
      <c r="J48" s="9">
        <v>1</v>
      </c>
      <c r="K48" s="14">
        <v>140</v>
      </c>
      <c r="L48" s="14">
        <v>0.88</v>
      </c>
      <c r="M48" s="14">
        <v>0.48</v>
      </c>
      <c r="N48" s="14">
        <f t="shared" si="0"/>
        <v>0.56910569105691056</v>
      </c>
      <c r="O48" s="14">
        <f t="shared" si="1"/>
        <v>3.0656934306569328</v>
      </c>
      <c r="P48" s="14"/>
      <c r="Q48" s="14"/>
      <c r="R48" s="14"/>
      <c r="W48" t="s">
        <v>3530</v>
      </c>
      <c r="X48" s="6">
        <v>2004</v>
      </c>
      <c r="Z48" s="6">
        <v>0</v>
      </c>
      <c r="AD48" s="14">
        <v>246</v>
      </c>
    </row>
    <row r="49" spans="1:30">
      <c r="A49" s="9">
        <v>2</v>
      </c>
      <c r="B49" s="9" t="str">
        <f t="shared" si="2"/>
        <v>Tang Band W23-972SB</v>
      </c>
      <c r="C49" s="14" t="s">
        <v>14</v>
      </c>
      <c r="D49" s="14" t="s">
        <v>771</v>
      </c>
      <c r="E49" s="39"/>
      <c r="F49" s="14"/>
      <c r="G49" s="14"/>
      <c r="H49" s="14">
        <v>15</v>
      </c>
      <c r="I49" s="14">
        <v>88</v>
      </c>
      <c r="J49" s="9">
        <v>1</v>
      </c>
      <c r="K49" s="14">
        <v>140</v>
      </c>
      <c r="L49" s="14">
        <v>0.88</v>
      </c>
      <c r="M49" s="14">
        <v>0.48</v>
      </c>
      <c r="N49" s="14">
        <f t="shared" si="0"/>
        <v>0.56910569105691056</v>
      </c>
      <c r="O49" s="14">
        <f t="shared" si="1"/>
        <v>3.0656934306569328</v>
      </c>
      <c r="P49" s="14"/>
      <c r="Q49" s="14"/>
      <c r="R49" s="14"/>
      <c r="W49" t="s">
        <v>3530</v>
      </c>
      <c r="X49" s="6">
        <v>2004</v>
      </c>
      <c r="Z49" s="6">
        <v>0</v>
      </c>
      <c r="AD49" s="14">
        <v>246</v>
      </c>
    </row>
    <row r="50" spans="1:30">
      <c r="A50" s="9">
        <v>2</v>
      </c>
      <c r="B50" s="9" t="str">
        <f t="shared" si="2"/>
        <v>Tang Band W23-973SB</v>
      </c>
      <c r="C50" s="14" t="s">
        <v>14</v>
      </c>
      <c r="D50" s="14" t="s">
        <v>772</v>
      </c>
      <c r="E50" s="39"/>
      <c r="F50" s="14"/>
      <c r="G50" s="14"/>
      <c r="H50" s="14">
        <v>15</v>
      </c>
      <c r="I50" s="14">
        <v>88</v>
      </c>
      <c r="J50" s="9">
        <v>1</v>
      </c>
      <c r="K50" s="14">
        <v>140</v>
      </c>
      <c r="L50" s="14">
        <v>0.88</v>
      </c>
      <c r="M50" s="14">
        <v>0.51</v>
      </c>
      <c r="N50" s="14">
        <f t="shared" si="0"/>
        <v>0.59071729957805907</v>
      </c>
      <c r="O50" s="14">
        <f t="shared" si="1"/>
        <v>3.7323575535807643</v>
      </c>
      <c r="P50" s="14"/>
      <c r="Q50" s="14"/>
      <c r="R50" s="14"/>
      <c r="W50" t="s">
        <v>3530</v>
      </c>
      <c r="X50" s="6">
        <v>2004</v>
      </c>
      <c r="Z50" s="6">
        <v>0</v>
      </c>
      <c r="AD50" s="14">
        <v>237</v>
      </c>
    </row>
    <row r="51" spans="1:30">
      <c r="A51" s="9">
        <v>2</v>
      </c>
      <c r="B51" s="9" t="str">
        <f t="shared" si="2"/>
        <v>Tang Band W23-973SB</v>
      </c>
      <c r="C51" s="14" t="s">
        <v>14</v>
      </c>
      <c r="D51" s="14" t="s">
        <v>772</v>
      </c>
      <c r="E51" s="39"/>
      <c r="F51" s="14"/>
      <c r="G51" s="14"/>
      <c r="H51" s="14">
        <v>15</v>
      </c>
      <c r="I51" s="14">
        <v>88</v>
      </c>
      <c r="J51" s="9">
        <v>1</v>
      </c>
      <c r="K51" s="14">
        <v>140</v>
      </c>
      <c r="L51" s="14">
        <v>0.88</v>
      </c>
      <c r="M51" s="14">
        <v>0.51</v>
      </c>
      <c r="N51" s="14">
        <f t="shared" si="0"/>
        <v>0.59071729957805907</v>
      </c>
      <c r="O51" s="14">
        <f t="shared" si="1"/>
        <v>3.7323575535807643</v>
      </c>
      <c r="P51" s="14"/>
      <c r="Q51" s="14"/>
      <c r="R51" s="14"/>
      <c r="W51" t="s">
        <v>3530</v>
      </c>
      <c r="X51" s="6">
        <v>2004</v>
      </c>
      <c r="Z51" s="6">
        <v>0</v>
      </c>
      <c r="AD51" s="14">
        <v>237</v>
      </c>
    </row>
    <row r="52" spans="1:30">
      <c r="A52" s="9">
        <v>2</v>
      </c>
      <c r="B52" s="9" t="str">
        <f t="shared" si="2"/>
        <v>Tang Band W2-780SB</v>
      </c>
      <c r="C52" s="14" t="s">
        <v>14</v>
      </c>
      <c r="D52" s="14" t="s">
        <v>773</v>
      </c>
      <c r="E52" s="39"/>
      <c r="F52" s="14"/>
      <c r="G52" s="14"/>
      <c r="H52" s="14">
        <v>10</v>
      </c>
      <c r="I52" s="14">
        <v>86</v>
      </c>
      <c r="J52" s="9">
        <v>0.9</v>
      </c>
      <c r="K52" s="14">
        <v>135</v>
      </c>
      <c r="L52" s="14">
        <v>0.35</v>
      </c>
      <c r="M52" s="14">
        <v>0.31</v>
      </c>
      <c r="N52" s="14">
        <f t="shared" si="0"/>
        <v>0.34005037783375314</v>
      </c>
      <c r="O52" s="14">
        <f t="shared" si="1"/>
        <v>3.5079631181894344</v>
      </c>
      <c r="P52" s="14"/>
      <c r="Q52" s="14"/>
      <c r="R52" s="14"/>
      <c r="W52" t="s">
        <v>3530</v>
      </c>
      <c r="X52" s="6">
        <v>2004</v>
      </c>
      <c r="Z52" s="6">
        <v>0</v>
      </c>
      <c r="AD52" s="14">
        <v>397</v>
      </c>
    </row>
    <row r="53" spans="1:30">
      <c r="A53" s="9">
        <v>2</v>
      </c>
      <c r="B53" s="9" t="str">
        <f t="shared" si="2"/>
        <v>Tang Band W2-800SF</v>
      </c>
      <c r="C53" s="14" t="s">
        <v>14</v>
      </c>
      <c r="D53" s="14" t="s">
        <v>774</v>
      </c>
      <c r="E53" s="39"/>
      <c r="F53" s="14"/>
      <c r="G53" s="14"/>
      <c r="H53" s="14">
        <v>10</v>
      </c>
      <c r="I53" s="14">
        <v>87</v>
      </c>
      <c r="J53" s="9">
        <v>1</v>
      </c>
      <c r="K53" s="14">
        <v>155</v>
      </c>
      <c r="L53" s="14">
        <v>0.23</v>
      </c>
      <c r="M53" s="14">
        <v>0.25</v>
      </c>
      <c r="N53" s="14">
        <f t="shared" si="0"/>
        <v>0.29980657640232106</v>
      </c>
      <c r="O53" s="14">
        <f t="shared" si="1"/>
        <v>1.5048543689320397</v>
      </c>
      <c r="P53" s="14"/>
      <c r="Q53" s="14"/>
      <c r="R53" s="14"/>
      <c r="W53" t="s">
        <v>3530</v>
      </c>
      <c r="X53" s="6">
        <v>2004</v>
      </c>
      <c r="Z53" s="6">
        <v>0</v>
      </c>
      <c r="AD53" s="14">
        <v>517</v>
      </c>
    </row>
    <row r="54" spans="1:30">
      <c r="A54" s="9">
        <v>2</v>
      </c>
      <c r="B54" s="9" t="str">
        <f t="shared" si="2"/>
        <v>Tang Band W2-802SB</v>
      </c>
      <c r="C54" s="14" t="s">
        <v>14</v>
      </c>
      <c r="D54" s="14" t="s">
        <v>775</v>
      </c>
      <c r="E54" s="39"/>
      <c r="F54" s="14"/>
      <c r="G54" s="14"/>
      <c r="H54" s="14">
        <v>10</v>
      </c>
      <c r="I54" s="14">
        <v>86</v>
      </c>
      <c r="J54" s="9">
        <v>1.1000000000000001</v>
      </c>
      <c r="K54" s="14">
        <v>135</v>
      </c>
      <c r="L54" s="14">
        <v>0.35</v>
      </c>
      <c r="M54" s="14">
        <v>0.31</v>
      </c>
      <c r="N54" s="14">
        <f t="shared" si="0"/>
        <v>0.3</v>
      </c>
      <c r="O54" s="14">
        <f t="shared" si="1"/>
        <v>-9.3000000000000078</v>
      </c>
      <c r="P54" s="14"/>
      <c r="Q54" s="14"/>
      <c r="R54" s="14"/>
      <c r="W54" t="s">
        <v>3530</v>
      </c>
      <c r="X54" s="6">
        <v>2004</v>
      </c>
      <c r="Z54" s="6">
        <v>0</v>
      </c>
      <c r="AD54" s="14">
        <v>450</v>
      </c>
    </row>
    <row r="55" spans="1:30">
      <c r="A55" s="9">
        <v>2</v>
      </c>
      <c r="B55" s="9" t="str">
        <f t="shared" si="2"/>
        <v>Tang Band W2-803SI</v>
      </c>
      <c r="C55" s="14" t="s">
        <v>14</v>
      </c>
      <c r="D55" s="14" t="s">
        <v>776</v>
      </c>
      <c r="E55" s="39"/>
      <c r="F55" s="14"/>
      <c r="G55" s="14"/>
      <c r="H55" s="14">
        <v>10</v>
      </c>
      <c r="I55" s="14">
        <v>86</v>
      </c>
      <c r="J55" s="9">
        <v>0.85</v>
      </c>
      <c r="K55" s="14">
        <v>130</v>
      </c>
      <c r="L55" s="14">
        <v>0.42</v>
      </c>
      <c r="M55" s="14">
        <v>0.28000000000000003</v>
      </c>
      <c r="N55" s="14">
        <f t="shared" si="0"/>
        <v>0.30023094688221708</v>
      </c>
      <c r="O55" s="14">
        <f t="shared" si="1"/>
        <v>4.1552511415525188</v>
      </c>
      <c r="P55" s="14"/>
      <c r="Q55" s="14"/>
      <c r="R55" s="14"/>
      <c r="W55" t="s">
        <v>3530</v>
      </c>
      <c r="X55" s="6">
        <v>2004</v>
      </c>
      <c r="Z55" s="6">
        <v>0</v>
      </c>
      <c r="AD55" s="14">
        <v>433</v>
      </c>
    </row>
    <row r="56" spans="1:30">
      <c r="A56" s="9">
        <v>2</v>
      </c>
      <c r="B56" s="9" t="str">
        <f t="shared" si="2"/>
        <v>Tang Band W2-835SE</v>
      </c>
      <c r="C56" s="14" t="s">
        <v>14</v>
      </c>
      <c r="D56" s="14" t="s">
        <v>777</v>
      </c>
      <c r="E56" s="39"/>
      <c r="F56" s="14"/>
      <c r="G56" s="14"/>
      <c r="H56" s="14">
        <v>12</v>
      </c>
      <c r="I56" s="14">
        <v>87</v>
      </c>
      <c r="J56" s="9">
        <v>1</v>
      </c>
      <c r="K56" s="14">
        <v>135</v>
      </c>
      <c r="L56" s="14">
        <v>0.35</v>
      </c>
      <c r="M56" s="14">
        <v>0.27</v>
      </c>
      <c r="N56" s="14">
        <f t="shared" si="0"/>
        <v>0.28969957081545067</v>
      </c>
      <c r="O56" s="14">
        <f t="shared" si="1"/>
        <v>3.9705882352941226</v>
      </c>
      <c r="P56" s="14"/>
      <c r="Q56" s="14"/>
      <c r="R56" s="14"/>
      <c r="W56" t="s">
        <v>3530</v>
      </c>
      <c r="X56" s="6">
        <v>2004</v>
      </c>
      <c r="Z56" s="6">
        <v>0</v>
      </c>
      <c r="AD56" s="14">
        <v>466</v>
      </c>
    </row>
    <row r="57" spans="1:30">
      <c r="A57" s="9">
        <v>2</v>
      </c>
      <c r="B57" s="9" t="str">
        <f t="shared" si="2"/>
        <v>Tang Band W2-852SE</v>
      </c>
      <c r="C57" s="14" t="s">
        <v>14</v>
      </c>
      <c r="D57" s="14" t="s">
        <v>778</v>
      </c>
      <c r="E57" s="39"/>
      <c r="F57" s="14"/>
      <c r="G57" s="14"/>
      <c r="H57" s="14">
        <v>10</v>
      </c>
      <c r="I57" s="14">
        <v>86</v>
      </c>
      <c r="J57" s="9">
        <v>0.9</v>
      </c>
      <c r="K57" s="14">
        <v>135</v>
      </c>
      <c r="L57" s="14">
        <v>0.39</v>
      </c>
      <c r="M57" s="14">
        <v>0.33</v>
      </c>
      <c r="N57" s="14">
        <f t="shared" si="0"/>
        <v>0.36</v>
      </c>
      <c r="O57" s="14">
        <f t="shared" si="1"/>
        <v>3.9599999999999991</v>
      </c>
      <c r="P57" s="14"/>
      <c r="Q57" s="14"/>
      <c r="R57" s="14"/>
      <c r="W57" t="s">
        <v>3530</v>
      </c>
      <c r="X57" s="6">
        <v>2004</v>
      </c>
      <c r="Z57" s="6">
        <v>0</v>
      </c>
      <c r="AD57" s="14">
        <v>375</v>
      </c>
    </row>
    <row r="58" spans="1:30">
      <c r="A58" s="9">
        <v>2</v>
      </c>
      <c r="B58" s="9" t="str">
        <f t="shared" si="2"/>
        <v>Tang Band W2-858S</v>
      </c>
      <c r="C58" s="14" t="s">
        <v>14</v>
      </c>
      <c r="D58" s="14" t="s">
        <v>779</v>
      </c>
      <c r="E58" s="39"/>
      <c r="F58" s="14"/>
      <c r="G58" s="14"/>
      <c r="H58" s="14">
        <v>3</v>
      </c>
      <c r="I58" s="14">
        <v>85</v>
      </c>
      <c r="J58" s="9">
        <v>0.35</v>
      </c>
      <c r="K58" s="14">
        <v>290</v>
      </c>
      <c r="L58" s="14">
        <v>0.17</v>
      </c>
      <c r="M58" s="14">
        <v>1.0900000000000001</v>
      </c>
      <c r="N58" s="14">
        <f t="shared" si="0"/>
        <v>1.7365269461077844</v>
      </c>
      <c r="O58" s="14">
        <f t="shared" si="1"/>
        <v>2.927665092155229</v>
      </c>
      <c r="P58" s="14"/>
      <c r="Q58" s="14"/>
      <c r="R58" s="14"/>
      <c r="W58" t="s">
        <v>3530</v>
      </c>
      <c r="X58" s="6">
        <v>2004</v>
      </c>
      <c r="Z58" s="6">
        <v>0</v>
      </c>
      <c r="AD58" s="14">
        <v>167</v>
      </c>
    </row>
    <row r="59" spans="1:30">
      <c r="A59" s="9">
        <v>2</v>
      </c>
      <c r="B59" s="9" t="str">
        <f t="shared" si="2"/>
        <v>Tang Band W2-924SF</v>
      </c>
      <c r="C59" s="14" t="s">
        <v>14</v>
      </c>
      <c r="D59" s="14" t="s">
        <v>780</v>
      </c>
      <c r="E59" s="39"/>
      <c r="F59" s="14"/>
      <c r="G59" s="14"/>
      <c r="H59" s="14">
        <v>10</v>
      </c>
      <c r="I59" s="14">
        <v>86</v>
      </c>
      <c r="J59" s="9">
        <v>0.9</v>
      </c>
      <c r="K59" s="14">
        <v>130</v>
      </c>
      <c r="L59" s="14">
        <v>0.5</v>
      </c>
      <c r="M59" s="14">
        <v>0.27</v>
      </c>
      <c r="N59" s="14">
        <f t="shared" si="0"/>
        <v>0.30023094688221708</v>
      </c>
      <c r="O59" s="14">
        <f t="shared" si="1"/>
        <v>2.6814362108479797</v>
      </c>
      <c r="P59" s="14"/>
      <c r="Q59" s="14"/>
      <c r="R59" s="14"/>
      <c r="W59" t="s">
        <v>3530</v>
      </c>
      <c r="X59" s="6">
        <v>2004</v>
      </c>
      <c r="Z59" s="6">
        <v>0</v>
      </c>
      <c r="AD59" s="14">
        <v>433</v>
      </c>
    </row>
    <row r="60" spans="1:30">
      <c r="A60" s="9">
        <v>2</v>
      </c>
      <c r="B60" s="9" t="str">
        <f t="shared" si="2"/>
        <v>Visaton FRWS 5 8 Ohm</v>
      </c>
      <c r="C60" s="14" t="s">
        <v>752</v>
      </c>
      <c r="D60" s="14" t="s">
        <v>756</v>
      </c>
      <c r="E60" s="39"/>
      <c r="F60" s="14"/>
      <c r="G60" s="14"/>
      <c r="H60" s="14">
        <v>5</v>
      </c>
      <c r="I60" s="14">
        <v>84</v>
      </c>
      <c r="J60" s="9">
        <v>4</v>
      </c>
      <c r="K60" s="14">
        <v>250</v>
      </c>
      <c r="L60" s="14">
        <v>0.2</v>
      </c>
      <c r="M60" s="14">
        <v>1.25</v>
      </c>
      <c r="N60" s="14">
        <f t="shared" si="0"/>
        <v>2.5</v>
      </c>
      <c r="O60" s="14">
        <f t="shared" si="1"/>
        <v>2.5</v>
      </c>
      <c r="P60" s="14"/>
      <c r="Q60" s="14"/>
      <c r="R60" s="14"/>
      <c r="W60" t="s">
        <v>3530</v>
      </c>
      <c r="X60" s="6">
        <v>2004</v>
      </c>
      <c r="Z60" s="6">
        <v>0</v>
      </c>
      <c r="AD60" s="14">
        <v>100</v>
      </c>
    </row>
    <row r="61" spans="1:30">
      <c r="A61" s="9">
        <v>2.5</v>
      </c>
      <c r="B61" s="9" t="str">
        <f t="shared" si="2"/>
        <v>Visaton SC 5.9 8 Ohm</v>
      </c>
      <c r="C61" s="14" t="s">
        <v>752</v>
      </c>
      <c r="D61" s="14" t="s">
        <v>781</v>
      </c>
      <c r="E61" s="39"/>
      <c r="F61" s="14"/>
      <c r="G61" s="14"/>
      <c r="H61" s="14">
        <v>10</v>
      </c>
      <c r="I61" s="14">
        <v>83</v>
      </c>
      <c r="J61" s="9">
        <v>1.5</v>
      </c>
      <c r="K61" s="14">
        <v>170</v>
      </c>
      <c r="L61" s="14">
        <v>0.6</v>
      </c>
      <c r="M61" s="14">
        <v>1.33</v>
      </c>
      <c r="N61" s="14">
        <f t="shared" si="0"/>
        <v>1.9767441860465116</v>
      </c>
      <c r="O61" s="14">
        <f t="shared" si="1"/>
        <v>4.0650845019777062</v>
      </c>
      <c r="P61" s="14"/>
      <c r="Q61" s="14"/>
      <c r="R61" s="14"/>
      <c r="W61" t="s">
        <v>3530</v>
      </c>
      <c r="X61" s="6">
        <v>2004</v>
      </c>
      <c r="Z61" s="6">
        <v>0</v>
      </c>
      <c r="AD61" s="14">
        <v>86</v>
      </c>
    </row>
    <row r="62" spans="1:30">
      <c r="A62" s="9">
        <v>3</v>
      </c>
      <c r="B62" s="9" t="str">
        <f t="shared" si="2"/>
        <v>Audax AP080G0</v>
      </c>
      <c r="C62" s="14" t="s">
        <v>782</v>
      </c>
      <c r="D62" s="14" t="s">
        <v>783</v>
      </c>
      <c r="E62" s="39"/>
      <c r="F62" s="14"/>
      <c r="G62" s="14"/>
      <c r="H62" s="14">
        <v>25</v>
      </c>
      <c r="I62" s="14">
        <v>82.6</v>
      </c>
      <c r="J62" s="9">
        <v>1.6</v>
      </c>
      <c r="K62" s="14">
        <v>142</v>
      </c>
      <c r="L62" s="14">
        <v>0.61</v>
      </c>
      <c r="M62" s="14">
        <v>0.97</v>
      </c>
      <c r="N62" s="14">
        <f t="shared" si="0"/>
        <v>0</v>
      </c>
      <c r="O62" s="14">
        <f t="shared" si="1"/>
        <v>0</v>
      </c>
      <c r="P62" s="14"/>
      <c r="Q62" s="14"/>
      <c r="R62" s="14"/>
      <c r="W62" t="s">
        <v>3530</v>
      </c>
      <c r="X62" s="6">
        <v>2004</v>
      </c>
      <c r="Z62" s="6">
        <v>0</v>
      </c>
      <c r="AD62" s="14"/>
    </row>
    <row r="63" spans="1:30">
      <c r="A63" s="9">
        <v>3</v>
      </c>
      <c r="B63" s="9" t="str">
        <f t="shared" si="2"/>
        <v>Audax HP080G0</v>
      </c>
      <c r="C63" s="14" t="s">
        <v>782</v>
      </c>
      <c r="D63" s="14" t="s">
        <v>784</v>
      </c>
      <c r="E63" s="39"/>
      <c r="F63" s="14"/>
      <c r="G63" s="14"/>
      <c r="H63" s="14">
        <v>25</v>
      </c>
      <c r="I63" s="14">
        <v>85</v>
      </c>
      <c r="J63" s="9">
        <v>1.6</v>
      </c>
      <c r="K63" s="14">
        <v>118</v>
      </c>
      <c r="L63" s="14">
        <v>0.93</v>
      </c>
      <c r="M63" s="14">
        <v>0.51</v>
      </c>
      <c r="N63" s="14">
        <f t="shared" si="0"/>
        <v>0.67045454545454541</v>
      </c>
      <c r="O63" s="14">
        <f t="shared" si="1"/>
        <v>2.131019830028329</v>
      </c>
      <c r="P63" s="14"/>
      <c r="Q63" s="14"/>
      <c r="R63" s="14"/>
      <c r="W63" t="s">
        <v>3530</v>
      </c>
      <c r="X63" s="6">
        <v>2004</v>
      </c>
      <c r="Z63" s="6">
        <v>0</v>
      </c>
      <c r="AD63" s="14">
        <v>176</v>
      </c>
    </row>
    <row r="64" spans="1:30">
      <c r="A64" s="9">
        <v>3</v>
      </c>
      <c r="B64" s="9" t="str">
        <f t="shared" si="2"/>
        <v>Aura NS3-193-8A</v>
      </c>
      <c r="C64" s="14" t="s">
        <v>724</v>
      </c>
      <c r="D64" s="14" t="s">
        <v>785</v>
      </c>
      <c r="E64" s="39"/>
      <c r="F64" s="14"/>
      <c r="G64" s="14"/>
      <c r="H64" s="14">
        <v>20</v>
      </c>
      <c r="I64" s="14">
        <v>80</v>
      </c>
      <c r="J64" s="9">
        <v>5</v>
      </c>
      <c r="K64" s="14">
        <v>80</v>
      </c>
      <c r="L64" s="14">
        <v>1.25</v>
      </c>
      <c r="M64" s="14">
        <v>0.67</v>
      </c>
      <c r="N64" s="14">
        <f t="shared" si="0"/>
        <v>0.72727272727272729</v>
      </c>
      <c r="O64" s="14">
        <f t="shared" si="1"/>
        <v>8.5079365079365168</v>
      </c>
      <c r="P64" s="14"/>
      <c r="Q64" s="14"/>
      <c r="R64" s="14"/>
      <c r="W64" t="s">
        <v>3530</v>
      </c>
      <c r="X64" s="6">
        <v>2004</v>
      </c>
      <c r="Z64" s="6">
        <v>0</v>
      </c>
      <c r="AD64" s="14">
        <v>110</v>
      </c>
    </row>
    <row r="65" spans="1:30">
      <c r="A65" s="9">
        <v>3</v>
      </c>
      <c r="B65" s="9" t="str">
        <f t="shared" si="2"/>
        <v>Fostex FE83E</v>
      </c>
      <c r="C65" s="14" t="s">
        <v>786</v>
      </c>
      <c r="D65" s="14" t="s">
        <v>787</v>
      </c>
      <c r="E65" s="39"/>
      <c r="F65" s="14"/>
      <c r="G65" s="14"/>
      <c r="H65" s="14">
        <v>10</v>
      </c>
      <c r="I65" s="14">
        <v>88</v>
      </c>
      <c r="J65" s="9">
        <v>0.4</v>
      </c>
      <c r="K65" s="14">
        <v>140</v>
      </c>
      <c r="L65" s="14">
        <v>1.2929999999999999</v>
      </c>
      <c r="M65" s="14">
        <v>0.78</v>
      </c>
      <c r="N65" s="14">
        <f t="shared" si="0"/>
        <v>0</v>
      </c>
      <c r="O65" s="14">
        <f t="shared" si="1"/>
        <v>0</v>
      </c>
      <c r="P65" s="14"/>
      <c r="Q65" s="14"/>
      <c r="R65" s="14"/>
      <c r="W65" t="s">
        <v>3530</v>
      </c>
      <c r="X65" s="6">
        <v>2004</v>
      </c>
      <c r="Z65" s="6">
        <v>0</v>
      </c>
      <c r="AD65" s="14"/>
    </row>
    <row r="66" spans="1:30">
      <c r="A66" s="9">
        <v>3</v>
      </c>
      <c r="B66" s="9" t="str">
        <f t="shared" si="2"/>
        <v>Fostex FE87E</v>
      </c>
      <c r="C66" s="14" t="s">
        <v>786</v>
      </c>
      <c r="D66" s="14" t="s">
        <v>788</v>
      </c>
      <c r="E66" s="39"/>
      <c r="F66" s="14"/>
      <c r="G66" s="14"/>
      <c r="H66" s="14">
        <v>10</v>
      </c>
      <c r="I66" s="14">
        <v>89</v>
      </c>
      <c r="J66" s="9">
        <v>0.4</v>
      </c>
      <c r="K66" s="14">
        <v>140</v>
      </c>
      <c r="L66" s="14">
        <v>1.03</v>
      </c>
      <c r="M66" s="14">
        <v>0.92</v>
      </c>
      <c r="N66" s="14">
        <f t="shared" ref="N66:N129" si="3">IF(AD66&gt;0,K66/AD66,0)</f>
        <v>0</v>
      </c>
      <c r="O66" s="14">
        <f t="shared" ref="O66:O129" si="4">IF(AD66&gt;0,1/(1/M66-1/N66),0)</f>
        <v>0</v>
      </c>
      <c r="P66" s="14"/>
      <c r="Q66" s="14"/>
      <c r="R66" s="14"/>
      <c r="W66" t="s">
        <v>3530</v>
      </c>
      <c r="X66" s="6">
        <v>2004</v>
      </c>
      <c r="Z66" s="6">
        <v>0</v>
      </c>
      <c r="AD66" s="14"/>
    </row>
    <row r="67" spans="1:30">
      <c r="A67" s="9">
        <v>3</v>
      </c>
      <c r="B67" s="9" t="str">
        <f t="shared" ref="B67:B130" si="5">CONCATENATE(C67,CHAR(32),D67)</f>
        <v>Fostex FF85K</v>
      </c>
      <c r="C67" s="14" t="s">
        <v>786</v>
      </c>
      <c r="D67" s="14" t="s">
        <v>789</v>
      </c>
      <c r="E67" s="39"/>
      <c r="F67" s="14"/>
      <c r="G67" s="14"/>
      <c r="H67" s="14">
        <v>10</v>
      </c>
      <c r="I67" s="14">
        <v>88</v>
      </c>
      <c r="J67" s="9">
        <v>0.55000000000000004</v>
      </c>
      <c r="K67" s="14">
        <v>122</v>
      </c>
      <c r="L67" s="14">
        <v>1.07</v>
      </c>
      <c r="M67" s="14">
        <v>0.47</v>
      </c>
      <c r="N67" s="14">
        <f t="shared" si="3"/>
        <v>0</v>
      </c>
      <c r="O67" s="14">
        <f t="shared" si="4"/>
        <v>0</v>
      </c>
      <c r="P67" s="14"/>
      <c r="Q67" s="14"/>
      <c r="R67" s="14"/>
      <c r="W67" t="s">
        <v>3530</v>
      </c>
      <c r="X67" s="6">
        <v>2004</v>
      </c>
      <c r="Z67" s="6">
        <v>0</v>
      </c>
      <c r="AD67" s="14"/>
    </row>
    <row r="68" spans="1:30">
      <c r="A68" s="9">
        <v>3</v>
      </c>
      <c r="B68" s="9" t="str">
        <f t="shared" si="5"/>
        <v xml:space="preserve">Hi-Vi B3N </v>
      </c>
      <c r="C68" s="14" t="s">
        <v>8</v>
      </c>
      <c r="D68" s="14" t="s">
        <v>790</v>
      </c>
      <c r="E68" s="39"/>
      <c r="F68" s="14"/>
      <c r="G68" s="14"/>
      <c r="H68" s="14">
        <v>15</v>
      </c>
      <c r="I68" s="14">
        <v>81</v>
      </c>
      <c r="J68" s="9">
        <v>3</v>
      </c>
      <c r="K68" s="14">
        <v>77</v>
      </c>
      <c r="L68" s="14">
        <v>1.7</v>
      </c>
      <c r="M68" s="14">
        <v>0.86</v>
      </c>
      <c r="N68" s="14">
        <f t="shared" si="3"/>
        <v>1.0694444444444444</v>
      </c>
      <c r="O68" s="14">
        <f t="shared" si="4"/>
        <v>4.391246684350131</v>
      </c>
      <c r="P68" s="14"/>
      <c r="Q68" s="14"/>
      <c r="R68" s="14"/>
      <c r="W68" t="s">
        <v>3530</v>
      </c>
      <c r="X68" s="6">
        <v>2004</v>
      </c>
      <c r="Z68" s="6">
        <v>0</v>
      </c>
      <c r="AD68" s="14">
        <v>72</v>
      </c>
    </row>
    <row r="69" spans="1:30">
      <c r="A69" s="9">
        <v>3</v>
      </c>
      <c r="B69" s="9" t="str">
        <f t="shared" si="5"/>
        <v xml:space="preserve">Hi-Vi B3S </v>
      </c>
      <c r="C69" s="14" t="s">
        <v>8</v>
      </c>
      <c r="D69" s="14" t="s">
        <v>791</v>
      </c>
      <c r="E69" s="39"/>
      <c r="F69" s="14"/>
      <c r="G69" s="14"/>
      <c r="H69" s="14">
        <v>15</v>
      </c>
      <c r="I69" s="14">
        <v>80</v>
      </c>
      <c r="J69" s="9">
        <v>3</v>
      </c>
      <c r="K69" s="14">
        <v>80</v>
      </c>
      <c r="L69" s="14">
        <v>1.6</v>
      </c>
      <c r="M69" s="14">
        <v>0.93</v>
      </c>
      <c r="N69" s="14">
        <f t="shared" si="3"/>
        <v>1.1940298507462686</v>
      </c>
      <c r="O69" s="14">
        <f t="shared" si="4"/>
        <v>4.2057659694742808</v>
      </c>
      <c r="P69" s="14"/>
      <c r="Q69" s="14"/>
      <c r="R69" s="14"/>
      <c r="W69" t="s">
        <v>3530</v>
      </c>
      <c r="X69" s="6">
        <v>2004</v>
      </c>
      <c r="Z69" s="6">
        <v>0</v>
      </c>
      <c r="AD69" s="14">
        <v>67</v>
      </c>
    </row>
    <row r="70" spans="1:30">
      <c r="A70" s="9">
        <v>3</v>
      </c>
      <c r="B70" s="9" t="str">
        <f t="shared" si="5"/>
        <v xml:space="preserve">Hi-Vi M3N </v>
      </c>
      <c r="C70" s="14" t="s">
        <v>8</v>
      </c>
      <c r="D70" s="14" t="s">
        <v>792</v>
      </c>
      <c r="E70" s="39"/>
      <c r="F70" s="14"/>
      <c r="G70" s="14"/>
      <c r="H70" s="14">
        <v>15</v>
      </c>
      <c r="I70" s="14">
        <v>82</v>
      </c>
      <c r="J70" s="9">
        <v>3</v>
      </c>
      <c r="K70" s="14">
        <v>91</v>
      </c>
      <c r="L70" s="14">
        <v>1.5</v>
      </c>
      <c r="M70" s="14">
        <v>0.8</v>
      </c>
      <c r="N70" s="14">
        <f t="shared" si="3"/>
        <v>1.0340909090909092</v>
      </c>
      <c r="O70" s="14">
        <f t="shared" si="4"/>
        <v>3.5339805825242707</v>
      </c>
      <c r="P70" s="14"/>
      <c r="Q70" s="14"/>
      <c r="R70" s="14"/>
      <c r="W70" t="s">
        <v>3530</v>
      </c>
      <c r="X70" s="6">
        <v>2004</v>
      </c>
      <c r="Z70" s="6">
        <v>0</v>
      </c>
      <c r="AD70" s="14">
        <v>88</v>
      </c>
    </row>
    <row r="71" spans="1:30">
      <c r="A71" s="9">
        <v>3</v>
      </c>
      <c r="B71" s="9" t="str">
        <f t="shared" si="5"/>
        <v xml:space="preserve">Mivoc MHE 280 MK II </v>
      </c>
      <c r="C71" s="14" t="s">
        <v>793</v>
      </c>
      <c r="D71" s="14" t="s">
        <v>794</v>
      </c>
      <c r="E71" s="39"/>
      <c r="F71" s="14"/>
      <c r="G71" s="14"/>
      <c r="H71" s="14">
        <v>120</v>
      </c>
      <c r="I71" s="14">
        <v>89</v>
      </c>
      <c r="J71" s="9">
        <v>1.75</v>
      </c>
      <c r="K71" s="14">
        <v>3500</v>
      </c>
      <c r="L71" s="14">
        <v>2.4</v>
      </c>
      <c r="M71" s="14">
        <v>0.69</v>
      </c>
      <c r="N71" s="14">
        <f t="shared" si="3"/>
        <v>0.85995085995085996</v>
      </c>
      <c r="O71" s="14">
        <f t="shared" si="4"/>
        <v>3.4913980049154225</v>
      </c>
      <c r="P71" s="14"/>
      <c r="Q71" s="14"/>
      <c r="R71" s="14"/>
      <c r="W71" t="s">
        <v>3530</v>
      </c>
      <c r="X71" s="6">
        <v>2004</v>
      </c>
      <c r="Z71" s="6">
        <v>0</v>
      </c>
      <c r="AD71" s="14">
        <v>4070</v>
      </c>
    </row>
    <row r="72" spans="1:30">
      <c r="A72" s="9">
        <v>3</v>
      </c>
      <c r="B72" s="9" t="str">
        <f t="shared" si="5"/>
        <v>Morel MDM 75</v>
      </c>
      <c r="C72" s="14" t="s">
        <v>13</v>
      </c>
      <c r="D72" s="14" t="s">
        <v>795</v>
      </c>
      <c r="E72" s="39"/>
      <c r="F72" s="14"/>
      <c r="G72" s="14"/>
      <c r="H72" s="14">
        <v>300</v>
      </c>
      <c r="I72" s="14">
        <v>92</v>
      </c>
      <c r="J72" s="9">
        <v>1.5</v>
      </c>
      <c r="K72" s="14">
        <v>280</v>
      </c>
      <c r="L72" s="14">
        <v>0.26</v>
      </c>
      <c r="M72" s="14">
        <v>0.44</v>
      </c>
      <c r="N72" s="14">
        <f t="shared" si="3"/>
        <v>3.5443037974683542</v>
      </c>
      <c r="O72" s="14">
        <f t="shared" si="4"/>
        <v>0.50236503017452283</v>
      </c>
      <c r="P72" s="14"/>
      <c r="Q72" s="14"/>
      <c r="R72" s="14"/>
      <c r="W72" t="s">
        <v>3530</v>
      </c>
      <c r="X72" s="6">
        <v>2004</v>
      </c>
      <c r="Z72" s="6">
        <v>0</v>
      </c>
      <c r="AD72" s="14">
        <v>79</v>
      </c>
    </row>
    <row r="73" spans="1:30">
      <c r="A73" s="9">
        <v>3</v>
      </c>
      <c r="B73" s="9" t="str">
        <f t="shared" si="5"/>
        <v>Tang Band W3-1008</v>
      </c>
      <c r="C73" s="14" t="s">
        <v>14</v>
      </c>
      <c r="D73" s="14" t="s">
        <v>796</v>
      </c>
      <c r="E73" s="39"/>
      <c r="F73" s="14"/>
      <c r="G73" s="14"/>
      <c r="H73" s="14">
        <v>15</v>
      </c>
      <c r="I73" s="14">
        <v>88</v>
      </c>
      <c r="J73" s="9">
        <v>1.2</v>
      </c>
      <c r="K73" s="14">
        <v>100</v>
      </c>
      <c r="L73" s="14">
        <v>1.51</v>
      </c>
      <c r="M73" s="14">
        <v>0.53</v>
      </c>
      <c r="N73" s="14">
        <f t="shared" si="3"/>
        <v>0.59880239520958078</v>
      </c>
      <c r="O73" s="14">
        <f t="shared" si="4"/>
        <v>4.6127067014795546</v>
      </c>
      <c r="P73" s="14"/>
      <c r="Q73" s="14"/>
      <c r="R73" s="14"/>
      <c r="W73" t="s">
        <v>3530</v>
      </c>
      <c r="X73" s="6">
        <v>2004</v>
      </c>
      <c r="Z73" s="6">
        <v>0</v>
      </c>
      <c r="AD73" s="14">
        <v>167</v>
      </c>
    </row>
    <row r="74" spans="1:30">
      <c r="A74" s="9">
        <v>3</v>
      </c>
      <c r="B74" s="9" t="str">
        <f t="shared" si="5"/>
        <v>Tang Band W3-1010S</v>
      </c>
      <c r="C74" s="14" t="s">
        <v>14</v>
      </c>
      <c r="D74" s="14" t="s">
        <v>797</v>
      </c>
      <c r="E74" s="39"/>
      <c r="F74" s="14"/>
      <c r="G74" s="14"/>
      <c r="H74" s="14">
        <v>15</v>
      </c>
      <c r="I74" s="14">
        <v>86</v>
      </c>
      <c r="J74" s="9">
        <v>0.2</v>
      </c>
      <c r="K74" s="14">
        <v>100</v>
      </c>
      <c r="L74" s="14">
        <v>1.3</v>
      </c>
      <c r="M74" s="14">
        <v>0.6</v>
      </c>
      <c r="N74" s="14">
        <f t="shared" si="3"/>
        <v>0.68027210884353739</v>
      </c>
      <c r="O74" s="14">
        <f t="shared" si="4"/>
        <v>5.0847457627118615</v>
      </c>
      <c r="P74" s="14"/>
      <c r="Q74" s="14"/>
      <c r="R74" s="14"/>
      <c r="W74" t="s">
        <v>3530</v>
      </c>
      <c r="X74" s="6">
        <v>2004</v>
      </c>
      <c r="Z74" s="6">
        <v>0</v>
      </c>
      <c r="AD74" s="14">
        <v>147</v>
      </c>
    </row>
    <row r="75" spans="1:30">
      <c r="A75" s="9">
        <v>3</v>
      </c>
      <c r="B75" s="9" t="str">
        <f t="shared" si="5"/>
        <v>Tang Band W3-1011S</v>
      </c>
      <c r="C75" s="14" t="s">
        <v>14</v>
      </c>
      <c r="D75" s="14" t="s">
        <v>798</v>
      </c>
      <c r="E75" s="39"/>
      <c r="F75" s="14"/>
      <c r="G75" s="14"/>
      <c r="H75" s="14">
        <v>15</v>
      </c>
      <c r="I75" s="14">
        <v>87</v>
      </c>
      <c r="J75" s="9">
        <v>1.2</v>
      </c>
      <c r="K75" s="14">
        <v>100</v>
      </c>
      <c r="L75" s="14">
        <v>1.51</v>
      </c>
      <c r="M75" s="14">
        <v>0.64</v>
      </c>
      <c r="N75" s="14">
        <f t="shared" si="3"/>
        <v>0.71942446043165464</v>
      </c>
      <c r="O75" s="14">
        <f t="shared" si="4"/>
        <v>5.7971014492753667</v>
      </c>
      <c r="P75" s="14"/>
      <c r="Q75" s="14"/>
      <c r="R75" s="14"/>
      <c r="W75" t="s">
        <v>3530</v>
      </c>
      <c r="X75" s="6">
        <v>2004</v>
      </c>
      <c r="Z75" s="6">
        <v>0</v>
      </c>
      <c r="AD75" s="14">
        <v>139</v>
      </c>
    </row>
    <row r="76" spans="1:30">
      <c r="A76" s="9">
        <v>3</v>
      </c>
      <c r="B76" s="9" t="str">
        <f t="shared" si="5"/>
        <v>Tang Band W3-315D</v>
      </c>
      <c r="C76" s="14" t="s">
        <v>14</v>
      </c>
      <c r="D76" s="14" t="s">
        <v>799</v>
      </c>
      <c r="E76" s="39"/>
      <c r="F76" s="14"/>
      <c r="G76" s="14"/>
      <c r="H76" s="14">
        <v>15</v>
      </c>
      <c r="I76" s="14">
        <v>87</v>
      </c>
      <c r="J76" s="9">
        <v>1</v>
      </c>
      <c r="K76" s="14">
        <v>105</v>
      </c>
      <c r="L76" s="14">
        <v>1.7</v>
      </c>
      <c r="M76" s="14">
        <v>0.52</v>
      </c>
      <c r="N76" s="14">
        <f t="shared" si="3"/>
        <v>0.57065217391304346</v>
      </c>
      <c r="O76" s="14">
        <f t="shared" si="4"/>
        <v>5.8583690987124521</v>
      </c>
      <c r="P76" s="14"/>
      <c r="Q76" s="14"/>
      <c r="R76" s="14"/>
      <c r="W76" t="s">
        <v>3530</v>
      </c>
      <c r="X76" s="6">
        <v>2004</v>
      </c>
      <c r="Z76" s="6">
        <v>0</v>
      </c>
      <c r="AD76" s="14">
        <v>184</v>
      </c>
    </row>
    <row r="77" spans="1:30">
      <c r="A77" s="9">
        <v>3</v>
      </c>
      <c r="B77" s="9" t="str">
        <f t="shared" si="5"/>
        <v>Tang Band W3-315SC</v>
      </c>
      <c r="C77" s="14" t="s">
        <v>14</v>
      </c>
      <c r="D77" s="14" t="s">
        <v>800</v>
      </c>
      <c r="E77" s="39"/>
      <c r="F77" s="14"/>
      <c r="G77" s="14"/>
      <c r="H77" s="14">
        <v>15</v>
      </c>
      <c r="I77" s="14">
        <v>85</v>
      </c>
      <c r="J77" s="9">
        <v>0.5</v>
      </c>
      <c r="K77" s="14">
        <v>100</v>
      </c>
      <c r="L77" s="14">
        <v>1.68</v>
      </c>
      <c r="M77" s="14">
        <v>0.64</v>
      </c>
      <c r="N77" s="14">
        <f t="shared" si="3"/>
        <v>0.8</v>
      </c>
      <c r="O77" s="14">
        <f t="shared" si="4"/>
        <v>3.2</v>
      </c>
      <c r="P77" s="14"/>
      <c r="Q77" s="14"/>
      <c r="R77" s="14"/>
      <c r="W77" t="s">
        <v>3530</v>
      </c>
      <c r="X77" s="6">
        <v>2004</v>
      </c>
      <c r="Z77" s="6">
        <v>0</v>
      </c>
      <c r="AD77" s="14">
        <v>125</v>
      </c>
    </row>
    <row r="78" spans="1:30">
      <c r="A78" s="9">
        <v>3</v>
      </c>
      <c r="B78" s="9" t="str">
        <f t="shared" si="5"/>
        <v>Tang Band W3-316A</v>
      </c>
      <c r="C78" s="14" t="s">
        <v>14</v>
      </c>
      <c r="D78" s="14" t="s">
        <v>801</v>
      </c>
      <c r="E78" s="39"/>
      <c r="F78" s="14"/>
      <c r="G78" s="14"/>
      <c r="H78" s="14">
        <v>15</v>
      </c>
      <c r="I78" s="14">
        <v>88</v>
      </c>
      <c r="J78" s="9">
        <v>1.3</v>
      </c>
      <c r="K78" s="14">
        <v>100</v>
      </c>
      <c r="L78" s="14">
        <v>1.72</v>
      </c>
      <c r="M78" s="14">
        <v>0.43</v>
      </c>
      <c r="N78" s="14">
        <f t="shared" si="3"/>
        <v>0.46082949308755761</v>
      </c>
      <c r="O78" s="14">
        <f t="shared" si="4"/>
        <v>6.4275037369207686</v>
      </c>
      <c r="P78" s="14"/>
      <c r="Q78" s="14"/>
      <c r="R78" s="14"/>
      <c r="W78" t="s">
        <v>3530</v>
      </c>
      <c r="X78" s="6">
        <v>2004</v>
      </c>
      <c r="Z78" s="6">
        <v>0</v>
      </c>
      <c r="AD78" s="14">
        <v>217</v>
      </c>
    </row>
    <row r="79" spans="1:30">
      <c r="A79" s="9">
        <v>3</v>
      </c>
      <c r="B79" s="9" t="str">
        <f t="shared" si="5"/>
        <v>Tang Band W3-316SB</v>
      </c>
      <c r="C79" s="14" t="s">
        <v>14</v>
      </c>
      <c r="D79" s="14" t="s">
        <v>802</v>
      </c>
      <c r="E79" s="39"/>
      <c r="F79" s="14"/>
      <c r="G79" s="14"/>
      <c r="H79" s="14">
        <v>15</v>
      </c>
      <c r="I79" s="14">
        <v>87</v>
      </c>
      <c r="J79" s="9">
        <v>0.2</v>
      </c>
      <c r="K79" s="14">
        <v>100</v>
      </c>
      <c r="L79" s="14">
        <v>1.66</v>
      </c>
      <c r="M79" s="14">
        <v>0.68</v>
      </c>
      <c r="N79" s="14">
        <f t="shared" si="3"/>
        <v>0.78740157480314965</v>
      </c>
      <c r="O79" s="14">
        <f t="shared" si="4"/>
        <v>4.9853372434017631</v>
      </c>
      <c r="P79" s="14"/>
      <c r="Q79" s="14"/>
      <c r="R79" s="14"/>
      <c r="W79" t="s">
        <v>3530</v>
      </c>
      <c r="X79" s="6">
        <v>2004</v>
      </c>
      <c r="Z79" s="6">
        <v>0</v>
      </c>
      <c r="AD79" s="14">
        <v>127</v>
      </c>
    </row>
    <row r="80" spans="1:30">
      <c r="A80" s="9">
        <v>3</v>
      </c>
      <c r="B80" s="9" t="str">
        <f t="shared" si="5"/>
        <v>Tang Band W3-317SB</v>
      </c>
      <c r="C80" s="14" t="s">
        <v>14</v>
      </c>
      <c r="D80" s="14" t="s">
        <v>803</v>
      </c>
      <c r="E80" s="39"/>
      <c r="F80" s="14"/>
      <c r="G80" s="14"/>
      <c r="H80" s="14">
        <v>15</v>
      </c>
      <c r="I80" s="14">
        <v>86</v>
      </c>
      <c r="J80" s="9">
        <v>0.2</v>
      </c>
      <c r="K80" s="14">
        <v>100</v>
      </c>
      <c r="L80" s="14">
        <v>1.55</v>
      </c>
      <c r="M80" s="14">
        <v>0.63</v>
      </c>
      <c r="N80" s="14">
        <f t="shared" si="3"/>
        <v>0.72992700729927007</v>
      </c>
      <c r="O80" s="14">
        <f t="shared" si="4"/>
        <v>4.601899196493795</v>
      </c>
      <c r="P80" s="14"/>
      <c r="Q80" s="14"/>
      <c r="R80" s="14"/>
      <c r="W80" t="s">
        <v>3530</v>
      </c>
      <c r="X80" s="6">
        <v>2004</v>
      </c>
      <c r="Z80" s="6">
        <v>0</v>
      </c>
      <c r="AD80" s="14">
        <v>137</v>
      </c>
    </row>
    <row r="81" spans="1:30">
      <c r="A81" s="9">
        <v>3</v>
      </c>
      <c r="B81" s="9" t="str">
        <f t="shared" si="5"/>
        <v>Tang Band W3-318SB</v>
      </c>
      <c r="C81" s="14" t="s">
        <v>14</v>
      </c>
      <c r="D81" s="14" t="s">
        <v>804</v>
      </c>
      <c r="E81" s="39"/>
      <c r="F81" s="14"/>
      <c r="G81" s="14"/>
      <c r="H81" s="14">
        <v>15</v>
      </c>
      <c r="I81" s="14">
        <v>86</v>
      </c>
      <c r="J81" s="9">
        <v>0.2</v>
      </c>
      <c r="K81" s="14">
        <v>100</v>
      </c>
      <c r="L81" s="14">
        <v>2</v>
      </c>
      <c r="M81" s="14">
        <v>0.56999999999999995</v>
      </c>
      <c r="N81" s="14">
        <f t="shared" si="3"/>
        <v>0.70921985815602839</v>
      </c>
      <c r="O81" s="14">
        <f t="shared" si="4"/>
        <v>2.9037187977585313</v>
      </c>
      <c r="P81" s="14"/>
      <c r="Q81" s="14"/>
      <c r="R81" s="14"/>
      <c r="W81" t="s">
        <v>3530</v>
      </c>
      <c r="X81" s="6">
        <v>2004</v>
      </c>
      <c r="Z81" s="6">
        <v>0</v>
      </c>
      <c r="AD81" s="14">
        <v>141</v>
      </c>
    </row>
    <row r="82" spans="1:30">
      <c r="A82" s="9">
        <v>3</v>
      </c>
      <c r="B82" s="9" t="str">
        <f t="shared" si="5"/>
        <v>Tang Band W3-319SC</v>
      </c>
      <c r="C82" s="14" t="s">
        <v>14</v>
      </c>
      <c r="D82" s="14" t="s">
        <v>805</v>
      </c>
      <c r="E82" s="39"/>
      <c r="F82" s="14"/>
      <c r="G82" s="14"/>
      <c r="H82" s="14">
        <v>15</v>
      </c>
      <c r="I82" s="14">
        <v>87</v>
      </c>
      <c r="J82" s="9">
        <v>0.2</v>
      </c>
      <c r="K82" s="14">
        <v>100</v>
      </c>
      <c r="L82" s="14">
        <v>1.68</v>
      </c>
      <c r="M82" s="14">
        <v>0.53</v>
      </c>
      <c r="N82" s="14">
        <f t="shared" si="3"/>
        <v>0.5714285714285714</v>
      </c>
      <c r="O82" s="14">
        <f t="shared" si="4"/>
        <v>7.3103448275862171</v>
      </c>
      <c r="P82" s="14"/>
      <c r="Q82" s="14"/>
      <c r="R82" s="14"/>
      <c r="W82" t="s">
        <v>3530</v>
      </c>
      <c r="X82" s="6">
        <v>2004</v>
      </c>
      <c r="Z82" s="6">
        <v>0</v>
      </c>
      <c r="AD82" s="14">
        <v>175</v>
      </c>
    </row>
    <row r="83" spans="1:30">
      <c r="A83" s="9">
        <v>3</v>
      </c>
      <c r="B83" s="9" t="str">
        <f t="shared" si="5"/>
        <v>Tang Band W3-321SB</v>
      </c>
      <c r="C83" s="14" t="s">
        <v>14</v>
      </c>
      <c r="D83" s="14" t="s">
        <v>806</v>
      </c>
      <c r="E83" s="39"/>
      <c r="F83" s="14"/>
      <c r="G83" s="14"/>
      <c r="H83" s="14">
        <v>15</v>
      </c>
      <c r="I83" s="14">
        <v>86</v>
      </c>
      <c r="J83" s="9">
        <v>0.2</v>
      </c>
      <c r="K83" s="14">
        <v>100</v>
      </c>
      <c r="L83" s="14">
        <v>2</v>
      </c>
      <c r="M83" s="14">
        <v>0.61</v>
      </c>
      <c r="N83" s="14">
        <f t="shared" si="3"/>
        <v>0.70921985815602839</v>
      </c>
      <c r="O83" s="14">
        <f t="shared" si="4"/>
        <v>4.3602573266618991</v>
      </c>
      <c r="P83" s="14"/>
      <c r="Q83" s="14"/>
      <c r="R83" s="14"/>
      <c r="W83" t="s">
        <v>3530</v>
      </c>
      <c r="X83" s="6">
        <v>2004</v>
      </c>
      <c r="Z83" s="6">
        <v>0</v>
      </c>
      <c r="AD83" s="14">
        <v>141</v>
      </c>
    </row>
    <row r="84" spans="1:30">
      <c r="A84" s="9">
        <v>3</v>
      </c>
      <c r="B84" s="9" t="str">
        <f t="shared" si="5"/>
        <v>Tang Band W3-517SA</v>
      </c>
      <c r="C84" s="14" t="s">
        <v>14</v>
      </c>
      <c r="D84" s="14" t="s">
        <v>807</v>
      </c>
      <c r="E84" s="39"/>
      <c r="F84" s="14"/>
      <c r="G84" s="14"/>
      <c r="H84" s="14">
        <v>15</v>
      </c>
      <c r="I84" s="14">
        <v>87</v>
      </c>
      <c r="J84" s="9">
        <v>0.2</v>
      </c>
      <c r="K84" s="14">
        <v>100</v>
      </c>
      <c r="L84" s="14">
        <v>1.99</v>
      </c>
      <c r="M84" s="14">
        <v>0.59</v>
      </c>
      <c r="N84" s="14">
        <f t="shared" si="3"/>
        <v>0.65789473684210531</v>
      </c>
      <c r="O84" s="14">
        <f t="shared" si="4"/>
        <v>5.7170542635658803</v>
      </c>
      <c r="P84" s="14"/>
      <c r="Q84" s="14"/>
      <c r="R84" s="14"/>
      <c r="W84" t="s">
        <v>3530</v>
      </c>
      <c r="X84" s="6">
        <v>2004</v>
      </c>
      <c r="Z84" s="6">
        <v>0</v>
      </c>
      <c r="AD84" s="14">
        <v>152</v>
      </c>
    </row>
    <row r="85" spans="1:30">
      <c r="A85" s="9">
        <v>3</v>
      </c>
      <c r="B85" s="9" t="str">
        <f t="shared" si="5"/>
        <v>Tang Band W3-532SG</v>
      </c>
      <c r="C85" s="14" t="s">
        <v>14</v>
      </c>
      <c r="D85" s="14" t="s">
        <v>808</v>
      </c>
      <c r="E85" s="39"/>
      <c r="F85" s="14"/>
      <c r="G85" s="14"/>
      <c r="H85" s="14">
        <v>15</v>
      </c>
      <c r="I85" s="14">
        <v>86</v>
      </c>
      <c r="J85" s="9">
        <v>0.2</v>
      </c>
      <c r="K85" s="14">
        <v>100</v>
      </c>
      <c r="L85" s="14">
        <v>2.1</v>
      </c>
      <c r="M85" s="14">
        <v>0.61</v>
      </c>
      <c r="N85" s="14">
        <f t="shared" si="3"/>
        <v>0.68027210884353739</v>
      </c>
      <c r="O85" s="14">
        <f t="shared" si="4"/>
        <v>5.9051306873184872</v>
      </c>
      <c r="P85" s="14"/>
      <c r="Q85" s="14"/>
      <c r="R85" s="14"/>
      <c r="W85" t="s">
        <v>3530</v>
      </c>
      <c r="X85" s="6">
        <v>2004</v>
      </c>
      <c r="Z85" s="6">
        <v>0</v>
      </c>
      <c r="AD85" s="14">
        <v>147</v>
      </c>
    </row>
    <row r="86" spans="1:30">
      <c r="A86" s="9">
        <v>3</v>
      </c>
      <c r="B86" s="9" t="str">
        <f t="shared" si="5"/>
        <v>Tang Band W3-582SB</v>
      </c>
      <c r="C86" s="14" t="s">
        <v>14</v>
      </c>
      <c r="D86" s="14" t="s">
        <v>809</v>
      </c>
      <c r="E86" s="39"/>
      <c r="F86" s="14"/>
      <c r="G86" s="14"/>
      <c r="H86" s="14">
        <v>15</v>
      </c>
      <c r="I86" s="14">
        <v>86</v>
      </c>
      <c r="J86" s="9">
        <v>0.2</v>
      </c>
      <c r="K86" s="14">
        <v>100</v>
      </c>
      <c r="L86" s="14">
        <v>1.55</v>
      </c>
      <c r="M86" s="14">
        <v>0.64</v>
      </c>
      <c r="N86" s="14">
        <f t="shared" si="3"/>
        <v>0.72992700729927007</v>
      </c>
      <c r="O86" s="14">
        <f t="shared" si="4"/>
        <v>5.1948051948051974</v>
      </c>
      <c r="P86" s="14"/>
      <c r="Q86" s="14"/>
      <c r="R86" s="14"/>
      <c r="W86" t="s">
        <v>3530</v>
      </c>
      <c r="X86" s="6">
        <v>2004</v>
      </c>
      <c r="Z86" s="6">
        <v>0</v>
      </c>
      <c r="AD86" s="14">
        <v>137</v>
      </c>
    </row>
    <row r="87" spans="1:30">
      <c r="A87" s="9">
        <v>3</v>
      </c>
      <c r="B87" s="9" t="str">
        <f t="shared" si="5"/>
        <v>Tang Band W3-593S</v>
      </c>
      <c r="C87" s="14" t="s">
        <v>14</v>
      </c>
      <c r="D87" s="14" t="s">
        <v>810</v>
      </c>
      <c r="E87" s="39"/>
      <c r="F87" s="14"/>
      <c r="G87" s="14"/>
      <c r="H87" s="14">
        <v>15</v>
      </c>
      <c r="I87" s="14">
        <v>86</v>
      </c>
      <c r="J87" s="9">
        <v>0.4</v>
      </c>
      <c r="K87" s="14">
        <v>100</v>
      </c>
      <c r="L87" s="14">
        <v>1.3</v>
      </c>
      <c r="M87" s="14">
        <v>0.79</v>
      </c>
      <c r="N87" s="14">
        <f t="shared" si="3"/>
        <v>0.8771929824561403</v>
      </c>
      <c r="O87" s="14">
        <f t="shared" si="4"/>
        <v>7.9476861167002175</v>
      </c>
      <c r="P87" s="14"/>
      <c r="Q87" s="14"/>
      <c r="R87" s="14"/>
      <c r="W87" t="s">
        <v>3530</v>
      </c>
      <c r="X87" s="6">
        <v>2004</v>
      </c>
      <c r="Z87" s="6">
        <v>0</v>
      </c>
      <c r="AD87" s="14">
        <v>114</v>
      </c>
    </row>
    <row r="88" spans="1:30">
      <c r="A88" s="9">
        <v>3</v>
      </c>
      <c r="B88" s="9" t="str">
        <f t="shared" si="5"/>
        <v>Tang Band W3-594S</v>
      </c>
      <c r="C88" s="14" t="s">
        <v>14</v>
      </c>
      <c r="D88" s="14" t="s">
        <v>811</v>
      </c>
      <c r="E88" s="39"/>
      <c r="F88" s="14"/>
      <c r="G88" s="14"/>
      <c r="H88" s="14">
        <v>15</v>
      </c>
      <c r="I88" s="14">
        <v>87</v>
      </c>
      <c r="J88" s="9">
        <v>0.4</v>
      </c>
      <c r="K88" s="14">
        <v>100</v>
      </c>
      <c r="L88" s="14">
        <v>1.8</v>
      </c>
      <c r="M88" s="14">
        <v>0.64</v>
      </c>
      <c r="N88" s="14">
        <f t="shared" si="3"/>
        <v>0.70921985815602839</v>
      </c>
      <c r="O88" s="14">
        <f t="shared" si="4"/>
        <v>6.5573770491803245</v>
      </c>
      <c r="P88" s="14"/>
      <c r="Q88" s="14"/>
      <c r="R88" s="14"/>
      <c r="W88" t="s">
        <v>3530</v>
      </c>
      <c r="X88" s="6">
        <v>2004</v>
      </c>
      <c r="Z88" s="6">
        <v>0</v>
      </c>
      <c r="AD88" s="14">
        <v>141</v>
      </c>
    </row>
    <row r="89" spans="1:30">
      <c r="A89" s="9">
        <v>3</v>
      </c>
      <c r="B89" s="9" t="str">
        <f t="shared" si="5"/>
        <v>Tang Band W3-871S</v>
      </c>
      <c r="C89" s="14" t="s">
        <v>14</v>
      </c>
      <c r="D89" s="14" t="s">
        <v>812</v>
      </c>
      <c r="E89" s="39"/>
      <c r="F89" s="14"/>
      <c r="G89" s="14"/>
      <c r="H89" s="14">
        <v>15</v>
      </c>
      <c r="I89" s="14">
        <v>87</v>
      </c>
      <c r="J89" s="9">
        <v>0.5</v>
      </c>
      <c r="K89" s="14">
        <v>110</v>
      </c>
      <c r="L89" s="14">
        <v>1.66</v>
      </c>
      <c r="M89" s="14">
        <v>0.59</v>
      </c>
      <c r="N89" s="14">
        <f t="shared" si="3"/>
        <v>0.65088757396449703</v>
      </c>
      <c r="O89" s="14">
        <f t="shared" si="4"/>
        <v>6.3070942662779341</v>
      </c>
      <c r="P89" s="14"/>
      <c r="Q89" s="14"/>
      <c r="R89" s="14"/>
      <c r="W89" t="s">
        <v>3530</v>
      </c>
      <c r="X89" s="6">
        <v>2004</v>
      </c>
      <c r="Z89" s="6">
        <v>0</v>
      </c>
      <c r="AD89" s="14">
        <v>169</v>
      </c>
    </row>
    <row r="90" spans="1:30">
      <c r="A90" s="9">
        <v>3</v>
      </c>
      <c r="B90" s="9" t="str">
        <f t="shared" si="5"/>
        <v>Tang Band W3-926S</v>
      </c>
      <c r="C90" s="14" t="s">
        <v>14</v>
      </c>
      <c r="D90" s="14" t="s">
        <v>813</v>
      </c>
      <c r="E90" s="39"/>
      <c r="F90" s="14"/>
      <c r="G90" s="14"/>
      <c r="H90" s="14">
        <v>15</v>
      </c>
      <c r="I90" s="14">
        <v>87</v>
      </c>
      <c r="J90" s="9">
        <v>1</v>
      </c>
      <c r="K90" s="14">
        <v>100</v>
      </c>
      <c r="L90" s="14">
        <v>1.85</v>
      </c>
      <c r="M90" s="14">
        <v>0.51</v>
      </c>
      <c r="N90" s="14">
        <f t="shared" si="3"/>
        <v>0.55865921787709494</v>
      </c>
      <c r="O90" s="14">
        <f t="shared" si="4"/>
        <v>5.8553386911595906</v>
      </c>
      <c r="P90" s="14"/>
      <c r="Q90" s="14"/>
      <c r="R90" s="14"/>
      <c r="W90" t="s">
        <v>3530</v>
      </c>
      <c r="X90" s="6">
        <v>2004</v>
      </c>
      <c r="Z90" s="6">
        <v>0</v>
      </c>
      <c r="AD90" s="14">
        <v>179</v>
      </c>
    </row>
    <row r="91" spans="1:30">
      <c r="A91" s="9">
        <v>3</v>
      </c>
      <c r="B91" s="9" t="str">
        <f t="shared" si="5"/>
        <v>Tang Band W3-993S</v>
      </c>
      <c r="C91" s="14" t="s">
        <v>14</v>
      </c>
      <c r="D91" s="14" t="s">
        <v>814</v>
      </c>
      <c r="E91" s="39"/>
      <c r="F91" s="14"/>
      <c r="G91" s="14"/>
      <c r="H91" s="14">
        <v>15</v>
      </c>
      <c r="I91" s="14">
        <v>86</v>
      </c>
      <c r="J91" s="9">
        <v>1.5</v>
      </c>
      <c r="K91" s="14">
        <v>100</v>
      </c>
      <c r="L91" s="14">
        <v>1.75</v>
      </c>
      <c r="M91" s="14">
        <v>0.54</v>
      </c>
      <c r="N91" s="14">
        <f t="shared" si="3"/>
        <v>0.6097560975609756</v>
      </c>
      <c r="O91" s="14">
        <f t="shared" si="4"/>
        <v>4.720279720279728</v>
      </c>
      <c r="P91" s="14"/>
      <c r="Q91" s="14"/>
      <c r="R91" s="14"/>
      <c r="W91" t="s">
        <v>3530</v>
      </c>
      <c r="X91" s="6">
        <v>2004</v>
      </c>
      <c r="Z91" s="6">
        <v>0</v>
      </c>
      <c r="AD91" s="14">
        <v>164</v>
      </c>
    </row>
    <row r="92" spans="1:30">
      <c r="A92" s="9">
        <v>3</v>
      </c>
      <c r="B92" s="9" t="str">
        <f t="shared" si="5"/>
        <v>Visaton FRS 7 4 Ohm</v>
      </c>
      <c r="C92" s="14" t="s">
        <v>752</v>
      </c>
      <c r="D92" s="14" t="s">
        <v>815</v>
      </c>
      <c r="E92" s="39"/>
      <c r="F92" s="14"/>
      <c r="G92" s="14"/>
      <c r="H92" s="14">
        <v>8</v>
      </c>
      <c r="I92" s="14">
        <v>88</v>
      </c>
      <c r="J92" s="9">
        <v>1.5</v>
      </c>
      <c r="K92" s="14">
        <v>250</v>
      </c>
      <c r="L92" s="14">
        <v>0.3</v>
      </c>
      <c r="M92" s="14">
        <v>1.22</v>
      </c>
      <c r="N92" s="14">
        <f t="shared" si="3"/>
        <v>1.953125</v>
      </c>
      <c r="O92" s="14">
        <f t="shared" si="4"/>
        <v>3.2502131287297527</v>
      </c>
      <c r="P92" s="14"/>
      <c r="Q92" s="14"/>
      <c r="R92" s="14"/>
      <c r="W92" t="s">
        <v>3530</v>
      </c>
      <c r="X92" s="6">
        <v>2004</v>
      </c>
      <c r="Z92" s="6">
        <v>0</v>
      </c>
      <c r="AD92" s="14">
        <v>128</v>
      </c>
    </row>
    <row r="93" spans="1:30">
      <c r="A93" s="9">
        <v>3</v>
      </c>
      <c r="B93" s="9" t="str">
        <f t="shared" si="5"/>
        <v>Visaton FRS 7 8 Ohm</v>
      </c>
      <c r="C93" s="14" t="s">
        <v>752</v>
      </c>
      <c r="D93" s="14" t="s">
        <v>816</v>
      </c>
      <c r="E93" s="39"/>
      <c r="F93" s="14"/>
      <c r="G93" s="14"/>
      <c r="H93" s="14">
        <v>8</v>
      </c>
      <c r="I93" s="14">
        <v>88</v>
      </c>
      <c r="J93" s="9">
        <v>1.5</v>
      </c>
      <c r="K93" s="14">
        <v>251</v>
      </c>
      <c r="L93" s="14">
        <v>0.3</v>
      </c>
      <c r="M93" s="14">
        <v>1.28</v>
      </c>
      <c r="N93" s="14">
        <f t="shared" si="3"/>
        <v>2.0743801652892562</v>
      </c>
      <c r="O93" s="14">
        <f t="shared" si="4"/>
        <v>3.3424885559717024</v>
      </c>
      <c r="P93" s="14"/>
      <c r="Q93" s="14"/>
      <c r="R93" s="14"/>
      <c r="W93" t="s">
        <v>3530</v>
      </c>
      <c r="X93" s="6">
        <v>2004</v>
      </c>
      <c r="Z93" s="6">
        <v>0</v>
      </c>
      <c r="AD93" s="14">
        <v>121</v>
      </c>
    </row>
    <row r="94" spans="1:30">
      <c r="A94" s="9">
        <v>3</v>
      </c>
      <c r="B94" s="9" t="str">
        <f t="shared" si="5"/>
        <v>Visaton SC 5.9 ND 4 Ohm</v>
      </c>
      <c r="C94" s="14" t="s">
        <v>752</v>
      </c>
      <c r="D94" s="14" t="s">
        <v>817</v>
      </c>
      <c r="E94" s="39"/>
      <c r="F94" s="14"/>
      <c r="G94" s="14"/>
      <c r="H94" s="14">
        <v>3</v>
      </c>
      <c r="I94" s="14">
        <v>82</v>
      </c>
      <c r="J94" s="9">
        <v>1</v>
      </c>
      <c r="K94" s="14">
        <v>245</v>
      </c>
      <c r="L94" s="14">
        <v>0.3</v>
      </c>
      <c r="M94" s="14">
        <v>4.3</v>
      </c>
      <c r="N94" s="14">
        <f t="shared" si="3"/>
        <v>7.903225806451613</v>
      </c>
      <c r="O94" s="14">
        <f t="shared" si="4"/>
        <v>9.4315129811996421</v>
      </c>
      <c r="P94" s="14"/>
      <c r="Q94" s="14"/>
      <c r="R94" s="14"/>
      <c r="W94" t="s">
        <v>3530</v>
      </c>
      <c r="X94" s="6">
        <v>2004</v>
      </c>
      <c r="Z94" s="6">
        <v>0</v>
      </c>
      <c r="AD94" s="14">
        <v>31</v>
      </c>
    </row>
    <row r="95" spans="1:30">
      <c r="A95" s="9">
        <v>3</v>
      </c>
      <c r="B95" s="9" t="str">
        <f t="shared" si="5"/>
        <v>Visaton SC 5.9 ND 8 Ohm</v>
      </c>
      <c r="C95" s="14" t="s">
        <v>752</v>
      </c>
      <c r="D95" s="14" t="s">
        <v>818</v>
      </c>
      <c r="E95" s="39"/>
      <c r="F95" s="14"/>
      <c r="G95" s="14"/>
      <c r="H95" s="14">
        <v>3</v>
      </c>
      <c r="I95" s="14">
        <v>82</v>
      </c>
      <c r="J95" s="9">
        <v>1</v>
      </c>
      <c r="K95" s="14">
        <v>245</v>
      </c>
      <c r="L95" s="14">
        <v>0.4</v>
      </c>
      <c r="M95" s="14">
        <v>4.1100000000000003</v>
      </c>
      <c r="N95" s="14">
        <f t="shared" si="3"/>
        <v>10.208333333333334</v>
      </c>
      <c r="O95" s="14">
        <f t="shared" si="4"/>
        <v>6.8799535392183673</v>
      </c>
      <c r="P95" s="14"/>
      <c r="Q95" s="14"/>
      <c r="R95" s="14"/>
      <c r="W95" t="s">
        <v>3530</v>
      </c>
      <c r="X95" s="6">
        <v>2004</v>
      </c>
      <c r="Z95" s="6">
        <v>0</v>
      </c>
      <c r="AD95" s="14">
        <v>24</v>
      </c>
    </row>
    <row r="96" spans="1:30">
      <c r="A96" s="9">
        <v>3.5</v>
      </c>
      <c r="B96" s="9" t="str">
        <f t="shared" si="5"/>
        <v>Vifa TC08SD49-04</v>
      </c>
      <c r="C96" s="14" t="s">
        <v>260</v>
      </c>
      <c r="D96" s="14" t="s">
        <v>819</v>
      </c>
      <c r="E96" s="39"/>
      <c r="F96" s="14"/>
      <c r="G96" s="14"/>
      <c r="H96" s="14">
        <v>15</v>
      </c>
      <c r="I96" s="14">
        <v>86</v>
      </c>
      <c r="J96" s="9"/>
      <c r="K96" s="14">
        <v>97</v>
      </c>
      <c r="L96" s="14">
        <v>1.55</v>
      </c>
      <c r="M96" s="14">
        <v>0.54</v>
      </c>
      <c r="N96" s="14">
        <f t="shared" si="3"/>
        <v>0.62987012987012991</v>
      </c>
      <c r="O96" s="14">
        <f t="shared" si="4"/>
        <v>3.7846820809248571</v>
      </c>
      <c r="P96" s="14"/>
      <c r="Q96" s="14"/>
      <c r="R96" s="14"/>
      <c r="W96" t="s">
        <v>3530</v>
      </c>
      <c r="X96" s="6">
        <v>2004</v>
      </c>
      <c r="Z96" s="6">
        <v>0</v>
      </c>
      <c r="AD96" s="14">
        <v>154</v>
      </c>
    </row>
    <row r="97" spans="1:30">
      <c r="A97" s="9">
        <v>3.5</v>
      </c>
      <c r="B97" s="9" t="str">
        <f t="shared" si="5"/>
        <v>Vifa TC08SD49-08</v>
      </c>
      <c r="C97" s="14" t="s">
        <v>260</v>
      </c>
      <c r="D97" s="14" t="s">
        <v>820</v>
      </c>
      <c r="E97" s="39"/>
      <c r="F97" s="14"/>
      <c r="G97" s="14"/>
      <c r="H97" s="14">
        <v>15</v>
      </c>
      <c r="I97" s="14">
        <v>84</v>
      </c>
      <c r="J97" s="9"/>
      <c r="K97" s="14">
        <v>100</v>
      </c>
      <c r="L97" s="14">
        <v>1.55</v>
      </c>
      <c r="M97" s="14">
        <v>0.61</v>
      </c>
      <c r="N97" s="14">
        <f t="shared" si="3"/>
        <v>0.7407407407407407</v>
      </c>
      <c r="O97" s="14">
        <f t="shared" si="4"/>
        <v>3.4560906515580743</v>
      </c>
      <c r="P97" s="14"/>
      <c r="Q97" s="14"/>
      <c r="R97" s="14"/>
      <c r="W97" t="s">
        <v>3530</v>
      </c>
      <c r="X97" s="6">
        <v>2004</v>
      </c>
      <c r="Z97" s="6">
        <v>0</v>
      </c>
      <c r="AD97" s="14">
        <v>135</v>
      </c>
    </row>
    <row r="98" spans="1:30">
      <c r="A98" s="9">
        <v>3.5</v>
      </c>
      <c r="B98" s="9" t="str">
        <f t="shared" si="5"/>
        <v>Vifa TC08WD49-04</v>
      </c>
      <c r="C98" s="14" t="s">
        <v>260</v>
      </c>
      <c r="D98" s="14" t="s">
        <v>821</v>
      </c>
      <c r="E98" s="39"/>
      <c r="F98" s="14"/>
      <c r="G98" s="14"/>
      <c r="H98" s="14">
        <v>15</v>
      </c>
      <c r="I98" s="14">
        <v>86</v>
      </c>
      <c r="J98" s="9"/>
      <c r="K98" s="14">
        <v>97</v>
      </c>
      <c r="L98" s="14">
        <v>1.55</v>
      </c>
      <c r="M98" s="14">
        <v>0.54</v>
      </c>
      <c r="N98" s="14">
        <f t="shared" si="3"/>
        <v>0.62987012987012991</v>
      </c>
      <c r="O98" s="14">
        <f t="shared" si="4"/>
        <v>3.7846820809248571</v>
      </c>
      <c r="P98" s="14"/>
      <c r="Q98" s="14"/>
      <c r="R98" s="14"/>
      <c r="W98" t="s">
        <v>3530</v>
      </c>
      <c r="X98" s="6">
        <v>2004</v>
      </c>
      <c r="Z98" s="6">
        <v>0</v>
      </c>
      <c r="AD98" s="14">
        <v>154</v>
      </c>
    </row>
    <row r="99" spans="1:30">
      <c r="A99" s="9">
        <v>3.5</v>
      </c>
      <c r="B99" s="9" t="str">
        <f t="shared" si="5"/>
        <v>Vifa TC08WD49-08</v>
      </c>
      <c r="C99" s="14" t="s">
        <v>260</v>
      </c>
      <c r="D99" s="14" t="s">
        <v>822</v>
      </c>
      <c r="E99" s="39"/>
      <c r="F99" s="14"/>
      <c r="G99" s="14"/>
      <c r="H99" s="14">
        <v>15</v>
      </c>
      <c r="I99" s="14">
        <v>84</v>
      </c>
      <c r="J99" s="9"/>
      <c r="K99" s="14">
        <v>100</v>
      </c>
      <c r="L99" s="14">
        <v>1.55</v>
      </c>
      <c r="M99" s="14">
        <v>0.63</v>
      </c>
      <c r="N99" s="14">
        <f t="shared" si="3"/>
        <v>0.75757575757575757</v>
      </c>
      <c r="O99" s="14">
        <f t="shared" si="4"/>
        <v>3.7410926365795745</v>
      </c>
      <c r="P99" s="14"/>
      <c r="Q99" s="14"/>
      <c r="R99" s="14"/>
      <c r="W99" t="s">
        <v>3530</v>
      </c>
      <c r="X99" s="6">
        <v>2004</v>
      </c>
      <c r="Z99" s="6">
        <v>0</v>
      </c>
      <c r="AD99" s="14">
        <v>132</v>
      </c>
    </row>
    <row r="100" spans="1:30">
      <c r="A100" s="9">
        <v>3.5</v>
      </c>
      <c r="B100" s="9" t="str">
        <f t="shared" si="5"/>
        <v>Vifa TG9FD-10-04</v>
      </c>
      <c r="C100" s="14" t="s">
        <v>260</v>
      </c>
      <c r="D100" s="14" t="s">
        <v>823</v>
      </c>
      <c r="E100" s="39"/>
      <c r="F100" s="14"/>
      <c r="G100" s="14"/>
      <c r="H100" s="14">
        <v>22.5</v>
      </c>
      <c r="I100" s="14">
        <v>85.5</v>
      </c>
      <c r="J100" s="9"/>
      <c r="K100" s="14">
        <v>82</v>
      </c>
      <c r="L100" s="14">
        <v>3.15</v>
      </c>
      <c r="M100" s="14">
        <v>0.56000000000000005</v>
      </c>
      <c r="N100" s="14">
        <f t="shared" si="3"/>
        <v>0.70085470085470081</v>
      </c>
      <c r="O100" s="14">
        <f t="shared" si="4"/>
        <v>2.7864077669902936</v>
      </c>
      <c r="P100" s="14"/>
      <c r="Q100" s="14"/>
      <c r="R100" s="14"/>
      <c r="W100" t="s">
        <v>3530</v>
      </c>
      <c r="X100" s="6">
        <v>2004</v>
      </c>
      <c r="Z100" s="6">
        <v>0</v>
      </c>
      <c r="AD100" s="14">
        <v>117</v>
      </c>
    </row>
    <row r="101" spans="1:30">
      <c r="A101" s="9">
        <v>3.5</v>
      </c>
      <c r="B101" s="9" t="str">
        <f t="shared" si="5"/>
        <v>Vifa TG9FD-10-08</v>
      </c>
      <c r="C101" s="14" t="s">
        <v>260</v>
      </c>
      <c r="D101" s="14" t="s">
        <v>824</v>
      </c>
      <c r="E101" s="39"/>
      <c r="F101" s="14"/>
      <c r="G101" s="14"/>
      <c r="H101" s="14">
        <v>22.5</v>
      </c>
      <c r="I101" s="14">
        <v>82.5</v>
      </c>
      <c r="J101" s="9"/>
      <c r="K101" s="14">
        <v>87</v>
      </c>
      <c r="L101" s="14">
        <v>3.1</v>
      </c>
      <c r="M101" s="14">
        <v>0.68</v>
      </c>
      <c r="N101" s="14">
        <f t="shared" si="3"/>
        <v>0.87</v>
      </c>
      <c r="O101" s="14">
        <f t="shared" si="4"/>
        <v>3.1136842105263161</v>
      </c>
      <c r="P101" s="14"/>
      <c r="Q101" s="14"/>
      <c r="R101" s="14"/>
      <c r="W101" t="s">
        <v>3530</v>
      </c>
      <c r="X101" s="6">
        <v>2004</v>
      </c>
      <c r="Z101" s="6">
        <v>0</v>
      </c>
      <c r="AD101" s="14">
        <v>100</v>
      </c>
    </row>
    <row r="102" spans="1:30">
      <c r="A102" s="9">
        <v>3.5</v>
      </c>
      <c r="B102" s="9" t="str">
        <f t="shared" si="5"/>
        <v>Vifa TG9FSD10-04</v>
      </c>
      <c r="C102" s="14" t="s">
        <v>260</v>
      </c>
      <c r="D102" s="14" t="s">
        <v>825</v>
      </c>
      <c r="E102" s="39"/>
      <c r="F102" s="14"/>
      <c r="G102" s="14"/>
      <c r="H102" s="14">
        <v>22.5</v>
      </c>
      <c r="I102" s="14">
        <v>85.5</v>
      </c>
      <c r="J102" s="9"/>
      <c r="K102" s="14">
        <v>82</v>
      </c>
      <c r="L102" s="14">
        <v>3.15</v>
      </c>
      <c r="M102" s="14">
        <v>0.56000000000000005</v>
      </c>
      <c r="N102" s="14">
        <f t="shared" si="3"/>
        <v>0.70085470085470081</v>
      </c>
      <c r="O102" s="14">
        <f t="shared" si="4"/>
        <v>2.7864077669902936</v>
      </c>
      <c r="P102" s="14"/>
      <c r="Q102" s="14"/>
      <c r="R102" s="14"/>
      <c r="W102" t="s">
        <v>3530</v>
      </c>
      <c r="X102" s="6">
        <v>2004</v>
      </c>
      <c r="Z102" s="6">
        <v>0</v>
      </c>
      <c r="AD102" s="14">
        <v>117</v>
      </c>
    </row>
    <row r="103" spans="1:30">
      <c r="A103" s="9">
        <v>3.5</v>
      </c>
      <c r="B103" s="9" t="str">
        <f t="shared" si="5"/>
        <v>Vifa TG9FSD10-08</v>
      </c>
      <c r="C103" s="14" t="s">
        <v>260</v>
      </c>
      <c r="D103" s="14" t="s">
        <v>826</v>
      </c>
      <c r="E103" s="39"/>
      <c r="F103" s="14"/>
      <c r="G103" s="14"/>
      <c r="H103" s="14">
        <v>22.5</v>
      </c>
      <c r="I103" s="14">
        <v>82.5</v>
      </c>
      <c r="J103" s="9"/>
      <c r="K103" s="14">
        <v>87</v>
      </c>
      <c r="L103" s="14">
        <v>3.1</v>
      </c>
      <c r="M103" s="14">
        <v>0.68</v>
      </c>
      <c r="N103" s="14">
        <f t="shared" si="3"/>
        <v>0.87</v>
      </c>
      <c r="O103" s="14">
        <f t="shared" si="4"/>
        <v>3.1136842105263161</v>
      </c>
      <c r="P103" s="14"/>
      <c r="Q103" s="14"/>
      <c r="R103" s="14"/>
      <c r="W103" t="s">
        <v>3530</v>
      </c>
      <c r="X103" s="6">
        <v>2004</v>
      </c>
      <c r="Z103" s="6">
        <v>0</v>
      </c>
      <c r="AD103" s="14">
        <v>100</v>
      </c>
    </row>
    <row r="104" spans="1:30">
      <c r="A104" s="9">
        <v>3.5</v>
      </c>
      <c r="B104" s="9" t="str">
        <f t="shared" si="5"/>
        <v>Vifa TG9SD-10-04</v>
      </c>
      <c r="C104" s="14" t="s">
        <v>260</v>
      </c>
      <c r="D104" s="14" t="s">
        <v>827</v>
      </c>
      <c r="E104" s="39"/>
      <c r="F104" s="14"/>
      <c r="G104" s="14"/>
      <c r="H104" s="14">
        <v>17.8</v>
      </c>
      <c r="I104" s="14">
        <v>86.5</v>
      </c>
      <c r="J104" s="9"/>
      <c r="K104" s="14">
        <v>82</v>
      </c>
      <c r="L104" s="14">
        <v>3.15</v>
      </c>
      <c r="M104" s="14">
        <v>0.5</v>
      </c>
      <c r="N104" s="14">
        <f t="shared" si="3"/>
        <v>0.59854014598540151</v>
      </c>
      <c r="O104" s="14">
        <f t="shared" si="4"/>
        <v>3.0370370370370363</v>
      </c>
      <c r="P104" s="14"/>
      <c r="Q104" s="14"/>
      <c r="R104" s="14"/>
      <c r="W104" t="s">
        <v>3530</v>
      </c>
      <c r="X104" s="6">
        <v>2004</v>
      </c>
      <c r="Z104" s="6">
        <v>0</v>
      </c>
      <c r="AD104" s="14">
        <v>137</v>
      </c>
    </row>
    <row r="105" spans="1:30">
      <c r="A105" s="9">
        <v>3.5</v>
      </c>
      <c r="B105" s="9" t="str">
        <f t="shared" si="5"/>
        <v>Vifa TG9WD-10-04</v>
      </c>
      <c r="C105" s="14" t="s">
        <v>260</v>
      </c>
      <c r="D105" s="14" t="s">
        <v>828</v>
      </c>
      <c r="E105" s="39"/>
      <c r="F105" s="14"/>
      <c r="G105" s="14"/>
      <c r="H105" s="14">
        <v>17.8</v>
      </c>
      <c r="I105" s="14">
        <v>86.5</v>
      </c>
      <c r="J105" s="9"/>
      <c r="K105" s="14">
        <v>82</v>
      </c>
      <c r="L105" s="14">
        <v>3.15</v>
      </c>
      <c r="M105" s="14">
        <v>0.5</v>
      </c>
      <c r="N105" s="14">
        <f t="shared" si="3"/>
        <v>0.59854014598540151</v>
      </c>
      <c r="O105" s="14">
        <f t="shared" si="4"/>
        <v>3.0370370370370363</v>
      </c>
      <c r="P105" s="14"/>
      <c r="Q105" s="14"/>
      <c r="R105" s="14"/>
      <c r="W105" t="s">
        <v>3530</v>
      </c>
      <c r="X105" s="6">
        <v>2004</v>
      </c>
      <c r="Z105" s="6">
        <v>0</v>
      </c>
      <c r="AD105" s="14">
        <v>137</v>
      </c>
    </row>
    <row r="106" spans="1:30">
      <c r="A106" s="9">
        <v>3.5</v>
      </c>
      <c r="B106" s="9" t="str">
        <f t="shared" si="5"/>
        <v>Vifa TG9WD-10-08</v>
      </c>
      <c r="C106" s="14" t="s">
        <v>260</v>
      </c>
      <c r="D106" s="14" t="s">
        <v>829</v>
      </c>
      <c r="E106" s="39"/>
      <c r="F106" s="14"/>
      <c r="G106" s="14"/>
      <c r="H106" s="14">
        <v>17.8</v>
      </c>
      <c r="I106" s="14">
        <v>83.5</v>
      </c>
      <c r="J106" s="9"/>
      <c r="K106" s="14">
        <v>87</v>
      </c>
      <c r="L106" s="14">
        <v>3.1</v>
      </c>
      <c r="M106" s="14">
        <v>0.6</v>
      </c>
      <c r="N106" s="14">
        <f t="shared" si="3"/>
        <v>0.73728813559322037</v>
      </c>
      <c r="O106" s="14">
        <f t="shared" si="4"/>
        <v>3.2222222222222205</v>
      </c>
      <c r="P106" s="14"/>
      <c r="Q106" s="14"/>
      <c r="R106" s="14"/>
      <c r="W106" t="s">
        <v>3530</v>
      </c>
      <c r="X106" s="6">
        <v>2004</v>
      </c>
      <c r="Z106" s="6">
        <v>0</v>
      </c>
      <c r="AD106" s="14">
        <v>118</v>
      </c>
    </row>
    <row r="107" spans="1:30">
      <c r="A107" s="9">
        <v>3.5</v>
      </c>
      <c r="B107" s="9" t="str">
        <f t="shared" si="5"/>
        <v>Visaton F 8 SC 4 Ohm</v>
      </c>
      <c r="C107" s="14" t="s">
        <v>752</v>
      </c>
      <c r="D107" s="14" t="s">
        <v>830</v>
      </c>
      <c r="E107" s="39"/>
      <c r="F107" s="14"/>
      <c r="G107" s="14"/>
      <c r="H107" s="14">
        <v>20</v>
      </c>
      <c r="I107" s="14">
        <v>82</v>
      </c>
      <c r="J107" s="9">
        <v>2.5</v>
      </c>
      <c r="K107" s="14">
        <v>103</v>
      </c>
      <c r="L107" s="14">
        <v>1.4</v>
      </c>
      <c r="M107" s="14">
        <v>1.01</v>
      </c>
      <c r="N107" s="14">
        <f t="shared" si="3"/>
        <v>1.5147058823529411</v>
      </c>
      <c r="O107" s="14">
        <f t="shared" si="4"/>
        <v>3.0311771561771566</v>
      </c>
      <c r="P107" s="14"/>
      <c r="Q107" s="14"/>
      <c r="R107" s="14"/>
      <c r="W107" t="s">
        <v>3530</v>
      </c>
      <c r="X107" s="6">
        <v>2004</v>
      </c>
      <c r="Z107" s="6">
        <v>0</v>
      </c>
      <c r="AD107" s="14">
        <v>68</v>
      </c>
    </row>
    <row r="108" spans="1:30">
      <c r="A108" s="9">
        <v>3.5</v>
      </c>
      <c r="B108" s="9" t="str">
        <f t="shared" si="5"/>
        <v>Visaton F 8 SC 8 Ohm</v>
      </c>
      <c r="C108" s="14" t="s">
        <v>752</v>
      </c>
      <c r="D108" s="14" t="s">
        <v>831</v>
      </c>
      <c r="E108" s="39"/>
      <c r="F108" s="14"/>
      <c r="G108" s="14"/>
      <c r="H108" s="14">
        <v>20</v>
      </c>
      <c r="I108" s="14">
        <v>82</v>
      </c>
      <c r="J108" s="9">
        <v>2.5</v>
      </c>
      <c r="K108" s="14">
        <v>103</v>
      </c>
      <c r="L108" s="14">
        <v>1.4</v>
      </c>
      <c r="M108" s="14">
        <v>1.01</v>
      </c>
      <c r="N108" s="14">
        <f t="shared" si="3"/>
        <v>1.5147058823529411</v>
      </c>
      <c r="O108" s="14">
        <f t="shared" si="4"/>
        <v>3.0311771561771566</v>
      </c>
      <c r="P108" s="14"/>
      <c r="Q108" s="14"/>
      <c r="R108" s="14"/>
      <c r="W108" t="s">
        <v>3530</v>
      </c>
      <c r="X108" s="6">
        <v>2004</v>
      </c>
      <c r="Z108" s="6">
        <v>0</v>
      </c>
      <c r="AD108" s="14">
        <v>68</v>
      </c>
    </row>
    <row r="109" spans="1:30">
      <c r="A109" s="9">
        <v>3.5</v>
      </c>
      <c r="B109" s="9" t="str">
        <f t="shared" si="5"/>
        <v>Visaton FR 8 4 Ohm</v>
      </c>
      <c r="C109" s="14" t="s">
        <v>752</v>
      </c>
      <c r="D109" s="14" t="s">
        <v>832</v>
      </c>
      <c r="E109" s="39"/>
      <c r="F109" s="14"/>
      <c r="G109" s="14"/>
      <c r="H109" s="14">
        <v>10</v>
      </c>
      <c r="I109" s="14">
        <v>86</v>
      </c>
      <c r="J109" s="9">
        <v>2</v>
      </c>
      <c r="K109" s="14">
        <v>150</v>
      </c>
      <c r="L109" s="14">
        <v>0.6</v>
      </c>
      <c r="M109" s="14">
        <v>0.87</v>
      </c>
      <c r="N109" s="14">
        <f t="shared" si="3"/>
        <v>1.0273972602739727</v>
      </c>
      <c r="O109" s="14">
        <f t="shared" si="4"/>
        <v>5.6788511749347261</v>
      </c>
      <c r="P109" s="14"/>
      <c r="Q109" s="14"/>
      <c r="R109" s="14"/>
      <c r="W109" t="s">
        <v>3530</v>
      </c>
      <c r="X109" s="6">
        <v>2004</v>
      </c>
      <c r="Z109" s="6">
        <v>0</v>
      </c>
      <c r="AD109" s="14">
        <v>146</v>
      </c>
    </row>
    <row r="110" spans="1:30">
      <c r="A110" s="9">
        <v>3.5</v>
      </c>
      <c r="B110" s="9" t="str">
        <f t="shared" si="5"/>
        <v>Visaton FR 8 8 Ohm</v>
      </c>
      <c r="C110" s="14" t="s">
        <v>752</v>
      </c>
      <c r="D110" s="14" t="s">
        <v>833</v>
      </c>
      <c r="E110" s="39"/>
      <c r="F110" s="14"/>
      <c r="G110" s="14"/>
      <c r="H110" s="14">
        <v>10</v>
      </c>
      <c r="I110" s="14">
        <v>86</v>
      </c>
      <c r="J110" s="9">
        <v>2</v>
      </c>
      <c r="K110" s="14">
        <v>150</v>
      </c>
      <c r="L110" s="14">
        <v>0.7</v>
      </c>
      <c r="M110" s="14">
        <v>0.96</v>
      </c>
      <c r="N110" s="14">
        <f t="shared" si="3"/>
        <v>1.1627906976744187</v>
      </c>
      <c r="O110" s="14">
        <f t="shared" si="4"/>
        <v>5.5045871559632999</v>
      </c>
      <c r="P110" s="14"/>
      <c r="Q110" s="14"/>
      <c r="R110" s="14"/>
      <c r="W110" t="s">
        <v>3530</v>
      </c>
      <c r="X110" s="6">
        <v>2004</v>
      </c>
      <c r="Z110" s="6">
        <v>0</v>
      </c>
      <c r="AD110" s="14">
        <v>129</v>
      </c>
    </row>
    <row r="111" spans="1:30">
      <c r="A111" s="9">
        <v>3.5</v>
      </c>
      <c r="B111" s="9" t="str">
        <f t="shared" si="5"/>
        <v>Visaton FRS 8 4 Ohm</v>
      </c>
      <c r="C111" s="14" t="s">
        <v>752</v>
      </c>
      <c r="D111" s="14" t="s">
        <v>834</v>
      </c>
      <c r="E111" s="39"/>
      <c r="F111" s="14"/>
      <c r="G111" s="14"/>
      <c r="H111" s="14">
        <v>30</v>
      </c>
      <c r="I111" s="14">
        <v>82</v>
      </c>
      <c r="J111" s="9">
        <v>2.5</v>
      </c>
      <c r="K111" s="14">
        <v>130</v>
      </c>
      <c r="L111" s="14">
        <v>0.8</v>
      </c>
      <c r="M111" s="14">
        <v>1.07</v>
      </c>
      <c r="N111" s="14">
        <f t="shared" si="3"/>
        <v>1.4942528735632183</v>
      </c>
      <c r="O111" s="14">
        <f t="shared" si="4"/>
        <v>3.7686263885125992</v>
      </c>
      <c r="P111" s="14"/>
      <c r="Q111" s="14"/>
      <c r="R111" s="14"/>
      <c r="W111" t="s">
        <v>3530</v>
      </c>
      <c r="X111" s="6">
        <v>2004</v>
      </c>
      <c r="Z111" s="6">
        <v>0</v>
      </c>
      <c r="AD111" s="14">
        <v>87</v>
      </c>
    </row>
    <row r="112" spans="1:30">
      <c r="A112" s="9">
        <v>3.5</v>
      </c>
      <c r="B112" s="9" t="str">
        <f t="shared" si="5"/>
        <v>Visaton FRS 8 8 Ohm</v>
      </c>
      <c r="C112" s="14" t="s">
        <v>752</v>
      </c>
      <c r="D112" s="14" t="s">
        <v>835</v>
      </c>
      <c r="E112" s="39"/>
      <c r="F112" s="14"/>
      <c r="G112" s="14"/>
      <c r="H112" s="14">
        <v>30</v>
      </c>
      <c r="I112" s="14">
        <v>82</v>
      </c>
      <c r="J112" s="9">
        <v>2.5</v>
      </c>
      <c r="K112" s="14">
        <v>130</v>
      </c>
      <c r="L112" s="14">
        <v>0.8</v>
      </c>
      <c r="M112" s="14">
        <v>0.97</v>
      </c>
      <c r="N112" s="14">
        <f t="shared" si="3"/>
        <v>1.4772727272727273</v>
      </c>
      <c r="O112" s="14">
        <f t="shared" si="4"/>
        <v>2.8248207885304653</v>
      </c>
      <c r="P112" s="14"/>
      <c r="Q112" s="14"/>
      <c r="R112" s="14"/>
      <c r="W112" t="s">
        <v>3530</v>
      </c>
      <c r="X112" s="6">
        <v>2004</v>
      </c>
      <c r="Z112" s="6">
        <v>0</v>
      </c>
      <c r="AD112" s="14">
        <v>88</v>
      </c>
    </row>
    <row r="113" spans="1:30">
      <c r="A113" s="9">
        <v>3.5</v>
      </c>
      <c r="B113" s="9" t="str">
        <f t="shared" si="5"/>
        <v>Visaton SC 8 8 Ohm</v>
      </c>
      <c r="C113" s="14" t="s">
        <v>752</v>
      </c>
      <c r="D113" s="14" t="s">
        <v>836</v>
      </c>
      <c r="E113" s="39"/>
      <c r="F113" s="14"/>
      <c r="G113" s="14"/>
      <c r="H113" s="14">
        <v>30</v>
      </c>
      <c r="I113" s="14">
        <v>84</v>
      </c>
      <c r="J113" s="9">
        <v>3</v>
      </c>
      <c r="K113" s="14">
        <v>94</v>
      </c>
      <c r="L113" s="14">
        <v>1.7</v>
      </c>
      <c r="M113" s="14">
        <v>0.96</v>
      </c>
      <c r="N113" s="14">
        <f t="shared" si="3"/>
        <v>1.2051282051282051</v>
      </c>
      <c r="O113" s="14">
        <f t="shared" si="4"/>
        <v>4.7196652719665275</v>
      </c>
      <c r="P113" s="14"/>
      <c r="Q113" s="14"/>
      <c r="R113" s="14"/>
      <c r="W113" t="s">
        <v>3530</v>
      </c>
      <c r="X113" s="6">
        <v>2004</v>
      </c>
      <c r="Z113" s="6">
        <v>0</v>
      </c>
      <c r="AD113" s="14">
        <v>78</v>
      </c>
    </row>
    <row r="114" spans="1:30">
      <c r="A114" s="9">
        <v>4</v>
      </c>
      <c r="B114" s="9" t="str">
        <f t="shared" si="5"/>
        <v>Audax AM100Z0</v>
      </c>
      <c r="C114" s="14" t="s">
        <v>782</v>
      </c>
      <c r="D114" s="14" t="s">
        <v>837</v>
      </c>
      <c r="E114" s="39"/>
      <c r="F114" s="14"/>
      <c r="G114" s="14"/>
      <c r="H114" s="14">
        <v>40</v>
      </c>
      <c r="I114" s="14">
        <v>87</v>
      </c>
      <c r="J114" s="9">
        <v>2</v>
      </c>
      <c r="K114" s="14">
        <v>75</v>
      </c>
      <c r="L114" s="14">
        <v>3.34</v>
      </c>
      <c r="M114" s="14">
        <v>0.37</v>
      </c>
      <c r="N114" s="14">
        <f t="shared" si="3"/>
        <v>0</v>
      </c>
      <c r="O114" s="14">
        <f t="shared" si="4"/>
        <v>0</v>
      </c>
      <c r="P114" s="14"/>
      <c r="Q114" s="14"/>
      <c r="R114" s="14"/>
      <c r="W114" t="s">
        <v>3530</v>
      </c>
      <c r="X114" s="6">
        <v>2004</v>
      </c>
      <c r="Z114" s="6">
        <v>0</v>
      </c>
      <c r="AD114" s="14"/>
    </row>
    <row r="115" spans="1:30">
      <c r="A115" s="9">
        <v>4</v>
      </c>
      <c r="B115" s="9" t="str">
        <f t="shared" si="5"/>
        <v>Audax HM100C0</v>
      </c>
      <c r="C115" s="14" t="s">
        <v>782</v>
      </c>
      <c r="D115" s="14" t="s">
        <v>838</v>
      </c>
      <c r="E115" s="39"/>
      <c r="F115" s="14"/>
      <c r="G115" s="14"/>
      <c r="H115" s="14">
        <v>40</v>
      </c>
      <c r="I115" s="14">
        <v>89</v>
      </c>
      <c r="J115" s="9">
        <v>1.8</v>
      </c>
      <c r="K115" s="14">
        <v>54</v>
      </c>
      <c r="L115" s="14">
        <v>6.4</v>
      </c>
      <c r="M115" s="14">
        <v>0.21</v>
      </c>
      <c r="N115" s="14">
        <f t="shared" si="3"/>
        <v>0</v>
      </c>
      <c r="O115" s="14">
        <f t="shared" si="4"/>
        <v>0</v>
      </c>
      <c r="P115" s="14"/>
      <c r="Q115" s="14"/>
      <c r="R115" s="14"/>
      <c r="W115" t="s">
        <v>3530</v>
      </c>
      <c r="X115" s="6">
        <v>2004</v>
      </c>
      <c r="Z115" s="6">
        <v>0</v>
      </c>
      <c r="AD115" s="14"/>
    </row>
    <row r="116" spans="1:30">
      <c r="A116" s="9">
        <v>4</v>
      </c>
      <c r="B116" s="9" t="str">
        <f t="shared" si="5"/>
        <v>Audax HM100G12</v>
      </c>
      <c r="C116" s="14" t="s">
        <v>782</v>
      </c>
      <c r="D116" s="14" t="s">
        <v>839</v>
      </c>
      <c r="E116" s="39"/>
      <c r="F116" s="14"/>
      <c r="G116" s="14"/>
      <c r="H116" s="14">
        <v>40</v>
      </c>
      <c r="I116" s="14">
        <v>85.2</v>
      </c>
      <c r="J116" s="9">
        <v>2.5</v>
      </c>
      <c r="K116" s="14">
        <v>71</v>
      </c>
      <c r="L116" s="14">
        <v>3.25</v>
      </c>
      <c r="M116" s="14">
        <v>0.45</v>
      </c>
      <c r="N116" s="14">
        <f t="shared" si="3"/>
        <v>0</v>
      </c>
      <c r="O116" s="14">
        <f t="shared" si="4"/>
        <v>0</v>
      </c>
      <c r="P116" s="14"/>
      <c r="Q116" s="14"/>
      <c r="R116" s="14"/>
      <c r="W116" t="s">
        <v>3530</v>
      </c>
      <c r="X116" s="6">
        <v>2004</v>
      </c>
      <c r="Z116" s="6">
        <v>0</v>
      </c>
      <c r="AD116" s="14"/>
    </row>
    <row r="117" spans="1:30">
      <c r="A117" s="9">
        <v>4</v>
      </c>
      <c r="B117" s="9" t="str">
        <f t="shared" si="5"/>
        <v>Audax HM100Z2</v>
      </c>
      <c r="C117" s="14" t="s">
        <v>782</v>
      </c>
      <c r="D117" s="14" t="s">
        <v>840</v>
      </c>
      <c r="E117" s="39"/>
      <c r="F117" s="14"/>
      <c r="G117" s="14"/>
      <c r="H117" s="14">
        <v>40</v>
      </c>
      <c r="I117" s="14">
        <v>86.5</v>
      </c>
      <c r="J117" s="9">
        <v>2.5</v>
      </c>
      <c r="K117" s="14">
        <v>70</v>
      </c>
      <c r="L117" s="14">
        <v>3.89</v>
      </c>
      <c r="M117" s="14">
        <v>0.41</v>
      </c>
      <c r="N117" s="14">
        <f t="shared" si="3"/>
        <v>0</v>
      </c>
      <c r="O117" s="14">
        <f t="shared" si="4"/>
        <v>0</v>
      </c>
      <c r="P117" s="14"/>
      <c r="Q117" s="14"/>
      <c r="R117" s="14"/>
      <c r="W117" t="s">
        <v>3530</v>
      </c>
      <c r="X117" s="6">
        <v>2004</v>
      </c>
      <c r="Z117" s="6">
        <v>0</v>
      </c>
      <c r="AD117" s="14"/>
    </row>
    <row r="118" spans="1:30">
      <c r="A118" s="9">
        <v>4</v>
      </c>
      <c r="B118" s="9" t="str">
        <f t="shared" si="5"/>
        <v>Audio Technology 4 H 52 06 13</v>
      </c>
      <c r="C118" s="14" t="s">
        <v>841</v>
      </c>
      <c r="D118" s="14" t="s">
        <v>842</v>
      </c>
      <c r="E118" s="39"/>
      <c r="F118" s="14"/>
      <c r="G118" s="14"/>
      <c r="H118" s="14">
        <v>120</v>
      </c>
      <c r="I118" s="14">
        <v>89</v>
      </c>
      <c r="J118" s="9">
        <v>4</v>
      </c>
      <c r="K118" s="14">
        <v>41</v>
      </c>
      <c r="L118" s="14">
        <v>23</v>
      </c>
      <c r="M118" s="14">
        <v>0.28999999999999998</v>
      </c>
      <c r="N118" s="14">
        <f t="shared" si="3"/>
        <v>0.35964912280701755</v>
      </c>
      <c r="O118" s="14">
        <f t="shared" si="4"/>
        <v>1.4974811083123416</v>
      </c>
      <c r="P118" s="14"/>
      <c r="Q118" s="14"/>
      <c r="R118" s="14"/>
      <c r="W118" t="s">
        <v>3530</v>
      </c>
      <c r="X118" s="6">
        <v>2004</v>
      </c>
      <c r="Z118" s="6">
        <v>0</v>
      </c>
      <c r="AD118" s="14">
        <v>114</v>
      </c>
    </row>
    <row r="119" spans="1:30">
      <c r="A119" s="9">
        <v>4</v>
      </c>
      <c r="B119" s="9" t="str">
        <f t="shared" si="5"/>
        <v>Babb Model 414</v>
      </c>
      <c r="C119" s="14" t="s">
        <v>843</v>
      </c>
      <c r="D119" s="14" t="s">
        <v>844</v>
      </c>
      <c r="E119" s="39"/>
      <c r="F119" s="14"/>
      <c r="G119" s="14"/>
      <c r="H119" s="14">
        <v>50</v>
      </c>
      <c r="I119" s="14">
        <v>85.44</v>
      </c>
      <c r="J119" s="9"/>
      <c r="K119" s="14">
        <v>41.25</v>
      </c>
      <c r="L119" s="14">
        <v>6.06</v>
      </c>
      <c r="M119" s="14">
        <v>1.1299999999999999</v>
      </c>
      <c r="N119" s="14">
        <f t="shared" si="3"/>
        <v>1.5277777777777777</v>
      </c>
      <c r="O119" s="14">
        <f t="shared" si="4"/>
        <v>4.3400837988826808</v>
      </c>
      <c r="P119" s="14"/>
      <c r="Q119" s="14"/>
      <c r="R119" s="14"/>
      <c r="W119" t="s">
        <v>3530</v>
      </c>
      <c r="X119" s="6">
        <v>2004</v>
      </c>
      <c r="Z119" s="6">
        <v>0</v>
      </c>
      <c r="AD119" s="14">
        <v>27</v>
      </c>
    </row>
    <row r="120" spans="1:30">
      <c r="A120" s="9">
        <v>4</v>
      </c>
      <c r="B120" s="9" t="str">
        <f t="shared" si="5"/>
        <v>Bandor 100DW/8A</v>
      </c>
      <c r="C120" s="14" t="s">
        <v>761</v>
      </c>
      <c r="D120" s="14" t="s">
        <v>845</v>
      </c>
      <c r="E120" s="39"/>
      <c r="F120" s="14"/>
      <c r="G120" s="14"/>
      <c r="H120" s="14">
        <v>90</v>
      </c>
      <c r="I120" s="14">
        <v>85</v>
      </c>
      <c r="J120" s="9"/>
      <c r="K120" s="14">
        <v>32.299999999999997</v>
      </c>
      <c r="L120" s="14">
        <v>25.7</v>
      </c>
      <c r="M120" s="14">
        <v>0.34</v>
      </c>
      <c r="N120" s="14">
        <f t="shared" si="3"/>
        <v>0.41948051948051945</v>
      </c>
      <c r="O120" s="14">
        <f t="shared" si="4"/>
        <v>1.7944444444444452</v>
      </c>
      <c r="P120" s="14"/>
      <c r="Q120" s="14"/>
      <c r="R120" s="14"/>
      <c r="W120" t="s">
        <v>3530</v>
      </c>
      <c r="X120" s="6">
        <v>2004</v>
      </c>
      <c r="Z120" s="6">
        <v>0</v>
      </c>
      <c r="AD120" s="14">
        <v>77</v>
      </c>
    </row>
    <row r="121" spans="1:30">
      <c r="A121" s="9">
        <v>4</v>
      </c>
      <c r="B121" s="9" t="str">
        <f t="shared" si="5"/>
        <v>Bandor 100SW/4A</v>
      </c>
      <c r="C121" s="14" t="s">
        <v>761</v>
      </c>
      <c r="D121" s="14" t="s">
        <v>846</v>
      </c>
      <c r="E121" s="39"/>
      <c r="F121" s="14"/>
      <c r="G121" s="14"/>
      <c r="H121" s="14">
        <v>90</v>
      </c>
      <c r="I121" s="14">
        <v>85.1</v>
      </c>
      <c r="J121" s="9"/>
      <c r="K121" s="14">
        <v>34.6</v>
      </c>
      <c r="L121" s="14">
        <v>28.4</v>
      </c>
      <c r="M121" s="14">
        <v>0.49</v>
      </c>
      <c r="N121" s="14">
        <f t="shared" si="3"/>
        <v>0.70612244897959187</v>
      </c>
      <c r="O121" s="14">
        <f t="shared" si="4"/>
        <v>1.6009442870632671</v>
      </c>
      <c r="P121" s="14"/>
      <c r="Q121" s="14"/>
      <c r="R121" s="14"/>
      <c r="W121" t="s">
        <v>3530</v>
      </c>
      <c r="X121" s="6">
        <v>2004</v>
      </c>
      <c r="Z121" s="6">
        <v>0</v>
      </c>
      <c r="AD121" s="14">
        <v>49</v>
      </c>
    </row>
    <row r="122" spans="1:30">
      <c r="A122" s="9">
        <v>4</v>
      </c>
      <c r="B122" s="9" t="str">
        <f t="shared" si="5"/>
        <v>BM Audio Labs MB-42XT</v>
      </c>
      <c r="C122" s="14" t="s">
        <v>847</v>
      </c>
      <c r="D122" s="14" t="s">
        <v>848</v>
      </c>
      <c r="E122" s="39"/>
      <c r="F122" s="14"/>
      <c r="G122" s="14"/>
      <c r="H122" s="14"/>
      <c r="I122" s="14"/>
      <c r="J122" s="9">
        <v>4</v>
      </c>
      <c r="K122" s="14">
        <v>107.4</v>
      </c>
      <c r="L122" s="14">
        <v>2</v>
      </c>
      <c r="M122" s="14">
        <v>0.87</v>
      </c>
      <c r="N122" s="14">
        <f t="shared" si="3"/>
        <v>1.1425531914893619</v>
      </c>
      <c r="O122" s="14">
        <f t="shared" si="4"/>
        <v>3.6470725995316151</v>
      </c>
      <c r="P122" s="14"/>
      <c r="Q122" s="14"/>
      <c r="R122" s="14"/>
      <c r="W122" t="s">
        <v>3530</v>
      </c>
      <c r="X122" s="6">
        <v>2004</v>
      </c>
      <c r="Z122" s="6">
        <v>0</v>
      </c>
      <c r="AD122" s="14">
        <v>94</v>
      </c>
    </row>
    <row r="123" spans="1:30">
      <c r="A123" s="9">
        <v>4</v>
      </c>
      <c r="B123" s="9" t="str">
        <f t="shared" si="5"/>
        <v>Cadence CWM4</v>
      </c>
      <c r="C123" s="14" t="s">
        <v>849</v>
      </c>
      <c r="D123" s="14" t="s">
        <v>850</v>
      </c>
      <c r="E123" s="39"/>
      <c r="F123" s="14"/>
      <c r="G123" s="14"/>
      <c r="H123" s="14">
        <v>50</v>
      </c>
      <c r="I123" s="14">
        <v>85.18</v>
      </c>
      <c r="J123" s="9"/>
      <c r="K123" s="14">
        <v>98.123999999999995</v>
      </c>
      <c r="L123" s="14">
        <v>1.569</v>
      </c>
      <c r="M123" s="14">
        <v>0.63900000000000001</v>
      </c>
      <c r="N123" s="14">
        <f t="shared" si="3"/>
        <v>0.69101408450704227</v>
      </c>
      <c r="O123" s="14">
        <f t="shared" si="4"/>
        <v>8.4892006498781427</v>
      </c>
      <c r="P123" s="14"/>
      <c r="Q123" s="14"/>
      <c r="R123" s="14"/>
      <c r="W123" t="s">
        <v>3530</v>
      </c>
      <c r="X123" s="6">
        <v>2004</v>
      </c>
      <c r="Z123" s="6">
        <v>0</v>
      </c>
      <c r="AD123" s="14">
        <v>142</v>
      </c>
    </row>
    <row r="124" spans="1:30">
      <c r="A124" s="9">
        <v>4</v>
      </c>
      <c r="B124" s="9" t="str">
        <f t="shared" si="5"/>
        <v xml:space="preserve">Davis 100 CKW 8 DFÂ </v>
      </c>
      <c r="C124" s="9" t="s">
        <v>851</v>
      </c>
      <c r="D124" s="9" t="s">
        <v>852</v>
      </c>
      <c r="E124" s="38"/>
      <c r="F124" s="9"/>
      <c r="G124" s="9"/>
      <c r="H124" s="9"/>
      <c r="I124" s="9">
        <v>87</v>
      </c>
      <c r="J124" s="9">
        <v>5</v>
      </c>
      <c r="K124" s="9">
        <v>61</v>
      </c>
      <c r="L124" s="9">
        <v>3.82</v>
      </c>
      <c r="M124" s="9">
        <v>0.31</v>
      </c>
      <c r="N124" s="14">
        <f t="shared" si="3"/>
        <v>0.36969696969696969</v>
      </c>
      <c r="O124" s="14">
        <f t="shared" si="4"/>
        <v>1.9197969543147204</v>
      </c>
      <c r="P124" s="9"/>
      <c r="Q124" s="9"/>
      <c r="R124" s="9"/>
      <c r="W124" t="s">
        <v>3530</v>
      </c>
      <c r="X124" s="6">
        <v>2004</v>
      </c>
      <c r="Z124" s="6">
        <v>0</v>
      </c>
      <c r="AD124" s="9">
        <v>165</v>
      </c>
    </row>
    <row r="125" spans="1:30">
      <c r="A125" s="9">
        <v>4</v>
      </c>
      <c r="B125" s="9" t="str">
        <f t="shared" si="5"/>
        <v>Eton 4-203</v>
      </c>
      <c r="C125" s="9" t="s">
        <v>853</v>
      </c>
      <c r="D125" s="9" t="s">
        <v>854</v>
      </c>
      <c r="E125" s="38"/>
      <c r="F125" s="9"/>
      <c r="G125" s="9"/>
      <c r="H125" s="9">
        <v>70</v>
      </c>
      <c r="I125" s="9">
        <v>88</v>
      </c>
      <c r="J125" s="9">
        <v>1</v>
      </c>
      <c r="K125" s="9">
        <v>59</v>
      </c>
      <c r="L125" s="9">
        <v>6</v>
      </c>
      <c r="M125" s="9">
        <v>0.26300000000000001</v>
      </c>
      <c r="N125" s="14">
        <f t="shared" si="3"/>
        <v>0.27962085308056872</v>
      </c>
      <c r="O125" s="14">
        <f t="shared" si="4"/>
        <v>4.424579412603368</v>
      </c>
      <c r="P125" s="9"/>
      <c r="Q125" s="9"/>
      <c r="R125" s="9"/>
      <c r="W125" t="s">
        <v>3530</v>
      </c>
      <c r="X125" s="6">
        <v>2004</v>
      </c>
      <c r="Z125" s="6">
        <v>0</v>
      </c>
      <c r="AD125" s="9">
        <v>211</v>
      </c>
    </row>
    <row r="126" spans="1:30">
      <c r="A126" s="9">
        <v>4</v>
      </c>
      <c r="B126" s="9" t="str">
        <f t="shared" si="5"/>
        <v>Eton 4-206</v>
      </c>
      <c r="C126" s="9" t="s">
        <v>853</v>
      </c>
      <c r="D126" s="9" t="s">
        <v>855</v>
      </c>
      <c r="E126" s="38"/>
      <c r="F126" s="9"/>
      <c r="G126" s="9"/>
      <c r="H126" s="9">
        <v>70</v>
      </c>
      <c r="I126" s="9">
        <v>86</v>
      </c>
      <c r="J126" s="9">
        <v>3</v>
      </c>
      <c r="K126" s="9">
        <v>59</v>
      </c>
      <c r="L126" s="9">
        <v>4.2</v>
      </c>
      <c r="M126" s="9">
        <v>0.32750000000000001</v>
      </c>
      <c r="N126" s="14">
        <f t="shared" si="3"/>
        <v>0.34911242603550297</v>
      </c>
      <c r="O126" s="14">
        <f t="shared" si="4"/>
        <v>5.2902121834360072</v>
      </c>
      <c r="P126" s="9"/>
      <c r="Q126" s="9"/>
      <c r="R126" s="9"/>
      <c r="W126" t="s">
        <v>3530</v>
      </c>
      <c r="X126" s="6">
        <v>2004</v>
      </c>
      <c r="Z126" s="6">
        <v>0</v>
      </c>
      <c r="AD126" s="9">
        <v>169</v>
      </c>
    </row>
    <row r="127" spans="1:30">
      <c r="A127" s="9">
        <v>4</v>
      </c>
      <c r="B127" s="9" t="str">
        <f t="shared" si="5"/>
        <v>Eton 4-300</v>
      </c>
      <c r="C127" s="9" t="s">
        <v>853</v>
      </c>
      <c r="D127" s="9" t="s">
        <v>856</v>
      </c>
      <c r="E127" s="38"/>
      <c r="F127" s="9"/>
      <c r="G127" s="9"/>
      <c r="H127" s="9">
        <v>50</v>
      </c>
      <c r="I127" s="9">
        <v>88</v>
      </c>
      <c r="J127" s="9">
        <v>2</v>
      </c>
      <c r="K127" s="9">
        <v>57</v>
      </c>
      <c r="L127" s="9">
        <v>7.2</v>
      </c>
      <c r="M127" s="9">
        <v>0.29049999999999998</v>
      </c>
      <c r="N127" s="14">
        <f t="shared" si="3"/>
        <v>0.34969325153374231</v>
      </c>
      <c r="O127" s="14">
        <f t="shared" si="4"/>
        <v>1.7161734984712649</v>
      </c>
      <c r="P127" s="9"/>
      <c r="Q127" s="9"/>
      <c r="R127" s="9"/>
      <c r="W127" t="s">
        <v>3530</v>
      </c>
      <c r="X127" s="6">
        <v>2004</v>
      </c>
      <c r="Z127" s="6">
        <v>0</v>
      </c>
      <c r="AD127" s="9">
        <v>163</v>
      </c>
    </row>
    <row r="128" spans="1:30">
      <c r="A128" s="9">
        <v>4</v>
      </c>
      <c r="B128" s="9" t="str">
        <f t="shared" si="5"/>
        <v>Fostex FE103E</v>
      </c>
      <c r="C128" s="14" t="s">
        <v>786</v>
      </c>
      <c r="D128" s="14" t="s">
        <v>857</v>
      </c>
      <c r="E128" s="39"/>
      <c r="F128" s="14"/>
      <c r="G128" s="14"/>
      <c r="H128" s="14">
        <v>15</v>
      </c>
      <c r="I128" s="14">
        <v>89</v>
      </c>
      <c r="J128" s="9">
        <v>0.4</v>
      </c>
      <c r="K128" s="14">
        <v>80</v>
      </c>
      <c r="L128" s="14">
        <v>6.89</v>
      </c>
      <c r="M128" s="14">
        <v>0.35</v>
      </c>
      <c r="N128" s="14">
        <f t="shared" si="3"/>
        <v>0</v>
      </c>
      <c r="O128" s="14">
        <f t="shared" si="4"/>
        <v>0</v>
      </c>
      <c r="P128" s="14"/>
      <c r="Q128" s="14"/>
      <c r="R128" s="14"/>
      <c r="W128" t="s">
        <v>3530</v>
      </c>
      <c r="X128" s="6">
        <v>2004</v>
      </c>
      <c r="Z128" s="6">
        <v>0</v>
      </c>
      <c r="AD128" s="14"/>
    </row>
    <row r="129" spans="1:30">
      <c r="A129" s="9">
        <v>4</v>
      </c>
      <c r="B129" s="9" t="str">
        <f t="shared" si="5"/>
        <v>Fostex FE107E</v>
      </c>
      <c r="C129" s="14" t="s">
        <v>786</v>
      </c>
      <c r="D129" s="14" t="s">
        <v>858</v>
      </c>
      <c r="E129" s="39"/>
      <c r="F129" s="14"/>
      <c r="G129" s="14"/>
      <c r="H129" s="14">
        <v>15</v>
      </c>
      <c r="I129" s="14">
        <v>90</v>
      </c>
      <c r="J129" s="9">
        <v>0.35</v>
      </c>
      <c r="K129" s="14">
        <v>80</v>
      </c>
      <c r="L129" s="14">
        <v>5.95</v>
      </c>
      <c r="M129" s="14">
        <v>0.38</v>
      </c>
      <c r="N129" s="14">
        <f t="shared" si="3"/>
        <v>0</v>
      </c>
      <c r="O129" s="14">
        <f t="shared" si="4"/>
        <v>0</v>
      </c>
      <c r="P129" s="14"/>
      <c r="Q129" s="14"/>
      <c r="R129" s="14"/>
      <c r="W129" t="s">
        <v>3530</v>
      </c>
      <c r="X129" s="6">
        <v>2004</v>
      </c>
      <c r="Z129" s="6">
        <v>0</v>
      </c>
      <c r="AD129" s="14"/>
    </row>
    <row r="130" spans="1:30">
      <c r="A130" s="9">
        <v>4</v>
      </c>
      <c r="B130" s="9" t="str">
        <f t="shared" si="5"/>
        <v>Fostex FE108ES</v>
      </c>
      <c r="C130" s="14" t="s">
        <v>786</v>
      </c>
      <c r="D130" s="14" t="s">
        <v>859</v>
      </c>
      <c r="E130" s="39"/>
      <c r="F130" s="14"/>
      <c r="G130" s="14"/>
      <c r="H130" s="14">
        <v>24</v>
      </c>
      <c r="I130" s="14">
        <v>90</v>
      </c>
      <c r="J130" s="9">
        <v>0.28000000000000003</v>
      </c>
      <c r="K130" s="14">
        <v>77</v>
      </c>
      <c r="L130" s="14">
        <v>5.7</v>
      </c>
      <c r="M130" s="14">
        <v>0.3</v>
      </c>
      <c r="N130" s="14">
        <f t="shared" ref="N130:N193" si="6">IF(AD130&gt;0,K130/AD130,0)</f>
        <v>0</v>
      </c>
      <c r="O130" s="14">
        <f t="shared" ref="O130:O193" si="7">IF(AD130&gt;0,1/(1/M130-1/N130),0)</f>
        <v>0</v>
      </c>
      <c r="P130" s="14"/>
      <c r="Q130" s="14"/>
      <c r="R130" s="14"/>
      <c r="W130" t="s">
        <v>3530</v>
      </c>
      <c r="X130" s="6">
        <v>2004</v>
      </c>
      <c r="Z130" s="6">
        <v>0</v>
      </c>
      <c r="AD130" s="14"/>
    </row>
    <row r="131" spans="1:30">
      <c r="A131" s="9">
        <v>4</v>
      </c>
      <c r="B131" s="9" t="str">
        <f t="shared" ref="B131:B194" si="8">CONCATENATE(C131,CHAR(32),D131)</f>
        <v>Fostex FW108N</v>
      </c>
      <c r="C131" s="14" t="s">
        <v>786</v>
      </c>
      <c r="D131" s="14" t="s">
        <v>860</v>
      </c>
      <c r="E131" s="39"/>
      <c r="F131" s="14"/>
      <c r="G131" s="14"/>
      <c r="H131" s="14">
        <v>50</v>
      </c>
      <c r="I131" s="14">
        <v>86</v>
      </c>
      <c r="J131" s="9">
        <v>1.9</v>
      </c>
      <c r="K131" s="14">
        <v>55</v>
      </c>
      <c r="L131" s="14">
        <v>4.09</v>
      </c>
      <c r="M131" s="14">
        <v>0.26</v>
      </c>
      <c r="N131" s="14">
        <f t="shared" si="6"/>
        <v>0</v>
      </c>
      <c r="O131" s="14">
        <f t="shared" si="7"/>
        <v>0</v>
      </c>
      <c r="P131" s="14"/>
      <c r="Q131" s="14"/>
      <c r="R131" s="14"/>
      <c r="W131" t="s">
        <v>3530</v>
      </c>
      <c r="X131" s="6">
        <v>2004</v>
      </c>
      <c r="Z131" s="6">
        <v>0</v>
      </c>
      <c r="AD131" s="14"/>
    </row>
    <row r="132" spans="1:30">
      <c r="A132" s="9">
        <v>4</v>
      </c>
      <c r="B132" s="9" t="str">
        <f t="shared" si="8"/>
        <v xml:space="preserve">Hi-Vi B4N </v>
      </c>
      <c r="C132" s="14" t="s">
        <v>8</v>
      </c>
      <c r="D132" s="14" t="s">
        <v>861</v>
      </c>
      <c r="E132" s="39"/>
      <c r="F132" s="14"/>
      <c r="G132" s="14"/>
      <c r="H132" s="14">
        <v>25</v>
      </c>
      <c r="I132" s="14">
        <v>85</v>
      </c>
      <c r="J132" s="9">
        <v>3.2</v>
      </c>
      <c r="K132" s="14">
        <v>56</v>
      </c>
      <c r="L132" s="14">
        <v>4.5</v>
      </c>
      <c r="M132" s="14">
        <v>0.52</v>
      </c>
      <c r="N132" s="14">
        <f t="shared" si="6"/>
        <v>0.6292134831460674</v>
      </c>
      <c r="O132" s="14">
        <f t="shared" si="7"/>
        <v>2.9958847736625542</v>
      </c>
      <c r="P132" s="14"/>
      <c r="Q132" s="14"/>
      <c r="R132" s="14"/>
      <c r="W132" t="s">
        <v>3530</v>
      </c>
      <c r="X132" s="6">
        <v>2004</v>
      </c>
      <c r="Z132" s="6">
        <v>0</v>
      </c>
      <c r="AD132" s="14">
        <v>89</v>
      </c>
    </row>
    <row r="133" spans="1:30">
      <c r="A133" s="9">
        <v>4</v>
      </c>
      <c r="B133" s="9" t="str">
        <f t="shared" si="8"/>
        <v xml:space="preserve">Hi-Vi M4N </v>
      </c>
      <c r="C133" s="14" t="s">
        <v>8</v>
      </c>
      <c r="D133" s="14" t="s">
        <v>862</v>
      </c>
      <c r="E133" s="39"/>
      <c r="F133" s="14"/>
      <c r="G133" s="14"/>
      <c r="H133" s="14">
        <v>15</v>
      </c>
      <c r="I133" s="14">
        <v>82</v>
      </c>
      <c r="J133" s="9">
        <v>3</v>
      </c>
      <c r="K133" s="14">
        <v>69</v>
      </c>
      <c r="L133" s="14">
        <v>4.3</v>
      </c>
      <c r="M133" s="14">
        <v>1.08</v>
      </c>
      <c r="N133" s="14">
        <f t="shared" si="6"/>
        <v>1.3529411764705883</v>
      </c>
      <c r="O133" s="14">
        <f t="shared" si="7"/>
        <v>5.3534482758620703</v>
      </c>
      <c r="P133" s="14"/>
      <c r="Q133" s="14"/>
      <c r="R133" s="14"/>
      <c r="W133" t="s">
        <v>3530</v>
      </c>
      <c r="X133" s="6">
        <v>2004</v>
      </c>
      <c r="Z133" s="6">
        <v>0</v>
      </c>
      <c r="AD133" s="14">
        <v>51</v>
      </c>
    </row>
    <row r="134" spans="1:30">
      <c r="A134" s="9">
        <v>4</v>
      </c>
      <c r="B134" s="9" t="str">
        <f t="shared" si="8"/>
        <v>Infinity 40.1cs</v>
      </c>
      <c r="C134" s="14" t="s">
        <v>863</v>
      </c>
      <c r="D134" s="14" t="s">
        <v>864</v>
      </c>
      <c r="E134" s="39"/>
      <c r="F134" s="14"/>
      <c r="G134" s="14"/>
      <c r="H134" s="14">
        <v>90</v>
      </c>
      <c r="I134" s="14"/>
      <c r="J134" s="9">
        <v>1.5</v>
      </c>
      <c r="K134" s="14">
        <v>127.25</v>
      </c>
      <c r="L134" s="14">
        <v>1.2669999999999999</v>
      </c>
      <c r="M134" s="14">
        <v>0.84</v>
      </c>
      <c r="N134" s="14">
        <f t="shared" si="6"/>
        <v>0.89612676056338025</v>
      </c>
      <c r="O134" s="14">
        <f t="shared" si="7"/>
        <v>13.411543287327506</v>
      </c>
      <c r="P134" s="14"/>
      <c r="Q134" s="14"/>
      <c r="R134" s="14"/>
      <c r="W134" t="s">
        <v>3530</v>
      </c>
      <c r="X134" s="6">
        <v>2004</v>
      </c>
      <c r="Z134" s="6">
        <v>0</v>
      </c>
      <c r="AD134" s="14">
        <v>142</v>
      </c>
    </row>
    <row r="135" spans="1:30">
      <c r="A135" s="9">
        <v>4</v>
      </c>
      <c r="B135" s="9" t="str">
        <f t="shared" si="8"/>
        <v>Infinity 410cswoofer</v>
      </c>
      <c r="C135" s="14" t="s">
        <v>863</v>
      </c>
      <c r="D135" s="14" t="s">
        <v>865</v>
      </c>
      <c r="E135" s="39"/>
      <c r="F135" s="14"/>
      <c r="G135" s="14"/>
      <c r="H135" s="14">
        <v>30</v>
      </c>
      <c r="I135" s="14"/>
      <c r="J135" s="9">
        <v>0.15</v>
      </c>
      <c r="K135" s="14">
        <v>117.533</v>
      </c>
      <c r="L135" s="14">
        <v>2.504</v>
      </c>
      <c r="M135" s="14">
        <v>0.496</v>
      </c>
      <c r="N135" s="14">
        <f t="shared" si="6"/>
        <v>0.57898029556650243</v>
      </c>
      <c r="O135" s="14">
        <f t="shared" si="7"/>
        <v>3.4607520332442863</v>
      </c>
      <c r="P135" s="14"/>
      <c r="Q135" s="14"/>
      <c r="R135" s="14"/>
      <c r="W135" t="s">
        <v>3530</v>
      </c>
      <c r="X135" s="6">
        <v>2004</v>
      </c>
      <c r="Z135" s="6">
        <v>0</v>
      </c>
      <c r="AD135" s="14">
        <v>203</v>
      </c>
    </row>
    <row r="136" spans="1:30">
      <c r="A136" s="9">
        <v>4</v>
      </c>
      <c r="B136" s="9" t="str">
        <f t="shared" si="8"/>
        <v>LPG 100HMS</v>
      </c>
      <c r="C136" s="14" t="s">
        <v>866</v>
      </c>
      <c r="D136" s="14" t="s">
        <v>867</v>
      </c>
      <c r="E136" s="39"/>
      <c r="F136" s="14"/>
      <c r="G136" s="14"/>
      <c r="H136" s="14">
        <v>30</v>
      </c>
      <c r="I136" s="14">
        <v>89</v>
      </c>
      <c r="J136" s="9">
        <v>1.1000000000000001</v>
      </c>
      <c r="K136" s="14">
        <v>96</v>
      </c>
      <c r="L136" s="14">
        <v>4.5</v>
      </c>
      <c r="M136" s="14">
        <v>0.59060000000000001</v>
      </c>
      <c r="N136" s="14">
        <f t="shared" si="6"/>
        <v>0.78688524590163933</v>
      </c>
      <c r="O136" s="14">
        <f t="shared" si="7"/>
        <v>2.3676482870362641</v>
      </c>
      <c r="P136" s="14"/>
      <c r="Q136" s="14"/>
      <c r="R136" s="14"/>
      <c r="W136" t="s">
        <v>3530</v>
      </c>
      <c r="X136" s="6">
        <v>2004</v>
      </c>
      <c r="Z136" s="6">
        <v>0</v>
      </c>
      <c r="AD136" s="14">
        <v>122</v>
      </c>
    </row>
    <row r="137" spans="1:30">
      <c r="A137" s="9">
        <v>4</v>
      </c>
      <c r="B137" s="9" t="str">
        <f t="shared" si="8"/>
        <v xml:space="preserve">Morel Hybrid Ovation 4 </v>
      </c>
      <c r="C137" s="14" t="s">
        <v>13</v>
      </c>
      <c r="D137" s="14" t="s">
        <v>868</v>
      </c>
      <c r="E137" s="39"/>
      <c r="F137" s="14"/>
      <c r="G137" s="14"/>
      <c r="H137" s="14">
        <v>100</v>
      </c>
      <c r="I137" s="14">
        <v>89</v>
      </c>
      <c r="J137" s="9">
        <v>2.75</v>
      </c>
      <c r="K137" s="14">
        <v>82</v>
      </c>
      <c r="L137" s="14">
        <v>3.17</v>
      </c>
      <c r="M137" s="14">
        <v>0.35</v>
      </c>
      <c r="N137" s="14">
        <f t="shared" si="6"/>
        <v>0.41</v>
      </c>
      <c r="O137" s="14">
        <f t="shared" si="7"/>
        <v>2.3916666666666662</v>
      </c>
      <c r="P137" s="14"/>
      <c r="Q137" s="14"/>
      <c r="R137" s="14"/>
      <c r="W137" t="s">
        <v>3530</v>
      </c>
      <c r="X137" s="6">
        <v>2004</v>
      </c>
      <c r="Z137" s="6">
        <v>0</v>
      </c>
      <c r="AD137" s="14">
        <v>200</v>
      </c>
    </row>
    <row r="138" spans="1:30">
      <c r="A138" s="9">
        <v>4</v>
      </c>
      <c r="B138" s="9" t="str">
        <f t="shared" si="8"/>
        <v xml:space="preserve">Morel Integra Ovation 4 </v>
      </c>
      <c r="C138" s="14" t="s">
        <v>13</v>
      </c>
      <c r="D138" s="14" t="s">
        <v>869</v>
      </c>
      <c r="E138" s="39"/>
      <c r="F138" s="14"/>
      <c r="G138" s="14"/>
      <c r="H138" s="14">
        <v>80</v>
      </c>
      <c r="I138" s="14">
        <v>89</v>
      </c>
      <c r="J138" s="9">
        <v>2</v>
      </c>
      <c r="K138" s="14">
        <v>92</v>
      </c>
      <c r="L138" s="14">
        <v>3</v>
      </c>
      <c r="M138" s="14">
        <v>0.57999999999999996</v>
      </c>
      <c r="N138" s="14">
        <f t="shared" si="6"/>
        <v>0.70229007633587781</v>
      </c>
      <c r="O138" s="14">
        <f t="shared" si="7"/>
        <v>3.3308364544319597</v>
      </c>
      <c r="P138" s="14"/>
      <c r="Q138" s="14"/>
      <c r="R138" s="14"/>
      <c r="W138" t="s">
        <v>3530</v>
      </c>
      <c r="X138" s="6">
        <v>2004</v>
      </c>
      <c r="Z138" s="6">
        <v>0</v>
      </c>
      <c r="AD138" s="14">
        <v>131</v>
      </c>
    </row>
    <row r="139" spans="1:30">
      <c r="A139" s="9">
        <v>4</v>
      </c>
      <c r="B139" s="9" t="str">
        <f t="shared" si="8"/>
        <v>Morel MW 113</v>
      </c>
      <c r="C139" s="14" t="s">
        <v>13</v>
      </c>
      <c r="D139" s="14" t="s">
        <v>870</v>
      </c>
      <c r="E139" s="39"/>
      <c r="F139" s="14"/>
      <c r="G139" s="14"/>
      <c r="H139" s="14">
        <v>150</v>
      </c>
      <c r="I139" s="14">
        <v>87</v>
      </c>
      <c r="J139" s="9">
        <v>3</v>
      </c>
      <c r="K139" s="14">
        <v>72</v>
      </c>
      <c r="L139" s="14">
        <v>4.3</v>
      </c>
      <c r="M139" s="14">
        <v>0.75</v>
      </c>
      <c r="N139" s="14">
        <f t="shared" si="6"/>
        <v>1.0285714285714285</v>
      </c>
      <c r="O139" s="14">
        <f t="shared" si="7"/>
        <v>2.7692307692307705</v>
      </c>
      <c r="P139" s="14"/>
      <c r="Q139" s="14"/>
      <c r="R139" s="14"/>
      <c r="W139" t="s">
        <v>3530</v>
      </c>
      <c r="X139" s="6">
        <v>2004</v>
      </c>
      <c r="Z139" s="6">
        <v>0</v>
      </c>
      <c r="AD139" s="14">
        <v>70</v>
      </c>
    </row>
    <row r="140" spans="1:30">
      <c r="A140" s="9">
        <v>4</v>
      </c>
      <c r="B140" s="9" t="str">
        <f t="shared" si="8"/>
        <v>Morel MW 114S</v>
      </c>
      <c r="C140" s="14" t="s">
        <v>13</v>
      </c>
      <c r="D140" s="14" t="s">
        <v>871</v>
      </c>
      <c r="E140" s="39"/>
      <c r="F140" s="14"/>
      <c r="G140" s="14"/>
      <c r="H140" s="14">
        <v>150</v>
      </c>
      <c r="I140" s="14">
        <v>87</v>
      </c>
      <c r="J140" s="9">
        <v>3</v>
      </c>
      <c r="K140" s="14">
        <v>69</v>
      </c>
      <c r="L140" s="14">
        <v>2.72</v>
      </c>
      <c r="M140" s="14">
        <v>0.35</v>
      </c>
      <c r="N140" s="14">
        <f t="shared" si="6"/>
        <v>0.42073170731707316</v>
      </c>
      <c r="O140" s="14">
        <f t="shared" si="7"/>
        <v>2.081896551724137</v>
      </c>
      <c r="P140" s="14"/>
      <c r="Q140" s="14"/>
      <c r="R140" s="14"/>
      <c r="W140" t="s">
        <v>3530</v>
      </c>
      <c r="X140" s="6">
        <v>2004</v>
      </c>
      <c r="Z140" s="6">
        <v>0</v>
      </c>
      <c r="AD140" s="14">
        <v>164</v>
      </c>
    </row>
    <row r="141" spans="1:30">
      <c r="A141" s="9">
        <v>4</v>
      </c>
      <c r="B141" s="9" t="str">
        <f t="shared" si="8"/>
        <v>Morel MW 115S</v>
      </c>
      <c r="C141" s="14" t="s">
        <v>13</v>
      </c>
      <c r="D141" s="14" t="s">
        <v>872</v>
      </c>
      <c r="E141" s="39"/>
      <c r="F141" s="14"/>
      <c r="G141" s="14"/>
      <c r="H141" s="14">
        <v>120</v>
      </c>
      <c r="I141" s="14">
        <v>87</v>
      </c>
      <c r="J141" s="9">
        <v>2</v>
      </c>
      <c r="K141" s="14">
        <v>78</v>
      </c>
      <c r="L141" s="14">
        <v>2.76</v>
      </c>
      <c r="M141" s="14">
        <v>0.37</v>
      </c>
      <c r="N141" s="14">
        <f t="shared" si="6"/>
        <v>0.44067796610169491</v>
      </c>
      <c r="O141" s="14">
        <f t="shared" si="7"/>
        <v>2.3069544364508392</v>
      </c>
      <c r="P141" s="14"/>
      <c r="Q141" s="14"/>
      <c r="R141" s="14"/>
      <c r="W141" t="s">
        <v>3530</v>
      </c>
      <c r="X141" s="6">
        <v>2004</v>
      </c>
      <c r="Z141" s="6">
        <v>0</v>
      </c>
      <c r="AD141" s="14">
        <v>177</v>
      </c>
    </row>
    <row r="142" spans="1:30">
      <c r="A142" s="9">
        <v>4</v>
      </c>
      <c r="B142" s="9" t="str">
        <f t="shared" si="8"/>
        <v>Peerless WR 100</v>
      </c>
      <c r="C142" s="14" t="s">
        <v>236</v>
      </c>
      <c r="D142" s="14" t="s">
        <v>873</v>
      </c>
      <c r="E142" s="39"/>
      <c r="F142" s="14"/>
      <c r="G142" s="14"/>
      <c r="H142" s="14">
        <v>100</v>
      </c>
      <c r="I142" s="14">
        <v>89.4</v>
      </c>
      <c r="J142" s="9">
        <v>0.5</v>
      </c>
      <c r="K142" s="14">
        <v>81.099999999999994</v>
      </c>
      <c r="L142" s="14">
        <v>3.3</v>
      </c>
      <c r="M142" s="14">
        <v>0.5</v>
      </c>
      <c r="N142" s="14">
        <f t="shared" si="6"/>
        <v>0.57928571428571429</v>
      </c>
      <c r="O142" s="14">
        <f t="shared" si="7"/>
        <v>3.6531531531531534</v>
      </c>
      <c r="P142" s="14"/>
      <c r="Q142" s="14"/>
      <c r="R142" s="14"/>
      <c r="W142" t="s">
        <v>3530</v>
      </c>
      <c r="X142" s="6">
        <v>2004</v>
      </c>
      <c r="Z142" s="6">
        <v>0</v>
      </c>
      <c r="AD142" s="14">
        <v>140</v>
      </c>
    </row>
    <row r="143" spans="1:30">
      <c r="A143" s="9">
        <v>4</v>
      </c>
      <c r="B143" s="9" t="str">
        <f t="shared" si="8"/>
        <v>Seas CA11RCY</v>
      </c>
      <c r="C143" s="14" t="s">
        <v>874</v>
      </c>
      <c r="D143" s="14" t="s">
        <v>875</v>
      </c>
      <c r="E143" s="39"/>
      <c r="F143" s="14"/>
      <c r="G143" s="14"/>
      <c r="H143" s="14">
        <v>80</v>
      </c>
      <c r="I143" s="14"/>
      <c r="J143" s="9">
        <v>6</v>
      </c>
      <c r="K143" s="14">
        <v>58</v>
      </c>
      <c r="L143" s="14">
        <v>5.4</v>
      </c>
      <c r="M143" s="14">
        <v>0.24</v>
      </c>
      <c r="N143" s="14">
        <f t="shared" si="6"/>
        <v>0.28019323671497587</v>
      </c>
      <c r="O143" s="14">
        <f t="shared" si="7"/>
        <v>1.6730769230769214</v>
      </c>
      <c r="P143" s="14"/>
      <c r="Q143" s="14"/>
      <c r="R143" s="14"/>
      <c r="W143" t="s">
        <v>3530</v>
      </c>
      <c r="X143" s="6">
        <v>2004</v>
      </c>
      <c r="Z143" s="6">
        <v>0</v>
      </c>
      <c r="AD143" s="14">
        <v>207</v>
      </c>
    </row>
    <row r="144" spans="1:30">
      <c r="A144" s="9">
        <v>4</v>
      </c>
      <c r="B144" s="9" t="str">
        <f t="shared" si="8"/>
        <v xml:space="preserve">Seas L12RCY/PÂ </v>
      </c>
      <c r="C144" s="14" t="s">
        <v>874</v>
      </c>
      <c r="D144" s="14" t="s">
        <v>876</v>
      </c>
      <c r="E144" s="39"/>
      <c r="F144" s="14"/>
      <c r="G144" s="14"/>
      <c r="H144" s="14"/>
      <c r="I144" s="14"/>
      <c r="J144" s="9"/>
      <c r="K144" s="14">
        <v>48</v>
      </c>
      <c r="L144" s="14">
        <v>6</v>
      </c>
      <c r="M144" s="14">
        <v>0.28000000000000003</v>
      </c>
      <c r="N144" s="14">
        <f t="shared" si="6"/>
        <v>0</v>
      </c>
      <c r="O144" s="14">
        <f t="shared" si="7"/>
        <v>0</v>
      </c>
      <c r="P144" s="14"/>
      <c r="Q144" s="14"/>
      <c r="R144" s="14"/>
      <c r="W144" t="s">
        <v>3530</v>
      </c>
      <c r="X144" s="6">
        <v>2004</v>
      </c>
      <c r="Z144" s="6">
        <v>0</v>
      </c>
      <c r="AD144" s="14"/>
    </row>
    <row r="145" spans="1:30">
      <c r="A145" s="9">
        <v>4</v>
      </c>
      <c r="B145" s="9" t="str">
        <f t="shared" si="8"/>
        <v>Seas MCA11FC</v>
      </c>
      <c r="C145" s="14" t="s">
        <v>874</v>
      </c>
      <c r="D145" s="14" t="s">
        <v>877</v>
      </c>
      <c r="E145" s="39"/>
      <c r="F145" s="14"/>
      <c r="G145" s="14"/>
      <c r="H145" s="14"/>
      <c r="I145" s="14"/>
      <c r="J145" s="9"/>
      <c r="K145" s="14">
        <v>140</v>
      </c>
      <c r="L145" s="14">
        <v>1.3</v>
      </c>
      <c r="M145" s="14">
        <v>0.72</v>
      </c>
      <c r="N145" s="14">
        <f t="shared" si="6"/>
        <v>0</v>
      </c>
      <c r="O145" s="14">
        <f t="shared" si="7"/>
        <v>0</v>
      </c>
      <c r="P145" s="14"/>
      <c r="Q145" s="14"/>
      <c r="R145" s="14"/>
      <c r="W145" t="s">
        <v>3530</v>
      </c>
      <c r="X145" s="6">
        <v>2004</v>
      </c>
      <c r="Z145" s="6">
        <v>0</v>
      </c>
      <c r="AD145" s="14"/>
    </row>
    <row r="146" spans="1:30">
      <c r="A146" s="9">
        <v>4</v>
      </c>
      <c r="B146" s="9" t="str">
        <f t="shared" si="8"/>
        <v>Seas P11RCY</v>
      </c>
      <c r="C146" s="14" t="s">
        <v>874</v>
      </c>
      <c r="D146" s="14" t="s">
        <v>878</v>
      </c>
      <c r="E146" s="39"/>
      <c r="F146" s="14"/>
      <c r="G146" s="14"/>
      <c r="H146" s="14"/>
      <c r="I146" s="14"/>
      <c r="J146" s="9"/>
      <c r="K146" s="14">
        <v>55</v>
      </c>
      <c r="L146" s="14">
        <v>5.3</v>
      </c>
      <c r="M146" s="14">
        <v>0.23</v>
      </c>
      <c r="N146" s="14">
        <f t="shared" si="6"/>
        <v>0</v>
      </c>
      <c r="O146" s="14">
        <f t="shared" si="7"/>
        <v>0</v>
      </c>
      <c r="P146" s="14"/>
      <c r="Q146" s="14"/>
      <c r="R146" s="14"/>
      <c r="W146" t="s">
        <v>3530</v>
      </c>
      <c r="X146" s="6">
        <v>2004</v>
      </c>
      <c r="Z146" s="6">
        <v>0</v>
      </c>
      <c r="AD146" s="14"/>
    </row>
    <row r="147" spans="1:30">
      <c r="A147" s="9">
        <v>4</v>
      </c>
      <c r="B147" s="9" t="str">
        <f t="shared" si="8"/>
        <v>Sica LP 10125160 F Cx 4 ohm</v>
      </c>
      <c r="C147" s="14" t="s">
        <v>879</v>
      </c>
      <c r="D147" s="14" t="s">
        <v>880</v>
      </c>
      <c r="E147" s="39"/>
      <c r="F147" s="14"/>
      <c r="G147" s="14"/>
      <c r="H147" s="14">
        <v>30</v>
      </c>
      <c r="I147" s="14">
        <v>87.6</v>
      </c>
      <c r="J147" s="9">
        <v>1.5</v>
      </c>
      <c r="K147" s="14">
        <v>120</v>
      </c>
      <c r="L147" s="14">
        <v>1.3</v>
      </c>
      <c r="M147" s="14">
        <v>0.61</v>
      </c>
      <c r="N147" s="14">
        <f t="shared" si="6"/>
        <v>0</v>
      </c>
      <c r="O147" s="14">
        <f t="shared" si="7"/>
        <v>0</v>
      </c>
      <c r="P147" s="14"/>
      <c r="Q147" s="14"/>
      <c r="R147" s="14"/>
      <c r="W147" t="s">
        <v>3530</v>
      </c>
      <c r="X147" s="6">
        <v>2004</v>
      </c>
      <c r="Z147" s="6">
        <v>0</v>
      </c>
      <c r="AD147" s="14"/>
    </row>
    <row r="148" spans="1:30">
      <c r="A148" s="9">
        <v>4</v>
      </c>
      <c r="B148" s="9" t="str">
        <f t="shared" si="8"/>
        <v>Sica LP 10125245 WG 8 ohm</v>
      </c>
      <c r="C148" s="14" t="s">
        <v>879</v>
      </c>
      <c r="D148" s="14" t="s">
        <v>881</v>
      </c>
      <c r="E148" s="39"/>
      <c r="F148" s="14"/>
      <c r="G148" s="14"/>
      <c r="H148" s="14">
        <v>35</v>
      </c>
      <c r="I148" s="14">
        <v>86</v>
      </c>
      <c r="J148" s="9">
        <v>2</v>
      </c>
      <c r="K148" s="14">
        <v>96</v>
      </c>
      <c r="L148" s="14">
        <v>1.7</v>
      </c>
      <c r="M148" s="14">
        <v>0.65</v>
      </c>
      <c r="N148" s="14">
        <f t="shared" si="6"/>
        <v>0.76800000000000002</v>
      </c>
      <c r="O148" s="14">
        <f t="shared" si="7"/>
        <v>4.230508474576272</v>
      </c>
      <c r="P148" s="14"/>
      <c r="Q148" s="14"/>
      <c r="R148" s="14"/>
      <c r="W148" t="s">
        <v>3530</v>
      </c>
      <c r="X148" s="6">
        <v>2004</v>
      </c>
      <c r="Z148" s="6">
        <v>0</v>
      </c>
      <c r="AD148" s="14">
        <v>125</v>
      </c>
    </row>
    <row r="149" spans="1:30">
      <c r="A149" s="9">
        <v>4</v>
      </c>
      <c r="B149" s="9" t="str">
        <f t="shared" si="8"/>
        <v>Sica LP 10125270 MR 4 ohm</v>
      </c>
      <c r="C149" s="14" t="s">
        <v>879</v>
      </c>
      <c r="D149" s="14" t="s">
        <v>882</v>
      </c>
      <c r="E149" s="39"/>
      <c r="F149" s="14"/>
      <c r="G149" s="14"/>
      <c r="H149" s="14">
        <v>35</v>
      </c>
      <c r="I149" s="14">
        <v>90</v>
      </c>
      <c r="J149" s="9">
        <v>1</v>
      </c>
      <c r="K149" s="14">
        <v>104</v>
      </c>
      <c r="L149" s="14">
        <v>2</v>
      </c>
      <c r="M149" s="14">
        <v>0.37</v>
      </c>
      <c r="N149" s="14">
        <f t="shared" si="6"/>
        <v>0.4</v>
      </c>
      <c r="O149" s="14">
        <f t="shared" si="7"/>
        <v>4.9333333333333353</v>
      </c>
      <c r="P149" s="14"/>
      <c r="Q149" s="14"/>
      <c r="R149" s="14"/>
      <c r="W149" t="s">
        <v>3530</v>
      </c>
      <c r="X149" s="6">
        <v>2004</v>
      </c>
      <c r="Z149" s="6">
        <v>0</v>
      </c>
      <c r="AD149" s="14">
        <v>260</v>
      </c>
    </row>
    <row r="150" spans="1:30">
      <c r="A150" s="9">
        <v>4</v>
      </c>
      <c r="B150" s="9" t="str">
        <f t="shared" si="8"/>
        <v>Sica LP 10220160 ER 8 ohm</v>
      </c>
      <c r="C150" s="14" t="s">
        <v>879</v>
      </c>
      <c r="D150" s="14" t="s">
        <v>883</v>
      </c>
      <c r="E150" s="39"/>
      <c r="F150" s="14"/>
      <c r="G150" s="14"/>
      <c r="H150" s="14">
        <v>20</v>
      </c>
      <c r="I150" s="14">
        <v>87.7</v>
      </c>
      <c r="J150" s="9">
        <v>1</v>
      </c>
      <c r="K150" s="14">
        <v>92.3</v>
      </c>
      <c r="L150" s="14">
        <v>2.7</v>
      </c>
      <c r="M150" s="14">
        <v>0.65</v>
      </c>
      <c r="N150" s="14">
        <f t="shared" si="6"/>
        <v>0.73839999999999995</v>
      </c>
      <c r="O150" s="14">
        <f t="shared" si="7"/>
        <v>5.4294117647058924</v>
      </c>
      <c r="P150" s="14"/>
      <c r="Q150" s="14"/>
      <c r="R150" s="14"/>
      <c r="W150" t="s">
        <v>3530</v>
      </c>
      <c r="X150" s="6">
        <v>2004</v>
      </c>
      <c r="Z150" s="6">
        <v>0</v>
      </c>
      <c r="AD150" s="14">
        <v>125</v>
      </c>
    </row>
    <row r="151" spans="1:30">
      <c r="A151" s="9">
        <v>4</v>
      </c>
      <c r="B151" s="9" t="str">
        <f t="shared" si="8"/>
        <v>Sica LP 10225245 Cx 4 ohm</v>
      </c>
      <c r="C151" s="14" t="s">
        <v>879</v>
      </c>
      <c r="D151" s="14" t="s">
        <v>884</v>
      </c>
      <c r="E151" s="39"/>
      <c r="F151" s="14"/>
      <c r="G151" s="14"/>
      <c r="H151" s="14">
        <v>35</v>
      </c>
      <c r="I151" s="14">
        <v>88.5</v>
      </c>
      <c r="J151" s="9">
        <v>2</v>
      </c>
      <c r="K151" s="14">
        <v>109</v>
      </c>
      <c r="L151" s="14">
        <v>1.4</v>
      </c>
      <c r="M151" s="14">
        <v>0.47</v>
      </c>
      <c r="N151" s="14">
        <f t="shared" si="6"/>
        <v>0</v>
      </c>
      <c r="O151" s="14">
        <f t="shared" si="7"/>
        <v>0</v>
      </c>
      <c r="P151" s="14"/>
      <c r="Q151" s="14"/>
      <c r="R151" s="14"/>
      <c r="W151" t="s">
        <v>3530</v>
      </c>
      <c r="X151" s="6">
        <v>2004</v>
      </c>
      <c r="Z151" s="6">
        <v>0</v>
      </c>
      <c r="AD151" s="14"/>
    </row>
    <row r="152" spans="1:30">
      <c r="A152" s="9">
        <v>4</v>
      </c>
      <c r="B152" s="9" t="str">
        <f t="shared" si="8"/>
        <v>Sica LP 10225270 WG 4 ohm</v>
      </c>
      <c r="C152" s="14" t="s">
        <v>879</v>
      </c>
      <c r="D152" s="14" t="s">
        <v>885</v>
      </c>
      <c r="E152" s="39"/>
      <c r="F152" s="14"/>
      <c r="G152" s="14"/>
      <c r="H152" s="14">
        <v>35</v>
      </c>
      <c r="I152" s="14">
        <v>89.9</v>
      </c>
      <c r="J152" s="9">
        <v>2</v>
      </c>
      <c r="K152" s="14">
        <v>96.4</v>
      </c>
      <c r="L152" s="14">
        <v>2.1</v>
      </c>
      <c r="M152" s="14">
        <v>0.35</v>
      </c>
      <c r="N152" s="14">
        <f t="shared" si="6"/>
        <v>0.4</v>
      </c>
      <c r="O152" s="14">
        <f t="shared" si="7"/>
        <v>2.7999999999999994</v>
      </c>
      <c r="P152" s="14"/>
      <c r="Q152" s="14"/>
      <c r="R152" s="14"/>
      <c r="W152" t="s">
        <v>3530</v>
      </c>
      <c r="X152" s="6">
        <v>2004</v>
      </c>
      <c r="Z152" s="6">
        <v>0</v>
      </c>
      <c r="AD152" s="14">
        <v>241</v>
      </c>
    </row>
    <row r="153" spans="1:30">
      <c r="A153" s="9">
        <v>4</v>
      </c>
      <c r="B153" s="9" t="str">
        <f t="shared" si="8"/>
        <v>Sica LP 10525245 WG 4 ohm</v>
      </c>
      <c r="C153" s="14" t="s">
        <v>879</v>
      </c>
      <c r="D153" s="14" t="s">
        <v>886</v>
      </c>
      <c r="E153" s="39"/>
      <c r="F153" s="14"/>
      <c r="G153" s="14"/>
      <c r="H153" s="14">
        <v>35</v>
      </c>
      <c r="I153" s="14">
        <v>87.7</v>
      </c>
      <c r="J153" s="9">
        <v>2</v>
      </c>
      <c r="K153" s="14">
        <v>88</v>
      </c>
      <c r="L153" s="14">
        <v>2.2999999999999998</v>
      </c>
      <c r="M153" s="14">
        <v>0.44</v>
      </c>
      <c r="N153" s="14">
        <f t="shared" si="6"/>
        <v>0.50867052023121384</v>
      </c>
      <c r="O153" s="14">
        <f t="shared" si="7"/>
        <v>3.2592592592592586</v>
      </c>
      <c r="P153" s="14"/>
      <c r="Q153" s="14"/>
      <c r="R153" s="14"/>
      <c r="W153" t="s">
        <v>3530</v>
      </c>
      <c r="X153" s="6">
        <v>2004</v>
      </c>
      <c r="Z153" s="6">
        <v>0</v>
      </c>
      <c r="AD153" s="14">
        <v>173</v>
      </c>
    </row>
    <row r="154" spans="1:30">
      <c r="A154" s="9">
        <v>4</v>
      </c>
      <c r="B154" s="9" t="str">
        <f t="shared" si="8"/>
        <v>Sinus 10WS7,3BP8</v>
      </c>
      <c r="C154" s="14" t="s">
        <v>887</v>
      </c>
      <c r="D154" s="14" t="s">
        <v>888</v>
      </c>
      <c r="E154" s="39"/>
      <c r="F154" s="14"/>
      <c r="G154" s="14"/>
      <c r="H154" s="14">
        <v>200</v>
      </c>
      <c r="I154" s="14"/>
      <c r="J154" s="9">
        <v>5.0999999999999996</v>
      </c>
      <c r="K154" s="14">
        <v>70</v>
      </c>
      <c r="L154" s="14">
        <v>3</v>
      </c>
      <c r="M154" s="14">
        <v>0.6</v>
      </c>
      <c r="N154" s="14">
        <f t="shared" si="6"/>
        <v>0.7865168539325843</v>
      </c>
      <c r="O154" s="14">
        <f t="shared" si="7"/>
        <v>2.5301204819277099</v>
      </c>
      <c r="P154" s="14"/>
      <c r="Q154" s="14"/>
      <c r="R154" s="14"/>
      <c r="W154" t="s">
        <v>3530</v>
      </c>
      <c r="X154" s="6">
        <v>2004</v>
      </c>
      <c r="Z154" s="6">
        <v>0</v>
      </c>
      <c r="AD154" s="14">
        <v>89</v>
      </c>
    </row>
    <row r="155" spans="1:30">
      <c r="A155" s="9">
        <v>4</v>
      </c>
      <c r="B155" s="9" t="str">
        <f t="shared" si="8"/>
        <v>Tang Band W4-626S</v>
      </c>
      <c r="C155" s="14" t="s">
        <v>14</v>
      </c>
      <c r="D155" s="14" t="s">
        <v>889</v>
      </c>
      <c r="E155" s="39"/>
      <c r="F155" s="14"/>
      <c r="G155" s="14"/>
      <c r="H155" s="14">
        <v>40</v>
      </c>
      <c r="I155" s="14">
        <v>88</v>
      </c>
      <c r="J155" s="9">
        <v>3.2</v>
      </c>
      <c r="K155" s="14">
        <v>70</v>
      </c>
      <c r="L155" s="14">
        <v>5.6</v>
      </c>
      <c r="M155" s="14">
        <v>0.34</v>
      </c>
      <c r="N155" s="14">
        <f t="shared" si="6"/>
        <v>0.38043478260869568</v>
      </c>
      <c r="O155" s="14">
        <f t="shared" si="7"/>
        <v>3.1989247311827982</v>
      </c>
      <c r="P155" s="14"/>
      <c r="Q155" s="14"/>
      <c r="R155" s="14"/>
      <c r="W155" t="s">
        <v>3530</v>
      </c>
      <c r="X155" s="6">
        <v>2004</v>
      </c>
      <c r="Z155" s="6">
        <v>0</v>
      </c>
      <c r="AD155" s="14">
        <v>184</v>
      </c>
    </row>
    <row r="156" spans="1:30">
      <c r="A156" s="9">
        <v>4</v>
      </c>
      <c r="B156" s="9" t="str">
        <f t="shared" si="8"/>
        <v>Tang Band W4-639SA</v>
      </c>
      <c r="C156" s="14" t="s">
        <v>14</v>
      </c>
      <c r="D156" s="14" t="s">
        <v>890</v>
      </c>
      <c r="E156" s="39"/>
      <c r="F156" s="14"/>
      <c r="G156" s="14"/>
      <c r="H156" s="14">
        <v>40</v>
      </c>
      <c r="I156" s="14">
        <v>86</v>
      </c>
      <c r="J156" s="9">
        <v>3</v>
      </c>
      <c r="K156" s="14">
        <v>65</v>
      </c>
      <c r="L156" s="14">
        <v>4.4000000000000004</v>
      </c>
      <c r="M156" s="14">
        <v>0.41</v>
      </c>
      <c r="N156" s="14">
        <f t="shared" si="6"/>
        <v>0.52845528455284552</v>
      </c>
      <c r="O156" s="14">
        <f t="shared" si="7"/>
        <v>1.8291008922443377</v>
      </c>
      <c r="P156" s="14"/>
      <c r="Q156" s="14"/>
      <c r="R156" s="14"/>
      <c r="W156" t="s">
        <v>3530</v>
      </c>
      <c r="X156" s="6">
        <v>2004</v>
      </c>
      <c r="Z156" s="6">
        <v>0</v>
      </c>
      <c r="AD156" s="14">
        <v>123</v>
      </c>
    </row>
    <row r="157" spans="1:30">
      <c r="A157" s="9">
        <v>4</v>
      </c>
      <c r="B157" s="9" t="str">
        <f t="shared" si="8"/>
        <v>Tang Band W4-654S</v>
      </c>
      <c r="C157" s="14" t="s">
        <v>14</v>
      </c>
      <c r="D157" s="14" t="s">
        <v>891</v>
      </c>
      <c r="E157" s="39"/>
      <c r="F157" s="14"/>
      <c r="G157" s="14"/>
      <c r="H157" s="14">
        <v>40</v>
      </c>
      <c r="I157" s="14">
        <v>86</v>
      </c>
      <c r="J157" s="9">
        <v>2.8</v>
      </c>
      <c r="K157" s="14">
        <v>65</v>
      </c>
      <c r="L157" s="14">
        <v>6.2</v>
      </c>
      <c r="M157" s="14">
        <v>0.48</v>
      </c>
      <c r="N157" s="14">
        <f t="shared" si="6"/>
        <v>0.57017543859649122</v>
      </c>
      <c r="O157" s="14">
        <f t="shared" si="7"/>
        <v>3.0350194552529168</v>
      </c>
      <c r="P157" s="14"/>
      <c r="Q157" s="14"/>
      <c r="R157" s="14"/>
      <c r="W157" t="s">
        <v>3530</v>
      </c>
      <c r="X157" s="6">
        <v>2004</v>
      </c>
      <c r="Z157" s="6">
        <v>0</v>
      </c>
      <c r="AD157" s="14">
        <v>114</v>
      </c>
    </row>
    <row r="158" spans="1:30">
      <c r="A158" s="9">
        <v>4</v>
      </c>
      <c r="B158" s="9" t="str">
        <f t="shared" si="8"/>
        <v>Tang Band W4-655SA</v>
      </c>
      <c r="C158" s="14" t="s">
        <v>14</v>
      </c>
      <c r="D158" s="14" t="s">
        <v>892</v>
      </c>
      <c r="E158" s="39"/>
      <c r="F158" s="14"/>
      <c r="G158" s="14"/>
      <c r="H158" s="14">
        <v>40</v>
      </c>
      <c r="I158" s="14">
        <v>89</v>
      </c>
      <c r="J158" s="9">
        <v>3</v>
      </c>
      <c r="K158" s="14">
        <v>70</v>
      </c>
      <c r="L158" s="14">
        <v>5.09</v>
      </c>
      <c r="M158" s="14">
        <v>0.33</v>
      </c>
      <c r="N158" s="14">
        <f t="shared" si="6"/>
        <v>0.35</v>
      </c>
      <c r="O158" s="14">
        <f t="shared" si="7"/>
        <v>5.775000000000003</v>
      </c>
      <c r="P158" s="14"/>
      <c r="Q158" s="14"/>
      <c r="R158" s="14"/>
      <c r="W158" t="s">
        <v>3530</v>
      </c>
      <c r="X158" s="6">
        <v>2004</v>
      </c>
      <c r="Z158" s="6">
        <v>0</v>
      </c>
      <c r="AD158" s="14">
        <v>200</v>
      </c>
    </row>
    <row r="159" spans="1:30">
      <c r="A159" s="9">
        <v>4</v>
      </c>
      <c r="B159" s="9" t="str">
        <f t="shared" si="8"/>
        <v>Tang Band W4-657SC</v>
      </c>
      <c r="C159" s="14" t="s">
        <v>14</v>
      </c>
      <c r="D159" s="14" t="s">
        <v>893</v>
      </c>
      <c r="E159" s="39"/>
      <c r="F159" s="14"/>
      <c r="G159" s="14"/>
      <c r="H159" s="14">
        <v>40</v>
      </c>
      <c r="I159" s="14">
        <v>88</v>
      </c>
      <c r="J159" s="9">
        <v>3.3</v>
      </c>
      <c r="K159" s="14">
        <v>65</v>
      </c>
      <c r="L159" s="14">
        <v>6.04</v>
      </c>
      <c r="M159" s="14">
        <v>0.36</v>
      </c>
      <c r="N159" s="14">
        <f t="shared" si="6"/>
        <v>0.38922155688622756</v>
      </c>
      <c r="O159" s="14">
        <f t="shared" si="7"/>
        <v>4.7950819672131111</v>
      </c>
      <c r="P159" s="14"/>
      <c r="Q159" s="14"/>
      <c r="R159" s="14"/>
      <c r="W159" t="s">
        <v>3530</v>
      </c>
      <c r="X159" s="6">
        <v>2004</v>
      </c>
      <c r="Z159" s="6">
        <v>0</v>
      </c>
      <c r="AD159" s="14">
        <v>167</v>
      </c>
    </row>
    <row r="160" spans="1:30">
      <c r="A160" s="9">
        <v>4</v>
      </c>
      <c r="B160" s="9" t="str">
        <f t="shared" si="8"/>
        <v>Tang Band W4-657SC</v>
      </c>
      <c r="C160" s="14" t="s">
        <v>14</v>
      </c>
      <c r="D160" s="14" t="s">
        <v>893</v>
      </c>
      <c r="E160" s="39"/>
      <c r="F160" s="14"/>
      <c r="G160" s="14"/>
      <c r="H160" s="14">
        <v>40</v>
      </c>
      <c r="I160" s="14">
        <v>88</v>
      </c>
      <c r="J160" s="9">
        <v>3.3</v>
      </c>
      <c r="K160" s="14">
        <v>65</v>
      </c>
      <c r="L160" s="14">
        <v>6.04</v>
      </c>
      <c r="M160" s="14">
        <v>0.36</v>
      </c>
      <c r="N160" s="14">
        <f t="shared" si="6"/>
        <v>0.38922155688622756</v>
      </c>
      <c r="O160" s="14">
        <f t="shared" si="7"/>
        <v>4.7950819672131111</v>
      </c>
      <c r="P160" s="14"/>
      <c r="Q160" s="14"/>
      <c r="R160" s="14"/>
      <c r="W160" t="s">
        <v>3530</v>
      </c>
      <c r="X160" s="6">
        <v>2004</v>
      </c>
      <c r="Z160" s="6">
        <v>0</v>
      </c>
      <c r="AD160" s="14">
        <v>167</v>
      </c>
    </row>
    <row r="161" spans="1:30">
      <c r="A161" s="9">
        <v>4</v>
      </c>
      <c r="B161" s="9" t="str">
        <f t="shared" si="8"/>
        <v>Tang Band W4-792SC</v>
      </c>
      <c r="C161" s="14" t="s">
        <v>14</v>
      </c>
      <c r="D161" s="14" t="s">
        <v>894</v>
      </c>
      <c r="E161" s="39"/>
      <c r="F161" s="14"/>
      <c r="G161" s="14"/>
      <c r="H161" s="14">
        <v>45</v>
      </c>
      <c r="I161" s="14">
        <v>86</v>
      </c>
      <c r="J161" s="9">
        <v>2.8</v>
      </c>
      <c r="K161" s="14">
        <v>60</v>
      </c>
      <c r="L161" s="14">
        <v>4.24</v>
      </c>
      <c r="M161" s="14">
        <v>0.34</v>
      </c>
      <c r="N161" s="14">
        <f t="shared" si="6"/>
        <v>0.379746835443038</v>
      </c>
      <c r="O161" s="14">
        <f t="shared" si="7"/>
        <v>3.2484076433121043</v>
      </c>
      <c r="P161" s="14"/>
      <c r="Q161" s="14"/>
      <c r="R161" s="14"/>
      <c r="W161" t="s">
        <v>3530</v>
      </c>
      <c r="X161" s="6">
        <v>2004</v>
      </c>
      <c r="Z161" s="6">
        <v>0</v>
      </c>
      <c r="AD161" s="14">
        <v>158</v>
      </c>
    </row>
    <row r="162" spans="1:30">
      <c r="A162" s="9">
        <v>4</v>
      </c>
      <c r="B162" s="9" t="str">
        <f t="shared" si="8"/>
        <v>Tang Band W4-927SA</v>
      </c>
      <c r="C162" s="14" t="s">
        <v>14</v>
      </c>
      <c r="D162" s="14" t="s">
        <v>895</v>
      </c>
      <c r="E162" s="39"/>
      <c r="F162" s="14"/>
      <c r="G162" s="14"/>
      <c r="H162" s="14">
        <v>40</v>
      </c>
      <c r="I162" s="14">
        <v>88</v>
      </c>
      <c r="J162" s="9">
        <v>2.0499999999999998</v>
      </c>
      <c r="K162" s="14">
        <v>70</v>
      </c>
      <c r="L162" s="14">
        <v>7.47</v>
      </c>
      <c r="M162" s="14">
        <v>0.42</v>
      </c>
      <c r="N162" s="14">
        <f t="shared" si="6"/>
        <v>0.47945205479452052</v>
      </c>
      <c r="O162" s="14">
        <f t="shared" si="7"/>
        <v>3.3870967741935503</v>
      </c>
      <c r="P162" s="14"/>
      <c r="Q162" s="14"/>
      <c r="R162" s="14"/>
      <c r="W162" t="s">
        <v>3530</v>
      </c>
      <c r="X162" s="6">
        <v>2004</v>
      </c>
      <c r="Z162" s="6">
        <v>0</v>
      </c>
      <c r="AD162" s="14">
        <v>146</v>
      </c>
    </row>
    <row r="163" spans="1:30">
      <c r="A163" s="9">
        <v>4</v>
      </c>
      <c r="B163" s="9" t="str">
        <f t="shared" si="8"/>
        <v>Tang Band W4-930SA</v>
      </c>
      <c r="C163" s="14" t="s">
        <v>14</v>
      </c>
      <c r="D163" s="14" t="s">
        <v>896</v>
      </c>
      <c r="E163" s="39"/>
      <c r="F163" s="14"/>
      <c r="G163" s="14"/>
      <c r="H163" s="14">
        <v>40</v>
      </c>
      <c r="I163" s="14">
        <v>89</v>
      </c>
      <c r="J163" s="9">
        <v>2</v>
      </c>
      <c r="K163" s="14">
        <v>67</v>
      </c>
      <c r="L163" s="14">
        <v>8.73</v>
      </c>
      <c r="M163" s="14">
        <v>0.47</v>
      </c>
      <c r="N163" s="14">
        <f t="shared" si="6"/>
        <v>0.53174603174603174</v>
      </c>
      <c r="O163" s="14">
        <f t="shared" si="7"/>
        <v>4.0475578406169692</v>
      </c>
      <c r="P163" s="14"/>
      <c r="Q163" s="14"/>
      <c r="R163" s="14"/>
      <c r="W163" t="s">
        <v>3530</v>
      </c>
      <c r="X163" s="6">
        <v>2004</v>
      </c>
      <c r="Z163" s="6">
        <v>0</v>
      </c>
      <c r="AD163" s="14">
        <v>126</v>
      </c>
    </row>
    <row r="164" spans="1:30">
      <c r="A164" s="9">
        <v>4</v>
      </c>
      <c r="B164" s="9" t="str">
        <f t="shared" si="8"/>
        <v>Tang Band W4-937SA</v>
      </c>
      <c r="C164" s="14" t="s">
        <v>14</v>
      </c>
      <c r="D164" s="14" t="s">
        <v>897</v>
      </c>
      <c r="E164" s="39"/>
      <c r="F164" s="14"/>
      <c r="G164" s="14"/>
      <c r="H164" s="14">
        <v>45</v>
      </c>
      <c r="I164" s="14">
        <v>89</v>
      </c>
      <c r="J164" s="9">
        <v>4.5</v>
      </c>
      <c r="K164" s="14">
        <v>65</v>
      </c>
      <c r="L164" s="14">
        <v>4.8600000000000003</v>
      </c>
      <c r="M164" s="14">
        <v>0.26</v>
      </c>
      <c r="N164" s="14">
        <f t="shared" si="6"/>
        <v>0.32994923857868019</v>
      </c>
      <c r="O164" s="14">
        <f t="shared" si="7"/>
        <v>1.226415094339623</v>
      </c>
      <c r="P164" s="14"/>
      <c r="Q164" s="14"/>
      <c r="R164" s="14"/>
      <c r="W164" t="s">
        <v>3530</v>
      </c>
      <c r="X164" s="6">
        <v>2004</v>
      </c>
      <c r="Z164" s="6">
        <v>0</v>
      </c>
      <c r="AD164" s="14">
        <v>197</v>
      </c>
    </row>
    <row r="165" spans="1:30">
      <c r="A165" s="9">
        <v>4</v>
      </c>
      <c r="B165" s="9" t="str">
        <f t="shared" si="8"/>
        <v>Tang Band W4-992S</v>
      </c>
      <c r="C165" s="14" t="s">
        <v>14</v>
      </c>
      <c r="D165" s="14" t="s">
        <v>898</v>
      </c>
      <c r="E165" s="39"/>
      <c r="F165" s="14"/>
      <c r="G165" s="14"/>
      <c r="H165" s="14">
        <v>45</v>
      </c>
      <c r="I165" s="14">
        <v>85</v>
      </c>
      <c r="J165" s="9">
        <v>3.5</v>
      </c>
      <c r="K165" s="14">
        <v>55</v>
      </c>
      <c r="L165" s="14">
        <v>5.72</v>
      </c>
      <c r="M165" s="14">
        <v>0.35</v>
      </c>
      <c r="N165" s="14">
        <f t="shared" si="6"/>
        <v>0.39855072463768115</v>
      </c>
      <c r="O165" s="14">
        <f t="shared" si="7"/>
        <v>2.8731343283582098</v>
      </c>
      <c r="P165" s="14"/>
      <c r="Q165" s="14"/>
      <c r="R165" s="14"/>
      <c r="W165" t="s">
        <v>3530</v>
      </c>
      <c r="X165" s="6">
        <v>2004</v>
      </c>
      <c r="Z165" s="6">
        <v>0</v>
      </c>
      <c r="AD165" s="14">
        <v>138</v>
      </c>
    </row>
    <row r="166" spans="1:30">
      <c r="A166" s="9">
        <v>4</v>
      </c>
      <c r="B166" s="9" t="str">
        <f t="shared" si="8"/>
        <v>Vifa MG10MD09-04</v>
      </c>
      <c r="C166" s="14" t="s">
        <v>260</v>
      </c>
      <c r="D166" s="14" t="s">
        <v>899</v>
      </c>
      <c r="E166" s="39"/>
      <c r="F166" s="14"/>
      <c r="G166" s="14"/>
      <c r="H166" s="14"/>
      <c r="I166" s="14">
        <v>88.5</v>
      </c>
      <c r="J166" s="9"/>
      <c r="K166" s="14">
        <v>84</v>
      </c>
      <c r="L166" s="14">
        <v>2.2999999999999998</v>
      </c>
      <c r="M166" s="14">
        <v>0.51</v>
      </c>
      <c r="N166" s="14">
        <f t="shared" si="6"/>
        <v>0.6</v>
      </c>
      <c r="O166" s="14">
        <f t="shared" si="7"/>
        <v>3.4000000000000017</v>
      </c>
      <c r="P166" s="14"/>
      <c r="Q166" s="14"/>
      <c r="R166" s="14"/>
      <c r="W166" t="s">
        <v>3530</v>
      </c>
      <c r="X166" s="6">
        <v>2004</v>
      </c>
      <c r="Z166" s="6">
        <v>0</v>
      </c>
      <c r="AD166" s="14">
        <v>140</v>
      </c>
    </row>
    <row r="167" spans="1:30">
      <c r="A167" s="9">
        <v>4</v>
      </c>
      <c r="B167" s="9" t="str">
        <f t="shared" si="8"/>
        <v>Vifa MG10MD09-08</v>
      </c>
      <c r="C167" s="14" t="s">
        <v>260</v>
      </c>
      <c r="D167" s="14" t="s">
        <v>900</v>
      </c>
      <c r="E167" s="39"/>
      <c r="F167" s="14"/>
      <c r="G167" s="14"/>
      <c r="H167" s="14"/>
      <c r="I167" s="14">
        <v>86</v>
      </c>
      <c r="J167" s="9"/>
      <c r="K167" s="14">
        <v>81</v>
      </c>
      <c r="L167" s="14">
        <v>2.5</v>
      </c>
      <c r="M167" s="14">
        <v>0.51</v>
      </c>
      <c r="N167" s="14">
        <f t="shared" si="6"/>
        <v>0.6</v>
      </c>
      <c r="O167" s="14">
        <f t="shared" si="7"/>
        <v>3.4000000000000017</v>
      </c>
      <c r="P167" s="14"/>
      <c r="Q167" s="14"/>
      <c r="R167" s="14"/>
      <c r="W167" t="s">
        <v>3530</v>
      </c>
      <c r="X167" s="6">
        <v>2004</v>
      </c>
      <c r="Z167" s="6">
        <v>0</v>
      </c>
      <c r="AD167" s="14">
        <v>135</v>
      </c>
    </row>
    <row r="168" spans="1:30">
      <c r="A168" s="9">
        <v>4</v>
      </c>
      <c r="B168" s="9" t="str">
        <f t="shared" si="8"/>
        <v>Vifa MG10SD09-04</v>
      </c>
      <c r="C168" s="14" t="s">
        <v>260</v>
      </c>
      <c r="D168" s="14" t="s">
        <v>901</v>
      </c>
      <c r="E168" s="39"/>
      <c r="F168" s="14"/>
      <c r="G168" s="14"/>
      <c r="H168" s="14"/>
      <c r="I168" s="14">
        <v>87.5</v>
      </c>
      <c r="J168" s="9"/>
      <c r="K168" s="14">
        <v>84</v>
      </c>
      <c r="L168" s="14">
        <v>2.2999999999999998</v>
      </c>
      <c r="M168" s="14">
        <v>0.55000000000000004</v>
      </c>
      <c r="N168" s="14">
        <f t="shared" si="6"/>
        <v>0.66141732283464572</v>
      </c>
      <c r="O168" s="14">
        <f t="shared" si="7"/>
        <v>3.2650176678445231</v>
      </c>
      <c r="P168" s="14"/>
      <c r="Q168" s="14"/>
      <c r="R168" s="14"/>
      <c r="W168" t="s">
        <v>3530</v>
      </c>
      <c r="X168" s="6">
        <v>2004</v>
      </c>
      <c r="Z168" s="6">
        <v>0</v>
      </c>
      <c r="AD168" s="14">
        <v>127</v>
      </c>
    </row>
    <row r="169" spans="1:30">
      <c r="A169" s="9">
        <v>4</v>
      </c>
      <c r="B169" s="9" t="str">
        <f t="shared" si="8"/>
        <v>Vifa MG10SD09-08</v>
      </c>
      <c r="C169" s="14" t="s">
        <v>260</v>
      </c>
      <c r="D169" s="14" t="s">
        <v>902</v>
      </c>
      <c r="E169" s="39"/>
      <c r="F169" s="14"/>
      <c r="G169" s="14"/>
      <c r="H169" s="14"/>
      <c r="I169" s="14">
        <v>85</v>
      </c>
      <c r="J169" s="9"/>
      <c r="K169" s="14">
        <v>81</v>
      </c>
      <c r="L169" s="14">
        <v>2.5</v>
      </c>
      <c r="M169" s="14">
        <v>0.6</v>
      </c>
      <c r="N169" s="14">
        <f t="shared" si="6"/>
        <v>0.72972972972972971</v>
      </c>
      <c r="O169" s="14">
        <f t="shared" si="7"/>
        <v>3.375</v>
      </c>
      <c r="P169" s="14"/>
      <c r="Q169" s="14"/>
      <c r="R169" s="14"/>
      <c r="W169" t="s">
        <v>3530</v>
      </c>
      <c r="X169" s="6">
        <v>2004</v>
      </c>
      <c r="Z169" s="6">
        <v>0</v>
      </c>
      <c r="AD169" s="14">
        <v>111</v>
      </c>
    </row>
    <row r="170" spans="1:30">
      <c r="A170" s="9">
        <v>4</v>
      </c>
      <c r="B170" s="9" t="str">
        <f t="shared" si="8"/>
        <v>Visaton FR 10 4 Ohm</v>
      </c>
      <c r="C170" s="14" t="s">
        <v>752</v>
      </c>
      <c r="D170" s="14" t="s">
        <v>903</v>
      </c>
      <c r="E170" s="39"/>
      <c r="F170" s="14"/>
      <c r="G170" s="14"/>
      <c r="H170" s="14">
        <v>20</v>
      </c>
      <c r="I170" s="14">
        <v>86</v>
      </c>
      <c r="J170" s="9">
        <v>4</v>
      </c>
      <c r="K170" s="14">
        <v>90</v>
      </c>
      <c r="L170" s="14">
        <v>1.9</v>
      </c>
      <c r="M170" s="14">
        <v>0.56000000000000005</v>
      </c>
      <c r="N170" s="14">
        <f t="shared" si="6"/>
        <v>0.76923076923076927</v>
      </c>
      <c r="O170" s="14">
        <f t="shared" si="7"/>
        <v>2.0588235294117645</v>
      </c>
      <c r="P170" s="14"/>
      <c r="Q170" s="14"/>
      <c r="R170" s="14"/>
      <c r="W170" t="s">
        <v>3530</v>
      </c>
      <c r="X170" s="6">
        <v>2004</v>
      </c>
      <c r="Z170" s="6">
        <v>0</v>
      </c>
      <c r="AD170" s="14">
        <v>117</v>
      </c>
    </row>
    <row r="171" spans="1:30">
      <c r="A171" s="9">
        <v>4</v>
      </c>
      <c r="B171" s="9" t="str">
        <f t="shared" si="8"/>
        <v>Visaton FR 10 8 Ohm</v>
      </c>
      <c r="C171" s="14" t="s">
        <v>752</v>
      </c>
      <c r="D171" s="14" t="s">
        <v>904</v>
      </c>
      <c r="E171" s="39"/>
      <c r="F171" s="14"/>
      <c r="G171" s="14"/>
      <c r="H171" s="14">
        <v>20</v>
      </c>
      <c r="I171" s="14">
        <v>86</v>
      </c>
      <c r="J171" s="9">
        <v>4</v>
      </c>
      <c r="K171" s="14">
        <v>97</v>
      </c>
      <c r="L171" s="14">
        <v>1.7</v>
      </c>
      <c r="M171" s="14">
        <v>0.77</v>
      </c>
      <c r="N171" s="14">
        <f t="shared" si="6"/>
        <v>1.1686746987951808</v>
      </c>
      <c r="O171" s="14">
        <f t="shared" si="7"/>
        <v>2.2571773949833784</v>
      </c>
      <c r="P171" s="14"/>
      <c r="Q171" s="14"/>
      <c r="R171" s="14"/>
      <c r="W171" t="s">
        <v>3530</v>
      </c>
      <c r="X171" s="6">
        <v>2004</v>
      </c>
      <c r="Z171" s="6">
        <v>0</v>
      </c>
      <c r="AD171" s="14">
        <v>83</v>
      </c>
    </row>
    <row r="172" spans="1:30">
      <c r="A172" s="9">
        <v>4</v>
      </c>
      <c r="B172" s="9" t="str">
        <f t="shared" si="8"/>
        <v>Visaton FRS 10 WP 4 Ohm</v>
      </c>
      <c r="C172" s="14" t="s">
        <v>752</v>
      </c>
      <c r="D172" s="14" t="s">
        <v>905</v>
      </c>
      <c r="E172" s="39"/>
      <c r="F172" s="14"/>
      <c r="G172" s="14"/>
      <c r="H172" s="14">
        <v>25</v>
      </c>
      <c r="I172" s="14">
        <v>90</v>
      </c>
      <c r="J172" s="9">
        <v>3</v>
      </c>
      <c r="K172" s="14">
        <v>190</v>
      </c>
      <c r="L172" s="14">
        <v>1.6</v>
      </c>
      <c r="M172" s="14">
        <v>0.81</v>
      </c>
      <c r="N172" s="14">
        <f t="shared" si="6"/>
        <v>1.0795454545454546</v>
      </c>
      <c r="O172" s="14">
        <f t="shared" si="7"/>
        <v>3.2440978077571674</v>
      </c>
      <c r="P172" s="14"/>
      <c r="Q172" s="14"/>
      <c r="R172" s="14"/>
      <c r="W172" t="s">
        <v>3530</v>
      </c>
      <c r="X172" s="6">
        <v>2004</v>
      </c>
      <c r="Z172" s="6">
        <v>0</v>
      </c>
      <c r="AD172" s="14">
        <v>176</v>
      </c>
    </row>
    <row r="173" spans="1:30">
      <c r="A173" s="9">
        <v>4</v>
      </c>
      <c r="B173" s="9" t="str">
        <f t="shared" si="8"/>
        <v>Visaton FRS 10 WP 8 Ohm</v>
      </c>
      <c r="C173" s="14" t="s">
        <v>752</v>
      </c>
      <c r="D173" s="14" t="s">
        <v>906</v>
      </c>
      <c r="E173" s="39"/>
      <c r="F173" s="14"/>
      <c r="G173" s="14"/>
      <c r="H173" s="14">
        <v>25</v>
      </c>
      <c r="I173" s="14">
        <v>90</v>
      </c>
      <c r="J173" s="9">
        <v>3</v>
      </c>
      <c r="K173" s="14">
        <v>190</v>
      </c>
      <c r="L173" s="14">
        <v>1.6</v>
      </c>
      <c r="M173" s="14">
        <v>0.81</v>
      </c>
      <c r="N173" s="14">
        <f t="shared" si="6"/>
        <v>1.0795454545454546</v>
      </c>
      <c r="O173" s="14">
        <f t="shared" si="7"/>
        <v>3.2440978077571674</v>
      </c>
      <c r="P173" s="14"/>
      <c r="Q173" s="14"/>
      <c r="R173" s="14"/>
      <c r="W173" t="s">
        <v>3530</v>
      </c>
      <c r="X173" s="6">
        <v>2004</v>
      </c>
      <c r="Z173" s="6">
        <v>0</v>
      </c>
      <c r="AD173" s="14">
        <v>176</v>
      </c>
    </row>
    <row r="174" spans="1:30">
      <c r="A174" s="9">
        <v>4</v>
      </c>
      <c r="B174" s="9" t="str">
        <f t="shared" si="8"/>
        <v>Visaton R 10 S 4 Ohm</v>
      </c>
      <c r="C174" s="14" t="s">
        <v>752</v>
      </c>
      <c r="D174" s="14" t="s">
        <v>907</v>
      </c>
      <c r="E174" s="39"/>
      <c r="F174" s="14"/>
      <c r="G174" s="14"/>
      <c r="H174" s="14">
        <v>20</v>
      </c>
      <c r="I174" s="14">
        <v>90</v>
      </c>
      <c r="J174" s="9">
        <v>0</v>
      </c>
      <c r="K174" s="14">
        <v>165</v>
      </c>
      <c r="L174" s="14">
        <v>2.2999999999999998</v>
      </c>
      <c r="M174" s="14">
        <v>1.92</v>
      </c>
      <c r="N174" s="14">
        <f t="shared" si="6"/>
        <v>2.8448275862068964</v>
      </c>
      <c r="O174" s="14">
        <f t="shared" si="7"/>
        <v>5.9060402684563762</v>
      </c>
      <c r="P174" s="14"/>
      <c r="Q174" s="14"/>
      <c r="R174" s="14"/>
      <c r="W174" t="s">
        <v>3530</v>
      </c>
      <c r="X174" s="6">
        <v>2004</v>
      </c>
      <c r="Z174" s="6">
        <v>0</v>
      </c>
      <c r="AD174" s="14">
        <v>58</v>
      </c>
    </row>
    <row r="175" spans="1:30">
      <c r="A175" s="9">
        <v>4</v>
      </c>
      <c r="B175" s="9" t="str">
        <f t="shared" si="8"/>
        <v>Visaton R 10 S 8 Ohm</v>
      </c>
      <c r="C175" s="14" t="s">
        <v>752</v>
      </c>
      <c r="D175" s="14" t="s">
        <v>908</v>
      </c>
      <c r="E175" s="39"/>
      <c r="F175" s="14"/>
      <c r="G175" s="14"/>
      <c r="H175" s="14">
        <v>20</v>
      </c>
      <c r="I175" s="14">
        <v>90</v>
      </c>
      <c r="J175" s="9">
        <v>0</v>
      </c>
      <c r="K175" s="14">
        <v>160</v>
      </c>
      <c r="L175" s="14">
        <v>2.2999999999999998</v>
      </c>
      <c r="M175" s="14">
        <v>2.29</v>
      </c>
      <c r="N175" s="14">
        <f t="shared" si="6"/>
        <v>3.3333333333333335</v>
      </c>
      <c r="O175" s="14">
        <f t="shared" si="7"/>
        <v>7.3162939297124581</v>
      </c>
      <c r="P175" s="14"/>
      <c r="Q175" s="14"/>
      <c r="R175" s="14"/>
      <c r="W175" t="s">
        <v>3530</v>
      </c>
      <c r="X175" s="6">
        <v>2004</v>
      </c>
      <c r="Z175" s="6">
        <v>0</v>
      </c>
      <c r="AD175" s="14">
        <v>48</v>
      </c>
    </row>
    <row r="176" spans="1:30">
      <c r="A176" s="9">
        <v>4</v>
      </c>
      <c r="B176" s="9" t="str">
        <f t="shared" si="8"/>
        <v>Visaton R 10 SC 4 Ohm</v>
      </c>
      <c r="C176" s="14" t="s">
        <v>752</v>
      </c>
      <c r="D176" s="14" t="s">
        <v>909</v>
      </c>
      <c r="E176" s="39"/>
      <c r="F176" s="14"/>
      <c r="G176" s="14"/>
      <c r="H176" s="14">
        <v>20</v>
      </c>
      <c r="I176" s="14">
        <v>90</v>
      </c>
      <c r="J176" s="9">
        <v>0</v>
      </c>
      <c r="K176" s="14">
        <v>163</v>
      </c>
      <c r="L176" s="14">
        <v>2.2000000000000002</v>
      </c>
      <c r="M176" s="14">
        <v>0.85</v>
      </c>
      <c r="N176" s="14">
        <f t="shared" si="6"/>
        <v>2.7627118644067798</v>
      </c>
      <c r="O176" s="14">
        <f t="shared" si="7"/>
        <v>1.2277359326539652</v>
      </c>
      <c r="P176" s="14"/>
      <c r="Q176" s="14"/>
      <c r="R176" s="14"/>
      <c r="W176" t="s">
        <v>3530</v>
      </c>
      <c r="X176" s="6">
        <v>2004</v>
      </c>
      <c r="Z176" s="6">
        <v>0</v>
      </c>
      <c r="AD176" s="14">
        <v>59</v>
      </c>
    </row>
    <row r="177" spans="1:30">
      <c r="A177" s="9">
        <v>4</v>
      </c>
      <c r="B177" s="9" t="str">
        <f t="shared" si="8"/>
        <v>Visaton R 10 SC 8 Ohm</v>
      </c>
      <c r="C177" s="14" t="s">
        <v>752</v>
      </c>
      <c r="D177" s="14" t="s">
        <v>910</v>
      </c>
      <c r="E177" s="39"/>
      <c r="F177" s="14"/>
      <c r="G177" s="14"/>
      <c r="H177" s="14">
        <v>20</v>
      </c>
      <c r="I177" s="14">
        <v>90</v>
      </c>
      <c r="J177" s="9">
        <v>0</v>
      </c>
      <c r="K177" s="14">
        <v>163</v>
      </c>
      <c r="L177" s="14">
        <v>2</v>
      </c>
      <c r="M177" s="14">
        <v>0.9</v>
      </c>
      <c r="N177" s="14">
        <f t="shared" si="6"/>
        <v>4.0750000000000002</v>
      </c>
      <c r="O177" s="14">
        <f t="shared" si="7"/>
        <v>1.1551181102362205</v>
      </c>
      <c r="P177" s="14"/>
      <c r="Q177" s="14"/>
      <c r="R177" s="14"/>
      <c r="W177" t="s">
        <v>3530</v>
      </c>
      <c r="X177" s="6">
        <v>2004</v>
      </c>
      <c r="Z177" s="6">
        <v>0</v>
      </c>
      <c r="AD177" s="14">
        <v>40</v>
      </c>
    </row>
    <row r="178" spans="1:30">
      <c r="A178" s="9">
        <v>4</v>
      </c>
      <c r="B178" s="9" t="str">
        <f t="shared" si="8"/>
        <v>Visaton SL 713 4 Ohm</v>
      </c>
      <c r="C178" s="14" t="s">
        <v>752</v>
      </c>
      <c r="D178" s="14" t="s">
        <v>911</v>
      </c>
      <c r="E178" s="39"/>
      <c r="F178" s="14"/>
      <c r="G178" s="14"/>
      <c r="H178" s="14">
        <v>10</v>
      </c>
      <c r="I178" s="14">
        <v>90</v>
      </c>
      <c r="J178" s="9">
        <v>2</v>
      </c>
      <c r="K178" s="14">
        <v>200</v>
      </c>
      <c r="L178" s="14">
        <v>2.2000000000000002</v>
      </c>
      <c r="M178" s="14">
        <v>1.41</v>
      </c>
      <c r="N178" s="14">
        <f t="shared" si="6"/>
        <v>1.8181818181818181</v>
      </c>
      <c r="O178" s="14">
        <f t="shared" si="7"/>
        <v>6.2806236080178186</v>
      </c>
      <c r="P178" s="14"/>
      <c r="Q178" s="14"/>
      <c r="R178" s="14"/>
      <c r="W178" t="s">
        <v>3530</v>
      </c>
      <c r="X178" s="6">
        <v>2004</v>
      </c>
      <c r="Z178" s="6">
        <v>0</v>
      </c>
      <c r="AD178" s="14">
        <v>110</v>
      </c>
    </row>
    <row r="179" spans="1:30">
      <c r="A179" s="9">
        <v>4</v>
      </c>
      <c r="B179" s="9" t="str">
        <f t="shared" si="8"/>
        <v>Visaton TI 100 8 Ohm</v>
      </c>
      <c r="C179" s="14" t="s">
        <v>752</v>
      </c>
      <c r="D179" s="14" t="s">
        <v>912</v>
      </c>
      <c r="E179" s="39"/>
      <c r="F179" s="14"/>
      <c r="G179" s="14"/>
      <c r="H179" s="14">
        <v>40</v>
      </c>
      <c r="I179" s="14">
        <v>86</v>
      </c>
      <c r="J179" s="9">
        <v>2.5</v>
      </c>
      <c r="K179" s="14">
        <v>62</v>
      </c>
      <c r="L179" s="14">
        <v>6.9</v>
      </c>
      <c r="M179" s="14">
        <v>0.38</v>
      </c>
      <c r="N179" s="14">
        <f t="shared" si="6"/>
        <v>0.4</v>
      </c>
      <c r="O179" s="14">
        <f t="shared" si="7"/>
        <v>7.599999999999989</v>
      </c>
      <c r="P179" s="14"/>
      <c r="Q179" s="14"/>
      <c r="R179" s="14"/>
      <c r="W179" t="s">
        <v>3530</v>
      </c>
      <c r="X179" s="6">
        <v>2004</v>
      </c>
      <c r="Z179" s="6">
        <v>0</v>
      </c>
      <c r="AD179" s="14">
        <v>155</v>
      </c>
    </row>
    <row r="180" spans="1:30">
      <c r="A180" s="9">
        <v>4</v>
      </c>
      <c r="B180" s="9" t="str">
        <f t="shared" si="8"/>
        <v>Visaton TI 100 M 8 Ohm</v>
      </c>
      <c r="C180" s="14" t="s">
        <v>752</v>
      </c>
      <c r="D180" s="14" t="s">
        <v>913</v>
      </c>
      <c r="E180" s="39"/>
      <c r="F180" s="14"/>
      <c r="G180" s="14"/>
      <c r="H180" s="14">
        <v>30</v>
      </c>
      <c r="I180" s="14">
        <v>89</v>
      </c>
      <c r="J180" s="9">
        <v>1.5</v>
      </c>
      <c r="K180" s="14">
        <v>84</v>
      </c>
      <c r="L180" s="14">
        <v>4.9000000000000004</v>
      </c>
      <c r="M180" s="14">
        <v>0.55000000000000004</v>
      </c>
      <c r="N180" s="14">
        <f t="shared" si="6"/>
        <v>0.60869565217391308</v>
      </c>
      <c r="O180" s="14">
        <f t="shared" si="7"/>
        <v>5.7037037037037033</v>
      </c>
      <c r="P180" s="14"/>
      <c r="Q180" s="14"/>
      <c r="R180" s="14"/>
      <c r="W180" t="s">
        <v>3530</v>
      </c>
      <c r="X180" s="6">
        <v>2004</v>
      </c>
      <c r="Z180" s="6">
        <v>0</v>
      </c>
      <c r="AD180" s="14">
        <v>138</v>
      </c>
    </row>
    <row r="181" spans="1:30">
      <c r="A181" s="9">
        <v>4</v>
      </c>
      <c r="B181" s="9" t="str">
        <f t="shared" si="8"/>
        <v>Visaton W 100 S 4 Ohm</v>
      </c>
      <c r="C181" s="14" t="s">
        <v>752</v>
      </c>
      <c r="D181" s="14" t="s">
        <v>914</v>
      </c>
      <c r="E181" s="39"/>
      <c r="F181" s="14"/>
      <c r="G181" s="14"/>
      <c r="H181" s="14">
        <v>30</v>
      </c>
      <c r="I181" s="14">
        <v>86</v>
      </c>
      <c r="J181" s="9">
        <v>6.5</v>
      </c>
      <c r="K181" s="14">
        <v>67</v>
      </c>
      <c r="L181" s="14">
        <v>5.2</v>
      </c>
      <c r="M181" s="14">
        <v>0.43</v>
      </c>
      <c r="N181" s="14">
        <f t="shared" si="6"/>
        <v>0.54918032786885251</v>
      </c>
      <c r="O181" s="14">
        <f t="shared" si="7"/>
        <v>1.9814305364511684</v>
      </c>
      <c r="P181" s="14"/>
      <c r="Q181" s="14"/>
      <c r="R181" s="14"/>
      <c r="W181" t="s">
        <v>3530</v>
      </c>
      <c r="X181" s="6">
        <v>2004</v>
      </c>
      <c r="Z181" s="6">
        <v>0</v>
      </c>
      <c r="AD181" s="14">
        <v>122</v>
      </c>
    </row>
    <row r="182" spans="1:30">
      <c r="A182" s="9">
        <v>4</v>
      </c>
      <c r="B182" s="9" t="str">
        <f t="shared" si="8"/>
        <v>Visaton W 100 S 8 Ohm</v>
      </c>
      <c r="C182" s="14" t="s">
        <v>752</v>
      </c>
      <c r="D182" s="14" t="s">
        <v>915</v>
      </c>
      <c r="E182" s="39"/>
      <c r="F182" s="14"/>
      <c r="G182" s="14"/>
      <c r="H182" s="14">
        <v>30</v>
      </c>
      <c r="I182" s="14">
        <v>86</v>
      </c>
      <c r="J182" s="9">
        <v>6.5</v>
      </c>
      <c r="K182" s="14">
        <v>67</v>
      </c>
      <c r="L182" s="14">
        <v>5.8</v>
      </c>
      <c r="M182" s="14">
        <v>0.5</v>
      </c>
      <c r="N182" s="14">
        <f t="shared" si="6"/>
        <v>0.62037037037037035</v>
      </c>
      <c r="O182" s="14">
        <f t="shared" si="7"/>
        <v>2.5769230769230766</v>
      </c>
      <c r="P182" s="14"/>
      <c r="Q182" s="14"/>
      <c r="R182" s="14"/>
      <c r="W182" t="s">
        <v>3530</v>
      </c>
      <c r="X182" s="6">
        <v>2004</v>
      </c>
      <c r="Z182" s="6">
        <v>0</v>
      </c>
      <c r="AD182" s="14">
        <v>108</v>
      </c>
    </row>
    <row r="183" spans="1:30">
      <c r="A183" s="9">
        <v>4</v>
      </c>
      <c r="B183" s="9" t="str">
        <f t="shared" si="8"/>
        <v>Visaton W 100 SC 4 Ohm</v>
      </c>
      <c r="C183" s="14" t="s">
        <v>752</v>
      </c>
      <c r="D183" s="14" t="s">
        <v>916</v>
      </c>
      <c r="E183" s="39"/>
      <c r="F183" s="14"/>
      <c r="G183" s="14"/>
      <c r="H183" s="14">
        <v>30</v>
      </c>
      <c r="I183" s="14">
        <v>86</v>
      </c>
      <c r="J183" s="9">
        <v>6.5</v>
      </c>
      <c r="K183" s="14">
        <v>67</v>
      </c>
      <c r="L183" s="14">
        <v>4.2</v>
      </c>
      <c r="M183" s="14">
        <v>0.35</v>
      </c>
      <c r="N183" s="14">
        <f t="shared" si="6"/>
        <v>0.41875000000000001</v>
      </c>
      <c r="O183" s="14">
        <f t="shared" si="7"/>
        <v>2.1318181818181805</v>
      </c>
      <c r="P183" s="14"/>
      <c r="Q183" s="14"/>
      <c r="R183" s="14"/>
      <c r="W183" t="s">
        <v>3530</v>
      </c>
      <c r="X183" s="6">
        <v>2004</v>
      </c>
      <c r="Z183" s="6">
        <v>0</v>
      </c>
      <c r="AD183" s="14">
        <v>160</v>
      </c>
    </row>
    <row r="184" spans="1:30">
      <c r="A184" s="9">
        <v>4</v>
      </c>
      <c r="B184" s="9" t="str">
        <f t="shared" si="8"/>
        <v>Visaton W 100 SC 8 Ohm</v>
      </c>
      <c r="C184" s="14" t="s">
        <v>752</v>
      </c>
      <c r="D184" s="14" t="s">
        <v>917</v>
      </c>
      <c r="E184" s="39"/>
      <c r="F184" s="14"/>
      <c r="G184" s="14"/>
      <c r="H184" s="14">
        <v>30</v>
      </c>
      <c r="I184" s="14">
        <v>86</v>
      </c>
      <c r="J184" s="9">
        <v>6.5</v>
      </c>
      <c r="K184" s="14">
        <v>67</v>
      </c>
      <c r="L184" s="14">
        <v>5.8</v>
      </c>
      <c r="M184" s="14">
        <v>0.41</v>
      </c>
      <c r="N184" s="14">
        <f t="shared" si="6"/>
        <v>0.53174603174603174</v>
      </c>
      <c r="O184" s="14">
        <f t="shared" si="7"/>
        <v>1.7907431551499353</v>
      </c>
      <c r="P184" s="14"/>
      <c r="Q184" s="14"/>
      <c r="R184" s="14"/>
      <c r="W184" t="s">
        <v>3530</v>
      </c>
      <c r="X184" s="6">
        <v>2004</v>
      </c>
      <c r="Z184" s="6">
        <v>0</v>
      </c>
      <c r="AD184" s="14">
        <v>126</v>
      </c>
    </row>
    <row r="185" spans="1:30">
      <c r="A185" s="9">
        <v>4</v>
      </c>
      <c r="B185" s="9" t="str">
        <f t="shared" si="8"/>
        <v>Zachry 13K6</v>
      </c>
      <c r="C185" s="14" t="s">
        <v>918</v>
      </c>
      <c r="D185" s="14" t="s">
        <v>919</v>
      </c>
      <c r="E185" s="39"/>
      <c r="F185" s="14"/>
      <c r="G185" s="14"/>
      <c r="H185" s="14"/>
      <c r="I185" s="14"/>
      <c r="J185" s="9"/>
      <c r="K185" s="14">
        <v>58.5</v>
      </c>
      <c r="L185" s="14">
        <v>10.6</v>
      </c>
      <c r="M185" s="14">
        <v>0.52</v>
      </c>
      <c r="N185" s="14">
        <f t="shared" si="6"/>
        <v>0.72222222222222221</v>
      </c>
      <c r="O185" s="14">
        <f t="shared" si="7"/>
        <v>1.8571428571428577</v>
      </c>
      <c r="P185" s="14"/>
      <c r="Q185" s="14"/>
      <c r="R185" s="14"/>
      <c r="W185" t="s">
        <v>3530</v>
      </c>
      <c r="X185" s="6">
        <v>2004</v>
      </c>
      <c r="Z185" s="6">
        <v>0</v>
      </c>
      <c r="AD185" s="14">
        <v>81</v>
      </c>
    </row>
    <row r="186" spans="1:30">
      <c r="A186" s="9">
        <v>4</v>
      </c>
      <c r="B186" s="9" t="str">
        <f t="shared" si="8"/>
        <v>Zomax PF-42580</v>
      </c>
      <c r="C186" s="14" t="s">
        <v>920</v>
      </c>
      <c r="D186" s="14" t="s">
        <v>921</v>
      </c>
      <c r="E186" s="39"/>
      <c r="F186" s="14"/>
      <c r="G186" s="14"/>
      <c r="H186" s="14">
        <v>40</v>
      </c>
      <c r="I186" s="14">
        <v>90</v>
      </c>
      <c r="J186" s="9"/>
      <c r="K186" s="14">
        <v>145</v>
      </c>
      <c r="L186" s="14">
        <v>1.9</v>
      </c>
      <c r="M186" s="14">
        <v>0.66</v>
      </c>
      <c r="N186" s="14">
        <f t="shared" si="6"/>
        <v>0.83815028901734101</v>
      </c>
      <c r="O186" s="14">
        <f t="shared" si="7"/>
        <v>3.1051265412070079</v>
      </c>
      <c r="P186" s="14"/>
      <c r="Q186" s="14"/>
      <c r="R186" s="14"/>
      <c r="W186" t="s">
        <v>3530</v>
      </c>
      <c r="X186" s="6">
        <v>2004</v>
      </c>
      <c r="Z186" s="6">
        <v>0</v>
      </c>
      <c r="AD186" s="14">
        <v>173</v>
      </c>
    </row>
    <row r="187" spans="1:30">
      <c r="A187" s="9">
        <v>4.5</v>
      </c>
      <c r="B187" s="9" t="str">
        <f t="shared" si="8"/>
        <v>Audax AP100Z0</v>
      </c>
      <c r="C187" s="14" t="s">
        <v>782</v>
      </c>
      <c r="D187" s="14" t="s">
        <v>922</v>
      </c>
      <c r="E187" s="39"/>
      <c r="F187" s="14"/>
      <c r="G187" s="14"/>
      <c r="H187" s="14">
        <v>30</v>
      </c>
      <c r="I187" s="14">
        <v>85</v>
      </c>
      <c r="J187" s="9">
        <v>2.7</v>
      </c>
      <c r="K187" s="14">
        <v>64</v>
      </c>
      <c r="L187" s="14">
        <v>4.7</v>
      </c>
      <c r="M187" s="14">
        <v>0.49</v>
      </c>
      <c r="N187" s="14">
        <f t="shared" si="6"/>
        <v>0.62745098039215685</v>
      </c>
      <c r="O187" s="14">
        <f t="shared" si="7"/>
        <v>2.236804564907275</v>
      </c>
      <c r="P187" s="14"/>
      <c r="Q187" s="14"/>
      <c r="R187" s="14"/>
      <c r="W187" t="s">
        <v>3530</v>
      </c>
      <c r="X187" s="6">
        <v>2004</v>
      </c>
      <c r="Z187" s="6">
        <v>0</v>
      </c>
      <c r="AD187" s="14">
        <v>102</v>
      </c>
    </row>
    <row r="188" spans="1:30">
      <c r="A188" s="9">
        <v>4.5</v>
      </c>
      <c r="B188" s="9" t="str">
        <f t="shared" si="8"/>
        <v>Fostex F120A</v>
      </c>
      <c r="C188" s="14" t="s">
        <v>786</v>
      </c>
      <c r="D188" s="14" t="s">
        <v>923</v>
      </c>
      <c r="E188" s="39"/>
      <c r="F188" s="14"/>
      <c r="G188" s="14"/>
      <c r="H188" s="14">
        <v>30</v>
      </c>
      <c r="I188" s="14">
        <v>89</v>
      </c>
      <c r="J188" s="9">
        <v>1.5</v>
      </c>
      <c r="K188" s="14">
        <v>65</v>
      </c>
      <c r="L188" s="14">
        <v>9.8699999999999992</v>
      </c>
      <c r="M188" s="14">
        <v>0.44</v>
      </c>
      <c r="N188" s="14">
        <f t="shared" si="6"/>
        <v>0</v>
      </c>
      <c r="O188" s="14">
        <f t="shared" si="7"/>
        <v>0</v>
      </c>
      <c r="P188" s="14"/>
      <c r="Q188" s="14"/>
      <c r="R188" s="14"/>
      <c r="W188" t="s">
        <v>3530</v>
      </c>
      <c r="X188" s="6">
        <v>2004</v>
      </c>
      <c r="Z188" s="6">
        <v>0</v>
      </c>
      <c r="AD188" s="14"/>
    </row>
    <row r="189" spans="1:30">
      <c r="A189" s="9">
        <v>4.5</v>
      </c>
      <c r="B189" s="9" t="str">
        <f t="shared" si="8"/>
        <v>Fostex FE127E</v>
      </c>
      <c r="C189" s="14" t="s">
        <v>786</v>
      </c>
      <c r="D189" s="14" t="s">
        <v>924</v>
      </c>
      <c r="E189" s="39"/>
      <c r="F189" s="14"/>
      <c r="G189" s="14"/>
      <c r="H189" s="14">
        <v>45</v>
      </c>
      <c r="I189" s="14">
        <v>91</v>
      </c>
      <c r="J189" s="9">
        <v>0.35</v>
      </c>
      <c r="K189" s="14">
        <v>70</v>
      </c>
      <c r="L189" s="14">
        <v>9.9</v>
      </c>
      <c r="M189" s="14">
        <v>0.43</v>
      </c>
      <c r="N189" s="14">
        <f t="shared" si="6"/>
        <v>0.5</v>
      </c>
      <c r="O189" s="14">
        <f t="shared" si="7"/>
        <v>3.0714285714285703</v>
      </c>
      <c r="P189" s="14"/>
      <c r="Q189" s="14"/>
      <c r="R189" s="14"/>
      <c r="W189" t="s">
        <v>3530</v>
      </c>
      <c r="X189" s="6">
        <v>2004</v>
      </c>
      <c r="Z189" s="6">
        <v>0</v>
      </c>
      <c r="AD189" s="14">
        <v>140</v>
      </c>
    </row>
    <row r="190" spans="1:30">
      <c r="A190" s="9">
        <v>4.5</v>
      </c>
      <c r="B190" s="9" t="str">
        <f t="shared" si="8"/>
        <v>Fostex FF125K</v>
      </c>
      <c r="C190" s="14" t="s">
        <v>786</v>
      </c>
      <c r="D190" s="14" t="s">
        <v>925</v>
      </c>
      <c r="E190" s="39"/>
      <c r="F190" s="14"/>
      <c r="G190" s="14"/>
      <c r="H190" s="14">
        <v>50</v>
      </c>
      <c r="I190" s="14">
        <v>92</v>
      </c>
      <c r="J190" s="9">
        <v>0.15</v>
      </c>
      <c r="K190" s="14">
        <v>72</v>
      </c>
      <c r="L190" s="14">
        <v>9.1199999999999992</v>
      </c>
      <c r="M190" s="14">
        <v>0.26</v>
      </c>
      <c r="N190" s="14">
        <f t="shared" si="6"/>
        <v>0</v>
      </c>
      <c r="O190" s="14">
        <f t="shared" si="7"/>
        <v>0</v>
      </c>
      <c r="P190" s="14"/>
      <c r="Q190" s="14"/>
      <c r="R190" s="14"/>
      <c r="W190" t="s">
        <v>3530</v>
      </c>
      <c r="X190" s="6">
        <v>2004</v>
      </c>
      <c r="Z190" s="6">
        <v>0</v>
      </c>
      <c r="AD190" s="14"/>
    </row>
    <row r="191" spans="1:30">
      <c r="A191" s="9">
        <v>4.5</v>
      </c>
      <c r="B191" s="9" t="str">
        <f t="shared" si="8"/>
        <v>Fostex FW127</v>
      </c>
      <c r="C191" s="14" t="s">
        <v>786</v>
      </c>
      <c r="D191" s="14" t="s">
        <v>926</v>
      </c>
      <c r="E191" s="39"/>
      <c r="F191" s="14"/>
      <c r="G191" s="14"/>
      <c r="H191" s="14">
        <v>50</v>
      </c>
      <c r="I191" s="14">
        <v>87</v>
      </c>
      <c r="J191" s="9">
        <v>1.85</v>
      </c>
      <c r="K191" s="14">
        <v>45</v>
      </c>
      <c r="L191" s="14">
        <v>7.73</v>
      </c>
      <c r="M191" s="14">
        <v>0.35</v>
      </c>
      <c r="N191" s="14">
        <f t="shared" si="6"/>
        <v>0</v>
      </c>
      <c r="O191" s="14">
        <f t="shared" si="7"/>
        <v>0</v>
      </c>
      <c r="P191" s="14"/>
      <c r="Q191" s="14"/>
      <c r="R191" s="14"/>
      <c r="W191" t="s">
        <v>3530</v>
      </c>
      <c r="X191" s="6">
        <v>2004</v>
      </c>
      <c r="Z191" s="6">
        <v>0</v>
      </c>
      <c r="AD191" s="14"/>
    </row>
    <row r="192" spans="1:30">
      <c r="A192" s="9">
        <v>4.5</v>
      </c>
      <c r="B192" s="9" t="str">
        <f t="shared" si="8"/>
        <v>Logic BC11SG49-04</v>
      </c>
      <c r="C192" s="14" t="s">
        <v>927</v>
      </c>
      <c r="D192" s="14" t="s">
        <v>928</v>
      </c>
      <c r="E192" s="39"/>
      <c r="F192" s="14"/>
      <c r="G192" s="14"/>
      <c r="H192" s="14">
        <v>20</v>
      </c>
      <c r="I192" s="14"/>
      <c r="J192" s="9"/>
      <c r="K192" s="14">
        <v>64</v>
      </c>
      <c r="L192" s="14">
        <v>5.5</v>
      </c>
      <c r="M192" s="14">
        <v>0.34</v>
      </c>
      <c r="N192" s="14">
        <f t="shared" si="6"/>
        <v>0.4</v>
      </c>
      <c r="O192" s="14">
        <f t="shared" si="7"/>
        <v>2.2666666666666679</v>
      </c>
      <c r="P192" s="14"/>
      <c r="Q192" s="14"/>
      <c r="R192" s="14"/>
      <c r="W192" t="s">
        <v>3530</v>
      </c>
      <c r="X192" s="6">
        <v>2004</v>
      </c>
      <c r="Z192" s="6">
        <v>0</v>
      </c>
      <c r="AD192" s="14">
        <v>160</v>
      </c>
    </row>
    <row r="193" spans="1:30">
      <c r="A193" s="9">
        <v>4.5</v>
      </c>
      <c r="B193" s="9" t="str">
        <f t="shared" si="8"/>
        <v>Logic BC11SG49-08</v>
      </c>
      <c r="C193" s="14" t="s">
        <v>927</v>
      </c>
      <c r="D193" s="14" t="s">
        <v>929</v>
      </c>
      <c r="E193" s="39"/>
      <c r="F193" s="14"/>
      <c r="G193" s="14"/>
      <c r="H193" s="14">
        <v>20</v>
      </c>
      <c r="I193" s="14"/>
      <c r="J193" s="9"/>
      <c r="K193" s="14">
        <v>67</v>
      </c>
      <c r="L193" s="14">
        <v>5.3</v>
      </c>
      <c r="M193" s="14">
        <v>0.38</v>
      </c>
      <c r="N193" s="14">
        <f t="shared" si="6"/>
        <v>0.4589041095890411</v>
      </c>
      <c r="O193" s="14">
        <f t="shared" si="7"/>
        <v>2.2100694444444438</v>
      </c>
      <c r="P193" s="14"/>
      <c r="Q193" s="14"/>
      <c r="R193" s="14"/>
      <c r="W193" t="s">
        <v>3530</v>
      </c>
      <c r="X193" s="6">
        <v>2004</v>
      </c>
      <c r="Z193" s="6">
        <v>0</v>
      </c>
      <c r="AD193" s="14">
        <v>146</v>
      </c>
    </row>
    <row r="194" spans="1:30">
      <c r="A194" s="9">
        <v>4.5</v>
      </c>
      <c r="B194" s="9" t="str">
        <f t="shared" si="8"/>
        <v>Logic BC11WG49-04</v>
      </c>
      <c r="C194" s="14" t="s">
        <v>927</v>
      </c>
      <c r="D194" s="14" t="s">
        <v>930</v>
      </c>
      <c r="E194" s="39"/>
      <c r="F194" s="14"/>
      <c r="G194" s="14"/>
      <c r="H194" s="14">
        <v>20</v>
      </c>
      <c r="I194" s="14"/>
      <c r="J194" s="9"/>
      <c r="K194" s="14">
        <v>64</v>
      </c>
      <c r="L194" s="14">
        <v>5.5</v>
      </c>
      <c r="M194" s="14">
        <v>0.34</v>
      </c>
      <c r="N194" s="14">
        <f t="shared" ref="N194:N257" si="9">IF(AD194&gt;0,K194/AD194,0)</f>
        <v>0.4</v>
      </c>
      <c r="O194" s="14">
        <f t="shared" ref="O194:O257" si="10">IF(AD194&gt;0,1/(1/M194-1/N194),0)</f>
        <v>2.2666666666666679</v>
      </c>
      <c r="P194" s="14"/>
      <c r="Q194" s="14"/>
      <c r="R194" s="14"/>
      <c r="W194" t="s">
        <v>3530</v>
      </c>
      <c r="X194" s="6">
        <v>2004</v>
      </c>
      <c r="Z194" s="6">
        <v>0</v>
      </c>
      <c r="AD194" s="14">
        <v>160</v>
      </c>
    </row>
    <row r="195" spans="1:30">
      <c r="A195" s="9">
        <v>4.5</v>
      </c>
      <c r="B195" s="9" t="str">
        <f t="shared" ref="B195:B258" si="11">CONCATENATE(C195,CHAR(32),D195)</f>
        <v>Logic BC11WG49-08</v>
      </c>
      <c r="C195" s="14" t="s">
        <v>927</v>
      </c>
      <c r="D195" s="14" t="s">
        <v>931</v>
      </c>
      <c r="E195" s="39"/>
      <c r="F195" s="14"/>
      <c r="G195" s="14"/>
      <c r="H195" s="14">
        <v>20</v>
      </c>
      <c r="I195" s="14"/>
      <c r="J195" s="9"/>
      <c r="K195" s="14">
        <v>67</v>
      </c>
      <c r="L195" s="14">
        <v>5.3</v>
      </c>
      <c r="M195" s="14">
        <v>0.38</v>
      </c>
      <c r="N195" s="14">
        <f t="shared" si="9"/>
        <v>0.4589041095890411</v>
      </c>
      <c r="O195" s="14">
        <f t="shared" si="10"/>
        <v>2.2100694444444438</v>
      </c>
      <c r="P195" s="14"/>
      <c r="Q195" s="14"/>
      <c r="R195" s="14"/>
      <c r="W195" t="s">
        <v>3530</v>
      </c>
      <c r="X195" s="6">
        <v>2004</v>
      </c>
      <c r="Z195" s="6">
        <v>0</v>
      </c>
      <c r="AD195" s="14">
        <v>146</v>
      </c>
    </row>
    <row r="196" spans="1:30">
      <c r="A196" s="9">
        <v>4.5</v>
      </c>
      <c r="B196" s="9" t="str">
        <f t="shared" si="11"/>
        <v>Logic SC11SG49-08</v>
      </c>
      <c r="C196" s="14" t="s">
        <v>927</v>
      </c>
      <c r="D196" s="14" t="s">
        <v>932</v>
      </c>
      <c r="E196" s="39"/>
      <c r="F196" s="14"/>
      <c r="G196" s="14"/>
      <c r="H196" s="14">
        <v>20</v>
      </c>
      <c r="I196" s="14"/>
      <c r="J196" s="9"/>
      <c r="K196" s="14">
        <v>57</v>
      </c>
      <c r="L196" s="14">
        <v>6.9</v>
      </c>
      <c r="M196" s="14">
        <v>0.4</v>
      </c>
      <c r="N196" s="14">
        <f t="shared" si="9"/>
        <v>0.47107438016528924</v>
      </c>
      <c r="O196" s="14">
        <f t="shared" si="10"/>
        <v>2.6511627906976738</v>
      </c>
      <c r="P196" s="14"/>
      <c r="Q196" s="14"/>
      <c r="R196" s="14"/>
      <c r="W196" t="s">
        <v>3530</v>
      </c>
      <c r="X196" s="6">
        <v>2004</v>
      </c>
      <c r="Z196" s="6">
        <v>0</v>
      </c>
      <c r="AD196" s="14">
        <v>121</v>
      </c>
    </row>
    <row r="197" spans="1:30">
      <c r="A197" s="9">
        <v>4.5</v>
      </c>
      <c r="B197" s="9" t="str">
        <f t="shared" si="11"/>
        <v>Logic SC11WG49-08</v>
      </c>
      <c r="C197" s="14" t="s">
        <v>927</v>
      </c>
      <c r="D197" s="14" t="s">
        <v>933</v>
      </c>
      <c r="E197" s="39"/>
      <c r="F197" s="14"/>
      <c r="G197" s="14"/>
      <c r="H197" s="14">
        <v>20</v>
      </c>
      <c r="I197" s="14"/>
      <c r="J197" s="9"/>
      <c r="K197" s="14">
        <v>57</v>
      </c>
      <c r="L197" s="14">
        <v>6.9</v>
      </c>
      <c r="M197" s="14">
        <v>0.4</v>
      </c>
      <c r="N197" s="14">
        <f t="shared" si="9"/>
        <v>0.47899159663865548</v>
      </c>
      <c r="O197" s="14">
        <f t="shared" si="10"/>
        <v>2.4255319148936159</v>
      </c>
      <c r="P197" s="14"/>
      <c r="Q197" s="14"/>
      <c r="R197" s="14"/>
      <c r="W197" t="s">
        <v>3530</v>
      </c>
      <c r="X197" s="6">
        <v>2004</v>
      </c>
      <c r="Z197" s="6">
        <v>0</v>
      </c>
      <c r="AD197" s="14">
        <v>119</v>
      </c>
    </row>
    <row r="198" spans="1:30">
      <c r="A198" s="9">
        <v>4.5</v>
      </c>
      <c r="B198" s="9" t="str">
        <f t="shared" si="11"/>
        <v>Peerless M 122</v>
      </c>
      <c r="C198" s="14" t="s">
        <v>236</v>
      </c>
      <c r="D198" s="14" t="s">
        <v>934</v>
      </c>
      <c r="E198" s="39"/>
      <c r="F198" s="14"/>
      <c r="G198" s="14"/>
      <c r="H198" s="14">
        <v>180</v>
      </c>
      <c r="I198" s="14">
        <v>91</v>
      </c>
      <c r="J198" s="9">
        <v>2</v>
      </c>
      <c r="K198" s="14">
        <v>530</v>
      </c>
      <c r="L198" s="14">
        <v>7.4</v>
      </c>
      <c r="M198" s="14">
        <v>0.72</v>
      </c>
      <c r="N198" s="14">
        <f t="shared" si="9"/>
        <v>2.1632653061224492</v>
      </c>
      <c r="O198" s="14">
        <f t="shared" si="10"/>
        <v>1.0791855203619911</v>
      </c>
      <c r="P198" s="14"/>
      <c r="Q198" s="14"/>
      <c r="R198" s="14"/>
      <c r="W198" t="s">
        <v>3530</v>
      </c>
      <c r="X198" s="6">
        <v>2004</v>
      </c>
      <c r="Z198" s="6">
        <v>0</v>
      </c>
      <c r="AD198" s="14">
        <v>245</v>
      </c>
    </row>
    <row r="199" spans="1:30">
      <c r="A199" s="9">
        <v>4.5</v>
      </c>
      <c r="B199" s="9" t="str">
        <f t="shared" si="11"/>
        <v>Peerless MF 114</v>
      </c>
      <c r="C199" s="14" t="s">
        <v>236</v>
      </c>
      <c r="D199" s="14" t="s">
        <v>935</v>
      </c>
      <c r="E199" s="39"/>
      <c r="F199" s="14"/>
      <c r="G199" s="14"/>
      <c r="H199" s="14">
        <v>85</v>
      </c>
      <c r="I199" s="14">
        <v>86.8</v>
      </c>
      <c r="J199" s="9">
        <v>1.1499999999999999</v>
      </c>
      <c r="K199" s="14">
        <v>104.6</v>
      </c>
      <c r="L199" s="14">
        <v>2.5</v>
      </c>
      <c r="M199" s="14">
        <v>0.78</v>
      </c>
      <c r="N199" s="14">
        <f t="shared" si="9"/>
        <v>1.0565656565656565</v>
      </c>
      <c r="O199" s="14">
        <f t="shared" si="10"/>
        <v>2.9798392987582192</v>
      </c>
      <c r="P199" s="14"/>
      <c r="Q199" s="14"/>
      <c r="R199" s="14"/>
      <c r="W199" t="s">
        <v>3530</v>
      </c>
      <c r="X199" s="6">
        <v>2004</v>
      </c>
      <c r="Z199" s="6">
        <v>0</v>
      </c>
      <c r="AD199" s="14">
        <v>99</v>
      </c>
    </row>
    <row r="200" spans="1:30">
      <c r="A200" s="9">
        <v>4.5</v>
      </c>
      <c r="B200" s="9" t="str">
        <f t="shared" si="11"/>
        <v>Ultimate IMC4510</v>
      </c>
      <c r="C200" s="14" t="s">
        <v>936</v>
      </c>
      <c r="D200" s="14" t="s">
        <v>937</v>
      </c>
      <c r="E200" s="39"/>
      <c r="F200" s="14"/>
      <c r="G200" s="14"/>
      <c r="H200" s="14">
        <v>40</v>
      </c>
      <c r="I200" s="14">
        <v>86</v>
      </c>
      <c r="J200" s="9">
        <v>2.54</v>
      </c>
      <c r="K200" s="14">
        <v>73</v>
      </c>
      <c r="L200" s="14">
        <v>5.67</v>
      </c>
      <c r="M200" s="14">
        <v>0.56999999999999995</v>
      </c>
      <c r="N200" s="14">
        <f t="shared" si="9"/>
        <v>0</v>
      </c>
      <c r="O200" s="14">
        <f t="shared" si="10"/>
        <v>0</v>
      </c>
      <c r="P200" s="14"/>
      <c r="Q200" s="14"/>
      <c r="R200" s="14"/>
      <c r="W200" t="s">
        <v>3530</v>
      </c>
      <c r="X200" s="6">
        <v>2004</v>
      </c>
      <c r="Z200" s="6">
        <v>0</v>
      </c>
      <c r="AD200" s="14"/>
    </row>
    <row r="201" spans="1:30">
      <c r="A201" s="9">
        <v>4.5</v>
      </c>
      <c r="B201" s="9" t="str">
        <f t="shared" si="11"/>
        <v>Vifa PL11MG09-08</v>
      </c>
      <c r="C201" s="14" t="s">
        <v>260</v>
      </c>
      <c r="D201" s="14" t="s">
        <v>938</v>
      </c>
      <c r="E201" s="39"/>
      <c r="F201" s="14"/>
      <c r="G201" s="14"/>
      <c r="H201" s="14">
        <v>35</v>
      </c>
      <c r="I201" s="14">
        <v>85</v>
      </c>
      <c r="J201" s="9"/>
      <c r="K201" s="14">
        <v>73</v>
      </c>
      <c r="L201" s="14">
        <v>4.25</v>
      </c>
      <c r="M201" s="14">
        <v>0.51</v>
      </c>
      <c r="N201" s="14">
        <f t="shared" si="9"/>
        <v>0.68224299065420557</v>
      </c>
      <c r="O201" s="14">
        <f t="shared" si="10"/>
        <v>2.0200759631036362</v>
      </c>
      <c r="P201" s="14"/>
      <c r="Q201" s="14"/>
      <c r="R201" s="14"/>
      <c r="W201" t="s">
        <v>3530</v>
      </c>
      <c r="X201" s="6">
        <v>2004</v>
      </c>
      <c r="Z201" s="6">
        <v>0</v>
      </c>
      <c r="AD201" s="14">
        <v>107</v>
      </c>
    </row>
    <row r="202" spans="1:30">
      <c r="A202" s="9">
        <v>4.5</v>
      </c>
      <c r="B202" s="9" t="str">
        <f t="shared" si="11"/>
        <v>Vifa PL11MH09-08</v>
      </c>
      <c r="C202" s="14" t="s">
        <v>260</v>
      </c>
      <c r="D202" s="14" t="s">
        <v>939</v>
      </c>
      <c r="E202" s="39"/>
      <c r="F202" s="14"/>
      <c r="G202" s="14"/>
      <c r="H202" s="14">
        <v>35</v>
      </c>
      <c r="I202" s="14">
        <v>87</v>
      </c>
      <c r="J202" s="9"/>
      <c r="K202" s="14">
        <v>73</v>
      </c>
      <c r="L202" s="14">
        <v>4.25</v>
      </c>
      <c r="M202" s="14">
        <v>0.33</v>
      </c>
      <c r="N202" s="14">
        <f t="shared" si="9"/>
        <v>0.4101123595505618</v>
      </c>
      <c r="O202" s="14">
        <f t="shared" si="10"/>
        <v>1.6893408134642356</v>
      </c>
      <c r="P202" s="14"/>
      <c r="Q202" s="14"/>
      <c r="R202" s="14"/>
      <c r="W202" t="s">
        <v>3530</v>
      </c>
      <c r="X202" s="6">
        <v>2004</v>
      </c>
      <c r="Z202" s="6">
        <v>0</v>
      </c>
      <c r="AD202" s="14">
        <v>178</v>
      </c>
    </row>
    <row r="203" spans="1:30">
      <c r="A203" s="9">
        <v>4.5</v>
      </c>
      <c r="B203" s="9" t="str">
        <f t="shared" si="11"/>
        <v>Vifa PL11WG09-04</v>
      </c>
      <c r="C203" s="14" t="s">
        <v>260</v>
      </c>
      <c r="D203" s="14" t="s">
        <v>940</v>
      </c>
      <c r="E203" s="39"/>
      <c r="F203" s="14"/>
      <c r="G203" s="14"/>
      <c r="H203" s="14">
        <v>35</v>
      </c>
      <c r="I203" s="14">
        <v>87</v>
      </c>
      <c r="J203" s="9"/>
      <c r="K203" s="14">
        <v>67</v>
      </c>
      <c r="L203" s="14">
        <v>4.25</v>
      </c>
      <c r="M203" s="14">
        <v>0.42</v>
      </c>
      <c r="N203" s="14">
        <f t="shared" si="9"/>
        <v>0.53174603174603174</v>
      </c>
      <c r="O203" s="14">
        <f t="shared" si="10"/>
        <v>1.9985795454545459</v>
      </c>
      <c r="P203" s="14"/>
      <c r="Q203" s="14"/>
      <c r="R203" s="14"/>
      <c r="W203" t="s">
        <v>3530</v>
      </c>
      <c r="X203" s="6">
        <v>2004</v>
      </c>
      <c r="Z203" s="6">
        <v>0</v>
      </c>
      <c r="AD203" s="14">
        <v>126</v>
      </c>
    </row>
    <row r="204" spans="1:30">
      <c r="A204" s="9">
        <v>4.5</v>
      </c>
      <c r="B204" s="9" t="str">
        <f t="shared" si="11"/>
        <v>Vifa PL11WG09-08</v>
      </c>
      <c r="C204" s="14" t="s">
        <v>260</v>
      </c>
      <c r="D204" s="14" t="s">
        <v>941</v>
      </c>
      <c r="E204" s="39"/>
      <c r="F204" s="14"/>
      <c r="G204" s="14"/>
      <c r="H204" s="14">
        <v>35</v>
      </c>
      <c r="I204" s="14">
        <v>85</v>
      </c>
      <c r="J204" s="9"/>
      <c r="K204" s="14">
        <v>69</v>
      </c>
      <c r="L204" s="14">
        <v>4.25</v>
      </c>
      <c r="M204" s="14">
        <v>0.47</v>
      </c>
      <c r="N204" s="14">
        <f t="shared" si="9"/>
        <v>0.6</v>
      </c>
      <c r="O204" s="14">
        <f t="shared" si="10"/>
        <v>2.16923076923077</v>
      </c>
      <c r="P204" s="14"/>
      <c r="Q204" s="14"/>
      <c r="R204" s="14"/>
      <c r="W204" t="s">
        <v>3530</v>
      </c>
      <c r="X204" s="6">
        <v>2004</v>
      </c>
      <c r="Z204" s="6">
        <v>0</v>
      </c>
      <c r="AD204" s="14">
        <v>115</v>
      </c>
    </row>
    <row r="205" spans="1:30">
      <c r="A205" s="9">
        <v>4.5</v>
      </c>
      <c r="B205" s="9" t="str">
        <f t="shared" si="11"/>
        <v>Vifa PL11WH09-04</v>
      </c>
      <c r="C205" s="14" t="s">
        <v>260</v>
      </c>
      <c r="D205" s="14" t="s">
        <v>942</v>
      </c>
      <c r="E205" s="39"/>
      <c r="F205" s="14"/>
      <c r="G205" s="14"/>
      <c r="H205" s="14">
        <v>35</v>
      </c>
      <c r="I205" s="14">
        <v>89</v>
      </c>
      <c r="J205" s="9"/>
      <c r="K205" s="14">
        <v>67</v>
      </c>
      <c r="L205" s="14">
        <v>4.25</v>
      </c>
      <c r="M205" s="14">
        <v>0.3</v>
      </c>
      <c r="N205" s="14">
        <f t="shared" si="9"/>
        <v>0.36021505376344087</v>
      </c>
      <c r="O205" s="14">
        <f t="shared" si="10"/>
        <v>1.7946428571428568</v>
      </c>
      <c r="P205" s="14"/>
      <c r="Q205" s="14"/>
      <c r="R205" s="14"/>
      <c r="W205" t="s">
        <v>3530</v>
      </c>
      <c r="X205" s="6">
        <v>2004</v>
      </c>
      <c r="Z205" s="6">
        <v>0</v>
      </c>
      <c r="AD205" s="14">
        <v>186</v>
      </c>
    </row>
    <row r="206" spans="1:30">
      <c r="A206" s="9">
        <v>4.5</v>
      </c>
      <c r="B206" s="9" t="str">
        <f t="shared" si="11"/>
        <v>Vifa PL11WH09-08</v>
      </c>
      <c r="C206" s="14" t="s">
        <v>260</v>
      </c>
      <c r="D206" s="14" t="s">
        <v>943</v>
      </c>
      <c r="E206" s="39"/>
      <c r="F206" s="14"/>
      <c r="G206" s="14"/>
      <c r="H206" s="14">
        <v>35</v>
      </c>
      <c r="I206" s="14">
        <v>87</v>
      </c>
      <c r="J206" s="9"/>
      <c r="K206" s="14">
        <v>69</v>
      </c>
      <c r="L206" s="14">
        <v>4.25</v>
      </c>
      <c r="M206" s="14">
        <v>0.32</v>
      </c>
      <c r="N206" s="14">
        <f t="shared" si="9"/>
        <v>0.38983050847457629</v>
      </c>
      <c r="O206" s="14">
        <f t="shared" si="10"/>
        <v>1.7864077669902907</v>
      </c>
      <c r="P206" s="14"/>
      <c r="Q206" s="14"/>
      <c r="R206" s="14"/>
      <c r="W206" t="s">
        <v>3530</v>
      </c>
      <c r="X206" s="6">
        <v>2004</v>
      </c>
      <c r="Z206" s="6">
        <v>0</v>
      </c>
      <c r="AD206" s="14">
        <v>177</v>
      </c>
    </row>
    <row r="207" spans="1:30">
      <c r="A207" s="9">
        <v>4.5</v>
      </c>
      <c r="B207" s="9" t="str">
        <f t="shared" si="11"/>
        <v>Vifa TC11SG49-04</v>
      </c>
      <c r="C207" s="14" t="s">
        <v>260</v>
      </c>
      <c r="D207" s="14" t="s">
        <v>944</v>
      </c>
      <c r="E207" s="39"/>
      <c r="F207" s="14"/>
      <c r="G207" s="14"/>
      <c r="H207" s="14">
        <v>20</v>
      </c>
      <c r="I207" s="14">
        <v>87</v>
      </c>
      <c r="J207" s="9"/>
      <c r="K207" s="14">
        <v>56</v>
      </c>
      <c r="L207" s="14">
        <v>6</v>
      </c>
      <c r="M207" s="14">
        <v>0.33</v>
      </c>
      <c r="N207" s="14">
        <f t="shared" si="9"/>
        <v>0.38095238095238093</v>
      </c>
      <c r="O207" s="14">
        <f t="shared" si="10"/>
        <v>2.4672897196261685</v>
      </c>
      <c r="P207" s="14"/>
      <c r="Q207" s="14"/>
      <c r="R207" s="14"/>
      <c r="W207" t="s">
        <v>3530</v>
      </c>
      <c r="X207" s="6">
        <v>2004</v>
      </c>
      <c r="Z207" s="6">
        <v>0</v>
      </c>
      <c r="AD207" s="14">
        <v>147</v>
      </c>
    </row>
    <row r="208" spans="1:30">
      <c r="A208" s="9">
        <v>4.5</v>
      </c>
      <c r="B208" s="9" t="str">
        <f t="shared" si="11"/>
        <v>Vifa TC11SG49-08</v>
      </c>
      <c r="C208" s="14" t="s">
        <v>260</v>
      </c>
      <c r="D208" s="14" t="s">
        <v>945</v>
      </c>
      <c r="E208" s="39"/>
      <c r="F208" s="14"/>
      <c r="G208" s="14"/>
      <c r="H208" s="14">
        <v>20</v>
      </c>
      <c r="I208" s="14">
        <v>85</v>
      </c>
      <c r="J208" s="9"/>
      <c r="K208" s="14">
        <v>58</v>
      </c>
      <c r="L208" s="14">
        <v>6</v>
      </c>
      <c r="M208" s="14">
        <v>0.37</v>
      </c>
      <c r="N208" s="14">
        <f t="shared" si="9"/>
        <v>0.43939393939393939</v>
      </c>
      <c r="O208" s="14">
        <f t="shared" si="10"/>
        <v>2.3427947598253285</v>
      </c>
      <c r="P208" s="14"/>
      <c r="Q208" s="14"/>
      <c r="R208" s="14"/>
      <c r="W208" t="s">
        <v>3530</v>
      </c>
      <c r="X208" s="6">
        <v>2004</v>
      </c>
      <c r="Z208" s="6">
        <v>0</v>
      </c>
      <c r="AD208" s="14">
        <v>132</v>
      </c>
    </row>
    <row r="209" spans="1:30">
      <c r="A209" s="9">
        <v>4.5</v>
      </c>
      <c r="B209" s="9" t="str">
        <f t="shared" si="11"/>
        <v>Vifa TC11WG49-04</v>
      </c>
      <c r="C209" s="14" t="s">
        <v>260</v>
      </c>
      <c r="D209" s="14" t="s">
        <v>946</v>
      </c>
      <c r="E209" s="39"/>
      <c r="F209" s="14"/>
      <c r="G209" s="14"/>
      <c r="H209" s="14">
        <v>20</v>
      </c>
      <c r="I209" s="14">
        <v>87</v>
      </c>
      <c r="J209" s="9"/>
      <c r="K209" s="14">
        <v>56</v>
      </c>
      <c r="L209" s="14">
        <v>6</v>
      </c>
      <c r="M209" s="14">
        <v>0.33</v>
      </c>
      <c r="N209" s="14">
        <f t="shared" si="9"/>
        <v>0.38095238095238093</v>
      </c>
      <c r="O209" s="14">
        <f t="shared" si="10"/>
        <v>2.4672897196261685</v>
      </c>
      <c r="P209" s="14"/>
      <c r="Q209" s="14"/>
      <c r="R209" s="14"/>
      <c r="W209" t="s">
        <v>3530</v>
      </c>
      <c r="X209" s="6">
        <v>2004</v>
      </c>
      <c r="Z209" s="6">
        <v>0</v>
      </c>
      <c r="AD209" s="14">
        <v>147</v>
      </c>
    </row>
    <row r="210" spans="1:30">
      <c r="A210" s="9">
        <v>4.5</v>
      </c>
      <c r="B210" s="9" t="str">
        <f t="shared" si="11"/>
        <v>Vifa TC11WG49-08</v>
      </c>
      <c r="C210" s="14" t="s">
        <v>260</v>
      </c>
      <c r="D210" s="14" t="s">
        <v>947</v>
      </c>
      <c r="E210" s="39"/>
      <c r="F210" s="14"/>
      <c r="G210" s="14"/>
      <c r="H210" s="14">
        <v>20</v>
      </c>
      <c r="I210" s="14">
        <v>85</v>
      </c>
      <c r="J210" s="9"/>
      <c r="K210" s="14">
        <v>58</v>
      </c>
      <c r="L210" s="14">
        <v>6</v>
      </c>
      <c r="M210" s="14">
        <v>0.37</v>
      </c>
      <c r="N210" s="14">
        <f t="shared" si="9"/>
        <v>0.43939393939393939</v>
      </c>
      <c r="O210" s="14">
        <f t="shared" si="10"/>
        <v>2.3427947598253285</v>
      </c>
      <c r="P210" s="14"/>
      <c r="Q210" s="14"/>
      <c r="R210" s="14"/>
      <c r="W210" t="s">
        <v>3530</v>
      </c>
      <c r="X210" s="6">
        <v>2004</v>
      </c>
      <c r="Z210" s="6">
        <v>0</v>
      </c>
      <c r="AD210" s="14">
        <v>132</v>
      </c>
    </row>
    <row r="211" spans="1:30">
      <c r="A211" s="9">
        <v>5</v>
      </c>
      <c r="B211" s="9" t="str">
        <f t="shared" si="11"/>
        <v>Acousto Pro SC-510</v>
      </c>
      <c r="C211" s="14" t="s">
        <v>948</v>
      </c>
      <c r="D211" s="14" t="s">
        <v>949</v>
      </c>
      <c r="E211" s="39"/>
      <c r="F211" s="14"/>
      <c r="G211" s="14"/>
      <c r="H211" s="14">
        <v>25</v>
      </c>
      <c r="I211" s="14">
        <v>91</v>
      </c>
      <c r="J211" s="9"/>
      <c r="K211" s="14">
        <v>77</v>
      </c>
      <c r="L211" s="14">
        <v>6.7</v>
      </c>
      <c r="M211" s="14">
        <v>0.66</v>
      </c>
      <c r="N211" s="14">
        <f t="shared" si="9"/>
        <v>0.77</v>
      </c>
      <c r="O211" s="14">
        <f t="shared" si="10"/>
        <v>4.62</v>
      </c>
      <c r="P211" s="14"/>
      <c r="Q211" s="14"/>
      <c r="R211" s="14"/>
      <c r="W211" t="s">
        <v>3530</v>
      </c>
      <c r="X211" s="6">
        <v>2004</v>
      </c>
      <c r="Z211" s="6">
        <v>0</v>
      </c>
      <c r="AD211" s="14">
        <v>100</v>
      </c>
    </row>
    <row r="212" spans="1:30">
      <c r="A212" s="9">
        <v>5</v>
      </c>
      <c r="B212" s="9" t="str">
        <f t="shared" si="11"/>
        <v>Audio Technology 5 H 52 15 06 SD</v>
      </c>
      <c r="C212" s="14" t="s">
        <v>841</v>
      </c>
      <c r="D212" s="14" t="s">
        <v>950</v>
      </c>
      <c r="E212" s="39"/>
      <c r="F212" s="14"/>
      <c r="G212" s="14"/>
      <c r="H212" s="14">
        <v>150</v>
      </c>
      <c r="I212" s="14">
        <v>89</v>
      </c>
      <c r="J212" s="9">
        <v>5.2</v>
      </c>
      <c r="K212" s="14">
        <v>40</v>
      </c>
      <c r="L212" s="14">
        <v>28.5</v>
      </c>
      <c r="M212" s="14">
        <v>0.32</v>
      </c>
      <c r="N212" s="14">
        <f t="shared" si="9"/>
        <v>0.38834951456310679</v>
      </c>
      <c r="O212" s="14">
        <f t="shared" si="10"/>
        <v>1.8181818181818188</v>
      </c>
      <c r="P212" s="14"/>
      <c r="Q212" s="14"/>
      <c r="R212" s="14"/>
      <c r="W212" t="s">
        <v>3530</v>
      </c>
      <c r="X212" s="6">
        <v>2004</v>
      </c>
      <c r="Z212" s="6">
        <v>0</v>
      </c>
      <c r="AD212" s="14">
        <v>103</v>
      </c>
    </row>
    <row r="213" spans="1:30">
      <c r="A213" s="9">
        <v>5</v>
      </c>
      <c r="B213" s="9" t="str">
        <f t="shared" si="11"/>
        <v>Audio Technology H 52 15 06 SD</v>
      </c>
      <c r="C213" s="14" t="s">
        <v>841</v>
      </c>
      <c r="D213" s="14" t="s">
        <v>951</v>
      </c>
      <c r="E213" s="39"/>
      <c r="F213" s="14"/>
      <c r="G213" s="14"/>
      <c r="H213" s="14">
        <v>150</v>
      </c>
      <c r="I213" s="14">
        <v>89</v>
      </c>
      <c r="J213" s="9">
        <v>5.2</v>
      </c>
      <c r="K213" s="14">
        <v>40</v>
      </c>
      <c r="L213" s="14">
        <v>28.5</v>
      </c>
      <c r="M213" s="14">
        <v>0.32</v>
      </c>
      <c r="N213" s="14">
        <f t="shared" si="9"/>
        <v>0.38834951456310679</v>
      </c>
      <c r="O213" s="14">
        <f t="shared" si="10"/>
        <v>1.8181818181818188</v>
      </c>
      <c r="P213" s="14"/>
      <c r="Q213" s="14"/>
      <c r="R213" s="14"/>
      <c r="W213" t="s">
        <v>3530</v>
      </c>
      <c r="X213" s="6">
        <v>2004</v>
      </c>
      <c r="Z213" s="6">
        <v>0</v>
      </c>
      <c r="AD213" s="14">
        <v>103</v>
      </c>
    </row>
    <row r="214" spans="1:30">
      <c r="A214" s="9">
        <v>5</v>
      </c>
      <c r="B214" s="9" t="str">
        <f t="shared" si="11"/>
        <v>Beyma 5 M30</v>
      </c>
      <c r="C214" s="14" t="s">
        <v>952</v>
      </c>
      <c r="D214" s="14" t="s">
        <v>953</v>
      </c>
      <c r="E214" s="39"/>
      <c r="F214" s="14"/>
      <c r="G214" s="14"/>
      <c r="H214" s="14">
        <v>50</v>
      </c>
      <c r="I214" s="14">
        <v>91</v>
      </c>
      <c r="J214" s="9">
        <v>1</v>
      </c>
      <c r="K214" s="14">
        <v>85</v>
      </c>
      <c r="L214" s="14">
        <v>6</v>
      </c>
      <c r="M214" s="14">
        <v>0.61</v>
      </c>
      <c r="N214" s="14">
        <f t="shared" si="9"/>
        <v>0.80188679245283023</v>
      </c>
      <c r="O214" s="14">
        <f t="shared" si="10"/>
        <v>2.5491642084562436</v>
      </c>
      <c r="P214" s="14"/>
      <c r="Q214" s="14"/>
      <c r="R214" s="14"/>
      <c r="W214" t="s">
        <v>3530</v>
      </c>
      <c r="X214" s="6">
        <v>2004</v>
      </c>
      <c r="Z214" s="6">
        <v>0</v>
      </c>
      <c r="AD214" s="14">
        <v>106</v>
      </c>
    </row>
    <row r="215" spans="1:30">
      <c r="A215" s="9">
        <v>5</v>
      </c>
      <c r="B215" s="9" t="str">
        <f t="shared" si="11"/>
        <v>Beyma 5 MP60 / N</v>
      </c>
      <c r="C215" s="14" t="s">
        <v>952</v>
      </c>
      <c r="D215" s="14" t="s">
        <v>954</v>
      </c>
      <c r="E215" s="39"/>
      <c r="F215" s="14"/>
      <c r="G215" s="14"/>
      <c r="H215" s="14">
        <v>50</v>
      </c>
      <c r="I215" s="14">
        <v>91</v>
      </c>
      <c r="J215" s="9">
        <v>4</v>
      </c>
      <c r="K215" s="14">
        <v>60</v>
      </c>
      <c r="L215" s="14">
        <v>9.8000000000000007</v>
      </c>
      <c r="M215" s="14">
        <v>0.28999999999999998</v>
      </c>
      <c r="N215" s="14">
        <f t="shared" si="9"/>
        <v>0.35087719298245612</v>
      </c>
      <c r="O215" s="14">
        <f t="shared" si="10"/>
        <v>1.6714697406340053</v>
      </c>
      <c r="P215" s="14"/>
      <c r="Q215" s="14"/>
      <c r="R215" s="14"/>
      <c r="W215" t="s">
        <v>3530</v>
      </c>
      <c r="X215" s="6">
        <v>2004</v>
      </c>
      <c r="Z215" s="6">
        <v>0</v>
      </c>
      <c r="AD215" s="14">
        <v>171</v>
      </c>
    </row>
    <row r="216" spans="1:30">
      <c r="A216" s="9">
        <v>5</v>
      </c>
      <c r="B216" s="9" t="str">
        <f t="shared" si="11"/>
        <v>Beyma 5 WOOFER</v>
      </c>
      <c r="C216" s="14" t="s">
        <v>952</v>
      </c>
      <c r="D216" s="14" t="s">
        <v>955</v>
      </c>
      <c r="E216" s="39"/>
      <c r="F216" s="14"/>
      <c r="G216" s="14"/>
      <c r="H216" s="14">
        <v>25</v>
      </c>
      <c r="I216" s="14">
        <v>90</v>
      </c>
      <c r="J216" s="9">
        <v>2</v>
      </c>
      <c r="K216" s="14">
        <v>75</v>
      </c>
      <c r="L216" s="14">
        <v>7.42</v>
      </c>
      <c r="M216" s="14">
        <v>0.56000000000000005</v>
      </c>
      <c r="N216" s="14">
        <f t="shared" si="9"/>
        <v>0.68807339449541283</v>
      </c>
      <c r="O216" s="14">
        <f t="shared" si="10"/>
        <v>3.0085959885386835</v>
      </c>
      <c r="P216" s="14"/>
      <c r="Q216" s="14"/>
      <c r="R216" s="14"/>
      <c r="W216" t="s">
        <v>3530</v>
      </c>
      <c r="X216" s="6">
        <v>2004</v>
      </c>
      <c r="Z216" s="6">
        <v>0</v>
      </c>
      <c r="AD216" s="14">
        <v>109</v>
      </c>
    </row>
    <row r="217" spans="1:30">
      <c r="A217" s="9">
        <v>5</v>
      </c>
      <c r="B217" s="9" t="str">
        <f t="shared" si="11"/>
        <v>Beyma PL 500</v>
      </c>
      <c r="C217" s="14" t="s">
        <v>952</v>
      </c>
      <c r="D217" s="14" t="s">
        <v>956</v>
      </c>
      <c r="E217" s="39"/>
      <c r="F217" s="14"/>
      <c r="G217" s="14"/>
      <c r="H217" s="14">
        <v>80</v>
      </c>
      <c r="I217" s="14">
        <v>90</v>
      </c>
      <c r="J217" s="9">
        <v>5</v>
      </c>
      <c r="K217" s="14">
        <v>65</v>
      </c>
      <c r="L217" s="14">
        <v>7</v>
      </c>
      <c r="M217" s="14">
        <v>0.45</v>
      </c>
      <c r="N217" s="14">
        <f t="shared" si="9"/>
        <v>0.51181102362204722</v>
      </c>
      <c r="O217" s="14">
        <f t="shared" si="10"/>
        <v>3.7261146496815294</v>
      </c>
      <c r="P217" s="14"/>
      <c r="Q217" s="14"/>
      <c r="R217" s="14"/>
      <c r="W217" t="s">
        <v>3530</v>
      </c>
      <c r="X217" s="6">
        <v>2004</v>
      </c>
      <c r="Z217" s="6">
        <v>0</v>
      </c>
      <c r="AD217" s="14">
        <v>127</v>
      </c>
    </row>
    <row r="218" spans="1:30">
      <c r="A218" s="9">
        <v>5</v>
      </c>
      <c r="B218" s="9" t="str">
        <f t="shared" si="11"/>
        <v>Beyma PL 502</v>
      </c>
      <c r="C218" s="14" t="s">
        <v>952</v>
      </c>
      <c r="D218" s="14" t="s">
        <v>957</v>
      </c>
      <c r="E218" s="39"/>
      <c r="F218" s="14"/>
      <c r="G218" s="14"/>
      <c r="H218" s="14">
        <v>80</v>
      </c>
      <c r="I218" s="14">
        <v>90</v>
      </c>
      <c r="J218" s="9">
        <v>5</v>
      </c>
      <c r="K218" s="14">
        <v>65</v>
      </c>
      <c r="L218" s="14">
        <v>7</v>
      </c>
      <c r="M218" s="14">
        <v>0.45</v>
      </c>
      <c r="N218" s="14">
        <f t="shared" si="9"/>
        <v>0.51181102362204722</v>
      </c>
      <c r="O218" s="14">
        <f t="shared" si="10"/>
        <v>3.7261146496815294</v>
      </c>
      <c r="P218" s="14"/>
      <c r="Q218" s="14"/>
      <c r="R218" s="14"/>
      <c r="W218" t="s">
        <v>3530</v>
      </c>
      <c r="X218" s="6">
        <v>2004</v>
      </c>
      <c r="Z218" s="6">
        <v>0</v>
      </c>
      <c r="AD218" s="14">
        <v>127</v>
      </c>
    </row>
    <row r="219" spans="1:30">
      <c r="A219" s="9">
        <v>5</v>
      </c>
      <c r="B219" s="9" t="str">
        <f t="shared" si="11"/>
        <v>BM Audio Labs MB-52XT</v>
      </c>
      <c r="C219" s="14" t="s">
        <v>847</v>
      </c>
      <c r="D219" s="14" t="s">
        <v>958</v>
      </c>
      <c r="E219" s="39"/>
      <c r="F219" s="14"/>
      <c r="G219" s="14"/>
      <c r="H219" s="14"/>
      <c r="I219" s="14"/>
      <c r="J219" s="9">
        <v>4</v>
      </c>
      <c r="K219" s="14">
        <v>77.2</v>
      </c>
      <c r="L219" s="14">
        <v>7</v>
      </c>
      <c r="M219" s="14">
        <v>1.08</v>
      </c>
      <c r="N219" s="14">
        <f t="shared" si="9"/>
        <v>1.4296296296296296</v>
      </c>
      <c r="O219" s="14">
        <f t="shared" si="10"/>
        <v>4.4161016949152572</v>
      </c>
      <c r="P219" s="14"/>
      <c r="Q219" s="14"/>
      <c r="R219" s="14"/>
      <c r="W219" t="s">
        <v>3530</v>
      </c>
      <c r="X219" s="6">
        <v>2004</v>
      </c>
      <c r="Z219" s="6">
        <v>0</v>
      </c>
      <c r="AD219" s="14">
        <v>54</v>
      </c>
    </row>
    <row r="220" spans="1:30">
      <c r="A220" s="9">
        <v>5</v>
      </c>
      <c r="B220" s="9" t="str">
        <f t="shared" si="11"/>
        <v>Cadence CWM5</v>
      </c>
      <c r="C220" s="14" t="s">
        <v>849</v>
      </c>
      <c r="D220" s="14" t="s">
        <v>959</v>
      </c>
      <c r="E220" s="39"/>
      <c r="F220" s="14"/>
      <c r="G220" s="14"/>
      <c r="H220" s="14">
        <v>50</v>
      </c>
      <c r="I220" s="14">
        <v>86.37</v>
      </c>
      <c r="J220" s="9"/>
      <c r="K220" s="14">
        <v>80.7</v>
      </c>
      <c r="L220" s="14">
        <v>3.9820000000000002</v>
      </c>
      <c r="M220" s="14">
        <v>0.64400000000000002</v>
      </c>
      <c r="N220" s="14">
        <f t="shared" si="9"/>
        <v>0.74036697247706429</v>
      </c>
      <c r="O220" s="14">
        <f t="shared" si="10"/>
        <v>4.9477151561309922</v>
      </c>
      <c r="P220" s="14"/>
      <c r="Q220" s="14"/>
      <c r="R220" s="14"/>
      <c r="W220" t="s">
        <v>3530</v>
      </c>
      <c r="X220" s="6">
        <v>2004</v>
      </c>
      <c r="Z220" s="6">
        <v>0</v>
      </c>
      <c r="AD220" s="14">
        <v>109</v>
      </c>
    </row>
    <row r="221" spans="1:30">
      <c r="A221" s="9">
        <v>5</v>
      </c>
      <c r="B221" s="9" t="str">
        <f t="shared" si="11"/>
        <v>Celestion Truvox 0510</v>
      </c>
      <c r="C221" s="9" t="s">
        <v>960</v>
      </c>
      <c r="D221" s="9" t="s">
        <v>961</v>
      </c>
      <c r="E221" s="38"/>
      <c r="F221" s="9"/>
      <c r="G221" s="9"/>
      <c r="H221" s="9">
        <v>30</v>
      </c>
      <c r="I221" s="9">
        <v>91</v>
      </c>
      <c r="J221" s="9">
        <v>1.1000000000000001</v>
      </c>
      <c r="K221" s="9">
        <v>130</v>
      </c>
      <c r="L221" s="9">
        <v>2.5</v>
      </c>
      <c r="M221" s="9">
        <v>0.51</v>
      </c>
      <c r="N221" s="14">
        <f t="shared" si="9"/>
        <v>0.68062827225130895</v>
      </c>
      <c r="O221" s="14">
        <f t="shared" si="10"/>
        <v>2.034366370052163</v>
      </c>
      <c r="P221" s="9"/>
      <c r="Q221" s="9"/>
      <c r="R221" s="9"/>
      <c r="W221" t="s">
        <v>3530</v>
      </c>
      <c r="X221" s="6">
        <v>2004</v>
      </c>
      <c r="Z221" s="6">
        <v>0</v>
      </c>
      <c r="AD221" s="9">
        <v>191</v>
      </c>
    </row>
    <row r="222" spans="1:30">
      <c r="A222" s="9">
        <v>5</v>
      </c>
      <c r="B222" s="9" t="str">
        <f t="shared" si="11"/>
        <v>Conrad Electronik DS050i</v>
      </c>
      <c r="C222" s="9" t="s">
        <v>962</v>
      </c>
      <c r="D222" s="9" t="s">
        <v>963</v>
      </c>
      <c r="E222" s="38"/>
      <c r="F222" s="9"/>
      <c r="G222" s="9"/>
      <c r="H222" s="9">
        <v>40</v>
      </c>
      <c r="I222" s="9"/>
      <c r="J222" s="9">
        <v>3.5</v>
      </c>
      <c r="K222" s="9">
        <v>46.7</v>
      </c>
      <c r="L222" s="9">
        <v>9.3000000000000007</v>
      </c>
      <c r="M222" s="9">
        <v>0.46</v>
      </c>
      <c r="N222" s="14">
        <f t="shared" si="9"/>
        <v>0.50760869565217392</v>
      </c>
      <c r="O222" s="14">
        <f t="shared" si="10"/>
        <v>4.9045662100456644</v>
      </c>
      <c r="P222" s="9"/>
      <c r="Q222" s="9"/>
      <c r="R222" s="9"/>
      <c r="W222" t="s">
        <v>3530</v>
      </c>
      <c r="X222" s="6">
        <v>2004</v>
      </c>
      <c r="Z222" s="6">
        <v>0</v>
      </c>
      <c r="AD222" s="9">
        <v>92</v>
      </c>
    </row>
    <row r="223" spans="1:30">
      <c r="A223" s="9">
        <v>5</v>
      </c>
      <c r="B223" s="9" t="str">
        <f t="shared" si="11"/>
        <v xml:space="preserve">Davis 13 KLV 5 am </v>
      </c>
      <c r="C223" s="9" t="s">
        <v>851</v>
      </c>
      <c r="D223" s="9" t="s">
        <v>964</v>
      </c>
      <c r="E223" s="38"/>
      <c r="F223" s="9"/>
      <c r="G223" s="9"/>
      <c r="H223" s="9"/>
      <c r="I223" s="9">
        <v>89</v>
      </c>
      <c r="J223" s="9">
        <v>5</v>
      </c>
      <c r="K223" s="9">
        <v>50</v>
      </c>
      <c r="L223" s="9">
        <v>11.8</v>
      </c>
      <c r="M223" s="9">
        <v>0.69</v>
      </c>
      <c r="N223" s="14">
        <f t="shared" si="9"/>
        <v>0.81967213114754101</v>
      </c>
      <c r="O223" s="14">
        <f t="shared" si="10"/>
        <v>4.3615676359039144</v>
      </c>
      <c r="P223" s="9"/>
      <c r="Q223" s="9"/>
      <c r="R223" s="9"/>
      <c r="W223" t="s">
        <v>3530</v>
      </c>
      <c r="X223" s="6">
        <v>2004</v>
      </c>
      <c r="Z223" s="6">
        <v>0</v>
      </c>
      <c r="AD223" s="9">
        <v>61</v>
      </c>
    </row>
    <row r="224" spans="1:30">
      <c r="A224" s="9">
        <v>5</v>
      </c>
      <c r="B224" s="9" t="str">
        <f t="shared" si="11"/>
        <v>Davis 13 KLV 5A</v>
      </c>
      <c r="C224" s="9" t="s">
        <v>851</v>
      </c>
      <c r="D224" s="9" t="s">
        <v>965</v>
      </c>
      <c r="E224" s="38"/>
      <c r="F224" s="9"/>
      <c r="G224" s="9"/>
      <c r="H224" s="9"/>
      <c r="I224" s="9">
        <v>91</v>
      </c>
      <c r="J224" s="9">
        <v>6</v>
      </c>
      <c r="K224" s="9">
        <v>49</v>
      </c>
      <c r="L224" s="9">
        <v>12.1</v>
      </c>
      <c r="M224" s="9">
        <v>0.34</v>
      </c>
      <c r="N224" s="14">
        <f t="shared" si="9"/>
        <v>0.3983739837398374</v>
      </c>
      <c r="O224" s="14">
        <f t="shared" si="10"/>
        <v>2.320334261838441</v>
      </c>
      <c r="P224" s="9"/>
      <c r="Q224" s="9"/>
      <c r="R224" s="9"/>
      <c r="W224" t="s">
        <v>3530</v>
      </c>
      <c r="X224" s="6">
        <v>2004</v>
      </c>
      <c r="Z224" s="6">
        <v>0</v>
      </c>
      <c r="AD224" s="9">
        <v>123</v>
      </c>
    </row>
    <row r="225" spans="1:30">
      <c r="A225" s="9">
        <v>5</v>
      </c>
      <c r="B225" s="9" t="str">
        <f t="shared" si="11"/>
        <v xml:space="preserve">Davis 13 KLV5MA </v>
      </c>
      <c r="C225" s="9" t="s">
        <v>851</v>
      </c>
      <c r="D225" s="9" t="s">
        <v>966</v>
      </c>
      <c r="E225" s="38"/>
      <c r="F225" s="9"/>
      <c r="G225" s="9"/>
      <c r="H225" s="9"/>
      <c r="I225" s="9">
        <v>91</v>
      </c>
      <c r="J225" s="9">
        <v>6</v>
      </c>
      <c r="K225" s="9">
        <v>55</v>
      </c>
      <c r="L225" s="9">
        <v>10.6</v>
      </c>
      <c r="M225" s="9">
        <v>0.37</v>
      </c>
      <c r="N225" s="14">
        <f t="shared" si="9"/>
        <v>0.4296875</v>
      </c>
      <c r="O225" s="14">
        <f t="shared" si="10"/>
        <v>2.663612565445026</v>
      </c>
      <c r="P225" s="9"/>
      <c r="Q225" s="9"/>
      <c r="R225" s="9"/>
      <c r="W225" t="s">
        <v>3530</v>
      </c>
      <c r="X225" s="6">
        <v>2004</v>
      </c>
      <c r="Z225" s="6">
        <v>0</v>
      </c>
      <c r="AD225" s="9">
        <v>128</v>
      </c>
    </row>
    <row r="226" spans="1:30">
      <c r="A226" s="9">
        <v>5</v>
      </c>
      <c r="B226" s="9" t="str">
        <f t="shared" si="11"/>
        <v xml:space="preserve">Davis 13 MP 5G </v>
      </c>
      <c r="C226" s="9" t="s">
        <v>851</v>
      </c>
      <c r="D226" s="9" t="s">
        <v>967</v>
      </c>
      <c r="E226" s="38"/>
      <c r="F226" s="9"/>
      <c r="G226" s="9"/>
      <c r="H226" s="9"/>
      <c r="I226" s="9">
        <v>91</v>
      </c>
      <c r="J226" s="9">
        <v>6</v>
      </c>
      <c r="K226" s="9">
        <v>80</v>
      </c>
      <c r="L226" s="9">
        <v>6.04</v>
      </c>
      <c r="M226" s="9">
        <v>0.43</v>
      </c>
      <c r="N226" s="14">
        <f t="shared" si="9"/>
        <v>0.50955414012738853</v>
      </c>
      <c r="O226" s="14">
        <f t="shared" si="10"/>
        <v>2.7542033626901503</v>
      </c>
      <c r="P226" s="9"/>
      <c r="Q226" s="9"/>
      <c r="R226" s="9"/>
      <c r="W226" t="s">
        <v>3530</v>
      </c>
      <c r="X226" s="6">
        <v>2004</v>
      </c>
      <c r="Z226" s="6">
        <v>0</v>
      </c>
      <c r="AD226" s="9">
        <v>157</v>
      </c>
    </row>
    <row r="227" spans="1:30">
      <c r="A227" s="9">
        <v>5</v>
      </c>
      <c r="B227" s="9" t="str">
        <f t="shared" si="11"/>
        <v>Davis 13 MP5A</v>
      </c>
      <c r="C227" s="9" t="s">
        <v>851</v>
      </c>
      <c r="D227" s="9" t="s">
        <v>968</v>
      </c>
      <c r="E227" s="38"/>
      <c r="F227" s="9"/>
      <c r="G227" s="9"/>
      <c r="H227" s="9"/>
      <c r="I227" s="9">
        <v>90</v>
      </c>
      <c r="J227" s="9">
        <v>6</v>
      </c>
      <c r="K227" s="9">
        <v>67</v>
      </c>
      <c r="L227" s="9">
        <v>7.62</v>
      </c>
      <c r="M227" s="9">
        <v>0.49</v>
      </c>
      <c r="N227" s="14">
        <f t="shared" si="9"/>
        <v>0.5982142857142857</v>
      </c>
      <c r="O227" s="14">
        <f t="shared" si="10"/>
        <v>2.708745874587458</v>
      </c>
      <c r="P227" s="9"/>
      <c r="Q227" s="9"/>
      <c r="R227" s="9"/>
      <c r="W227" t="s">
        <v>3530</v>
      </c>
      <c r="X227" s="6">
        <v>2004</v>
      </c>
      <c r="Z227" s="6">
        <v>0</v>
      </c>
      <c r="AD227" s="9">
        <v>112</v>
      </c>
    </row>
    <row r="228" spans="1:30">
      <c r="A228" s="9">
        <v>5</v>
      </c>
      <c r="B228" s="9" t="str">
        <f t="shared" si="11"/>
        <v>Davis 13 MRP</v>
      </c>
      <c r="C228" s="9" t="s">
        <v>851</v>
      </c>
      <c r="D228" s="9" t="s">
        <v>969</v>
      </c>
      <c r="E228" s="38"/>
      <c r="F228" s="9"/>
      <c r="G228" s="9"/>
      <c r="H228" s="9"/>
      <c r="I228" s="9">
        <v>92</v>
      </c>
      <c r="J228" s="9">
        <v>6</v>
      </c>
      <c r="K228" s="9">
        <v>81</v>
      </c>
      <c r="L228" s="9">
        <v>7.48</v>
      </c>
      <c r="M228" s="9">
        <v>0.32</v>
      </c>
      <c r="N228" s="14">
        <f t="shared" si="9"/>
        <v>0.38028169014084506</v>
      </c>
      <c r="O228" s="14">
        <f t="shared" si="10"/>
        <v>2.0186915887850474</v>
      </c>
      <c r="P228" s="9"/>
      <c r="Q228" s="9"/>
      <c r="R228" s="9"/>
      <c r="W228" t="s">
        <v>3530</v>
      </c>
      <c r="X228" s="6">
        <v>2004</v>
      </c>
      <c r="Z228" s="6">
        <v>0</v>
      </c>
      <c r="AD228" s="9">
        <v>213</v>
      </c>
    </row>
    <row r="229" spans="1:30">
      <c r="A229" s="9">
        <v>5</v>
      </c>
      <c r="B229" s="9" t="str">
        <f t="shared" si="11"/>
        <v>Dayton RS125S-8</v>
      </c>
      <c r="C229" s="9" t="s">
        <v>970</v>
      </c>
      <c r="D229" s="9" t="s">
        <v>971</v>
      </c>
      <c r="E229" s="38"/>
      <c r="F229" s="9"/>
      <c r="G229" s="9"/>
      <c r="H229" s="9">
        <v>30</v>
      </c>
      <c r="I229" s="9">
        <v>86.5</v>
      </c>
      <c r="J229" s="9">
        <v>2.8</v>
      </c>
      <c r="K229" s="9">
        <v>72</v>
      </c>
      <c r="L229" s="9">
        <v>3.32</v>
      </c>
      <c r="M229" s="9">
        <v>0.44</v>
      </c>
      <c r="N229" s="14">
        <f t="shared" si="9"/>
        <v>0.54135338345864659</v>
      </c>
      <c r="O229" s="14">
        <f t="shared" si="10"/>
        <v>2.3501483679525217</v>
      </c>
      <c r="P229" s="9"/>
      <c r="Q229" s="9"/>
      <c r="R229" s="9"/>
      <c r="W229" t="s">
        <v>3530</v>
      </c>
      <c r="X229" s="6">
        <v>2004</v>
      </c>
      <c r="Z229" s="6">
        <v>0</v>
      </c>
      <c r="AD229" s="9">
        <v>133</v>
      </c>
    </row>
    <row r="230" spans="1:30">
      <c r="A230" s="9">
        <v>5</v>
      </c>
      <c r="B230" s="9" t="str">
        <f t="shared" si="11"/>
        <v>Eton 5-80/25</v>
      </c>
      <c r="C230" s="9" t="s">
        <v>853</v>
      </c>
      <c r="D230" s="9" t="s">
        <v>972</v>
      </c>
      <c r="E230" s="38"/>
      <c r="F230" s="9"/>
      <c r="G230" s="9"/>
      <c r="H230" s="9">
        <v>70</v>
      </c>
      <c r="I230" s="9">
        <v>87</v>
      </c>
      <c r="J230" s="9">
        <v>3</v>
      </c>
      <c r="K230" s="9">
        <v>57</v>
      </c>
      <c r="L230" s="9">
        <v>8.3000000000000007</v>
      </c>
      <c r="M230" s="9">
        <v>0.36120000000000002</v>
      </c>
      <c r="N230" s="14">
        <f t="shared" si="9"/>
        <v>0.44881889763779526</v>
      </c>
      <c r="O230" s="14">
        <f t="shared" si="10"/>
        <v>1.8502102879327096</v>
      </c>
      <c r="P230" s="9"/>
      <c r="Q230" s="9"/>
      <c r="R230" s="9"/>
      <c r="W230" t="s">
        <v>3530</v>
      </c>
      <c r="X230" s="6">
        <v>2004</v>
      </c>
      <c r="Z230" s="6">
        <v>0</v>
      </c>
      <c r="AD230" s="9">
        <v>127</v>
      </c>
    </row>
    <row r="231" spans="1:30">
      <c r="A231" s="9">
        <v>5</v>
      </c>
      <c r="B231" s="9" t="str">
        <f t="shared" si="11"/>
        <v>Eton 5-880</v>
      </c>
      <c r="C231" s="9" t="s">
        <v>853</v>
      </c>
      <c r="D231" s="9" t="s">
        <v>973</v>
      </c>
      <c r="E231" s="38"/>
      <c r="F231" s="9"/>
      <c r="G231" s="9"/>
      <c r="H231" s="9">
        <v>70</v>
      </c>
      <c r="I231" s="9">
        <v>88</v>
      </c>
      <c r="J231" s="9">
        <v>3</v>
      </c>
      <c r="K231" s="9">
        <v>48</v>
      </c>
      <c r="L231" s="9">
        <v>12</v>
      </c>
      <c r="M231" s="9">
        <v>0.28720000000000001</v>
      </c>
      <c r="N231" s="14">
        <f t="shared" si="9"/>
        <v>0.35036496350364965</v>
      </c>
      <c r="O231" s="14">
        <f t="shared" si="10"/>
        <v>1.5930479800314321</v>
      </c>
      <c r="P231" s="9"/>
      <c r="Q231" s="9"/>
      <c r="R231" s="9"/>
      <c r="W231" t="s">
        <v>3530</v>
      </c>
      <c r="X231" s="6">
        <v>2004</v>
      </c>
      <c r="Z231" s="6">
        <v>0</v>
      </c>
      <c r="AD231" s="9">
        <v>137</v>
      </c>
    </row>
    <row r="232" spans="1:30">
      <c r="A232" s="9">
        <v>5</v>
      </c>
      <c r="B232" s="9" t="str">
        <f t="shared" si="11"/>
        <v>Fane STUDIO5FR</v>
      </c>
      <c r="C232" s="14" t="s">
        <v>974</v>
      </c>
      <c r="D232" s="14" t="s">
        <v>975</v>
      </c>
      <c r="E232" s="39"/>
      <c r="F232" s="14"/>
      <c r="G232" s="14"/>
      <c r="H232" s="14">
        <v>85</v>
      </c>
      <c r="I232" s="14">
        <v>93</v>
      </c>
      <c r="J232" s="9">
        <v>9.1</v>
      </c>
      <c r="K232" s="14">
        <v>43</v>
      </c>
      <c r="L232" s="14">
        <v>24</v>
      </c>
      <c r="M232" s="14">
        <v>0.39</v>
      </c>
      <c r="N232" s="14">
        <f t="shared" si="9"/>
        <v>0.40952380952380951</v>
      </c>
      <c r="O232" s="14">
        <f t="shared" si="10"/>
        <v>8.1804878048780569</v>
      </c>
      <c r="P232" s="14"/>
      <c r="Q232" s="14"/>
      <c r="R232" s="14"/>
      <c r="W232" t="s">
        <v>3530</v>
      </c>
      <c r="X232" s="6">
        <v>2004</v>
      </c>
      <c r="Z232" s="6">
        <v>0</v>
      </c>
      <c r="AD232" s="14">
        <v>105</v>
      </c>
    </row>
    <row r="233" spans="1:30">
      <c r="A233" s="9">
        <v>5</v>
      </c>
      <c r="B233" s="9" t="str">
        <f t="shared" si="11"/>
        <v>Fane STUDIO5M</v>
      </c>
      <c r="C233" s="14" t="s">
        <v>974</v>
      </c>
      <c r="D233" s="14" t="s">
        <v>976</v>
      </c>
      <c r="E233" s="39"/>
      <c r="F233" s="14"/>
      <c r="G233" s="14"/>
      <c r="H233" s="14">
        <v>150</v>
      </c>
      <c r="I233" s="14">
        <v>100</v>
      </c>
      <c r="J233" s="9">
        <v>9.1</v>
      </c>
      <c r="K233" s="14">
        <v>97</v>
      </c>
      <c r="L233" s="14">
        <v>5.8</v>
      </c>
      <c r="M233" s="14">
        <v>0.31</v>
      </c>
      <c r="N233" s="14">
        <f t="shared" si="9"/>
        <v>0.32993197278911562</v>
      </c>
      <c r="O233" s="14">
        <f t="shared" si="10"/>
        <v>5.1313993174061459</v>
      </c>
      <c r="P233" s="14"/>
      <c r="Q233" s="14"/>
      <c r="R233" s="14"/>
      <c r="W233" t="s">
        <v>3530</v>
      </c>
      <c r="X233" s="6">
        <v>2004</v>
      </c>
      <c r="Z233" s="6">
        <v>0</v>
      </c>
      <c r="AD233" s="14">
        <v>294</v>
      </c>
    </row>
    <row r="234" spans="1:30">
      <c r="A234" s="9">
        <v>5</v>
      </c>
      <c r="B234" s="9" t="str">
        <f t="shared" si="11"/>
        <v>Focal 13KS</v>
      </c>
      <c r="C234" s="14" t="s">
        <v>977</v>
      </c>
      <c r="D234" s="14" t="s">
        <v>978</v>
      </c>
      <c r="E234" s="39"/>
      <c r="F234" s="14"/>
      <c r="G234" s="14"/>
      <c r="H234" s="14">
        <v>80</v>
      </c>
      <c r="I234" s="14">
        <v>85</v>
      </c>
      <c r="J234" s="9">
        <v>8</v>
      </c>
      <c r="K234" s="14">
        <v>56.5</v>
      </c>
      <c r="L234" s="14">
        <v>4.58</v>
      </c>
      <c r="M234" s="14">
        <v>0.54</v>
      </c>
      <c r="N234" s="14">
        <f t="shared" si="9"/>
        <v>0.58854166666666663</v>
      </c>
      <c r="O234" s="14">
        <f t="shared" si="10"/>
        <v>6.5472103004292022</v>
      </c>
      <c r="P234" s="14"/>
      <c r="Q234" s="14"/>
      <c r="R234" s="14"/>
      <c r="W234" t="s">
        <v>3530</v>
      </c>
      <c r="X234" s="6">
        <v>2004</v>
      </c>
      <c r="Z234" s="6">
        <v>0</v>
      </c>
      <c r="AD234" s="14">
        <v>96</v>
      </c>
    </row>
    <row r="235" spans="1:30">
      <c r="A235" s="9">
        <v>5</v>
      </c>
      <c r="B235" s="9" t="str">
        <f t="shared" si="11"/>
        <v>Focal 5K3212B</v>
      </c>
      <c r="C235" s="14" t="s">
        <v>977</v>
      </c>
      <c r="D235" s="14" t="s">
        <v>979</v>
      </c>
      <c r="E235" s="39"/>
      <c r="F235" s="14"/>
      <c r="G235" s="14"/>
      <c r="H235" s="14">
        <v>50</v>
      </c>
      <c r="I235" s="14">
        <v>88.17</v>
      </c>
      <c r="J235" s="9">
        <v>3.2</v>
      </c>
      <c r="K235" s="14">
        <v>49</v>
      </c>
      <c r="L235" s="14">
        <v>14.8</v>
      </c>
      <c r="M235" s="14">
        <v>0.3</v>
      </c>
      <c r="N235" s="14">
        <f t="shared" si="9"/>
        <v>0.33108108108108109</v>
      </c>
      <c r="O235" s="14">
        <f t="shared" si="10"/>
        <v>3.1956521739130399</v>
      </c>
      <c r="P235" s="14"/>
      <c r="Q235" s="14"/>
      <c r="R235" s="14"/>
      <c r="W235" t="s">
        <v>3530</v>
      </c>
      <c r="X235" s="6">
        <v>2004</v>
      </c>
      <c r="Z235" s="6">
        <v>0</v>
      </c>
      <c r="AD235" s="14">
        <v>148</v>
      </c>
    </row>
    <row r="236" spans="1:30">
      <c r="A236" s="9">
        <v>5</v>
      </c>
      <c r="B236" s="9" t="str">
        <f t="shared" si="11"/>
        <v>Focal 5K4211</v>
      </c>
      <c r="C236" s="14" t="s">
        <v>977</v>
      </c>
      <c r="D236" s="14" t="s">
        <v>980</v>
      </c>
      <c r="E236" s="39"/>
      <c r="F236" s="14"/>
      <c r="G236" s="14"/>
      <c r="H236" s="14">
        <v>50</v>
      </c>
      <c r="I236" s="14">
        <v>88.63</v>
      </c>
      <c r="J236" s="9">
        <v>3.2</v>
      </c>
      <c r="K236" s="14">
        <v>56.4</v>
      </c>
      <c r="L236" s="14">
        <v>11.5</v>
      </c>
      <c r="M236" s="14">
        <v>0.32</v>
      </c>
      <c r="N236" s="14">
        <f t="shared" si="9"/>
        <v>0.37105263157894736</v>
      </c>
      <c r="O236" s="14">
        <f t="shared" si="10"/>
        <v>2.3257731958762879</v>
      </c>
      <c r="P236" s="14"/>
      <c r="Q236" s="14"/>
      <c r="R236" s="14"/>
      <c r="W236" t="s">
        <v>3530</v>
      </c>
      <c r="X236" s="6">
        <v>2004</v>
      </c>
      <c r="Z236" s="6">
        <v>0</v>
      </c>
      <c r="AD236" s="14">
        <v>152</v>
      </c>
    </row>
    <row r="237" spans="1:30">
      <c r="A237" s="9">
        <v>5</v>
      </c>
      <c r="B237" s="9" t="str">
        <f t="shared" si="11"/>
        <v>Focal 5W4211</v>
      </c>
      <c r="C237" s="14" t="s">
        <v>977</v>
      </c>
      <c r="D237" s="14" t="s">
        <v>981</v>
      </c>
      <c r="E237" s="39"/>
      <c r="F237" s="14"/>
      <c r="G237" s="14"/>
      <c r="H237" s="14">
        <v>50</v>
      </c>
      <c r="I237" s="14">
        <v>87.45</v>
      </c>
      <c r="J237" s="9">
        <v>3.2</v>
      </c>
      <c r="K237" s="14">
        <v>46.5</v>
      </c>
      <c r="L237" s="14">
        <v>13.7</v>
      </c>
      <c r="M237" s="14">
        <v>0.28000000000000003</v>
      </c>
      <c r="N237" s="14">
        <f t="shared" si="9"/>
        <v>0.3</v>
      </c>
      <c r="O237" s="14">
        <f t="shared" si="10"/>
        <v>4.2000000000000073</v>
      </c>
      <c r="P237" s="14"/>
      <c r="Q237" s="14"/>
      <c r="R237" s="14"/>
      <c r="W237" t="s">
        <v>3530</v>
      </c>
      <c r="X237" s="6">
        <v>2004</v>
      </c>
      <c r="Z237" s="6">
        <v>0</v>
      </c>
      <c r="AD237" s="14">
        <v>155</v>
      </c>
    </row>
    <row r="238" spans="1:30">
      <c r="A238" s="9">
        <v>5</v>
      </c>
      <c r="B238" s="9" t="str">
        <f t="shared" si="11"/>
        <v>Focal 5W4211B</v>
      </c>
      <c r="C238" s="14" t="s">
        <v>977</v>
      </c>
      <c r="D238" s="14" t="s">
        <v>982</v>
      </c>
      <c r="E238" s="39"/>
      <c r="F238" s="14"/>
      <c r="G238" s="14"/>
      <c r="H238" s="14">
        <v>50</v>
      </c>
      <c r="I238" s="14">
        <v>86.22</v>
      </c>
      <c r="J238" s="9">
        <v>3.5</v>
      </c>
      <c r="K238" s="14">
        <v>46.6</v>
      </c>
      <c r="L238" s="14">
        <v>13.2</v>
      </c>
      <c r="M238" s="14">
        <v>0.36</v>
      </c>
      <c r="N238" s="14">
        <f t="shared" si="9"/>
        <v>0.39159663865546218</v>
      </c>
      <c r="O238" s="14">
        <f t="shared" si="10"/>
        <v>4.4617021276595734</v>
      </c>
      <c r="P238" s="14"/>
      <c r="Q238" s="14"/>
      <c r="R238" s="14"/>
      <c r="W238" t="s">
        <v>3530</v>
      </c>
      <c r="X238" s="6">
        <v>2004</v>
      </c>
      <c r="Z238" s="6">
        <v>0</v>
      </c>
      <c r="AD238" s="14">
        <v>119</v>
      </c>
    </row>
    <row r="239" spans="1:30">
      <c r="A239" s="9">
        <v>5</v>
      </c>
      <c r="B239" s="9" t="str">
        <f t="shared" si="11"/>
        <v>Fostex FX120</v>
      </c>
      <c r="C239" s="14" t="s">
        <v>786</v>
      </c>
      <c r="D239" s="14" t="s">
        <v>983</v>
      </c>
      <c r="E239" s="39"/>
      <c r="F239" s="14"/>
      <c r="G239" s="14"/>
      <c r="H239" s="14">
        <v>30</v>
      </c>
      <c r="I239" s="14">
        <v>89</v>
      </c>
      <c r="J239" s="9">
        <v>2</v>
      </c>
      <c r="K239" s="14">
        <v>70</v>
      </c>
      <c r="L239" s="14">
        <v>8.2100000000000009</v>
      </c>
      <c r="M239" s="14">
        <v>0.45</v>
      </c>
      <c r="N239" s="14">
        <f t="shared" si="9"/>
        <v>0</v>
      </c>
      <c r="O239" s="14">
        <f t="shared" si="10"/>
        <v>0</v>
      </c>
      <c r="P239" s="14"/>
      <c r="Q239" s="14"/>
      <c r="R239" s="14"/>
      <c r="W239" t="s">
        <v>3530</v>
      </c>
      <c r="X239" s="6">
        <v>2004</v>
      </c>
      <c r="Z239" s="6">
        <v>0</v>
      </c>
      <c r="AD239" s="14"/>
    </row>
    <row r="240" spans="1:30">
      <c r="A240" s="9">
        <v>5</v>
      </c>
      <c r="B240" s="9" t="str">
        <f t="shared" si="11"/>
        <v xml:space="preserve">Hi-Vi BG5N </v>
      </c>
      <c r="C240" s="14" t="s">
        <v>8</v>
      </c>
      <c r="D240" s="14" t="s">
        <v>984</v>
      </c>
      <c r="E240" s="39"/>
      <c r="F240" s="14"/>
      <c r="G240" s="14"/>
      <c r="H240" s="14">
        <v>35</v>
      </c>
      <c r="I240" s="14">
        <v>88</v>
      </c>
      <c r="J240" s="9">
        <v>2.5</v>
      </c>
      <c r="K240" s="14">
        <v>60</v>
      </c>
      <c r="L240" s="14">
        <v>7.1</v>
      </c>
      <c r="M240" s="14">
        <v>0.33</v>
      </c>
      <c r="N240" s="14">
        <f t="shared" si="9"/>
        <v>0.41095890410958902</v>
      </c>
      <c r="O240" s="14">
        <f t="shared" si="10"/>
        <v>1.6751269035533003</v>
      </c>
      <c r="P240" s="14"/>
      <c r="Q240" s="14"/>
      <c r="R240" s="14"/>
      <c r="W240" t="s">
        <v>3530</v>
      </c>
      <c r="X240" s="6">
        <v>2004</v>
      </c>
      <c r="Z240" s="6">
        <v>0</v>
      </c>
      <c r="AD240" s="14">
        <v>146</v>
      </c>
    </row>
    <row r="241" spans="1:30">
      <c r="A241" s="9">
        <v>5</v>
      </c>
      <c r="B241" s="9" t="str">
        <f t="shared" si="11"/>
        <v xml:space="preserve">Hi-Vi D5G </v>
      </c>
      <c r="C241" s="14" t="s">
        <v>8</v>
      </c>
      <c r="D241" s="14" t="s">
        <v>985</v>
      </c>
      <c r="E241" s="39"/>
      <c r="F241" s="14"/>
      <c r="G241" s="14"/>
      <c r="H241" s="14">
        <v>60</v>
      </c>
      <c r="I241" s="14">
        <v>83</v>
      </c>
      <c r="J241" s="9">
        <v>4.8</v>
      </c>
      <c r="K241" s="14">
        <v>52</v>
      </c>
      <c r="L241" s="14">
        <v>6.1</v>
      </c>
      <c r="M241" s="14">
        <v>0.38</v>
      </c>
      <c r="N241" s="14">
        <f t="shared" si="9"/>
        <v>0.44067796610169491</v>
      </c>
      <c r="O241" s="14">
        <f t="shared" si="10"/>
        <v>2.759776536312847</v>
      </c>
      <c r="P241" s="14"/>
      <c r="Q241" s="14"/>
      <c r="R241" s="14"/>
      <c r="W241" t="s">
        <v>3530</v>
      </c>
      <c r="X241" s="6">
        <v>2004</v>
      </c>
      <c r="Z241" s="6">
        <v>0</v>
      </c>
      <c r="AD241" s="14">
        <v>118</v>
      </c>
    </row>
    <row r="242" spans="1:30">
      <c r="A242" s="9">
        <v>5</v>
      </c>
      <c r="B242" s="9" t="str">
        <f t="shared" si="11"/>
        <v xml:space="preserve">Hi-Vi F5 </v>
      </c>
      <c r="C242" s="14" t="s">
        <v>8</v>
      </c>
      <c r="D242" s="14" t="s">
        <v>986</v>
      </c>
      <c r="E242" s="39"/>
      <c r="F242" s="14"/>
      <c r="G242" s="14"/>
      <c r="H242" s="14">
        <v>35</v>
      </c>
      <c r="I242" s="14">
        <v>86</v>
      </c>
      <c r="J242" s="9">
        <v>2.7</v>
      </c>
      <c r="K242" s="14">
        <v>52</v>
      </c>
      <c r="L242" s="14">
        <v>7.3</v>
      </c>
      <c r="M242" s="14">
        <v>0.33</v>
      </c>
      <c r="N242" s="14">
        <f t="shared" si="9"/>
        <v>0.3611111111111111</v>
      </c>
      <c r="O242" s="14">
        <f t="shared" si="10"/>
        <v>3.8303571428571423</v>
      </c>
      <c r="P242" s="14"/>
      <c r="Q242" s="14"/>
      <c r="R242" s="14"/>
      <c r="W242" t="s">
        <v>3530</v>
      </c>
      <c r="X242" s="6">
        <v>2004</v>
      </c>
      <c r="Z242" s="6">
        <v>0</v>
      </c>
      <c r="AD242" s="14">
        <v>144</v>
      </c>
    </row>
    <row r="243" spans="1:30">
      <c r="A243" s="9">
        <v>5</v>
      </c>
      <c r="B243" s="9" t="str">
        <f t="shared" si="11"/>
        <v xml:space="preserve">Hi-Vi F5Ba </v>
      </c>
      <c r="C243" s="14" t="s">
        <v>8</v>
      </c>
      <c r="D243" s="14" t="s">
        <v>987</v>
      </c>
      <c r="E243" s="39"/>
      <c r="F243" s="14"/>
      <c r="G243" s="14"/>
      <c r="H243" s="14">
        <v>35</v>
      </c>
      <c r="I243" s="14">
        <v>87</v>
      </c>
      <c r="J243" s="9">
        <v>2.5</v>
      </c>
      <c r="K243" s="14">
        <v>53</v>
      </c>
      <c r="L243" s="14">
        <v>8.4</v>
      </c>
      <c r="M243" s="14">
        <v>0.33</v>
      </c>
      <c r="N243" s="14">
        <f t="shared" si="9"/>
        <v>0.36054421768707484</v>
      </c>
      <c r="O243" s="14">
        <f t="shared" si="10"/>
        <v>3.8953229398663707</v>
      </c>
      <c r="P243" s="14"/>
      <c r="Q243" s="14"/>
      <c r="R243" s="14"/>
      <c r="W243" t="s">
        <v>3530</v>
      </c>
      <c r="X243" s="6">
        <v>2004</v>
      </c>
      <c r="Z243" s="6">
        <v>0</v>
      </c>
      <c r="AD243" s="14">
        <v>147</v>
      </c>
    </row>
    <row r="244" spans="1:30">
      <c r="A244" s="9">
        <v>5</v>
      </c>
      <c r="B244" s="9" t="str">
        <f t="shared" si="11"/>
        <v xml:space="preserve">Hi-Vi F5BN </v>
      </c>
      <c r="C244" s="14" t="s">
        <v>8</v>
      </c>
      <c r="D244" s="14" t="s">
        <v>988</v>
      </c>
      <c r="E244" s="39"/>
      <c r="F244" s="14"/>
      <c r="G244" s="14"/>
      <c r="H244" s="14">
        <v>40</v>
      </c>
      <c r="I244" s="14">
        <v>86</v>
      </c>
      <c r="J244" s="9">
        <v>2.5</v>
      </c>
      <c r="K244" s="14">
        <v>53</v>
      </c>
      <c r="L244" s="14">
        <v>7.3</v>
      </c>
      <c r="M244" s="14">
        <v>0.38</v>
      </c>
      <c r="N244" s="14">
        <f t="shared" si="9"/>
        <v>0.44915254237288138</v>
      </c>
      <c r="O244" s="14">
        <f t="shared" si="10"/>
        <v>2.4681372549019591</v>
      </c>
      <c r="P244" s="14"/>
      <c r="Q244" s="14"/>
      <c r="R244" s="14"/>
      <c r="W244" t="s">
        <v>3530</v>
      </c>
      <c r="X244" s="6">
        <v>2004</v>
      </c>
      <c r="Z244" s="6">
        <v>0</v>
      </c>
      <c r="AD244" s="14">
        <v>118</v>
      </c>
    </row>
    <row r="245" spans="1:30">
      <c r="A245" s="9">
        <v>5</v>
      </c>
      <c r="B245" s="9" t="str">
        <f t="shared" si="11"/>
        <v xml:space="preserve">Hi-Vi M5a </v>
      </c>
      <c r="C245" s="14" t="s">
        <v>8</v>
      </c>
      <c r="D245" s="14" t="s">
        <v>989</v>
      </c>
      <c r="E245" s="39"/>
      <c r="F245" s="14"/>
      <c r="G245" s="14"/>
      <c r="H245" s="14">
        <v>35</v>
      </c>
      <c r="I245" s="14">
        <v>87</v>
      </c>
      <c r="J245" s="9">
        <v>2.7</v>
      </c>
      <c r="K245" s="14">
        <v>48</v>
      </c>
      <c r="L245" s="14">
        <v>11.2</v>
      </c>
      <c r="M245" s="14">
        <v>0.34</v>
      </c>
      <c r="N245" s="14">
        <f t="shared" si="9"/>
        <v>0.36090225563909772</v>
      </c>
      <c r="O245" s="14">
        <f t="shared" si="10"/>
        <v>5.8705035971223154</v>
      </c>
      <c r="P245" s="14"/>
      <c r="Q245" s="14"/>
      <c r="R245" s="14"/>
      <c r="W245" t="s">
        <v>3530</v>
      </c>
      <c r="X245" s="6">
        <v>2004</v>
      </c>
      <c r="Z245" s="6">
        <v>0</v>
      </c>
      <c r="AD245" s="14">
        <v>133</v>
      </c>
    </row>
    <row r="246" spans="1:30">
      <c r="A246" s="9">
        <v>5</v>
      </c>
      <c r="B246" s="9" t="str">
        <f t="shared" si="11"/>
        <v xml:space="preserve">Hi-Vi M5N </v>
      </c>
      <c r="C246" s="14" t="s">
        <v>8</v>
      </c>
      <c r="D246" s="14" t="s">
        <v>990</v>
      </c>
      <c r="E246" s="39"/>
      <c r="F246" s="14"/>
      <c r="G246" s="14"/>
      <c r="H246" s="14">
        <v>35</v>
      </c>
      <c r="I246" s="14">
        <v>87</v>
      </c>
      <c r="J246" s="9">
        <v>2.7</v>
      </c>
      <c r="K246" s="14">
        <v>47</v>
      </c>
      <c r="L246" s="14">
        <v>11.3</v>
      </c>
      <c r="M246" s="14">
        <v>0.35</v>
      </c>
      <c r="N246" s="14">
        <f t="shared" si="9"/>
        <v>0.37007874015748032</v>
      </c>
      <c r="O246" s="14">
        <f t="shared" si="10"/>
        <v>6.4509803921568514</v>
      </c>
      <c r="P246" s="14"/>
      <c r="Q246" s="14"/>
      <c r="R246" s="14"/>
      <c r="W246" t="s">
        <v>3530</v>
      </c>
      <c r="X246" s="6">
        <v>2004</v>
      </c>
      <c r="Z246" s="6">
        <v>0</v>
      </c>
      <c r="AD246" s="14">
        <v>127</v>
      </c>
    </row>
    <row r="247" spans="1:30">
      <c r="A247" s="9">
        <v>5</v>
      </c>
      <c r="B247" s="9" t="str">
        <f t="shared" si="11"/>
        <v xml:space="preserve">Hi-Vi MY5N </v>
      </c>
      <c r="C247" s="14" t="s">
        <v>8</v>
      </c>
      <c r="D247" s="14" t="s">
        <v>991</v>
      </c>
      <c r="E247" s="39"/>
      <c r="F247" s="14"/>
      <c r="G247" s="14"/>
      <c r="H247" s="14">
        <v>35</v>
      </c>
      <c r="I247" s="14">
        <v>87</v>
      </c>
      <c r="J247" s="9">
        <v>2.5</v>
      </c>
      <c r="K247" s="14">
        <v>57</v>
      </c>
      <c r="L247" s="14">
        <v>7</v>
      </c>
      <c r="M247" s="14">
        <v>0.32</v>
      </c>
      <c r="N247" s="14">
        <f t="shared" si="9"/>
        <v>0.39860139860139859</v>
      </c>
      <c r="O247" s="14">
        <f t="shared" si="10"/>
        <v>1.6227758007117443</v>
      </c>
      <c r="P247" s="14"/>
      <c r="Q247" s="14"/>
      <c r="R247" s="14"/>
      <c r="W247" t="s">
        <v>3530</v>
      </c>
      <c r="X247" s="6">
        <v>2004</v>
      </c>
      <c r="Z247" s="6">
        <v>0</v>
      </c>
      <c r="AD247" s="14">
        <v>143</v>
      </c>
    </row>
    <row r="248" spans="1:30">
      <c r="A248" s="9">
        <v>5</v>
      </c>
      <c r="B248" s="9" t="str">
        <f t="shared" si="11"/>
        <v xml:space="preserve">Hi-Vi S5Â </v>
      </c>
      <c r="C248" s="14" t="s">
        <v>8</v>
      </c>
      <c r="D248" s="14" t="s">
        <v>992</v>
      </c>
      <c r="E248" s="39"/>
      <c r="F248" s="14"/>
      <c r="G248" s="14"/>
      <c r="H248" s="14">
        <v>35</v>
      </c>
      <c r="I248" s="14">
        <v>88</v>
      </c>
      <c r="J248" s="9">
        <v>2.5</v>
      </c>
      <c r="K248" s="14">
        <v>60</v>
      </c>
      <c r="L248" s="14">
        <v>7.1</v>
      </c>
      <c r="M248" s="14">
        <v>0.33</v>
      </c>
      <c r="N248" s="14">
        <f t="shared" si="9"/>
        <v>0.41095890410958902</v>
      </c>
      <c r="O248" s="14">
        <f t="shared" si="10"/>
        <v>1.6751269035533003</v>
      </c>
      <c r="P248" s="14"/>
      <c r="Q248" s="14"/>
      <c r="R248" s="14"/>
      <c r="W248" t="s">
        <v>3530</v>
      </c>
      <c r="X248" s="6">
        <v>2004</v>
      </c>
      <c r="Z248" s="6">
        <v>0</v>
      </c>
      <c r="AD248" s="14">
        <v>146</v>
      </c>
    </row>
    <row r="249" spans="1:30">
      <c r="A249" s="9">
        <v>5</v>
      </c>
      <c r="B249" s="9" t="str">
        <f t="shared" si="11"/>
        <v xml:space="preserve">Hi-Vi S5N </v>
      </c>
      <c r="C249" s="14" t="s">
        <v>8</v>
      </c>
      <c r="D249" s="14" t="s">
        <v>993</v>
      </c>
      <c r="E249" s="39"/>
      <c r="F249" s="14"/>
      <c r="G249" s="14"/>
      <c r="H249" s="14">
        <v>35</v>
      </c>
      <c r="I249" s="14">
        <v>87</v>
      </c>
      <c r="J249" s="9">
        <v>2.7</v>
      </c>
      <c r="K249" s="14">
        <v>49</v>
      </c>
      <c r="L249" s="14">
        <v>8.9</v>
      </c>
      <c r="M249" s="14">
        <v>0.34</v>
      </c>
      <c r="N249" s="14">
        <f t="shared" si="9"/>
        <v>0.35</v>
      </c>
      <c r="O249" s="14">
        <f t="shared" si="10"/>
        <v>11.900000000000043</v>
      </c>
      <c r="P249" s="14"/>
      <c r="Q249" s="14"/>
      <c r="R249" s="14"/>
      <c r="W249" t="s">
        <v>3530</v>
      </c>
      <c r="X249" s="6">
        <v>2004</v>
      </c>
      <c r="Z249" s="6">
        <v>0</v>
      </c>
      <c r="AD249" s="14">
        <v>140</v>
      </c>
    </row>
    <row r="250" spans="1:30">
      <c r="A250" s="9">
        <v>5</v>
      </c>
      <c r="B250" s="9" t="str">
        <f t="shared" si="11"/>
        <v xml:space="preserve">Hi-Vi S5P </v>
      </c>
      <c r="C250" s="14" t="s">
        <v>8</v>
      </c>
      <c r="D250" s="14" t="s">
        <v>994</v>
      </c>
      <c r="E250" s="39"/>
      <c r="F250" s="14"/>
      <c r="G250" s="14"/>
      <c r="H250" s="14">
        <v>60</v>
      </c>
      <c r="I250" s="14">
        <v>85</v>
      </c>
      <c r="J250" s="9">
        <v>4</v>
      </c>
      <c r="K250" s="14">
        <v>49</v>
      </c>
      <c r="L250" s="14">
        <v>10.4</v>
      </c>
      <c r="M250" s="14">
        <v>0.44</v>
      </c>
      <c r="N250" s="14">
        <f t="shared" si="9"/>
        <v>0.53260869565217395</v>
      </c>
      <c r="O250" s="14">
        <f t="shared" si="10"/>
        <v>2.5305164319248803</v>
      </c>
      <c r="P250" s="14"/>
      <c r="Q250" s="14"/>
      <c r="R250" s="14"/>
      <c r="W250" t="s">
        <v>3530</v>
      </c>
      <c r="X250" s="6">
        <v>2004</v>
      </c>
      <c r="Z250" s="6">
        <v>0</v>
      </c>
      <c r="AD250" s="14">
        <v>92</v>
      </c>
    </row>
    <row r="251" spans="1:30">
      <c r="A251" s="9">
        <v>5</v>
      </c>
      <c r="B251" s="9" t="str">
        <f t="shared" si="11"/>
        <v xml:space="preserve">Hi-Vi S5RÂ </v>
      </c>
      <c r="C251" s="14" t="s">
        <v>8</v>
      </c>
      <c r="D251" s="14" t="s">
        <v>995</v>
      </c>
      <c r="E251" s="39"/>
      <c r="F251" s="14"/>
      <c r="G251" s="14"/>
      <c r="H251" s="14">
        <v>35</v>
      </c>
      <c r="I251" s="14">
        <v>90</v>
      </c>
      <c r="J251" s="9">
        <v>3.5</v>
      </c>
      <c r="K251" s="14">
        <v>53</v>
      </c>
      <c r="L251" s="14">
        <v>6.9</v>
      </c>
      <c r="M251" s="14">
        <v>0.38</v>
      </c>
      <c r="N251" s="14">
        <f t="shared" si="9"/>
        <v>0.42063492063492064</v>
      </c>
      <c r="O251" s="14">
        <f t="shared" si="10"/>
        <v>3.933593749999996</v>
      </c>
      <c r="P251" s="14"/>
      <c r="Q251" s="14"/>
      <c r="R251" s="14"/>
      <c r="W251" t="s">
        <v>3530</v>
      </c>
      <c r="X251" s="6">
        <v>2004</v>
      </c>
      <c r="Z251" s="6">
        <v>0</v>
      </c>
      <c r="AD251" s="14">
        <v>126</v>
      </c>
    </row>
    <row r="252" spans="1:30">
      <c r="A252" s="9">
        <v>5</v>
      </c>
      <c r="B252" s="9" t="str">
        <f t="shared" si="11"/>
        <v xml:space="preserve">Hi-Vi SS5P </v>
      </c>
      <c r="C252" s="14" t="s">
        <v>8</v>
      </c>
      <c r="D252" s="14" t="s">
        <v>996</v>
      </c>
      <c r="E252" s="39"/>
      <c r="F252" s="14"/>
      <c r="G252" s="14"/>
      <c r="H252" s="14">
        <v>60</v>
      </c>
      <c r="I252" s="14">
        <v>85</v>
      </c>
      <c r="J252" s="9">
        <v>4.5</v>
      </c>
      <c r="K252" s="14">
        <v>44</v>
      </c>
      <c r="L252" s="14">
        <v>10.7</v>
      </c>
      <c r="M252" s="14">
        <v>0.35</v>
      </c>
      <c r="N252" s="14">
        <f t="shared" si="9"/>
        <v>0.41904761904761906</v>
      </c>
      <c r="O252" s="14">
        <f t="shared" si="10"/>
        <v>2.1241379310344821</v>
      </c>
      <c r="P252" s="14"/>
      <c r="Q252" s="14"/>
      <c r="R252" s="14"/>
      <c r="W252" t="s">
        <v>3530</v>
      </c>
      <c r="X252" s="6">
        <v>2004</v>
      </c>
      <c r="Z252" s="6">
        <v>0</v>
      </c>
      <c r="AD252" s="14">
        <v>105</v>
      </c>
    </row>
    <row r="253" spans="1:30">
      <c r="A253" s="9">
        <v>5</v>
      </c>
      <c r="B253" s="9" t="str">
        <f t="shared" si="11"/>
        <v xml:space="preserve">Hi-Vi SS5RÂ </v>
      </c>
      <c r="C253" s="14" t="s">
        <v>8</v>
      </c>
      <c r="D253" s="14" t="s">
        <v>997</v>
      </c>
      <c r="E253" s="39"/>
      <c r="F253" s="14"/>
      <c r="G253" s="14"/>
      <c r="H253" s="14">
        <v>60</v>
      </c>
      <c r="I253" s="14">
        <v>85</v>
      </c>
      <c r="J253" s="9">
        <v>4.5</v>
      </c>
      <c r="K253" s="14">
        <v>47</v>
      </c>
      <c r="L253" s="14">
        <v>9.5</v>
      </c>
      <c r="M253" s="14">
        <v>0.35</v>
      </c>
      <c r="N253" s="14">
        <f t="shared" si="9"/>
        <v>0.43119266055045874</v>
      </c>
      <c r="O253" s="14">
        <f t="shared" si="10"/>
        <v>1.8587570621468921</v>
      </c>
      <c r="P253" s="14"/>
      <c r="Q253" s="14"/>
      <c r="R253" s="14"/>
      <c r="W253" t="s">
        <v>3530</v>
      </c>
      <c r="X253" s="6">
        <v>2004</v>
      </c>
      <c r="Z253" s="6">
        <v>0</v>
      </c>
      <c r="AD253" s="14">
        <v>109</v>
      </c>
    </row>
    <row r="254" spans="1:30">
      <c r="A254" s="9">
        <v>5</v>
      </c>
      <c r="B254" s="9" t="str">
        <f t="shared" si="11"/>
        <v xml:space="preserve">Hi-Vi W5a </v>
      </c>
      <c r="C254" s="14" t="s">
        <v>8</v>
      </c>
      <c r="D254" s="14" t="s">
        <v>998</v>
      </c>
      <c r="E254" s="39"/>
      <c r="F254" s="14"/>
      <c r="G254" s="14"/>
      <c r="H254" s="14">
        <v>35</v>
      </c>
      <c r="I254" s="14">
        <v>88</v>
      </c>
      <c r="J254" s="9">
        <v>2.7</v>
      </c>
      <c r="K254" s="14">
        <v>71</v>
      </c>
      <c r="L254" s="14">
        <v>55</v>
      </c>
      <c r="M254" s="14">
        <v>0.4</v>
      </c>
      <c r="N254" s="14">
        <f t="shared" si="9"/>
        <v>0.44936708860759494</v>
      </c>
      <c r="O254" s="14">
        <f t="shared" si="10"/>
        <v>3.6410256410256427</v>
      </c>
      <c r="P254" s="14"/>
      <c r="Q254" s="14"/>
      <c r="R254" s="14"/>
      <c r="W254" t="s">
        <v>3530</v>
      </c>
      <c r="X254" s="6">
        <v>2004</v>
      </c>
      <c r="Z254" s="6">
        <v>0</v>
      </c>
      <c r="AD254" s="14">
        <v>158</v>
      </c>
    </row>
    <row r="255" spans="1:30">
      <c r="A255" s="9">
        <v>5</v>
      </c>
      <c r="B255" s="9" t="str">
        <f t="shared" si="11"/>
        <v xml:space="preserve">Hi-Vi W5Â Â </v>
      </c>
      <c r="C255" s="14" t="s">
        <v>8</v>
      </c>
      <c r="D255" s="14" t="s">
        <v>999</v>
      </c>
      <c r="E255" s="39"/>
      <c r="F255" s="14"/>
      <c r="G255" s="14"/>
      <c r="H255" s="14">
        <v>35</v>
      </c>
      <c r="I255" s="14">
        <v>86</v>
      </c>
      <c r="J255" s="9">
        <v>2.5</v>
      </c>
      <c r="K255" s="14">
        <v>57</v>
      </c>
      <c r="L255" s="14">
        <v>8.6</v>
      </c>
      <c r="M255" s="14">
        <v>0.49</v>
      </c>
      <c r="N255" s="14">
        <f t="shared" si="9"/>
        <v>0.58163265306122447</v>
      </c>
      <c r="O255" s="14">
        <f t="shared" si="10"/>
        <v>3.1102449888641424</v>
      </c>
      <c r="P255" s="14"/>
      <c r="Q255" s="14"/>
      <c r="R255" s="14"/>
      <c r="W255" t="s">
        <v>3530</v>
      </c>
      <c r="X255" s="6">
        <v>2004</v>
      </c>
      <c r="Z255" s="6">
        <v>0</v>
      </c>
      <c r="AD255" s="14">
        <v>98</v>
      </c>
    </row>
    <row r="256" spans="1:30">
      <c r="A256" s="9">
        <v>5</v>
      </c>
      <c r="B256" s="9" t="str">
        <f t="shared" si="11"/>
        <v>Infinity 50.1cs</v>
      </c>
      <c r="C256" s="14" t="s">
        <v>863</v>
      </c>
      <c r="D256" s="14" t="s">
        <v>1000</v>
      </c>
      <c r="E256" s="39"/>
      <c r="F256" s="14"/>
      <c r="G256" s="14"/>
      <c r="H256" s="14">
        <v>100</v>
      </c>
      <c r="I256" s="14"/>
      <c r="J256" s="9">
        <v>3.75</v>
      </c>
      <c r="K256" s="14">
        <v>66.28</v>
      </c>
      <c r="L256" s="14">
        <v>6.8949999999999996</v>
      </c>
      <c r="M256" s="14">
        <v>0.75</v>
      </c>
      <c r="N256" s="14">
        <f t="shared" si="9"/>
        <v>0.81827160493827167</v>
      </c>
      <c r="O256" s="14">
        <f t="shared" si="10"/>
        <v>8.9891500904159045</v>
      </c>
      <c r="P256" s="14"/>
      <c r="Q256" s="14"/>
      <c r="R256" s="14"/>
      <c r="W256" t="s">
        <v>3530</v>
      </c>
      <c r="X256" s="6">
        <v>2004</v>
      </c>
      <c r="Z256" s="6">
        <v>0</v>
      </c>
      <c r="AD256" s="14">
        <v>81</v>
      </c>
    </row>
    <row r="257" spans="1:30">
      <c r="A257" s="9">
        <v>5</v>
      </c>
      <c r="B257" s="9" t="str">
        <f t="shared" si="11"/>
        <v>Infinity 510cswoofer</v>
      </c>
      <c r="C257" s="14" t="s">
        <v>863</v>
      </c>
      <c r="D257" s="14" t="s">
        <v>1001</v>
      </c>
      <c r="E257" s="39"/>
      <c r="F257" s="14"/>
      <c r="G257" s="14"/>
      <c r="H257" s="14">
        <v>65</v>
      </c>
      <c r="I257" s="14"/>
      <c r="J257" s="9">
        <v>0.35</v>
      </c>
      <c r="K257" s="14">
        <v>91.039000000000001</v>
      </c>
      <c r="L257" s="14">
        <v>4.4809999999999999</v>
      </c>
      <c r="M257" s="14">
        <v>0.58399999999999996</v>
      </c>
      <c r="N257" s="14">
        <f t="shared" si="9"/>
        <v>0.67436296296296294</v>
      </c>
      <c r="O257" s="14">
        <f t="shared" si="10"/>
        <v>4.3582896958767074</v>
      </c>
      <c r="P257" s="14"/>
      <c r="Q257" s="14"/>
      <c r="R257" s="14"/>
      <c r="W257" t="s">
        <v>3530</v>
      </c>
      <c r="X257" s="6">
        <v>2004</v>
      </c>
      <c r="Z257" s="6">
        <v>0</v>
      </c>
      <c r="AD257" s="14">
        <v>135</v>
      </c>
    </row>
    <row r="258" spans="1:30">
      <c r="A258" s="9">
        <v>5</v>
      </c>
      <c r="B258" s="9" t="str">
        <f t="shared" si="11"/>
        <v>JBL 2104H</v>
      </c>
      <c r="C258" s="14" t="s">
        <v>1002</v>
      </c>
      <c r="D258" s="14" t="s">
        <v>1003</v>
      </c>
      <c r="E258" s="39"/>
      <c r="F258" s="14"/>
      <c r="G258" s="14"/>
      <c r="H258" s="14">
        <v>50</v>
      </c>
      <c r="I258" s="14"/>
      <c r="J258" s="9">
        <v>1.3</v>
      </c>
      <c r="K258" s="14">
        <v>207</v>
      </c>
      <c r="L258" s="14">
        <v>1</v>
      </c>
      <c r="M258" s="14">
        <v>0.66</v>
      </c>
      <c r="N258" s="14">
        <f t="shared" ref="N258:N321" si="12">IF(AD258&gt;0,K258/AD258,0)</f>
        <v>0.86974789915966388</v>
      </c>
      <c r="O258" s="14">
        <f t="shared" ref="O258:O321" si="13">IF(AD258&gt;0,1/(1/M258-1/N258),0)</f>
        <v>2.7367788461538463</v>
      </c>
      <c r="P258" s="14"/>
      <c r="Q258" s="14"/>
      <c r="R258" s="14"/>
      <c r="W258" t="s">
        <v>3530</v>
      </c>
      <c r="X258" s="6">
        <v>2004</v>
      </c>
      <c r="Z258" s="6">
        <v>0</v>
      </c>
      <c r="AD258" s="14">
        <v>238</v>
      </c>
    </row>
    <row r="259" spans="1:30">
      <c r="A259" s="9">
        <v>5</v>
      </c>
      <c r="B259" s="9" t="str">
        <f t="shared" ref="B259:B322" si="14">CONCATENATE(C259,CHAR(32),D259)</f>
        <v>JBL 2106H</v>
      </c>
      <c r="C259" s="14" t="s">
        <v>1002</v>
      </c>
      <c r="D259" s="14" t="s">
        <v>1004</v>
      </c>
      <c r="E259" s="39"/>
      <c r="F259" s="14"/>
      <c r="G259" s="14"/>
      <c r="H259" s="14">
        <v>100</v>
      </c>
      <c r="I259" s="14"/>
      <c r="J259" s="9">
        <v>0.41799999999999998</v>
      </c>
      <c r="K259" s="14">
        <v>386</v>
      </c>
      <c r="L259" s="14">
        <v>0.2</v>
      </c>
      <c r="M259" s="14">
        <v>0.88</v>
      </c>
      <c r="N259" s="14">
        <f t="shared" si="12"/>
        <v>0.95073891625615758</v>
      </c>
      <c r="O259" s="14">
        <f t="shared" si="13"/>
        <v>11.827298050139257</v>
      </c>
      <c r="P259" s="14"/>
      <c r="Q259" s="14"/>
      <c r="R259" s="14"/>
      <c r="W259" t="s">
        <v>3530</v>
      </c>
      <c r="X259" s="6">
        <v>2004</v>
      </c>
      <c r="Z259" s="6">
        <v>0</v>
      </c>
      <c r="AD259" s="14">
        <v>406</v>
      </c>
    </row>
    <row r="260" spans="1:30">
      <c r="A260" s="9">
        <v>5</v>
      </c>
      <c r="B260" s="9" t="str">
        <f t="shared" si="14"/>
        <v>Jensen JA 5/30 - 16 ohm</v>
      </c>
      <c r="C260" s="14" t="s">
        <v>1005</v>
      </c>
      <c r="D260" s="14" t="s">
        <v>1006</v>
      </c>
      <c r="E260" s="39"/>
      <c r="F260" s="14"/>
      <c r="G260" s="14"/>
      <c r="H260" s="14">
        <v>30</v>
      </c>
      <c r="I260" s="14">
        <v>92.6</v>
      </c>
      <c r="J260" s="9">
        <v>0.75</v>
      </c>
      <c r="K260" s="14">
        <v>116</v>
      </c>
      <c r="L260" s="14">
        <v>3.6</v>
      </c>
      <c r="M260" s="14">
        <v>0.56999999999999995</v>
      </c>
      <c r="N260" s="14">
        <f t="shared" si="12"/>
        <v>0.6203208556149733</v>
      </c>
      <c r="O260" s="14">
        <f t="shared" si="13"/>
        <v>7.0265674814027541</v>
      </c>
      <c r="P260" s="14"/>
      <c r="Q260" s="14"/>
      <c r="R260" s="14"/>
      <c r="W260" t="s">
        <v>3530</v>
      </c>
      <c r="X260" s="6">
        <v>2004</v>
      </c>
      <c r="Z260" s="6">
        <v>0</v>
      </c>
      <c r="AD260" s="14">
        <v>187</v>
      </c>
    </row>
    <row r="261" spans="1:30">
      <c r="A261" s="9">
        <v>5</v>
      </c>
      <c r="B261" s="9" t="str">
        <f t="shared" si="14"/>
        <v>Jensen JA 5/30 - 8 ohm</v>
      </c>
      <c r="C261" s="14" t="s">
        <v>1005</v>
      </c>
      <c r="D261" s="14" t="s">
        <v>1007</v>
      </c>
      <c r="E261" s="39"/>
      <c r="F261" s="14"/>
      <c r="G261" s="14"/>
      <c r="H261" s="14">
        <v>30</v>
      </c>
      <c r="I261" s="14">
        <v>91.5</v>
      </c>
      <c r="J261" s="9">
        <v>0.5</v>
      </c>
      <c r="K261" s="14">
        <v>125</v>
      </c>
      <c r="L261" s="14">
        <v>3.3</v>
      </c>
      <c r="M261" s="14">
        <v>0.84</v>
      </c>
      <c r="N261" s="14">
        <f t="shared" si="12"/>
        <v>0.93984962406015038</v>
      </c>
      <c r="O261" s="14">
        <f t="shared" si="13"/>
        <v>7.906626506024101</v>
      </c>
      <c r="P261" s="14"/>
      <c r="Q261" s="14"/>
      <c r="R261" s="14"/>
      <c r="W261" t="s">
        <v>3530</v>
      </c>
      <c r="X261" s="6">
        <v>2004</v>
      </c>
      <c r="Z261" s="6">
        <v>0</v>
      </c>
      <c r="AD261" s="14">
        <v>133</v>
      </c>
    </row>
    <row r="262" spans="1:30">
      <c r="A262" s="9">
        <v>5</v>
      </c>
      <c r="B262" s="9" t="str">
        <f t="shared" si="14"/>
        <v>LPG 130HMS</v>
      </c>
      <c r="C262" s="14" t="s">
        <v>866</v>
      </c>
      <c r="D262" s="14" t="s">
        <v>1008</v>
      </c>
      <c r="E262" s="39"/>
      <c r="F262" s="14"/>
      <c r="G262" s="14"/>
      <c r="H262" s="14">
        <v>50</v>
      </c>
      <c r="I262" s="14">
        <v>89</v>
      </c>
      <c r="J262" s="9">
        <v>1.5</v>
      </c>
      <c r="K262" s="14">
        <v>40</v>
      </c>
      <c r="L262" s="14">
        <v>18</v>
      </c>
      <c r="M262" s="14">
        <v>0.1404</v>
      </c>
      <c r="N262" s="14">
        <f t="shared" si="12"/>
        <v>0.25</v>
      </c>
      <c r="O262" s="14">
        <f t="shared" si="13"/>
        <v>0.32025547445255476</v>
      </c>
      <c r="P262" s="14"/>
      <c r="Q262" s="14"/>
      <c r="R262" s="14"/>
      <c r="W262" t="s">
        <v>3530</v>
      </c>
      <c r="X262" s="6">
        <v>2004</v>
      </c>
      <c r="Z262" s="6">
        <v>0</v>
      </c>
      <c r="AD262" s="14">
        <v>160</v>
      </c>
    </row>
    <row r="263" spans="1:30">
      <c r="A263" s="9">
        <v>5</v>
      </c>
      <c r="B263" s="9" t="str">
        <f t="shared" si="14"/>
        <v>Monacor SPH-100 Al</v>
      </c>
      <c r="C263" s="14" t="s">
        <v>1009</v>
      </c>
      <c r="D263" s="14" t="s">
        <v>1010</v>
      </c>
      <c r="E263" s="39"/>
      <c r="F263" s="14"/>
      <c r="G263" s="14"/>
      <c r="H263" s="14">
        <v>40</v>
      </c>
      <c r="I263" s="14"/>
      <c r="J263" s="9">
        <v>1.5</v>
      </c>
      <c r="K263" s="14">
        <v>92</v>
      </c>
      <c r="L263" s="14">
        <v>2.2999999999999998</v>
      </c>
      <c r="M263" s="14">
        <v>0.57999999999999996</v>
      </c>
      <c r="N263" s="14">
        <f t="shared" si="12"/>
        <v>0.70769230769230773</v>
      </c>
      <c r="O263" s="14">
        <f t="shared" si="13"/>
        <v>3.2144578313252983</v>
      </c>
      <c r="P263" s="14"/>
      <c r="Q263" s="14"/>
      <c r="R263" s="14"/>
      <c r="W263" t="s">
        <v>3530</v>
      </c>
      <c r="X263" s="6">
        <v>2004</v>
      </c>
      <c r="Z263" s="6">
        <v>0</v>
      </c>
      <c r="AD263" s="14">
        <v>130</v>
      </c>
    </row>
    <row r="264" spans="1:30">
      <c r="A264" s="9">
        <v>5</v>
      </c>
      <c r="B264" s="9" t="str">
        <f t="shared" si="14"/>
        <v>Monacor SPH-100 Al S</v>
      </c>
      <c r="C264" s="14" t="s">
        <v>1009</v>
      </c>
      <c r="D264" s="14" t="s">
        <v>1011</v>
      </c>
      <c r="E264" s="39"/>
      <c r="F264" s="14"/>
      <c r="G264" s="14"/>
      <c r="H264" s="14">
        <v>40</v>
      </c>
      <c r="I264" s="14"/>
      <c r="J264" s="9">
        <v>1.5</v>
      </c>
      <c r="K264" s="14">
        <v>92.4</v>
      </c>
      <c r="L264" s="14">
        <v>2.2000000000000002</v>
      </c>
      <c r="M264" s="14">
        <v>0.5</v>
      </c>
      <c r="N264" s="14">
        <f t="shared" si="12"/>
        <v>0.60000000000000009</v>
      </c>
      <c r="O264" s="14">
        <f t="shared" si="13"/>
        <v>2.9999999999999987</v>
      </c>
      <c r="P264" s="14"/>
      <c r="Q264" s="14"/>
      <c r="R264" s="14"/>
      <c r="W264" t="s">
        <v>3530</v>
      </c>
      <c r="X264" s="6">
        <v>2004</v>
      </c>
      <c r="Z264" s="6">
        <v>0</v>
      </c>
      <c r="AD264" s="14">
        <v>154</v>
      </c>
    </row>
    <row r="265" spans="1:30">
      <c r="A265" s="9">
        <v>5</v>
      </c>
      <c r="B265" s="9" t="str">
        <f t="shared" si="14"/>
        <v>Morel F5.1</v>
      </c>
      <c r="C265" s="14" t="s">
        <v>13</v>
      </c>
      <c r="D265" s="14" t="s">
        <v>1012</v>
      </c>
      <c r="E265" s="39"/>
      <c r="F265" s="14"/>
      <c r="G265" s="14"/>
      <c r="H265" s="14">
        <v>150</v>
      </c>
      <c r="I265" s="14">
        <v>86</v>
      </c>
      <c r="J265" s="9"/>
      <c r="K265" s="14">
        <v>51</v>
      </c>
      <c r="L265" s="14">
        <v>10.78</v>
      </c>
      <c r="M265" s="14">
        <v>0.41</v>
      </c>
      <c r="N265" s="14">
        <f t="shared" si="12"/>
        <v>0.5</v>
      </c>
      <c r="O265" s="14">
        <f t="shared" si="13"/>
        <v>2.2777777777777781</v>
      </c>
      <c r="P265" s="14"/>
      <c r="Q265" s="14"/>
      <c r="R265" s="14"/>
      <c r="W265" t="s">
        <v>3530</v>
      </c>
      <c r="X265" s="6">
        <v>2004</v>
      </c>
      <c r="Z265" s="6">
        <v>0</v>
      </c>
      <c r="AD265" s="14">
        <v>102</v>
      </c>
    </row>
    <row r="266" spans="1:30">
      <c r="A266" s="9">
        <v>5</v>
      </c>
      <c r="B266" s="9" t="str">
        <f t="shared" si="14"/>
        <v>Morel F5.2</v>
      </c>
      <c r="C266" s="14" t="s">
        <v>13</v>
      </c>
      <c r="D266" s="14" t="s">
        <v>1013</v>
      </c>
      <c r="E266" s="39"/>
      <c r="F266" s="14"/>
      <c r="G266" s="14"/>
      <c r="H266" s="14">
        <v>150</v>
      </c>
      <c r="I266" s="14">
        <v>88</v>
      </c>
      <c r="J266" s="9"/>
      <c r="K266" s="14">
        <v>50</v>
      </c>
      <c r="L266" s="14">
        <v>18.23</v>
      </c>
      <c r="M266" s="14">
        <v>0.43</v>
      </c>
      <c r="N266" s="14">
        <f t="shared" si="12"/>
        <v>0.5</v>
      </c>
      <c r="O266" s="14">
        <f t="shared" si="13"/>
        <v>3.0714285714285703</v>
      </c>
      <c r="P266" s="14"/>
      <c r="Q266" s="14"/>
      <c r="R266" s="14"/>
      <c r="W266" t="s">
        <v>3530</v>
      </c>
      <c r="X266" s="6">
        <v>2004</v>
      </c>
      <c r="Z266" s="6">
        <v>0</v>
      </c>
      <c r="AD266" s="14">
        <v>100</v>
      </c>
    </row>
    <row r="267" spans="1:30">
      <c r="A267" s="9">
        <v>5</v>
      </c>
      <c r="B267" s="9" t="str">
        <f t="shared" si="14"/>
        <v>Morel H5.1</v>
      </c>
      <c r="C267" s="14" t="s">
        <v>13</v>
      </c>
      <c r="D267" s="14" t="s">
        <v>1014</v>
      </c>
      <c r="E267" s="39"/>
      <c r="F267" s="14"/>
      <c r="G267" s="14"/>
      <c r="H267" s="14">
        <v>150</v>
      </c>
      <c r="I267" s="14">
        <v>88</v>
      </c>
      <c r="J267" s="9">
        <v>3.5</v>
      </c>
      <c r="K267" s="14">
        <v>43</v>
      </c>
      <c r="L267" s="14">
        <v>22</v>
      </c>
      <c r="M267" s="14">
        <v>0.36</v>
      </c>
      <c r="N267" s="14">
        <f t="shared" si="12"/>
        <v>0.46236559139784944</v>
      </c>
      <c r="O267" s="14">
        <f t="shared" si="13"/>
        <v>1.6260504201680683</v>
      </c>
      <c r="P267" s="14"/>
      <c r="Q267" s="14"/>
      <c r="R267" s="14"/>
      <c r="W267" t="s">
        <v>3530</v>
      </c>
      <c r="X267" s="6">
        <v>2004</v>
      </c>
      <c r="Z267" s="6">
        <v>0</v>
      </c>
      <c r="AD267" s="14">
        <v>93</v>
      </c>
    </row>
    <row r="268" spans="1:30">
      <c r="A268" s="9">
        <v>5</v>
      </c>
      <c r="B268" s="9" t="str">
        <f t="shared" si="14"/>
        <v>Morel H5.2</v>
      </c>
      <c r="C268" s="14" t="s">
        <v>13</v>
      </c>
      <c r="D268" s="14" t="s">
        <v>1015</v>
      </c>
      <c r="E268" s="39"/>
      <c r="F268" s="14"/>
      <c r="G268" s="14"/>
      <c r="H268" s="14">
        <v>150</v>
      </c>
      <c r="I268" s="14">
        <v>88</v>
      </c>
      <c r="J268" s="9">
        <v>3.5</v>
      </c>
      <c r="K268" s="14">
        <v>43</v>
      </c>
      <c r="L268" s="14">
        <v>22</v>
      </c>
      <c r="M268" s="14">
        <v>0.36</v>
      </c>
      <c r="N268" s="14">
        <f t="shared" si="12"/>
        <v>0.46236559139784944</v>
      </c>
      <c r="O268" s="14">
        <f t="shared" si="13"/>
        <v>1.6260504201680683</v>
      </c>
      <c r="P268" s="14"/>
      <c r="Q268" s="14"/>
      <c r="R268" s="14"/>
      <c r="W268" t="s">
        <v>3530</v>
      </c>
      <c r="X268" s="6">
        <v>2004</v>
      </c>
      <c r="Z268" s="6">
        <v>0</v>
      </c>
      <c r="AD268" s="14">
        <v>93</v>
      </c>
    </row>
    <row r="269" spans="1:30">
      <c r="A269" s="9">
        <v>5</v>
      </c>
      <c r="B269" s="9" t="str">
        <f t="shared" si="14"/>
        <v>Morel MW 142</v>
      </c>
      <c r="C269" s="14" t="s">
        <v>13</v>
      </c>
      <c r="D269" s="14" t="s">
        <v>1016</v>
      </c>
      <c r="E269" s="39"/>
      <c r="F269" s="14"/>
      <c r="G269" s="14"/>
      <c r="H269" s="14">
        <v>150</v>
      </c>
      <c r="I269" s="14">
        <v>86</v>
      </c>
      <c r="J269" s="9">
        <v>3.5</v>
      </c>
      <c r="K269" s="14">
        <v>45</v>
      </c>
      <c r="L269" s="14">
        <v>11.7</v>
      </c>
      <c r="M269" s="14">
        <v>0.4</v>
      </c>
      <c r="N269" s="14">
        <f t="shared" si="12"/>
        <v>0.51136363636363635</v>
      </c>
      <c r="O269" s="14">
        <f t="shared" si="13"/>
        <v>1.8367346938775508</v>
      </c>
      <c r="P269" s="14"/>
      <c r="Q269" s="14"/>
      <c r="R269" s="14"/>
      <c r="W269" t="s">
        <v>3530</v>
      </c>
      <c r="X269" s="6">
        <v>2004</v>
      </c>
      <c r="Z269" s="6">
        <v>0</v>
      </c>
      <c r="AD269" s="14">
        <v>88</v>
      </c>
    </row>
    <row r="270" spans="1:30">
      <c r="A270" s="9">
        <v>5</v>
      </c>
      <c r="B270" s="9" t="str">
        <f t="shared" si="14"/>
        <v>Morel MW 143</v>
      </c>
      <c r="C270" s="14" t="s">
        <v>13</v>
      </c>
      <c r="D270" s="14" t="s">
        <v>1017</v>
      </c>
      <c r="E270" s="39"/>
      <c r="F270" s="14"/>
      <c r="G270" s="14"/>
      <c r="H270" s="14">
        <v>150</v>
      </c>
      <c r="I270" s="14">
        <v>89</v>
      </c>
      <c r="J270" s="9">
        <v>3.5</v>
      </c>
      <c r="K270" s="14">
        <v>47</v>
      </c>
      <c r="L270" s="14">
        <v>14</v>
      </c>
      <c r="M270" s="14">
        <v>0.26</v>
      </c>
      <c r="N270" s="14">
        <f t="shared" si="12"/>
        <v>0.30921052631578949</v>
      </c>
      <c r="O270" s="14">
        <f t="shared" si="13"/>
        <v>1.6336898395721928</v>
      </c>
      <c r="P270" s="14"/>
      <c r="Q270" s="14"/>
      <c r="R270" s="14"/>
      <c r="W270" t="s">
        <v>3530</v>
      </c>
      <c r="X270" s="6">
        <v>2004</v>
      </c>
      <c r="Z270" s="6">
        <v>0</v>
      </c>
      <c r="AD270" s="14">
        <v>152</v>
      </c>
    </row>
    <row r="271" spans="1:30">
      <c r="A271" s="9">
        <v>5</v>
      </c>
      <c r="B271" s="9" t="str">
        <f t="shared" si="14"/>
        <v>Morel MW 144</v>
      </c>
      <c r="C271" s="14" t="s">
        <v>13</v>
      </c>
      <c r="D271" s="14" t="s">
        <v>1018</v>
      </c>
      <c r="E271" s="39"/>
      <c r="F271" s="14"/>
      <c r="G271" s="14"/>
      <c r="H271" s="14">
        <v>150</v>
      </c>
      <c r="I271" s="14">
        <v>88</v>
      </c>
      <c r="J271" s="9">
        <v>3.5</v>
      </c>
      <c r="K271" s="14">
        <v>45</v>
      </c>
      <c r="L271" s="14">
        <v>12.34</v>
      </c>
      <c r="M271" s="14">
        <v>0.36</v>
      </c>
      <c r="N271" s="14">
        <f t="shared" si="12"/>
        <v>0.45918367346938777</v>
      </c>
      <c r="O271" s="14">
        <f t="shared" si="13"/>
        <v>1.6666666666666665</v>
      </c>
      <c r="P271" s="14"/>
      <c r="Q271" s="14"/>
      <c r="R271" s="14"/>
      <c r="W271" t="s">
        <v>3530</v>
      </c>
      <c r="X271" s="6">
        <v>2004</v>
      </c>
      <c r="Z271" s="6">
        <v>0</v>
      </c>
      <c r="AD271" s="14">
        <v>98</v>
      </c>
    </row>
    <row r="272" spans="1:30">
      <c r="A272" s="9">
        <v>5</v>
      </c>
      <c r="B272" s="9" t="str">
        <f t="shared" si="14"/>
        <v>Peerless CSC 130 C</v>
      </c>
      <c r="C272" s="14" t="s">
        <v>236</v>
      </c>
      <c r="D272" s="14" t="s">
        <v>1019</v>
      </c>
      <c r="E272" s="39"/>
      <c r="F272" s="14"/>
      <c r="G272" s="14"/>
      <c r="H272" s="14">
        <v>110</v>
      </c>
      <c r="I272" s="14">
        <v>91</v>
      </c>
      <c r="J272" s="9">
        <v>2</v>
      </c>
      <c r="K272" s="14">
        <v>92.3</v>
      </c>
      <c r="L272" s="14">
        <v>3.7</v>
      </c>
      <c r="M272" s="14">
        <v>0.54</v>
      </c>
      <c r="N272" s="14">
        <f t="shared" si="12"/>
        <v>0.65</v>
      </c>
      <c r="O272" s="14">
        <f t="shared" si="13"/>
        <v>3.1909090909090918</v>
      </c>
      <c r="P272" s="14"/>
      <c r="Q272" s="14"/>
      <c r="R272" s="14"/>
      <c r="W272" t="s">
        <v>3530</v>
      </c>
      <c r="X272" s="6">
        <v>2004</v>
      </c>
      <c r="Z272" s="6">
        <v>0</v>
      </c>
      <c r="AD272" s="14">
        <v>142</v>
      </c>
    </row>
    <row r="273" spans="1:30">
      <c r="A273" s="9">
        <v>5</v>
      </c>
      <c r="B273" s="9" t="str">
        <f t="shared" si="14"/>
        <v>Peerless CSX 130 C</v>
      </c>
      <c r="C273" s="14" t="s">
        <v>236</v>
      </c>
      <c r="D273" s="14" t="s">
        <v>1020</v>
      </c>
      <c r="E273" s="39"/>
      <c r="F273" s="14"/>
      <c r="G273" s="14"/>
      <c r="H273" s="14">
        <v>110</v>
      </c>
      <c r="I273" s="14">
        <v>90</v>
      </c>
      <c r="J273" s="9">
        <v>2.5</v>
      </c>
      <c r="K273" s="14">
        <v>64.599999999999994</v>
      </c>
      <c r="L273" s="14">
        <v>6.6</v>
      </c>
      <c r="M273" s="14">
        <v>0.4</v>
      </c>
      <c r="N273" s="14">
        <f t="shared" si="12"/>
        <v>0.47153284671532841</v>
      </c>
      <c r="O273" s="14">
        <f t="shared" si="13"/>
        <v>2.6367346938775515</v>
      </c>
      <c r="P273" s="14"/>
      <c r="Q273" s="14"/>
      <c r="R273" s="14"/>
      <c r="W273" t="s">
        <v>3530</v>
      </c>
      <c r="X273" s="6">
        <v>2004</v>
      </c>
      <c r="Z273" s="6">
        <v>0</v>
      </c>
      <c r="AD273" s="14">
        <v>137</v>
      </c>
    </row>
    <row r="274" spans="1:30">
      <c r="A274" s="9">
        <v>5</v>
      </c>
      <c r="B274" s="9" t="str">
        <f t="shared" si="14"/>
        <v>Peerless CSX 145 H</v>
      </c>
      <c r="C274" s="14" t="s">
        <v>236</v>
      </c>
      <c r="D274" s="14" t="s">
        <v>1021</v>
      </c>
      <c r="E274" s="39"/>
      <c r="F274" s="14"/>
      <c r="G274" s="14"/>
      <c r="H274" s="14">
        <v>110</v>
      </c>
      <c r="I274" s="14">
        <v>87.5</v>
      </c>
      <c r="J274" s="9">
        <v>4.5</v>
      </c>
      <c r="K274" s="14">
        <v>48</v>
      </c>
      <c r="L274" s="14">
        <v>12.5</v>
      </c>
      <c r="M274" s="14">
        <v>0.34</v>
      </c>
      <c r="N274" s="14">
        <f t="shared" si="12"/>
        <v>0.42105263157894735</v>
      </c>
      <c r="O274" s="14">
        <f t="shared" si="13"/>
        <v>1.766233766233767</v>
      </c>
      <c r="P274" s="14"/>
      <c r="Q274" s="14"/>
      <c r="R274" s="14"/>
      <c r="W274" t="s">
        <v>3530</v>
      </c>
      <c r="X274" s="6">
        <v>2004</v>
      </c>
      <c r="Z274" s="6">
        <v>0</v>
      </c>
      <c r="AD274" s="14">
        <v>114</v>
      </c>
    </row>
    <row r="275" spans="1:30">
      <c r="A275" s="9">
        <v>5</v>
      </c>
      <c r="B275" s="9" t="str">
        <f t="shared" si="14"/>
        <v>Peerless HDS 134</v>
      </c>
      <c r="C275" s="14" t="s">
        <v>236</v>
      </c>
      <c r="D275" s="14" t="s">
        <v>1022</v>
      </c>
      <c r="E275" s="39"/>
      <c r="F275" s="14"/>
      <c r="G275" s="14"/>
      <c r="H275" s="14"/>
      <c r="I275" s="14">
        <v>87.9</v>
      </c>
      <c r="J275" s="9">
        <v>3.5</v>
      </c>
      <c r="K275" s="14">
        <v>53.2</v>
      </c>
      <c r="L275" s="14">
        <v>8.8000000000000007</v>
      </c>
      <c r="M275" s="14">
        <v>0.38</v>
      </c>
      <c r="N275" s="14">
        <f t="shared" si="12"/>
        <v>0.43966942148760335</v>
      </c>
      <c r="O275" s="14">
        <f t="shared" si="13"/>
        <v>2.7999999999999958</v>
      </c>
      <c r="P275" s="14"/>
      <c r="Q275" s="14"/>
      <c r="R275" s="14"/>
      <c r="W275" t="s">
        <v>3530</v>
      </c>
      <c r="X275" s="6">
        <v>2004</v>
      </c>
      <c r="Z275" s="6">
        <v>0</v>
      </c>
      <c r="AD275" s="14">
        <v>121</v>
      </c>
    </row>
    <row r="276" spans="1:30">
      <c r="A276" s="9">
        <v>5</v>
      </c>
      <c r="B276" s="9" t="str">
        <f t="shared" si="14"/>
        <v>Peerless HDS 134 Phaseplug</v>
      </c>
      <c r="C276" s="14" t="s">
        <v>236</v>
      </c>
      <c r="D276" s="14" t="s">
        <v>1023</v>
      </c>
      <c r="E276" s="39"/>
      <c r="F276" s="14"/>
      <c r="G276" s="14"/>
      <c r="H276" s="14"/>
      <c r="I276" s="14"/>
      <c r="J276" s="9">
        <v>4</v>
      </c>
      <c r="K276" s="14">
        <v>61.1</v>
      </c>
      <c r="L276" s="14">
        <v>7.6</v>
      </c>
      <c r="M276" s="14">
        <v>0.34</v>
      </c>
      <c r="N276" s="14">
        <f t="shared" si="12"/>
        <v>0.41006711409395974</v>
      </c>
      <c r="O276" s="14">
        <f t="shared" si="13"/>
        <v>1.9898467432950198</v>
      </c>
      <c r="P276" s="14"/>
      <c r="Q276" s="14"/>
      <c r="R276" s="14"/>
      <c r="W276" t="s">
        <v>3530</v>
      </c>
      <c r="X276" s="6">
        <v>2004</v>
      </c>
      <c r="Z276" s="6">
        <v>0</v>
      </c>
      <c r="AD276" s="14">
        <v>149</v>
      </c>
    </row>
    <row r="277" spans="1:30">
      <c r="A277" s="9">
        <v>5</v>
      </c>
      <c r="B277" s="9" t="str">
        <f t="shared" si="14"/>
        <v>Peerless WR 130 (Car)</v>
      </c>
      <c r="C277" s="14" t="s">
        <v>236</v>
      </c>
      <c r="D277" s="14" t="s">
        <v>1024</v>
      </c>
      <c r="E277" s="39"/>
      <c r="F277" s="14"/>
      <c r="G277" s="14"/>
      <c r="H277" s="14"/>
      <c r="I277" s="14"/>
      <c r="J277" s="9">
        <v>2</v>
      </c>
      <c r="K277" s="14">
        <v>67.5</v>
      </c>
      <c r="L277" s="14">
        <v>6.6</v>
      </c>
      <c r="M277" s="14">
        <v>0.5</v>
      </c>
      <c r="N277" s="14">
        <f t="shared" si="12"/>
        <v>0.59210526315789469</v>
      </c>
      <c r="O277" s="14">
        <f t="shared" si="13"/>
        <v>3.2142857142857166</v>
      </c>
      <c r="P277" s="14"/>
      <c r="Q277" s="14"/>
      <c r="R277" s="14"/>
      <c r="W277" t="s">
        <v>3530</v>
      </c>
      <c r="X277" s="6">
        <v>2004</v>
      </c>
      <c r="Z277" s="6">
        <v>0</v>
      </c>
      <c r="AD277" s="14">
        <v>114</v>
      </c>
    </row>
    <row r="278" spans="1:30">
      <c r="A278" s="9">
        <v>5</v>
      </c>
      <c r="B278" s="9" t="str">
        <f t="shared" si="14"/>
        <v>Peerless WR 130 (HiFi)</v>
      </c>
      <c r="C278" s="14" t="s">
        <v>236</v>
      </c>
      <c r="D278" s="14" t="s">
        <v>1025</v>
      </c>
      <c r="E278" s="39"/>
      <c r="F278" s="14"/>
      <c r="G278" s="14"/>
      <c r="H278" s="14"/>
      <c r="I278" s="14"/>
      <c r="J278" s="9">
        <v>2</v>
      </c>
      <c r="K278" s="14">
        <v>54.9</v>
      </c>
      <c r="L278" s="14">
        <v>11</v>
      </c>
      <c r="M278" s="14">
        <v>0.43</v>
      </c>
      <c r="N278" s="14">
        <f t="shared" si="12"/>
        <v>0.54899999999999993</v>
      </c>
      <c r="O278" s="14">
        <f t="shared" si="13"/>
        <v>1.9837815126050422</v>
      </c>
      <c r="P278" s="14"/>
      <c r="Q278" s="14"/>
      <c r="R278" s="14"/>
      <c r="W278" t="s">
        <v>3530</v>
      </c>
      <c r="X278" s="6">
        <v>2004</v>
      </c>
      <c r="Z278" s="6">
        <v>0</v>
      </c>
      <c r="AD278" s="14">
        <v>100</v>
      </c>
    </row>
    <row r="279" spans="1:30">
      <c r="A279" s="9">
        <v>5</v>
      </c>
      <c r="B279" s="9" t="str">
        <f t="shared" si="14"/>
        <v>Peerless WR 134</v>
      </c>
      <c r="C279" s="14" t="s">
        <v>236</v>
      </c>
      <c r="D279" s="14" t="s">
        <v>1026</v>
      </c>
      <c r="E279" s="39"/>
      <c r="F279" s="14"/>
      <c r="G279" s="14"/>
      <c r="H279" s="14"/>
      <c r="I279" s="14"/>
      <c r="J279" s="9">
        <v>3.5</v>
      </c>
      <c r="K279" s="14">
        <v>63.3</v>
      </c>
      <c r="L279" s="14">
        <v>8.4</v>
      </c>
      <c r="M279" s="14">
        <v>0.54</v>
      </c>
      <c r="N279" s="14">
        <f t="shared" si="12"/>
        <v>0.65937499999999993</v>
      </c>
      <c r="O279" s="14">
        <f t="shared" si="13"/>
        <v>2.982722513089008</v>
      </c>
      <c r="P279" s="14"/>
      <c r="Q279" s="14"/>
      <c r="R279" s="14"/>
      <c r="W279" t="s">
        <v>3530</v>
      </c>
      <c r="X279" s="6">
        <v>2004</v>
      </c>
      <c r="Z279" s="6">
        <v>0</v>
      </c>
      <c r="AD279" s="14">
        <v>96</v>
      </c>
    </row>
    <row r="280" spans="1:30">
      <c r="A280" s="9">
        <v>5</v>
      </c>
      <c r="B280" s="9" t="str">
        <f t="shared" si="14"/>
        <v>Precision TO 125F</v>
      </c>
      <c r="C280" s="14" t="s">
        <v>1027</v>
      </c>
      <c r="D280" s="14" t="s">
        <v>1028</v>
      </c>
      <c r="E280" s="39"/>
      <c r="F280" s="14"/>
      <c r="G280" s="14"/>
      <c r="H280" s="14">
        <v>50</v>
      </c>
      <c r="I280" s="14">
        <v>87</v>
      </c>
      <c r="J280" s="9">
        <v>1.5</v>
      </c>
      <c r="K280" s="14">
        <v>55</v>
      </c>
      <c r="L280" s="14">
        <v>11</v>
      </c>
      <c r="M280" s="14">
        <v>0.4501</v>
      </c>
      <c r="N280" s="14">
        <f t="shared" si="12"/>
        <v>0.57894736842105265</v>
      </c>
      <c r="O280" s="14">
        <f t="shared" si="13"/>
        <v>2.0224255545116629</v>
      </c>
      <c r="P280" s="14"/>
      <c r="Q280" s="14"/>
      <c r="R280" s="14"/>
      <c r="W280" t="s">
        <v>3530</v>
      </c>
      <c r="X280" s="6">
        <v>2004</v>
      </c>
      <c r="Z280" s="6">
        <v>0</v>
      </c>
      <c r="AD280" s="14">
        <v>95</v>
      </c>
    </row>
    <row r="281" spans="1:30">
      <c r="A281" s="9">
        <v>5</v>
      </c>
      <c r="B281" s="9" t="str">
        <f t="shared" si="14"/>
        <v>Scan-Speak 12M/4631G00</v>
      </c>
      <c r="C281" s="14" t="s">
        <v>1029</v>
      </c>
      <c r="D281" s="14" t="s">
        <v>1030</v>
      </c>
      <c r="E281" s="39"/>
      <c r="F281" s="14"/>
      <c r="G281" s="14"/>
      <c r="H281" s="14">
        <v>40</v>
      </c>
      <c r="I281" s="14">
        <v>89</v>
      </c>
      <c r="J281" s="9">
        <v>3</v>
      </c>
      <c r="K281" s="14">
        <v>75</v>
      </c>
      <c r="L281" s="14">
        <v>2.4</v>
      </c>
      <c r="M281" s="14">
        <v>0.33</v>
      </c>
      <c r="N281" s="14">
        <f t="shared" si="12"/>
        <v>0.35046728971962615</v>
      </c>
      <c r="O281" s="14">
        <f t="shared" si="13"/>
        <v>5.6506849315068557</v>
      </c>
      <c r="P281" s="14"/>
      <c r="Q281" s="14"/>
      <c r="R281" s="14"/>
      <c r="W281" t="s">
        <v>3530</v>
      </c>
      <c r="X281" s="6">
        <v>2004</v>
      </c>
      <c r="Z281" s="6">
        <v>0</v>
      </c>
      <c r="AD281" s="14">
        <v>214</v>
      </c>
    </row>
    <row r="282" spans="1:30">
      <c r="A282" s="9">
        <v>5</v>
      </c>
      <c r="B282" s="9" t="str">
        <f t="shared" si="14"/>
        <v>Scan-Speak 13M/8636-00</v>
      </c>
      <c r="C282" s="14" t="s">
        <v>1029</v>
      </c>
      <c r="D282" s="14" t="s">
        <v>1031</v>
      </c>
      <c r="E282" s="39"/>
      <c r="F282" s="14"/>
      <c r="G282" s="14"/>
      <c r="H282" s="14">
        <v>100</v>
      </c>
      <c r="I282" s="14">
        <v>86.5</v>
      </c>
      <c r="J282" s="9">
        <v>1.5</v>
      </c>
      <c r="K282" s="14">
        <v>77</v>
      </c>
      <c r="L282" s="14">
        <v>3</v>
      </c>
      <c r="M282" s="14">
        <v>0.32</v>
      </c>
      <c r="N282" s="14">
        <f t="shared" si="12"/>
        <v>0.35981308411214952</v>
      </c>
      <c r="O282" s="14">
        <f t="shared" si="13"/>
        <v>2.8920187793427252</v>
      </c>
      <c r="P282" s="14"/>
      <c r="Q282" s="14"/>
      <c r="R282" s="14"/>
      <c r="W282" t="s">
        <v>3530</v>
      </c>
      <c r="X282" s="6">
        <v>2004</v>
      </c>
      <c r="Z282" s="6">
        <v>0</v>
      </c>
      <c r="AD282" s="14">
        <v>214</v>
      </c>
    </row>
    <row r="283" spans="1:30">
      <c r="A283" s="9">
        <v>5</v>
      </c>
      <c r="B283" s="9" t="str">
        <f t="shared" si="14"/>
        <v>Scan-Speak 13M/8640-00</v>
      </c>
      <c r="C283" s="14" t="s">
        <v>1029</v>
      </c>
      <c r="D283" s="14" t="s">
        <v>1032</v>
      </c>
      <c r="E283" s="39"/>
      <c r="F283" s="14"/>
      <c r="G283" s="14"/>
      <c r="H283" s="14">
        <v>100</v>
      </c>
      <c r="I283" s="14">
        <v>87.5</v>
      </c>
      <c r="J283" s="9">
        <v>1.5</v>
      </c>
      <c r="K283" s="14">
        <v>64</v>
      </c>
      <c r="L283" s="14">
        <v>5</v>
      </c>
      <c r="M283" s="14">
        <v>0.24</v>
      </c>
      <c r="N283" s="14">
        <f t="shared" si="12"/>
        <v>0.27004219409282698</v>
      </c>
      <c r="O283" s="14">
        <f t="shared" si="13"/>
        <v>2.1573033707865177</v>
      </c>
      <c r="P283" s="14"/>
      <c r="Q283" s="14"/>
      <c r="R283" s="14"/>
      <c r="W283" t="s">
        <v>3530</v>
      </c>
      <c r="X283" s="6">
        <v>2004</v>
      </c>
      <c r="Z283" s="6">
        <v>0</v>
      </c>
      <c r="AD283" s="14">
        <v>237</v>
      </c>
    </row>
    <row r="284" spans="1:30">
      <c r="A284" s="9">
        <v>5</v>
      </c>
      <c r="B284" s="9" t="str">
        <f t="shared" si="14"/>
        <v>Seas L14RC/P</v>
      </c>
      <c r="C284" s="14" t="s">
        <v>874</v>
      </c>
      <c r="D284" s="14" t="s">
        <v>1033</v>
      </c>
      <c r="E284" s="39"/>
      <c r="F284" s="14"/>
      <c r="G284" s="14"/>
      <c r="H284" s="14"/>
      <c r="I284" s="14"/>
      <c r="J284" s="9"/>
      <c r="K284" s="14">
        <v>39</v>
      </c>
      <c r="L284" s="14">
        <v>14</v>
      </c>
      <c r="M284" s="14">
        <v>0.31</v>
      </c>
      <c r="N284" s="14">
        <f t="shared" si="12"/>
        <v>0</v>
      </c>
      <c r="O284" s="14">
        <f t="shared" si="13"/>
        <v>0</v>
      </c>
      <c r="P284" s="14"/>
      <c r="Q284" s="14"/>
      <c r="R284" s="14"/>
      <c r="W284" t="s">
        <v>3530</v>
      </c>
      <c r="X284" s="6">
        <v>2004</v>
      </c>
      <c r="Z284" s="6">
        <v>0</v>
      </c>
      <c r="AD284" s="14"/>
    </row>
    <row r="285" spans="1:30">
      <c r="A285" s="9">
        <v>5</v>
      </c>
      <c r="B285" s="9" t="str">
        <f t="shared" si="14"/>
        <v>Seas MP14RC/TV</v>
      </c>
      <c r="C285" s="14" t="s">
        <v>874</v>
      </c>
      <c r="D285" s="14" t="s">
        <v>1034</v>
      </c>
      <c r="E285" s="39"/>
      <c r="F285" s="14"/>
      <c r="G285" s="14"/>
      <c r="H285" s="14"/>
      <c r="I285" s="14"/>
      <c r="J285" s="9"/>
      <c r="K285" s="14">
        <v>42</v>
      </c>
      <c r="L285" s="14">
        <v>17.100000000000001</v>
      </c>
      <c r="M285" s="14">
        <v>0.21</v>
      </c>
      <c r="N285" s="14">
        <f t="shared" si="12"/>
        <v>0</v>
      </c>
      <c r="O285" s="14">
        <f t="shared" si="13"/>
        <v>0</v>
      </c>
      <c r="P285" s="14"/>
      <c r="Q285" s="14"/>
      <c r="R285" s="14"/>
      <c r="W285" t="s">
        <v>3530</v>
      </c>
      <c r="X285" s="6">
        <v>2004</v>
      </c>
      <c r="Z285" s="6">
        <v>0</v>
      </c>
      <c r="AD285" s="14"/>
    </row>
    <row r="286" spans="1:30">
      <c r="A286" s="9">
        <v>5</v>
      </c>
      <c r="B286" s="9" t="str">
        <f t="shared" si="14"/>
        <v>Seas MP14RCY</v>
      </c>
      <c r="C286" s="14" t="s">
        <v>874</v>
      </c>
      <c r="D286" s="14" t="s">
        <v>1035</v>
      </c>
      <c r="E286" s="39"/>
      <c r="F286" s="14"/>
      <c r="G286" s="14"/>
      <c r="H286" s="14">
        <v>100</v>
      </c>
      <c r="I286" s="14"/>
      <c r="J286" s="9">
        <v>3</v>
      </c>
      <c r="K286" s="14">
        <v>42</v>
      </c>
      <c r="L286" s="14">
        <v>17.2</v>
      </c>
      <c r="M286" s="14">
        <v>0.2</v>
      </c>
      <c r="N286" s="14">
        <f t="shared" si="12"/>
        <v>0.31111111111111112</v>
      </c>
      <c r="O286" s="14">
        <f t="shared" si="13"/>
        <v>0.56000000000000005</v>
      </c>
      <c r="P286" s="14"/>
      <c r="Q286" s="14"/>
      <c r="R286" s="14"/>
      <c r="W286" t="s">
        <v>3530</v>
      </c>
      <c r="X286" s="6">
        <v>2004</v>
      </c>
      <c r="Z286" s="6">
        <v>0</v>
      </c>
      <c r="AD286" s="14">
        <v>135</v>
      </c>
    </row>
    <row r="287" spans="1:30">
      <c r="A287" s="9">
        <v>5</v>
      </c>
      <c r="B287" s="9" t="str">
        <f t="shared" si="14"/>
        <v>Seas MP14RCY/P</v>
      </c>
      <c r="C287" s="14" t="s">
        <v>874</v>
      </c>
      <c r="D287" s="14" t="s">
        <v>1036</v>
      </c>
      <c r="E287" s="39"/>
      <c r="F287" s="14"/>
      <c r="G287" s="14"/>
      <c r="H287" s="14"/>
      <c r="I287" s="14"/>
      <c r="J287" s="9"/>
      <c r="K287" s="14">
        <v>43</v>
      </c>
      <c r="L287" s="14">
        <v>16.600000000000001</v>
      </c>
      <c r="M287" s="14">
        <v>0.18</v>
      </c>
      <c r="N287" s="14">
        <f t="shared" si="12"/>
        <v>0</v>
      </c>
      <c r="O287" s="14">
        <f t="shared" si="13"/>
        <v>0</v>
      </c>
      <c r="P287" s="14"/>
      <c r="Q287" s="14"/>
      <c r="R287" s="14"/>
      <c r="W287" t="s">
        <v>3530</v>
      </c>
      <c r="X287" s="6">
        <v>2004</v>
      </c>
      <c r="Z287" s="6">
        <v>0</v>
      </c>
      <c r="AD287" s="14"/>
    </row>
    <row r="288" spans="1:30">
      <c r="A288" s="9">
        <v>5</v>
      </c>
      <c r="B288" s="9" t="str">
        <f t="shared" si="14"/>
        <v>Seas MP14RECOAX/F</v>
      </c>
      <c r="C288" s="14" t="s">
        <v>874</v>
      </c>
      <c r="D288" s="14" t="s">
        <v>1037</v>
      </c>
      <c r="E288" s="39"/>
      <c r="F288" s="14"/>
      <c r="G288" s="14"/>
      <c r="H288" s="14"/>
      <c r="I288" s="14"/>
      <c r="J288" s="9"/>
      <c r="K288" s="14">
        <v>84</v>
      </c>
      <c r="L288" s="14">
        <v>3.6</v>
      </c>
      <c r="M288" s="14">
        <v>0.3</v>
      </c>
      <c r="N288" s="14">
        <f t="shared" si="12"/>
        <v>0</v>
      </c>
      <c r="O288" s="14">
        <f t="shared" si="13"/>
        <v>0</v>
      </c>
      <c r="P288" s="14"/>
      <c r="Q288" s="14"/>
      <c r="R288" s="14"/>
      <c r="W288" t="s">
        <v>3530</v>
      </c>
      <c r="X288" s="6">
        <v>2004</v>
      </c>
      <c r="Z288" s="6">
        <v>0</v>
      </c>
      <c r="AD288" s="14"/>
    </row>
    <row r="289" spans="1:30">
      <c r="A289" s="9">
        <v>5</v>
      </c>
      <c r="B289" s="9" t="str">
        <f t="shared" si="14"/>
        <v>Seas P14RC</v>
      </c>
      <c r="C289" s="14" t="s">
        <v>874</v>
      </c>
      <c r="D289" s="14" t="s">
        <v>1038</v>
      </c>
      <c r="E289" s="39"/>
      <c r="F289" s="14"/>
      <c r="G289" s="14"/>
      <c r="H289" s="14"/>
      <c r="I289" s="14"/>
      <c r="J289" s="9"/>
      <c r="K289" s="14">
        <v>40</v>
      </c>
      <c r="L289" s="14">
        <v>18.899999999999999</v>
      </c>
      <c r="M289" s="14">
        <v>0.28000000000000003</v>
      </c>
      <c r="N289" s="14">
        <f t="shared" si="12"/>
        <v>0</v>
      </c>
      <c r="O289" s="14">
        <f t="shared" si="13"/>
        <v>0</v>
      </c>
      <c r="P289" s="14"/>
      <c r="Q289" s="14"/>
      <c r="R289" s="14"/>
      <c r="W289" t="s">
        <v>3530</v>
      </c>
      <c r="X289" s="6">
        <v>2004</v>
      </c>
      <c r="Z289" s="6">
        <v>0</v>
      </c>
      <c r="AD289" s="14"/>
    </row>
    <row r="290" spans="1:30">
      <c r="A290" s="9">
        <v>5</v>
      </c>
      <c r="B290" s="9" t="str">
        <f t="shared" si="14"/>
        <v>Seas P14RC/TV</v>
      </c>
      <c r="C290" s="14" t="s">
        <v>874</v>
      </c>
      <c r="D290" s="14" t="s">
        <v>1039</v>
      </c>
      <c r="E290" s="39"/>
      <c r="F290" s="14"/>
      <c r="G290" s="14"/>
      <c r="H290" s="14"/>
      <c r="I290" s="14"/>
      <c r="J290" s="9"/>
      <c r="K290" s="14">
        <v>40</v>
      </c>
      <c r="L290" s="14">
        <v>18.899999999999999</v>
      </c>
      <c r="M290" s="14">
        <v>0.21</v>
      </c>
      <c r="N290" s="14">
        <f t="shared" si="12"/>
        <v>0</v>
      </c>
      <c r="O290" s="14">
        <f t="shared" si="13"/>
        <v>0</v>
      </c>
      <c r="P290" s="14"/>
      <c r="Q290" s="14"/>
      <c r="R290" s="14"/>
      <c r="W290" t="s">
        <v>3530</v>
      </c>
      <c r="X290" s="6">
        <v>2004</v>
      </c>
      <c r="Z290" s="6">
        <v>0</v>
      </c>
      <c r="AD290" s="14"/>
    </row>
    <row r="291" spans="1:30">
      <c r="A291" s="9">
        <v>5</v>
      </c>
      <c r="B291" s="9" t="str">
        <f t="shared" si="14"/>
        <v>Seas P14RCY</v>
      </c>
      <c r="C291" s="14" t="s">
        <v>874</v>
      </c>
      <c r="D291" s="14" t="s">
        <v>1040</v>
      </c>
      <c r="E291" s="39"/>
      <c r="F291" s="14"/>
      <c r="G291" s="14"/>
      <c r="H291" s="14"/>
      <c r="I291" s="14"/>
      <c r="J291" s="9"/>
      <c r="K291" s="14">
        <v>40</v>
      </c>
      <c r="L291" s="14">
        <v>18.899999999999999</v>
      </c>
      <c r="M291" s="14">
        <v>0.19</v>
      </c>
      <c r="N291" s="14">
        <f t="shared" si="12"/>
        <v>0</v>
      </c>
      <c r="O291" s="14">
        <f t="shared" si="13"/>
        <v>0</v>
      </c>
      <c r="P291" s="14"/>
      <c r="Q291" s="14"/>
      <c r="R291" s="14"/>
      <c r="W291" t="s">
        <v>3530</v>
      </c>
      <c r="X291" s="6">
        <v>2004</v>
      </c>
      <c r="Z291" s="6">
        <v>0</v>
      </c>
      <c r="AD291" s="14"/>
    </row>
    <row r="292" spans="1:30">
      <c r="A292" s="9">
        <v>5</v>
      </c>
      <c r="B292" s="9" t="str">
        <f t="shared" si="14"/>
        <v>Seas T14RCY</v>
      </c>
      <c r="C292" s="14" t="s">
        <v>874</v>
      </c>
      <c r="D292" s="14" t="s">
        <v>1041</v>
      </c>
      <c r="E292" s="39"/>
      <c r="F292" s="14"/>
      <c r="G292" s="14"/>
      <c r="H292" s="14"/>
      <c r="I292" s="14"/>
      <c r="J292" s="9"/>
      <c r="K292" s="14">
        <v>42</v>
      </c>
      <c r="L292" s="14">
        <v>12.2</v>
      </c>
      <c r="M292" s="14">
        <v>0.28000000000000003</v>
      </c>
      <c r="N292" s="14">
        <f t="shared" si="12"/>
        <v>0</v>
      </c>
      <c r="O292" s="14">
        <f t="shared" si="13"/>
        <v>0</v>
      </c>
      <c r="P292" s="14"/>
      <c r="Q292" s="14"/>
      <c r="R292" s="14"/>
      <c r="W292" t="s">
        <v>3530</v>
      </c>
      <c r="X292" s="6">
        <v>2004</v>
      </c>
      <c r="Z292" s="6">
        <v>0</v>
      </c>
      <c r="AD292" s="14"/>
    </row>
    <row r="293" spans="1:30">
      <c r="A293" s="9">
        <v>5</v>
      </c>
      <c r="B293" s="9" t="str">
        <f t="shared" si="14"/>
        <v>Seas W12CY001</v>
      </c>
      <c r="C293" s="14" t="s">
        <v>874</v>
      </c>
      <c r="D293" s="14" t="s">
        <v>1042</v>
      </c>
      <c r="E293" s="39"/>
      <c r="F293" s="14"/>
      <c r="G293" s="14"/>
      <c r="H293" s="14"/>
      <c r="I293" s="14"/>
      <c r="J293" s="9"/>
      <c r="K293" s="14">
        <v>46</v>
      </c>
      <c r="L293" s="14">
        <v>5.8</v>
      </c>
      <c r="M293" s="14">
        <v>0.32</v>
      </c>
      <c r="N293" s="14">
        <f t="shared" si="12"/>
        <v>0</v>
      </c>
      <c r="O293" s="14">
        <f t="shared" si="13"/>
        <v>0</v>
      </c>
      <c r="P293" s="14"/>
      <c r="Q293" s="14"/>
      <c r="R293" s="14"/>
      <c r="W293" t="s">
        <v>3530</v>
      </c>
      <c r="X293" s="6">
        <v>2004</v>
      </c>
      <c r="Z293" s="6">
        <v>0</v>
      </c>
      <c r="AD293" s="14"/>
    </row>
    <row r="294" spans="1:30">
      <c r="A294" s="9">
        <v>5</v>
      </c>
      <c r="B294" s="9" t="str">
        <f t="shared" si="14"/>
        <v>Sica LP 12925160 ER 8 ohm</v>
      </c>
      <c r="C294" s="14" t="s">
        <v>879</v>
      </c>
      <c r="D294" s="14" t="s">
        <v>1043</v>
      </c>
      <c r="E294" s="39"/>
      <c r="F294" s="14"/>
      <c r="G294" s="14"/>
      <c r="H294" s="14">
        <v>30</v>
      </c>
      <c r="I294" s="14">
        <v>87.5</v>
      </c>
      <c r="J294" s="9">
        <v>1.5</v>
      </c>
      <c r="K294" s="14">
        <v>74</v>
      </c>
      <c r="L294" s="14">
        <v>6.3</v>
      </c>
      <c r="M294" s="14">
        <v>0.83</v>
      </c>
      <c r="N294" s="14">
        <f t="shared" si="12"/>
        <v>0.94871794871794868</v>
      </c>
      <c r="O294" s="14">
        <f t="shared" si="13"/>
        <v>6.6328293736501083</v>
      </c>
      <c r="P294" s="14"/>
      <c r="Q294" s="14"/>
      <c r="R294" s="14"/>
      <c r="W294" t="s">
        <v>3530</v>
      </c>
      <c r="X294" s="6">
        <v>2004</v>
      </c>
      <c r="Z294" s="6">
        <v>0</v>
      </c>
      <c r="AD294" s="14">
        <v>78</v>
      </c>
    </row>
    <row r="295" spans="1:30">
      <c r="A295" s="9">
        <v>5</v>
      </c>
      <c r="B295" s="9" t="str">
        <f t="shared" si="14"/>
        <v>Sica LP 12925245 WG 4 ohm</v>
      </c>
      <c r="C295" s="14" t="s">
        <v>879</v>
      </c>
      <c r="D295" s="14" t="s">
        <v>1044</v>
      </c>
      <c r="E295" s="39"/>
      <c r="F295" s="14"/>
      <c r="G295" s="14"/>
      <c r="H295" s="14">
        <v>35</v>
      </c>
      <c r="I295" s="14">
        <v>89.5</v>
      </c>
      <c r="J295" s="9">
        <v>1</v>
      </c>
      <c r="K295" s="14">
        <v>66</v>
      </c>
      <c r="L295" s="14">
        <v>9.6999999999999993</v>
      </c>
      <c r="M295" s="14">
        <v>0.48</v>
      </c>
      <c r="N295" s="14">
        <f t="shared" si="12"/>
        <v>0.57894736842105265</v>
      </c>
      <c r="O295" s="14">
        <f t="shared" si="13"/>
        <v>2.8085106382978715</v>
      </c>
      <c r="P295" s="14"/>
      <c r="Q295" s="14"/>
      <c r="R295" s="14"/>
      <c r="W295" t="s">
        <v>3530</v>
      </c>
      <c r="X295" s="6">
        <v>2004</v>
      </c>
      <c r="Z295" s="6">
        <v>0</v>
      </c>
      <c r="AD295" s="14">
        <v>114</v>
      </c>
    </row>
    <row r="296" spans="1:30">
      <c r="A296" s="9">
        <v>5</v>
      </c>
      <c r="B296" s="9" t="str">
        <f t="shared" si="14"/>
        <v>Sica LP 12925270 Cx 4 ohm</v>
      </c>
      <c r="C296" s="14" t="s">
        <v>879</v>
      </c>
      <c r="D296" s="14" t="s">
        <v>1045</v>
      </c>
      <c r="E296" s="39"/>
      <c r="F296" s="14"/>
      <c r="G296" s="14"/>
      <c r="H296" s="14">
        <v>35</v>
      </c>
      <c r="I296" s="14">
        <v>91.5</v>
      </c>
      <c r="J296" s="9">
        <v>2</v>
      </c>
      <c r="K296" s="14">
        <v>86</v>
      </c>
      <c r="L296" s="14">
        <v>4.8</v>
      </c>
      <c r="M296" s="14">
        <v>0.4</v>
      </c>
      <c r="N296" s="14">
        <f t="shared" si="12"/>
        <v>0</v>
      </c>
      <c r="O296" s="14">
        <f t="shared" si="13"/>
        <v>0</v>
      </c>
      <c r="P296" s="14"/>
      <c r="Q296" s="14"/>
      <c r="R296" s="14"/>
      <c r="W296" t="s">
        <v>3530</v>
      </c>
      <c r="X296" s="6">
        <v>2004</v>
      </c>
      <c r="Z296" s="6">
        <v>0</v>
      </c>
      <c r="AD296" s="14"/>
    </row>
    <row r="297" spans="1:30">
      <c r="A297" s="9">
        <v>5</v>
      </c>
      <c r="B297" s="9" t="str">
        <f t="shared" si="14"/>
        <v>Sica LP 12925280 ER2 8 ohm</v>
      </c>
      <c r="C297" s="14" t="s">
        <v>879</v>
      </c>
      <c r="D297" s="14" t="s">
        <v>1046</v>
      </c>
      <c r="E297" s="39"/>
      <c r="F297" s="14"/>
      <c r="G297" s="14"/>
      <c r="H297" s="14">
        <v>35</v>
      </c>
      <c r="I297" s="14">
        <v>89.5</v>
      </c>
      <c r="J297" s="9">
        <v>1.5</v>
      </c>
      <c r="K297" s="14">
        <v>80.3</v>
      </c>
      <c r="L297" s="14">
        <v>5</v>
      </c>
      <c r="M297" s="14">
        <v>0.53</v>
      </c>
      <c r="N297" s="14">
        <f t="shared" si="12"/>
        <v>0.56153846153846154</v>
      </c>
      <c r="O297" s="14">
        <f t="shared" si="13"/>
        <v>9.4365853658536771</v>
      </c>
      <c r="P297" s="14"/>
      <c r="Q297" s="14"/>
      <c r="R297" s="14"/>
      <c r="W297" t="s">
        <v>3530</v>
      </c>
      <c r="X297" s="6">
        <v>2004</v>
      </c>
      <c r="Z297" s="6">
        <v>0</v>
      </c>
      <c r="AD297" s="14">
        <v>143</v>
      </c>
    </row>
    <row r="298" spans="1:30">
      <c r="A298" s="9">
        <v>5</v>
      </c>
      <c r="B298" s="9" t="str">
        <f t="shared" si="14"/>
        <v>Sica LP 12925280 W 6W</v>
      </c>
      <c r="C298" s="14" t="s">
        <v>879</v>
      </c>
      <c r="D298" s="14" t="s">
        <v>1047</v>
      </c>
      <c r="E298" s="39"/>
      <c r="F298" s="14"/>
      <c r="G298" s="14"/>
      <c r="H298" s="14">
        <v>35</v>
      </c>
      <c r="I298" s="14">
        <v>91.1</v>
      </c>
      <c r="J298" s="9">
        <v>2.5</v>
      </c>
      <c r="K298" s="14">
        <v>80.2</v>
      </c>
      <c r="L298" s="14">
        <v>5.4</v>
      </c>
      <c r="M298" s="14">
        <v>0.4</v>
      </c>
      <c r="N298" s="14">
        <f t="shared" si="12"/>
        <v>0.4288770053475936</v>
      </c>
      <c r="O298" s="14">
        <f t="shared" si="13"/>
        <v>5.9407407407407362</v>
      </c>
      <c r="P298" s="14"/>
      <c r="Q298" s="14"/>
      <c r="R298" s="14"/>
      <c r="W298" t="s">
        <v>3530</v>
      </c>
      <c r="X298" s="6">
        <v>2004</v>
      </c>
      <c r="Z298" s="6">
        <v>0</v>
      </c>
      <c r="AD298" s="14">
        <v>187</v>
      </c>
    </row>
    <row r="299" spans="1:30">
      <c r="A299" s="9">
        <v>5</v>
      </c>
      <c r="B299" s="9" t="str">
        <f t="shared" si="14"/>
        <v>Sica LP 12925280 W Car 4 ohm</v>
      </c>
      <c r="C299" s="14" t="s">
        <v>879</v>
      </c>
      <c r="D299" s="14" t="s">
        <v>1048</v>
      </c>
      <c r="E299" s="39"/>
      <c r="F299" s="14"/>
      <c r="G299" s="14"/>
      <c r="H299" s="14">
        <v>35</v>
      </c>
      <c r="I299" s="14">
        <v>91.8</v>
      </c>
      <c r="J299" s="9">
        <v>1.5</v>
      </c>
      <c r="K299" s="14">
        <v>78</v>
      </c>
      <c r="L299" s="14">
        <v>5.5</v>
      </c>
      <c r="M299" s="14">
        <v>0.34</v>
      </c>
      <c r="N299" s="14">
        <f t="shared" si="12"/>
        <v>0.35944700460829493</v>
      </c>
      <c r="O299" s="14">
        <f t="shared" si="13"/>
        <v>6.2843601895734649</v>
      </c>
      <c r="P299" s="14"/>
      <c r="Q299" s="14"/>
      <c r="R299" s="14"/>
      <c r="W299" t="s">
        <v>3530</v>
      </c>
      <c r="X299" s="6">
        <v>2004</v>
      </c>
      <c r="Z299" s="6">
        <v>0</v>
      </c>
      <c r="AD299" s="14">
        <v>217</v>
      </c>
    </row>
    <row r="300" spans="1:30">
      <c r="A300" s="9">
        <v>5</v>
      </c>
      <c r="B300" s="9" t="str">
        <f t="shared" si="14"/>
        <v>Sica LP 12925380 WP 8 ohm</v>
      </c>
      <c r="C300" s="14" t="s">
        <v>879</v>
      </c>
      <c r="D300" s="14" t="s">
        <v>1049</v>
      </c>
      <c r="E300" s="39"/>
      <c r="F300" s="14"/>
      <c r="G300" s="14"/>
      <c r="H300" s="14">
        <v>40</v>
      </c>
      <c r="I300" s="14">
        <v>90.5</v>
      </c>
      <c r="J300" s="9">
        <v>3.5</v>
      </c>
      <c r="K300" s="14">
        <v>60</v>
      </c>
      <c r="L300" s="14">
        <v>8.1999999999999993</v>
      </c>
      <c r="M300" s="14">
        <v>0.42</v>
      </c>
      <c r="N300" s="14">
        <f t="shared" si="12"/>
        <v>0.45112781954887216</v>
      </c>
      <c r="O300" s="14">
        <f t="shared" si="13"/>
        <v>6.0869565217391353</v>
      </c>
      <c r="P300" s="14"/>
      <c r="Q300" s="14"/>
      <c r="R300" s="14"/>
      <c r="W300" t="s">
        <v>3530</v>
      </c>
      <c r="X300" s="6">
        <v>2004</v>
      </c>
      <c r="Z300" s="6">
        <v>0</v>
      </c>
      <c r="AD300" s="14">
        <v>133</v>
      </c>
    </row>
    <row r="301" spans="1:30">
      <c r="A301" s="9">
        <v>5</v>
      </c>
      <c r="B301" s="9" t="str">
        <f t="shared" si="14"/>
        <v>Sica LP 12925380 WP 8 ohm</v>
      </c>
      <c r="C301" s="14" t="s">
        <v>879</v>
      </c>
      <c r="D301" s="14" t="s">
        <v>1049</v>
      </c>
      <c r="E301" s="39"/>
      <c r="F301" s="14"/>
      <c r="G301" s="14"/>
      <c r="H301" s="14">
        <v>40</v>
      </c>
      <c r="I301" s="14">
        <v>90.5</v>
      </c>
      <c r="J301" s="9">
        <v>3.5</v>
      </c>
      <c r="K301" s="14">
        <v>60</v>
      </c>
      <c r="L301" s="14">
        <v>8.1999999999999993</v>
      </c>
      <c r="M301" s="14">
        <v>0.42</v>
      </c>
      <c r="N301" s="14">
        <f t="shared" si="12"/>
        <v>0.45112781954887216</v>
      </c>
      <c r="O301" s="14">
        <f t="shared" si="13"/>
        <v>6.0869565217391353</v>
      </c>
      <c r="P301" s="14"/>
      <c r="Q301" s="14"/>
      <c r="R301" s="14"/>
      <c r="W301" t="s">
        <v>3530</v>
      </c>
      <c r="X301" s="6">
        <v>2004</v>
      </c>
      <c r="Z301" s="6">
        <v>0</v>
      </c>
      <c r="AD301" s="14">
        <v>133</v>
      </c>
    </row>
    <row r="302" spans="1:30">
      <c r="A302" s="9">
        <v>5</v>
      </c>
      <c r="B302" s="9" t="str">
        <f t="shared" si="14"/>
        <v>Sica LP 12932426 WG FV 4 ohm</v>
      </c>
      <c r="C302" s="14" t="s">
        <v>879</v>
      </c>
      <c r="D302" s="14" t="s">
        <v>1050</v>
      </c>
      <c r="E302" s="39"/>
      <c r="F302" s="14"/>
      <c r="G302" s="14"/>
      <c r="H302" s="14">
        <v>50</v>
      </c>
      <c r="I302" s="14">
        <v>89.9</v>
      </c>
      <c r="J302" s="9">
        <v>2</v>
      </c>
      <c r="K302" s="14">
        <v>79</v>
      </c>
      <c r="L302" s="14">
        <v>7.5</v>
      </c>
      <c r="M302" s="14">
        <v>0.31</v>
      </c>
      <c r="N302" s="14">
        <f t="shared" si="12"/>
        <v>0.34051724137931033</v>
      </c>
      <c r="O302" s="14">
        <f t="shared" si="13"/>
        <v>3.4590395480225973</v>
      </c>
      <c r="P302" s="14"/>
      <c r="Q302" s="14"/>
      <c r="R302" s="14"/>
      <c r="W302" t="s">
        <v>3530</v>
      </c>
      <c r="X302" s="6">
        <v>2004</v>
      </c>
      <c r="Z302" s="6">
        <v>0</v>
      </c>
      <c r="AD302" s="14">
        <v>232</v>
      </c>
    </row>
    <row r="303" spans="1:30">
      <c r="A303" s="9">
        <v>5</v>
      </c>
      <c r="B303" s="9" t="str">
        <f t="shared" si="14"/>
        <v>Sica LP 12932426 WG FV 4 ohm</v>
      </c>
      <c r="C303" s="14" t="s">
        <v>879</v>
      </c>
      <c r="D303" s="14" t="s">
        <v>1050</v>
      </c>
      <c r="E303" s="39"/>
      <c r="F303" s="14"/>
      <c r="G303" s="14"/>
      <c r="H303" s="14">
        <v>50</v>
      </c>
      <c r="I303" s="14">
        <v>89.9</v>
      </c>
      <c r="J303" s="9">
        <v>2</v>
      </c>
      <c r="K303" s="14">
        <v>79</v>
      </c>
      <c r="L303" s="14">
        <v>7.5</v>
      </c>
      <c r="M303" s="14">
        <v>0.31</v>
      </c>
      <c r="N303" s="14">
        <f t="shared" si="12"/>
        <v>0.34051724137931033</v>
      </c>
      <c r="O303" s="14">
        <f t="shared" si="13"/>
        <v>3.4590395480225973</v>
      </c>
      <c r="P303" s="14"/>
      <c r="Q303" s="14"/>
      <c r="R303" s="14"/>
      <c r="W303" t="s">
        <v>3530</v>
      </c>
      <c r="X303" s="6">
        <v>2004</v>
      </c>
      <c r="Z303" s="6">
        <v>0</v>
      </c>
      <c r="AD303" s="14">
        <v>232</v>
      </c>
    </row>
    <row r="304" spans="1:30">
      <c r="A304" s="9">
        <v>5</v>
      </c>
      <c r="B304" s="9" t="str">
        <f t="shared" si="14"/>
        <v>Sinus 13MS10,3BP8</v>
      </c>
      <c r="C304" s="14" t="s">
        <v>887</v>
      </c>
      <c r="D304" s="14" t="s">
        <v>1051</v>
      </c>
      <c r="E304" s="39"/>
      <c r="F304" s="14"/>
      <c r="G304" s="14"/>
      <c r="H304" s="14">
        <v>125</v>
      </c>
      <c r="I304" s="14"/>
      <c r="J304" s="9">
        <v>4.0999999999999996</v>
      </c>
      <c r="K304" s="14">
        <v>80</v>
      </c>
      <c r="L304" s="14">
        <v>7.2</v>
      </c>
      <c r="M304" s="14">
        <v>0.28999999999999998</v>
      </c>
      <c r="N304" s="14">
        <f t="shared" si="12"/>
        <v>0.33057851239669422</v>
      </c>
      <c r="O304" s="14">
        <f t="shared" si="13"/>
        <v>2.3625254582484709</v>
      </c>
      <c r="P304" s="14"/>
      <c r="Q304" s="14"/>
      <c r="R304" s="14"/>
      <c r="W304" t="s">
        <v>3530</v>
      </c>
      <c r="X304" s="6">
        <v>2004</v>
      </c>
      <c r="Z304" s="6">
        <v>0</v>
      </c>
      <c r="AD304" s="14">
        <v>242</v>
      </c>
    </row>
    <row r="305" spans="1:30">
      <c r="A305" s="9">
        <v>5</v>
      </c>
      <c r="B305" s="9" t="str">
        <f t="shared" si="14"/>
        <v>Sinus 13WS7,3BP8</v>
      </c>
      <c r="C305" s="14" t="s">
        <v>887</v>
      </c>
      <c r="D305" s="14" t="s">
        <v>1052</v>
      </c>
      <c r="E305" s="39"/>
      <c r="F305" s="14"/>
      <c r="G305" s="14"/>
      <c r="H305" s="14">
        <v>150</v>
      </c>
      <c r="I305" s="14"/>
      <c r="J305" s="9">
        <v>4.0999999999999996</v>
      </c>
      <c r="K305" s="14">
        <v>55</v>
      </c>
      <c r="L305" s="14">
        <v>10</v>
      </c>
      <c r="M305" s="14">
        <v>0.49</v>
      </c>
      <c r="N305" s="14">
        <f t="shared" si="12"/>
        <v>0.57894736842105265</v>
      </c>
      <c r="O305" s="14">
        <f t="shared" si="13"/>
        <v>3.1893491124260351</v>
      </c>
      <c r="P305" s="14"/>
      <c r="Q305" s="14"/>
      <c r="R305" s="14"/>
      <c r="W305" t="s">
        <v>3530</v>
      </c>
      <c r="X305" s="6">
        <v>2004</v>
      </c>
      <c r="Z305" s="6">
        <v>0</v>
      </c>
      <c r="AD305" s="14">
        <v>95</v>
      </c>
    </row>
    <row r="306" spans="1:30">
      <c r="A306" s="9">
        <v>5</v>
      </c>
      <c r="B306" s="9" t="str">
        <f t="shared" si="14"/>
        <v>Tang Band W5-1126S</v>
      </c>
      <c r="C306" s="14" t="s">
        <v>14</v>
      </c>
      <c r="D306" s="14" t="s">
        <v>1053</v>
      </c>
      <c r="E306" s="39"/>
      <c r="F306" s="14"/>
      <c r="G306" s="14"/>
      <c r="H306" s="14">
        <v>55</v>
      </c>
      <c r="I306" s="14">
        <v>82</v>
      </c>
      <c r="J306" s="9">
        <v>8.5</v>
      </c>
      <c r="K306" s="14">
        <v>40</v>
      </c>
      <c r="L306" s="14">
        <v>7.44</v>
      </c>
      <c r="M306" s="14">
        <v>0.37</v>
      </c>
      <c r="N306" s="14">
        <f t="shared" si="12"/>
        <v>0.43010752688172044</v>
      </c>
      <c r="O306" s="14">
        <f t="shared" si="13"/>
        <v>2.6475849731663703</v>
      </c>
      <c r="P306" s="14"/>
      <c r="Q306" s="14"/>
      <c r="R306" s="14"/>
      <c r="W306" t="s">
        <v>3530</v>
      </c>
      <c r="X306" s="6">
        <v>2004</v>
      </c>
      <c r="Z306" s="6">
        <v>0</v>
      </c>
      <c r="AD306" s="14">
        <v>93</v>
      </c>
    </row>
    <row r="307" spans="1:30">
      <c r="A307" s="9">
        <v>5</v>
      </c>
      <c r="B307" s="9" t="str">
        <f t="shared" si="14"/>
        <v>Tang Band W5-1138SA</v>
      </c>
      <c r="C307" s="14" t="s">
        <v>14</v>
      </c>
      <c r="D307" s="14" t="s">
        <v>55</v>
      </c>
      <c r="E307" s="39"/>
      <c r="F307" s="14"/>
      <c r="G307" s="14"/>
      <c r="H307" s="14">
        <v>55</v>
      </c>
      <c r="I307" s="14">
        <v>82</v>
      </c>
      <c r="J307" s="9">
        <v>9.25</v>
      </c>
      <c r="K307" s="14">
        <v>45</v>
      </c>
      <c r="L307" s="14">
        <v>6.71</v>
      </c>
      <c r="M307" s="14">
        <v>0.49</v>
      </c>
      <c r="N307" s="14">
        <f t="shared" si="12"/>
        <v>0.60810810810810811</v>
      </c>
      <c r="O307" s="14">
        <f t="shared" si="13"/>
        <v>2.5228832951945073</v>
      </c>
      <c r="P307" s="14"/>
      <c r="Q307" s="14"/>
      <c r="R307" s="14"/>
      <c r="W307" t="s">
        <v>3530</v>
      </c>
      <c r="X307" s="6">
        <v>2004</v>
      </c>
      <c r="Z307" s="6">
        <v>0</v>
      </c>
      <c r="AD307" s="14">
        <v>74</v>
      </c>
    </row>
    <row r="308" spans="1:30">
      <c r="A308" s="9">
        <v>5</v>
      </c>
      <c r="B308" s="9" t="str">
        <f t="shared" si="14"/>
        <v>Tang Band W5-576S</v>
      </c>
      <c r="C308" s="14" t="s">
        <v>14</v>
      </c>
      <c r="D308" s="14" t="s">
        <v>1054</v>
      </c>
      <c r="E308" s="39"/>
      <c r="F308" s="14"/>
      <c r="G308" s="14"/>
      <c r="H308" s="14">
        <v>70</v>
      </c>
      <c r="I308" s="14">
        <v>85</v>
      </c>
      <c r="J308" s="9">
        <v>3.8</v>
      </c>
      <c r="K308" s="14">
        <v>70</v>
      </c>
      <c r="L308" s="14">
        <v>5.8</v>
      </c>
      <c r="M308" s="14">
        <v>0.77</v>
      </c>
      <c r="N308" s="14">
        <f t="shared" si="12"/>
        <v>0.86419753086419748</v>
      </c>
      <c r="O308" s="14">
        <f t="shared" si="13"/>
        <v>7.0642201834862446</v>
      </c>
      <c r="P308" s="14"/>
      <c r="Q308" s="14"/>
      <c r="R308" s="14"/>
      <c r="W308" t="s">
        <v>3530</v>
      </c>
      <c r="X308" s="6">
        <v>2004</v>
      </c>
      <c r="Z308" s="6">
        <v>0</v>
      </c>
      <c r="AD308" s="14">
        <v>81</v>
      </c>
    </row>
    <row r="309" spans="1:30">
      <c r="A309" s="9">
        <v>5</v>
      </c>
      <c r="B309" s="9" t="str">
        <f t="shared" si="14"/>
        <v>Tang Band W5-577S</v>
      </c>
      <c r="C309" s="14" t="s">
        <v>14</v>
      </c>
      <c r="D309" s="14" t="s">
        <v>1055</v>
      </c>
      <c r="E309" s="39"/>
      <c r="F309" s="14"/>
      <c r="G309" s="14"/>
      <c r="H309" s="14">
        <v>70</v>
      </c>
      <c r="I309" s="14">
        <v>86</v>
      </c>
      <c r="J309" s="9">
        <v>3.8</v>
      </c>
      <c r="K309" s="14">
        <v>73</v>
      </c>
      <c r="L309" s="14">
        <v>5.9</v>
      </c>
      <c r="M309" s="14">
        <v>0.54</v>
      </c>
      <c r="N309" s="14">
        <f t="shared" si="12"/>
        <v>0.64035087719298245</v>
      </c>
      <c r="O309" s="14">
        <f t="shared" si="13"/>
        <v>3.4458041958041985</v>
      </c>
      <c r="P309" s="14"/>
      <c r="Q309" s="14"/>
      <c r="R309" s="14"/>
      <c r="W309" t="s">
        <v>3530</v>
      </c>
      <c r="X309" s="6">
        <v>2004</v>
      </c>
      <c r="Z309" s="6">
        <v>0</v>
      </c>
      <c r="AD309" s="14">
        <v>114</v>
      </c>
    </row>
    <row r="310" spans="1:30">
      <c r="A310" s="9">
        <v>5</v>
      </c>
      <c r="B310" s="9" t="str">
        <f t="shared" si="14"/>
        <v>Tang Band W5-610S</v>
      </c>
      <c r="C310" s="14" t="s">
        <v>14</v>
      </c>
      <c r="D310" s="14" t="s">
        <v>1056</v>
      </c>
      <c r="E310" s="39"/>
      <c r="F310" s="14"/>
      <c r="G310" s="14"/>
      <c r="H310" s="14">
        <v>45</v>
      </c>
      <c r="I310" s="14">
        <v>86</v>
      </c>
      <c r="J310" s="9">
        <v>3.5</v>
      </c>
      <c r="K310" s="14">
        <v>35</v>
      </c>
      <c r="L310" s="14">
        <v>16.5</v>
      </c>
      <c r="M310" s="14">
        <v>0.33</v>
      </c>
      <c r="N310" s="14">
        <f t="shared" si="12"/>
        <v>0.36082474226804123</v>
      </c>
      <c r="O310" s="14">
        <f t="shared" si="13"/>
        <v>3.8628762541806014</v>
      </c>
      <c r="P310" s="14"/>
      <c r="Q310" s="14"/>
      <c r="R310" s="14"/>
      <c r="W310" t="s">
        <v>3530</v>
      </c>
      <c r="X310" s="6">
        <v>2004</v>
      </c>
      <c r="Z310" s="6">
        <v>0</v>
      </c>
      <c r="AD310" s="14">
        <v>97</v>
      </c>
    </row>
    <row r="311" spans="1:30">
      <c r="A311" s="9">
        <v>5</v>
      </c>
      <c r="B311" s="9" t="str">
        <f t="shared" si="14"/>
        <v>Tang Band W5-704</v>
      </c>
      <c r="C311" s="14" t="s">
        <v>14</v>
      </c>
      <c r="D311" s="14" t="s">
        <v>1057</v>
      </c>
      <c r="E311" s="39"/>
      <c r="F311" s="14"/>
      <c r="G311" s="14"/>
      <c r="H311" s="14">
        <v>35</v>
      </c>
      <c r="I311" s="14">
        <v>88</v>
      </c>
      <c r="J311" s="9">
        <v>3</v>
      </c>
      <c r="K311" s="14">
        <v>55</v>
      </c>
      <c r="L311" s="14">
        <v>12.6</v>
      </c>
      <c r="M311" s="14">
        <v>0.37</v>
      </c>
      <c r="N311" s="14">
        <f t="shared" si="12"/>
        <v>0.45833333333333331</v>
      </c>
      <c r="O311" s="14">
        <f t="shared" si="13"/>
        <v>1.9198113207547183</v>
      </c>
      <c r="P311" s="14"/>
      <c r="Q311" s="14"/>
      <c r="R311" s="14"/>
      <c r="W311" t="s">
        <v>3530</v>
      </c>
      <c r="X311" s="6">
        <v>2004</v>
      </c>
      <c r="Z311" s="6">
        <v>0</v>
      </c>
      <c r="AD311" s="14">
        <v>120</v>
      </c>
    </row>
    <row r="312" spans="1:30">
      <c r="A312" s="9">
        <v>5</v>
      </c>
      <c r="B312" s="9" t="str">
        <f t="shared" si="14"/>
        <v>Tang Band W5-753SA</v>
      </c>
      <c r="C312" s="14" t="s">
        <v>14</v>
      </c>
      <c r="D312" s="14" t="s">
        <v>1058</v>
      </c>
      <c r="E312" s="39"/>
      <c r="F312" s="14"/>
      <c r="G312" s="14"/>
      <c r="H312" s="14">
        <v>40</v>
      </c>
      <c r="I312" s="14">
        <v>89</v>
      </c>
      <c r="J312" s="9">
        <v>3</v>
      </c>
      <c r="K312" s="14">
        <v>55</v>
      </c>
      <c r="L312" s="14">
        <v>15.5</v>
      </c>
      <c r="M312" s="14">
        <v>0.38</v>
      </c>
      <c r="N312" s="14">
        <f t="shared" si="12"/>
        <v>0.45081967213114754</v>
      </c>
      <c r="O312" s="14">
        <f t="shared" si="13"/>
        <v>2.418981481481481</v>
      </c>
      <c r="P312" s="14"/>
      <c r="Q312" s="14"/>
      <c r="R312" s="14"/>
      <c r="W312" t="s">
        <v>3530</v>
      </c>
      <c r="X312" s="6">
        <v>2004</v>
      </c>
      <c r="Z312" s="6">
        <v>0</v>
      </c>
      <c r="AD312" s="14">
        <v>122</v>
      </c>
    </row>
    <row r="313" spans="1:30">
      <c r="A313" s="9">
        <v>5</v>
      </c>
      <c r="B313" s="9" t="str">
        <f t="shared" si="14"/>
        <v>Tang Band W5-876SA</v>
      </c>
      <c r="C313" s="14" t="s">
        <v>14</v>
      </c>
      <c r="D313" s="14" t="s">
        <v>1059</v>
      </c>
      <c r="E313" s="39"/>
      <c r="F313" s="14"/>
      <c r="G313" s="14"/>
      <c r="H313" s="14">
        <v>50</v>
      </c>
      <c r="I313" s="14">
        <v>86</v>
      </c>
      <c r="J313" s="9">
        <v>5</v>
      </c>
      <c r="K313" s="14">
        <v>50</v>
      </c>
      <c r="L313" s="14">
        <v>7.13</v>
      </c>
      <c r="M313" s="14">
        <v>0.33</v>
      </c>
      <c r="N313" s="14">
        <f t="shared" si="12"/>
        <v>0.35971223021582732</v>
      </c>
      <c r="O313" s="14">
        <f t="shared" si="13"/>
        <v>3.9951573849878979</v>
      </c>
      <c r="P313" s="14"/>
      <c r="Q313" s="14"/>
      <c r="R313" s="14"/>
      <c r="W313" t="s">
        <v>3530</v>
      </c>
      <c r="X313" s="6">
        <v>2004</v>
      </c>
      <c r="Z313" s="6">
        <v>0</v>
      </c>
      <c r="AD313" s="14">
        <v>139</v>
      </c>
    </row>
    <row r="314" spans="1:30">
      <c r="A314" s="9">
        <v>5</v>
      </c>
      <c r="B314" s="9" t="str">
        <f t="shared" si="14"/>
        <v>Vifa P13WH-00-08</v>
      </c>
      <c r="C314" s="14" t="s">
        <v>260</v>
      </c>
      <c r="D314" s="14" t="s">
        <v>1060</v>
      </c>
      <c r="E314" s="39"/>
      <c r="F314" s="14"/>
      <c r="G314" s="14"/>
      <c r="H314" s="14">
        <v>40</v>
      </c>
      <c r="I314" s="14">
        <v>88</v>
      </c>
      <c r="J314" s="9">
        <v>4</v>
      </c>
      <c r="K314" s="14">
        <v>60</v>
      </c>
      <c r="L314" s="14">
        <v>10</v>
      </c>
      <c r="M314" s="14">
        <v>0.33</v>
      </c>
      <c r="N314" s="14">
        <f t="shared" si="12"/>
        <v>0.42857142857142855</v>
      </c>
      <c r="O314" s="14">
        <f t="shared" si="13"/>
        <v>1.4347826086956526</v>
      </c>
      <c r="P314" s="14"/>
      <c r="Q314" s="14"/>
      <c r="R314" s="14"/>
      <c r="W314" t="s">
        <v>3530</v>
      </c>
      <c r="X314" s="6">
        <v>2004</v>
      </c>
      <c r="Z314" s="6">
        <v>0</v>
      </c>
      <c r="AD314" s="14">
        <v>140</v>
      </c>
    </row>
    <row r="315" spans="1:30">
      <c r="A315" s="9">
        <v>5</v>
      </c>
      <c r="B315" s="9" t="str">
        <f t="shared" si="14"/>
        <v>Visaton AL 130 8 Ohm</v>
      </c>
      <c r="C315" s="14" t="s">
        <v>752</v>
      </c>
      <c r="D315" s="14" t="s">
        <v>1061</v>
      </c>
      <c r="E315" s="39"/>
      <c r="F315" s="14"/>
      <c r="G315" s="14"/>
      <c r="H315" s="14">
        <v>60</v>
      </c>
      <c r="I315" s="14">
        <v>87</v>
      </c>
      <c r="J315" s="9">
        <v>8.5</v>
      </c>
      <c r="K315" s="14">
        <v>40</v>
      </c>
      <c r="L315" s="14">
        <v>15.6</v>
      </c>
      <c r="M315" s="14">
        <v>0.36</v>
      </c>
      <c r="N315" s="14">
        <f t="shared" si="12"/>
        <v>0.38834951456310679</v>
      </c>
      <c r="O315" s="14">
        <f t="shared" si="13"/>
        <v>4.9315068493150749</v>
      </c>
      <c r="P315" s="14"/>
      <c r="Q315" s="14"/>
      <c r="R315" s="14"/>
      <c r="W315" t="s">
        <v>3530</v>
      </c>
      <c r="X315" s="6">
        <v>2004</v>
      </c>
      <c r="Z315" s="6">
        <v>0</v>
      </c>
      <c r="AD315" s="14">
        <v>103</v>
      </c>
    </row>
    <row r="316" spans="1:30">
      <c r="A316" s="9">
        <v>5</v>
      </c>
      <c r="B316" s="9" t="str">
        <f t="shared" si="14"/>
        <v>Visaton AL 130 M 8 Ohm</v>
      </c>
      <c r="C316" s="14" t="s">
        <v>752</v>
      </c>
      <c r="D316" s="14" t="s">
        <v>1062</v>
      </c>
      <c r="E316" s="39"/>
      <c r="F316" s="14"/>
      <c r="G316" s="14"/>
      <c r="H316" s="14">
        <v>60</v>
      </c>
      <c r="I316" s="14">
        <v>90</v>
      </c>
      <c r="J316" s="9">
        <v>5.5</v>
      </c>
      <c r="K316" s="14">
        <v>50</v>
      </c>
      <c r="L316" s="14">
        <v>11.6</v>
      </c>
      <c r="M316" s="14">
        <v>0.39</v>
      </c>
      <c r="N316" s="14">
        <f t="shared" si="12"/>
        <v>0.4098360655737705</v>
      </c>
      <c r="O316" s="14">
        <f t="shared" si="13"/>
        <v>8.0578512396694322</v>
      </c>
      <c r="P316" s="14"/>
      <c r="Q316" s="14"/>
      <c r="R316" s="14"/>
      <c r="W316" t="s">
        <v>3530</v>
      </c>
      <c r="X316" s="6">
        <v>2004</v>
      </c>
      <c r="Z316" s="6">
        <v>0</v>
      </c>
      <c r="AD316" s="14">
        <v>122</v>
      </c>
    </row>
    <row r="317" spans="1:30">
      <c r="A317" s="9">
        <v>5</v>
      </c>
      <c r="B317" s="9" t="str">
        <f t="shared" si="14"/>
        <v>Visaton BG 13 8 Ohm</v>
      </c>
      <c r="C317" s="14" t="s">
        <v>752</v>
      </c>
      <c r="D317" s="14" t="s">
        <v>1063</v>
      </c>
      <c r="E317" s="39"/>
      <c r="F317" s="14"/>
      <c r="G317" s="14"/>
      <c r="H317" s="14">
        <v>20</v>
      </c>
      <c r="I317" s="14">
        <v>89</v>
      </c>
      <c r="J317" s="9">
        <v>1.5</v>
      </c>
      <c r="K317" s="14">
        <v>170</v>
      </c>
      <c r="L317" s="14">
        <v>1.6</v>
      </c>
      <c r="M317" s="14">
        <v>1.68</v>
      </c>
      <c r="N317" s="14">
        <f t="shared" si="12"/>
        <v>2.7868852459016393</v>
      </c>
      <c r="O317" s="14">
        <f t="shared" si="13"/>
        <v>4.229857819905213</v>
      </c>
      <c r="P317" s="14"/>
      <c r="Q317" s="14"/>
      <c r="R317" s="14"/>
      <c r="W317" t="s">
        <v>3530</v>
      </c>
      <c r="X317" s="6">
        <v>2004</v>
      </c>
      <c r="Z317" s="6">
        <v>0</v>
      </c>
      <c r="AD317" s="14">
        <v>61</v>
      </c>
    </row>
    <row r="318" spans="1:30">
      <c r="A318" s="9">
        <v>5</v>
      </c>
      <c r="B318" s="9" t="str">
        <f t="shared" si="14"/>
        <v>Visaton BZ 130 P 4 Ohm</v>
      </c>
      <c r="C318" s="14" t="s">
        <v>752</v>
      </c>
      <c r="D318" s="14" t="s">
        <v>1064</v>
      </c>
      <c r="E318" s="39"/>
      <c r="F318" s="14"/>
      <c r="G318" s="14"/>
      <c r="H318" s="14">
        <v>60</v>
      </c>
      <c r="I318" s="14">
        <v>89</v>
      </c>
      <c r="J318" s="9">
        <v>8</v>
      </c>
      <c r="K318" s="14">
        <v>70</v>
      </c>
      <c r="L318" s="14">
        <v>13</v>
      </c>
      <c r="M318" s="14">
        <v>0.185</v>
      </c>
      <c r="N318" s="14">
        <f t="shared" si="12"/>
        <v>0.37037037037037035</v>
      </c>
      <c r="O318" s="14">
        <f t="shared" si="13"/>
        <v>0.36963036963036966</v>
      </c>
      <c r="P318" s="14"/>
      <c r="Q318" s="14"/>
      <c r="R318" s="14"/>
      <c r="W318" t="s">
        <v>3530</v>
      </c>
      <c r="X318" s="6">
        <v>2004</v>
      </c>
      <c r="Z318" s="6">
        <v>0</v>
      </c>
      <c r="AD318" s="14">
        <v>189</v>
      </c>
    </row>
    <row r="319" spans="1:30">
      <c r="A319" s="9">
        <v>5</v>
      </c>
      <c r="B319" s="9" t="str">
        <f t="shared" si="14"/>
        <v>Visaton FR 13 WP 4 Ohm</v>
      </c>
      <c r="C319" s="14" t="s">
        <v>752</v>
      </c>
      <c r="D319" s="14" t="s">
        <v>1065</v>
      </c>
      <c r="E319" s="39"/>
      <c r="F319" s="14"/>
      <c r="G319" s="14"/>
      <c r="H319" s="14">
        <v>40</v>
      </c>
      <c r="I319" s="14">
        <v>85</v>
      </c>
      <c r="J319" s="9">
        <v>0</v>
      </c>
      <c r="K319" s="14">
        <v>100</v>
      </c>
      <c r="L319" s="14">
        <v>4.4000000000000004</v>
      </c>
      <c r="M319" s="14">
        <v>1.23</v>
      </c>
      <c r="N319" s="14">
        <f t="shared" si="12"/>
        <v>2.1739130434782608</v>
      </c>
      <c r="O319" s="14">
        <f t="shared" si="13"/>
        <v>2.8327959465684018</v>
      </c>
      <c r="P319" s="14"/>
      <c r="Q319" s="14"/>
      <c r="R319" s="14"/>
      <c r="W319" t="s">
        <v>3530</v>
      </c>
      <c r="X319" s="6">
        <v>2004</v>
      </c>
      <c r="Z319" s="6">
        <v>0</v>
      </c>
      <c r="AD319" s="14">
        <v>46</v>
      </c>
    </row>
    <row r="320" spans="1:30">
      <c r="A320" s="9">
        <v>5</v>
      </c>
      <c r="B320" s="9" t="str">
        <f t="shared" si="14"/>
        <v>Visaton MR 130 8 Ohm</v>
      </c>
      <c r="C320" s="14" t="s">
        <v>752</v>
      </c>
      <c r="D320" s="14" t="s">
        <v>1066</v>
      </c>
      <c r="E320" s="39"/>
      <c r="F320" s="14"/>
      <c r="G320" s="14"/>
      <c r="H320" s="14">
        <v>80</v>
      </c>
      <c r="I320" s="14">
        <v>89</v>
      </c>
      <c r="J320" s="9">
        <v>0</v>
      </c>
      <c r="K320" s="14">
        <v>500</v>
      </c>
      <c r="L320" s="14">
        <v>0.1</v>
      </c>
      <c r="M320" s="14">
        <v>3.49</v>
      </c>
      <c r="N320" s="14">
        <f t="shared" si="12"/>
        <v>5.882352941176471</v>
      </c>
      <c r="O320" s="14">
        <f t="shared" si="13"/>
        <v>8.5812638308335387</v>
      </c>
      <c r="P320" s="14"/>
      <c r="Q320" s="14"/>
      <c r="R320" s="14"/>
      <c r="W320" t="s">
        <v>3530</v>
      </c>
      <c r="X320" s="6">
        <v>2004</v>
      </c>
      <c r="Z320" s="6">
        <v>0</v>
      </c>
      <c r="AD320" s="14">
        <v>85</v>
      </c>
    </row>
    <row r="321" spans="1:30">
      <c r="A321" s="9">
        <v>5</v>
      </c>
      <c r="B321" s="9" t="str">
        <f t="shared" si="14"/>
        <v>Visaton SC 13 8 Ohm</v>
      </c>
      <c r="C321" s="14" t="s">
        <v>752</v>
      </c>
      <c r="D321" s="14" t="s">
        <v>1067</v>
      </c>
      <c r="E321" s="39"/>
      <c r="F321" s="14"/>
      <c r="G321" s="14"/>
      <c r="H321" s="14">
        <v>40</v>
      </c>
      <c r="I321" s="14">
        <v>90</v>
      </c>
      <c r="J321" s="9">
        <v>7.5</v>
      </c>
      <c r="K321" s="14">
        <v>75</v>
      </c>
      <c r="L321" s="14">
        <v>8</v>
      </c>
      <c r="M321" s="14">
        <v>0.56999999999999995</v>
      </c>
      <c r="N321" s="14">
        <f t="shared" si="12"/>
        <v>0.90361445783132532</v>
      </c>
      <c r="O321" s="14">
        <f t="shared" si="13"/>
        <v>1.5438786565547127</v>
      </c>
      <c r="P321" s="14"/>
      <c r="Q321" s="14"/>
      <c r="R321" s="14"/>
      <c r="W321" t="s">
        <v>3530</v>
      </c>
      <c r="X321" s="6">
        <v>2004</v>
      </c>
      <c r="Z321" s="6">
        <v>0</v>
      </c>
      <c r="AD321" s="14">
        <v>83</v>
      </c>
    </row>
    <row r="322" spans="1:30">
      <c r="A322" s="9">
        <v>5</v>
      </c>
      <c r="B322" s="9" t="str">
        <f t="shared" si="14"/>
        <v>Visaton T 130 4 Ohm</v>
      </c>
      <c r="C322" s="14" t="s">
        <v>752</v>
      </c>
      <c r="D322" s="14" t="s">
        <v>1068</v>
      </c>
      <c r="E322" s="39"/>
      <c r="F322" s="14"/>
      <c r="G322" s="14"/>
      <c r="H322" s="14">
        <v>50</v>
      </c>
      <c r="I322" s="14">
        <v>86</v>
      </c>
      <c r="J322" s="9">
        <v>6</v>
      </c>
      <c r="K322" s="14">
        <v>80</v>
      </c>
      <c r="L322" s="14">
        <v>3.3</v>
      </c>
      <c r="M322" s="14">
        <v>0.59</v>
      </c>
      <c r="N322" s="14">
        <f t="shared" ref="N322:N385" si="15">IF(AD322&gt;0,K322/AD322,0)</f>
        <v>1.1764705882352942</v>
      </c>
      <c r="O322" s="14">
        <f t="shared" ref="O322:O385" si="16">IF(AD322&gt;0,1/(1/M322-1/N322),0)</f>
        <v>1.1835506519558674</v>
      </c>
      <c r="P322" s="14"/>
      <c r="Q322" s="14"/>
      <c r="R322" s="14"/>
      <c r="W322" t="s">
        <v>3530</v>
      </c>
      <c r="X322" s="6">
        <v>2004</v>
      </c>
      <c r="Z322" s="6">
        <v>0</v>
      </c>
      <c r="AD322" s="14">
        <v>68</v>
      </c>
    </row>
    <row r="323" spans="1:30">
      <c r="A323" s="9">
        <v>5</v>
      </c>
      <c r="B323" s="9" t="str">
        <f t="shared" ref="B323:B386" si="17">CONCATENATE(C323,CHAR(32),D323)</f>
        <v>Visaton W 130 S 4 Ohm</v>
      </c>
      <c r="C323" s="14" t="s">
        <v>752</v>
      </c>
      <c r="D323" s="14" t="s">
        <v>1069</v>
      </c>
      <c r="E323" s="39"/>
      <c r="F323" s="14"/>
      <c r="G323" s="14"/>
      <c r="H323" s="14">
        <v>50</v>
      </c>
      <c r="I323" s="14">
        <v>87</v>
      </c>
      <c r="J323" s="9">
        <v>8</v>
      </c>
      <c r="K323" s="14">
        <v>49</v>
      </c>
      <c r="L323" s="14">
        <v>16</v>
      </c>
      <c r="M323" s="14">
        <v>0.37</v>
      </c>
      <c r="N323" s="14">
        <f t="shared" si="15"/>
        <v>0.42982456140350878</v>
      </c>
      <c r="O323" s="14">
        <f t="shared" si="16"/>
        <v>2.6583577712609969</v>
      </c>
      <c r="P323" s="14"/>
      <c r="Q323" s="14"/>
      <c r="R323" s="14"/>
      <c r="W323" t="s">
        <v>3530</v>
      </c>
      <c r="X323" s="6">
        <v>2004</v>
      </c>
      <c r="Z323" s="6">
        <v>0</v>
      </c>
      <c r="AD323" s="14">
        <v>114</v>
      </c>
    </row>
    <row r="324" spans="1:30">
      <c r="A324" s="9">
        <v>5</v>
      </c>
      <c r="B324" s="9" t="str">
        <f t="shared" si="17"/>
        <v>Visaton W 130 S 8 Ohm</v>
      </c>
      <c r="C324" s="14" t="s">
        <v>752</v>
      </c>
      <c r="D324" s="14" t="s">
        <v>1070</v>
      </c>
      <c r="E324" s="39"/>
      <c r="F324" s="14"/>
      <c r="G324" s="14"/>
      <c r="H324" s="14">
        <v>50</v>
      </c>
      <c r="I324" s="14">
        <v>87</v>
      </c>
      <c r="J324" s="9">
        <v>8</v>
      </c>
      <c r="K324" s="14">
        <v>49</v>
      </c>
      <c r="L324" s="14">
        <v>15</v>
      </c>
      <c r="M324" s="14">
        <v>0.43</v>
      </c>
      <c r="N324" s="14">
        <f t="shared" si="15"/>
        <v>0.53846153846153844</v>
      </c>
      <c r="O324" s="14">
        <f t="shared" si="16"/>
        <v>2.1347517730496453</v>
      </c>
      <c r="P324" s="14"/>
      <c r="Q324" s="14"/>
      <c r="R324" s="14"/>
      <c r="W324" t="s">
        <v>3530</v>
      </c>
      <c r="X324" s="6">
        <v>2004</v>
      </c>
      <c r="Z324" s="6">
        <v>0</v>
      </c>
      <c r="AD324" s="14">
        <v>91</v>
      </c>
    </row>
    <row r="325" spans="1:30">
      <c r="A325" s="9">
        <v>5</v>
      </c>
      <c r="B325" s="9" t="str">
        <f t="shared" si="17"/>
        <v>Visaton W 130 SC 4 Ohm</v>
      </c>
      <c r="C325" s="14" t="s">
        <v>752</v>
      </c>
      <c r="D325" s="14" t="s">
        <v>1071</v>
      </c>
      <c r="E325" s="39"/>
      <c r="F325" s="14"/>
      <c r="G325" s="14"/>
      <c r="H325" s="14">
        <v>50</v>
      </c>
      <c r="I325" s="14">
        <v>87</v>
      </c>
      <c r="J325" s="9">
        <v>8</v>
      </c>
      <c r="K325" s="14">
        <v>49</v>
      </c>
      <c r="L325" s="14">
        <v>13</v>
      </c>
      <c r="M325" s="14">
        <v>0.35</v>
      </c>
      <c r="N325" s="14">
        <f t="shared" si="15"/>
        <v>0.40833333333333333</v>
      </c>
      <c r="O325" s="14">
        <f t="shared" si="16"/>
        <v>2.4499999999999997</v>
      </c>
      <c r="P325" s="14"/>
      <c r="Q325" s="14"/>
      <c r="R325" s="14"/>
      <c r="W325" t="s">
        <v>3530</v>
      </c>
      <c r="X325" s="6">
        <v>2004</v>
      </c>
      <c r="Z325" s="6">
        <v>0</v>
      </c>
      <c r="AD325" s="14">
        <v>120</v>
      </c>
    </row>
    <row r="326" spans="1:30">
      <c r="A326" s="9">
        <v>5</v>
      </c>
      <c r="B326" s="9" t="str">
        <f t="shared" si="17"/>
        <v>Visaton W 130 SC 8 Ohm</v>
      </c>
      <c r="C326" s="14" t="s">
        <v>752</v>
      </c>
      <c r="D326" s="14" t="s">
        <v>1072</v>
      </c>
      <c r="E326" s="39"/>
      <c r="F326" s="14"/>
      <c r="G326" s="14"/>
      <c r="H326" s="14">
        <v>50</v>
      </c>
      <c r="I326" s="14">
        <v>87</v>
      </c>
      <c r="J326" s="9">
        <v>8</v>
      </c>
      <c r="K326" s="14">
        <v>49</v>
      </c>
      <c r="L326" s="14">
        <v>17</v>
      </c>
      <c r="M326" s="14">
        <v>0.39</v>
      </c>
      <c r="N326" s="14">
        <f t="shared" si="15"/>
        <v>0.48039215686274511</v>
      </c>
      <c r="O326" s="14">
        <f t="shared" si="16"/>
        <v>2.072668112798266</v>
      </c>
      <c r="P326" s="14"/>
      <c r="Q326" s="14"/>
      <c r="R326" s="14"/>
      <c r="W326" t="s">
        <v>3530</v>
      </c>
      <c r="X326" s="6">
        <v>2004</v>
      </c>
      <c r="Z326" s="6">
        <v>0</v>
      </c>
      <c r="AD326" s="14">
        <v>102</v>
      </c>
    </row>
    <row r="327" spans="1:30">
      <c r="A327" s="9">
        <v>5</v>
      </c>
      <c r="B327" s="9" t="str">
        <f t="shared" si="17"/>
        <v>Visaton WS 13 E 8 Ohm</v>
      </c>
      <c r="C327" s="14" t="s">
        <v>752</v>
      </c>
      <c r="D327" s="14" t="s">
        <v>1073</v>
      </c>
      <c r="E327" s="39"/>
      <c r="F327" s="14"/>
      <c r="G327" s="14"/>
      <c r="H327" s="14">
        <v>40</v>
      </c>
      <c r="I327" s="14">
        <v>86</v>
      </c>
      <c r="J327" s="9">
        <v>7.5</v>
      </c>
      <c r="K327" s="14">
        <v>83</v>
      </c>
      <c r="L327" s="14">
        <v>7.4</v>
      </c>
      <c r="M327" s="14">
        <v>1.08</v>
      </c>
      <c r="N327" s="14">
        <f t="shared" si="15"/>
        <v>1.5660377358490567</v>
      </c>
      <c r="O327" s="14">
        <f t="shared" si="16"/>
        <v>3.4798136645962741</v>
      </c>
      <c r="P327" s="14"/>
      <c r="Q327" s="14"/>
      <c r="R327" s="14"/>
      <c r="W327" t="s">
        <v>3530</v>
      </c>
      <c r="X327" s="6">
        <v>2004</v>
      </c>
      <c r="Z327" s="6">
        <v>0</v>
      </c>
      <c r="AD327" s="14">
        <v>53</v>
      </c>
    </row>
    <row r="328" spans="1:30">
      <c r="A328" s="9">
        <v>5.25</v>
      </c>
      <c r="B328" s="9" t="str">
        <f t="shared" si="17"/>
        <v>Audax AM130Z2</v>
      </c>
      <c r="C328" s="14" t="s">
        <v>782</v>
      </c>
      <c r="D328" s="14" t="s">
        <v>1074</v>
      </c>
      <c r="E328" s="39"/>
      <c r="F328" s="14"/>
      <c r="G328" s="14"/>
      <c r="H328" s="14">
        <v>50</v>
      </c>
      <c r="I328" s="14">
        <v>89.8</v>
      </c>
      <c r="J328" s="9">
        <v>2.6</v>
      </c>
      <c r="K328" s="14">
        <v>57</v>
      </c>
      <c r="L328" s="14">
        <v>10.58</v>
      </c>
      <c r="M328" s="14">
        <v>0.28999999999999998</v>
      </c>
      <c r="N328" s="14">
        <f t="shared" si="15"/>
        <v>0</v>
      </c>
      <c r="O328" s="14">
        <f t="shared" si="16"/>
        <v>0</v>
      </c>
      <c r="P328" s="14"/>
      <c r="Q328" s="14"/>
      <c r="R328" s="14"/>
      <c r="W328" t="s">
        <v>3530</v>
      </c>
      <c r="X328" s="6">
        <v>2004</v>
      </c>
      <c r="Z328" s="6">
        <v>0</v>
      </c>
      <c r="AD328" s="14"/>
    </row>
    <row r="329" spans="1:30">
      <c r="A329" s="9">
        <v>5.25</v>
      </c>
      <c r="B329" s="9" t="str">
        <f t="shared" si="17"/>
        <v>Audax HM130C0</v>
      </c>
      <c r="C329" s="14" t="s">
        <v>782</v>
      </c>
      <c r="D329" s="14" t="s">
        <v>1075</v>
      </c>
      <c r="E329" s="39"/>
      <c r="F329" s="14"/>
      <c r="G329" s="14"/>
      <c r="H329" s="14">
        <v>50</v>
      </c>
      <c r="I329" s="14">
        <v>90</v>
      </c>
      <c r="J329" s="9">
        <v>3</v>
      </c>
      <c r="K329" s="14">
        <v>46</v>
      </c>
      <c r="L329" s="14">
        <v>18</v>
      </c>
      <c r="M329" s="14">
        <v>0.31</v>
      </c>
      <c r="N329" s="14">
        <f t="shared" si="15"/>
        <v>0</v>
      </c>
      <c r="O329" s="14">
        <f t="shared" si="16"/>
        <v>0</v>
      </c>
      <c r="P329" s="14"/>
      <c r="Q329" s="14"/>
      <c r="R329" s="14"/>
      <c r="W329" t="s">
        <v>3530</v>
      </c>
      <c r="X329" s="6">
        <v>2004</v>
      </c>
      <c r="Z329" s="6">
        <v>0</v>
      </c>
      <c r="AD329" s="14"/>
    </row>
    <row r="330" spans="1:30">
      <c r="A330" s="9">
        <v>5.25</v>
      </c>
      <c r="B330" s="9" t="str">
        <f t="shared" si="17"/>
        <v>Audax HM130G14</v>
      </c>
      <c r="C330" s="14" t="s">
        <v>782</v>
      </c>
      <c r="D330" s="14" t="s">
        <v>1076</v>
      </c>
      <c r="E330" s="39"/>
      <c r="F330" s="14"/>
      <c r="G330" s="14"/>
      <c r="H330" s="14">
        <v>50</v>
      </c>
      <c r="I330" s="14">
        <v>86.4</v>
      </c>
      <c r="J330" s="9">
        <v>3.1</v>
      </c>
      <c r="K330" s="14">
        <v>58</v>
      </c>
      <c r="L330" s="14">
        <v>8.83</v>
      </c>
      <c r="M330" s="14">
        <v>0.48</v>
      </c>
      <c r="N330" s="14">
        <f t="shared" si="15"/>
        <v>0</v>
      </c>
      <c r="O330" s="14">
        <f t="shared" si="16"/>
        <v>0</v>
      </c>
      <c r="P330" s="14"/>
      <c r="Q330" s="14"/>
      <c r="R330" s="14"/>
      <c r="W330" t="s">
        <v>3530</v>
      </c>
      <c r="X330" s="6">
        <v>2004</v>
      </c>
      <c r="Z330" s="6">
        <v>0</v>
      </c>
      <c r="AD330" s="14"/>
    </row>
    <row r="331" spans="1:30">
      <c r="A331" s="9">
        <v>5.25</v>
      </c>
      <c r="B331" s="9" t="str">
        <f t="shared" si="17"/>
        <v>Audax HM130Z12</v>
      </c>
      <c r="C331" s="14" t="s">
        <v>782</v>
      </c>
      <c r="D331" s="14" t="s">
        <v>1077</v>
      </c>
      <c r="E331" s="39"/>
      <c r="F331" s="14"/>
      <c r="G331" s="14"/>
      <c r="H331" s="14">
        <v>50</v>
      </c>
      <c r="I331" s="14">
        <v>87.8</v>
      </c>
      <c r="J331" s="9">
        <v>3.1</v>
      </c>
      <c r="K331" s="14">
        <v>55</v>
      </c>
      <c r="L331" s="14">
        <v>10.69</v>
      </c>
      <c r="M331" s="14">
        <v>0.41</v>
      </c>
      <c r="N331" s="14">
        <f t="shared" si="15"/>
        <v>0</v>
      </c>
      <c r="O331" s="14">
        <f t="shared" si="16"/>
        <v>0</v>
      </c>
      <c r="P331" s="14"/>
      <c r="Q331" s="14"/>
      <c r="R331" s="14"/>
      <c r="W331" t="s">
        <v>3530</v>
      </c>
      <c r="X331" s="6">
        <v>2004</v>
      </c>
      <c r="Z331" s="6">
        <v>0</v>
      </c>
      <c r="AD331" s="14"/>
    </row>
    <row r="332" spans="1:30">
      <c r="A332" s="9">
        <v>5.25</v>
      </c>
      <c r="B332" s="9" t="str">
        <f t="shared" si="17"/>
        <v>Babb Model 514</v>
      </c>
      <c r="C332" s="14" t="s">
        <v>843</v>
      </c>
      <c r="D332" s="14" t="s">
        <v>1078</v>
      </c>
      <c r="E332" s="39"/>
      <c r="F332" s="14"/>
      <c r="G332" s="14"/>
      <c r="H332" s="14">
        <v>80</v>
      </c>
      <c r="I332" s="14">
        <v>87.9</v>
      </c>
      <c r="J332" s="9"/>
      <c r="K332" s="14">
        <v>42.51</v>
      </c>
      <c r="L332" s="14">
        <v>12.08</v>
      </c>
      <c r="M332" s="14">
        <v>1.49</v>
      </c>
      <c r="N332" s="14">
        <f t="shared" si="15"/>
        <v>2.1254999999999997</v>
      </c>
      <c r="O332" s="14">
        <f t="shared" si="16"/>
        <v>4.9834697088906381</v>
      </c>
      <c r="P332" s="14"/>
      <c r="Q332" s="14"/>
      <c r="R332" s="14"/>
      <c r="W332" t="s">
        <v>3530</v>
      </c>
      <c r="X332" s="6">
        <v>2004</v>
      </c>
      <c r="Z332" s="6">
        <v>0</v>
      </c>
      <c r="AD332" s="14">
        <v>20</v>
      </c>
    </row>
    <row r="333" spans="1:30">
      <c r="A333" s="9">
        <v>5.25</v>
      </c>
      <c r="B333" s="9" t="str">
        <f t="shared" si="17"/>
        <v>Babb Model 534</v>
      </c>
      <c r="C333" s="14" t="s">
        <v>843</v>
      </c>
      <c r="D333" s="14" t="s">
        <v>1079</v>
      </c>
      <c r="E333" s="39"/>
      <c r="F333" s="14"/>
      <c r="G333" s="14"/>
      <c r="H333" s="14">
        <v>80</v>
      </c>
      <c r="I333" s="14">
        <v>91.41</v>
      </c>
      <c r="J333" s="9"/>
      <c r="K333" s="14">
        <v>30.88</v>
      </c>
      <c r="L333" s="14">
        <v>19.739999999999998</v>
      </c>
      <c r="M333" s="14">
        <v>0.61</v>
      </c>
      <c r="N333" s="14">
        <f t="shared" si="15"/>
        <v>0.70181818181818179</v>
      </c>
      <c r="O333" s="14">
        <f t="shared" si="16"/>
        <v>4.6625742574257458</v>
      </c>
      <c r="P333" s="14"/>
      <c r="Q333" s="14"/>
      <c r="R333" s="14"/>
      <c r="W333" t="s">
        <v>3530</v>
      </c>
      <c r="X333" s="6">
        <v>2004</v>
      </c>
      <c r="Z333" s="6">
        <v>0</v>
      </c>
      <c r="AD333" s="14">
        <v>44</v>
      </c>
    </row>
    <row r="334" spans="1:30">
      <c r="A334" s="9">
        <v>5.25</v>
      </c>
      <c r="B334" s="9" t="str">
        <f t="shared" si="17"/>
        <v>Babb Model 538</v>
      </c>
      <c r="C334" s="14" t="s">
        <v>843</v>
      </c>
      <c r="D334" s="14" t="s">
        <v>1080</v>
      </c>
      <c r="E334" s="39"/>
      <c r="F334" s="14"/>
      <c r="G334" s="14"/>
      <c r="H334" s="14">
        <v>80</v>
      </c>
      <c r="I334" s="14">
        <v>92.62</v>
      </c>
      <c r="J334" s="9"/>
      <c r="K334" s="14">
        <v>31.33</v>
      </c>
      <c r="L334" s="14">
        <v>18.57</v>
      </c>
      <c r="M334" s="14">
        <v>0.69</v>
      </c>
      <c r="N334" s="14">
        <f t="shared" si="15"/>
        <v>0.76414634146341465</v>
      </c>
      <c r="O334" s="14">
        <f t="shared" si="16"/>
        <v>7.1110855263157795</v>
      </c>
      <c r="P334" s="14"/>
      <c r="Q334" s="14"/>
      <c r="R334" s="14"/>
      <c r="W334" t="s">
        <v>3530</v>
      </c>
      <c r="X334" s="6">
        <v>2004</v>
      </c>
      <c r="Z334" s="6">
        <v>0</v>
      </c>
      <c r="AD334" s="14">
        <v>41</v>
      </c>
    </row>
    <row r="335" spans="1:30">
      <c r="A335" s="9">
        <v>5.25</v>
      </c>
      <c r="B335" s="9" t="str">
        <f t="shared" si="17"/>
        <v>Dayton 295-010</v>
      </c>
      <c r="C335" s="9" t="s">
        <v>970</v>
      </c>
      <c r="D335" s="9" t="s">
        <v>1081</v>
      </c>
      <c r="E335" s="38"/>
      <c r="F335" s="9"/>
      <c r="G335" s="9"/>
      <c r="H335" s="9">
        <v>100</v>
      </c>
      <c r="I335" s="9">
        <v>89.3</v>
      </c>
      <c r="J335" s="9">
        <v>1.5</v>
      </c>
      <c r="K335" s="9">
        <v>84</v>
      </c>
      <c r="L335" s="9">
        <v>4.2</v>
      </c>
      <c r="M335" s="9">
        <v>0.46</v>
      </c>
      <c r="N335" s="14">
        <f t="shared" si="15"/>
        <v>0.53164556962025311</v>
      </c>
      <c r="O335" s="14">
        <f t="shared" si="16"/>
        <v>3.4134275618374597</v>
      </c>
      <c r="P335" s="9"/>
      <c r="Q335" s="9"/>
      <c r="R335" s="9"/>
      <c r="W335" t="s">
        <v>3530</v>
      </c>
      <c r="X335" s="6">
        <v>2004</v>
      </c>
      <c r="Z335" s="6">
        <v>0</v>
      </c>
      <c r="AD335" s="9">
        <v>158</v>
      </c>
    </row>
    <row r="336" spans="1:30">
      <c r="A336" s="9">
        <v>5.25</v>
      </c>
      <c r="B336" s="9" t="str">
        <f t="shared" si="17"/>
        <v>Dayton 295-300</v>
      </c>
      <c r="C336" s="9" t="s">
        <v>970</v>
      </c>
      <c r="D336" s="9" t="s">
        <v>39</v>
      </c>
      <c r="E336" s="38"/>
      <c r="F336" s="9"/>
      <c r="G336" s="9"/>
      <c r="H336" s="9">
        <v>45</v>
      </c>
      <c r="I336" s="9">
        <v>87.7</v>
      </c>
      <c r="J336" s="9">
        <v>2.5</v>
      </c>
      <c r="K336" s="9">
        <v>43.5</v>
      </c>
      <c r="L336" s="9">
        <v>17.3</v>
      </c>
      <c r="M336" s="9">
        <v>0.4</v>
      </c>
      <c r="N336" s="14">
        <f t="shared" si="15"/>
        <v>0.5117647058823529</v>
      </c>
      <c r="O336" s="14">
        <f t="shared" si="16"/>
        <v>1.8315789473684212</v>
      </c>
      <c r="P336" s="9"/>
      <c r="Q336" s="9"/>
      <c r="R336" s="9"/>
      <c r="W336" t="s">
        <v>3530</v>
      </c>
      <c r="X336" s="6">
        <v>2004</v>
      </c>
      <c r="Z336" s="6">
        <v>0</v>
      </c>
      <c r="AD336" s="9">
        <v>85</v>
      </c>
    </row>
    <row r="337" spans="1:30">
      <c r="A337" s="9">
        <v>5.25</v>
      </c>
      <c r="B337" s="9" t="str">
        <f t="shared" si="17"/>
        <v>Dayton 295-301</v>
      </c>
      <c r="C337" s="9" t="s">
        <v>970</v>
      </c>
      <c r="D337" s="9" t="s">
        <v>41</v>
      </c>
      <c r="E337" s="38"/>
      <c r="F337" s="9"/>
      <c r="G337" s="9"/>
      <c r="H337" s="9">
        <v>45</v>
      </c>
      <c r="I337" s="9">
        <v>88.1</v>
      </c>
      <c r="J337" s="9">
        <v>2.5</v>
      </c>
      <c r="K337" s="9">
        <v>48</v>
      </c>
      <c r="L337" s="9">
        <v>14.2</v>
      </c>
      <c r="M337" s="9">
        <v>0.4</v>
      </c>
      <c r="N337" s="14">
        <f t="shared" si="15"/>
        <v>0.52173913043478259</v>
      </c>
      <c r="O337" s="14">
        <f t="shared" si="16"/>
        <v>1.7142857142857144</v>
      </c>
      <c r="P337" s="9"/>
      <c r="Q337" s="9"/>
      <c r="R337" s="9"/>
      <c r="W337" t="s">
        <v>3530</v>
      </c>
      <c r="X337" s="6">
        <v>2004</v>
      </c>
      <c r="Z337" s="6">
        <v>0</v>
      </c>
      <c r="AD337" s="9">
        <v>92</v>
      </c>
    </row>
    <row r="338" spans="1:30">
      <c r="A338" s="9">
        <v>5.25</v>
      </c>
      <c r="B338" s="9" t="str">
        <f t="shared" si="17"/>
        <v>KEF B110-1003</v>
      </c>
      <c r="C338" s="14" t="s">
        <v>1082</v>
      </c>
      <c r="D338" s="14" t="s">
        <v>1083</v>
      </c>
      <c r="E338" s="39"/>
      <c r="F338" s="14"/>
      <c r="G338" s="14"/>
      <c r="H338" s="14">
        <v>30</v>
      </c>
      <c r="I338" s="14">
        <v>88</v>
      </c>
      <c r="J338" s="9">
        <v>3</v>
      </c>
      <c r="K338" s="14">
        <v>38</v>
      </c>
      <c r="L338" s="14">
        <v>23.6</v>
      </c>
      <c r="M338" s="14">
        <v>0.3145</v>
      </c>
      <c r="N338" s="14">
        <f t="shared" si="15"/>
        <v>0.33043478260869563</v>
      </c>
      <c r="O338" s="14">
        <f t="shared" si="16"/>
        <v>6.5216916780354817</v>
      </c>
      <c r="P338" s="14"/>
      <c r="Q338" s="14"/>
      <c r="R338" s="14"/>
      <c r="W338" t="s">
        <v>3530</v>
      </c>
      <c r="X338" s="6">
        <v>2004</v>
      </c>
      <c r="Z338" s="6">
        <v>0</v>
      </c>
      <c r="AD338" s="14">
        <v>115</v>
      </c>
    </row>
    <row r="339" spans="1:30">
      <c r="A339" s="9">
        <v>5.25</v>
      </c>
      <c r="B339" s="9" t="str">
        <f t="shared" si="17"/>
        <v>KEF B110-1057</v>
      </c>
      <c r="C339" s="14" t="s">
        <v>1082</v>
      </c>
      <c r="D339" s="14" t="s">
        <v>1084</v>
      </c>
      <c r="E339" s="39"/>
      <c r="F339" s="14"/>
      <c r="G339" s="14"/>
      <c r="H339" s="14">
        <v>50</v>
      </c>
      <c r="I339" s="14">
        <v>87</v>
      </c>
      <c r="J339" s="9">
        <v>3</v>
      </c>
      <c r="K339" s="14">
        <v>37</v>
      </c>
      <c r="L339" s="14">
        <v>23.6</v>
      </c>
      <c r="M339" s="14">
        <v>0.32879999999999998</v>
      </c>
      <c r="N339" s="14">
        <f t="shared" si="15"/>
        <v>0.38144329896907214</v>
      </c>
      <c r="O339" s="14">
        <f t="shared" si="16"/>
        <v>2.3824220585931393</v>
      </c>
      <c r="P339" s="14"/>
      <c r="Q339" s="14"/>
      <c r="R339" s="14"/>
      <c r="W339" t="s">
        <v>3530</v>
      </c>
      <c r="X339" s="6">
        <v>2004</v>
      </c>
      <c r="Z339" s="6">
        <v>0</v>
      </c>
      <c r="AD339" s="14">
        <v>97</v>
      </c>
    </row>
    <row r="340" spans="1:30">
      <c r="A340" s="9">
        <v>5.25</v>
      </c>
      <c r="B340" s="9" t="str">
        <f t="shared" si="17"/>
        <v xml:space="preserve">Morel Dotech MKII 5 </v>
      </c>
      <c r="C340" s="14" t="s">
        <v>13</v>
      </c>
      <c r="D340" s="14" t="s">
        <v>1085</v>
      </c>
      <c r="E340" s="39"/>
      <c r="F340" s="14"/>
      <c r="G340" s="14"/>
      <c r="H340" s="14">
        <v>120</v>
      </c>
      <c r="I340" s="14">
        <v>90</v>
      </c>
      <c r="J340" s="9">
        <v>2.75</v>
      </c>
      <c r="K340" s="14">
        <v>70</v>
      </c>
      <c r="L340" s="14">
        <v>7.16</v>
      </c>
      <c r="M340" s="14">
        <v>1.04</v>
      </c>
      <c r="N340" s="14">
        <f t="shared" si="15"/>
        <v>1.3725490196078431</v>
      </c>
      <c r="O340" s="14">
        <f t="shared" si="16"/>
        <v>4.2924528301886804</v>
      </c>
      <c r="P340" s="14"/>
      <c r="Q340" s="14"/>
      <c r="R340" s="14"/>
      <c r="W340" t="s">
        <v>3530</v>
      </c>
      <c r="X340" s="6">
        <v>2004</v>
      </c>
      <c r="Z340" s="6">
        <v>0</v>
      </c>
      <c r="AD340" s="14">
        <v>51</v>
      </c>
    </row>
    <row r="341" spans="1:30">
      <c r="A341" s="9">
        <v>5.25</v>
      </c>
      <c r="B341" s="9" t="str">
        <f t="shared" si="17"/>
        <v xml:space="preserve">Morel Elate 5 </v>
      </c>
      <c r="C341" s="14" t="s">
        <v>13</v>
      </c>
      <c r="D341" s="14" t="s">
        <v>1086</v>
      </c>
      <c r="E341" s="39"/>
      <c r="F341" s="14"/>
      <c r="G341" s="14"/>
      <c r="H341" s="14">
        <v>160</v>
      </c>
      <c r="I341" s="14">
        <v>89</v>
      </c>
      <c r="J341" s="9">
        <v>4.25</v>
      </c>
      <c r="K341" s="14">
        <v>55</v>
      </c>
      <c r="L341" s="14">
        <v>13.4</v>
      </c>
      <c r="M341" s="14">
        <v>0.35</v>
      </c>
      <c r="N341" s="14">
        <f t="shared" si="15"/>
        <v>0.41984732824427479</v>
      </c>
      <c r="O341" s="14">
        <f t="shared" si="16"/>
        <v>2.1038251366120218</v>
      </c>
      <c r="P341" s="14"/>
      <c r="Q341" s="14"/>
      <c r="R341" s="14"/>
      <c r="W341" t="s">
        <v>3530</v>
      </c>
      <c r="X341" s="6">
        <v>2004</v>
      </c>
      <c r="Z341" s="6">
        <v>0</v>
      </c>
      <c r="AD341" s="14">
        <v>131</v>
      </c>
    </row>
    <row r="342" spans="1:30">
      <c r="A342" s="9">
        <v>5.25</v>
      </c>
      <c r="B342" s="9" t="str">
        <f t="shared" si="17"/>
        <v xml:space="preserve">Morel Hybrid Ovation 5 </v>
      </c>
      <c r="C342" s="14" t="s">
        <v>13</v>
      </c>
      <c r="D342" s="14" t="s">
        <v>1087</v>
      </c>
      <c r="E342" s="39"/>
      <c r="F342" s="14"/>
      <c r="G342" s="14"/>
      <c r="H342" s="14">
        <v>150</v>
      </c>
      <c r="I342" s="14">
        <v>91</v>
      </c>
      <c r="J342" s="9">
        <v>2.75</v>
      </c>
      <c r="K342" s="14">
        <v>60</v>
      </c>
      <c r="L342" s="14">
        <v>10.5</v>
      </c>
      <c r="M342" s="14">
        <v>0.45</v>
      </c>
      <c r="N342" s="14">
        <f t="shared" si="15"/>
        <v>0.55045871559633031</v>
      </c>
      <c r="O342" s="14">
        <f t="shared" si="16"/>
        <v>2.4657534246575334</v>
      </c>
      <c r="P342" s="14"/>
      <c r="Q342" s="14"/>
      <c r="R342" s="14"/>
      <c r="W342" t="s">
        <v>3530</v>
      </c>
      <c r="X342" s="6">
        <v>2004</v>
      </c>
      <c r="Z342" s="6">
        <v>0</v>
      </c>
      <c r="AD342" s="14">
        <v>109</v>
      </c>
    </row>
    <row r="343" spans="1:30">
      <c r="A343" s="9">
        <v>5.25</v>
      </c>
      <c r="B343" s="9" t="str">
        <f t="shared" si="17"/>
        <v xml:space="preserve">Morel Integra Ovation 5 </v>
      </c>
      <c r="C343" s="14" t="s">
        <v>13</v>
      </c>
      <c r="D343" s="14" t="s">
        <v>1088</v>
      </c>
      <c r="E343" s="39"/>
      <c r="F343" s="14"/>
      <c r="G343" s="14"/>
      <c r="H343" s="14">
        <v>90</v>
      </c>
      <c r="I343" s="14">
        <v>90</v>
      </c>
      <c r="J343" s="9">
        <v>2.75</v>
      </c>
      <c r="K343" s="14">
        <v>70</v>
      </c>
      <c r="L343" s="14">
        <v>10.5</v>
      </c>
      <c r="M343" s="14">
        <v>0.45</v>
      </c>
      <c r="N343" s="14">
        <f t="shared" si="15"/>
        <v>0.51851851851851849</v>
      </c>
      <c r="O343" s="14">
        <f t="shared" si="16"/>
        <v>3.4054054054054048</v>
      </c>
      <c r="P343" s="14"/>
      <c r="Q343" s="14"/>
      <c r="R343" s="14"/>
      <c r="W343" t="s">
        <v>3530</v>
      </c>
      <c r="X343" s="6">
        <v>2004</v>
      </c>
      <c r="Z343" s="6">
        <v>0</v>
      </c>
      <c r="AD343" s="14">
        <v>135</v>
      </c>
    </row>
    <row r="344" spans="1:30">
      <c r="A344" s="9">
        <v>5.5</v>
      </c>
      <c r="B344" s="9" t="str">
        <f t="shared" si="17"/>
        <v>Audax AP130Z0</v>
      </c>
      <c r="C344" s="14" t="s">
        <v>782</v>
      </c>
      <c r="D344" s="14" t="s">
        <v>1089</v>
      </c>
      <c r="E344" s="39"/>
      <c r="F344" s="14"/>
      <c r="G344" s="14"/>
      <c r="H344" s="14">
        <v>40</v>
      </c>
      <c r="I344" s="14">
        <v>87</v>
      </c>
      <c r="J344" s="9">
        <v>2.5</v>
      </c>
      <c r="K344" s="14">
        <v>58</v>
      </c>
      <c r="L344" s="14">
        <v>11</v>
      </c>
      <c r="M344" s="14">
        <v>0.41</v>
      </c>
      <c r="N344" s="14">
        <f t="shared" si="15"/>
        <v>0.56862745098039214</v>
      </c>
      <c r="O344" s="14">
        <f t="shared" si="16"/>
        <v>1.4697156983930779</v>
      </c>
      <c r="P344" s="14"/>
      <c r="Q344" s="14"/>
      <c r="R344" s="14"/>
      <c r="W344" t="s">
        <v>3530</v>
      </c>
      <c r="X344" s="6">
        <v>2004</v>
      </c>
      <c r="Z344" s="6">
        <v>0</v>
      </c>
      <c r="AD344" s="14">
        <v>102</v>
      </c>
    </row>
    <row r="345" spans="1:30">
      <c r="A345" s="9">
        <v>5.5</v>
      </c>
      <c r="B345" s="9" t="str">
        <f t="shared" si="17"/>
        <v>Focal 5WS</v>
      </c>
      <c r="C345" s="14" t="s">
        <v>977</v>
      </c>
      <c r="D345" s="14" t="s">
        <v>1090</v>
      </c>
      <c r="E345" s="39"/>
      <c r="F345" s="14"/>
      <c r="G345" s="14"/>
      <c r="H345" s="14">
        <v>80</v>
      </c>
      <c r="I345" s="14">
        <v>87</v>
      </c>
      <c r="J345" s="9">
        <v>8</v>
      </c>
      <c r="K345" s="14">
        <v>44.6</v>
      </c>
      <c r="L345" s="14">
        <v>8.6999999999999993</v>
      </c>
      <c r="M345" s="14">
        <v>0.36</v>
      </c>
      <c r="N345" s="14">
        <f t="shared" si="15"/>
        <v>0.38119658119658123</v>
      </c>
      <c r="O345" s="14">
        <f t="shared" si="16"/>
        <v>6.4741935483870927</v>
      </c>
      <c r="P345" s="14"/>
      <c r="Q345" s="14"/>
      <c r="R345" s="14"/>
      <c r="W345" t="s">
        <v>3530</v>
      </c>
      <c r="X345" s="6">
        <v>2004</v>
      </c>
      <c r="Z345" s="6">
        <v>0</v>
      </c>
      <c r="AD345" s="14">
        <v>117</v>
      </c>
    </row>
    <row r="346" spans="1:30">
      <c r="A346" s="9">
        <v>5.5</v>
      </c>
      <c r="B346" s="9" t="str">
        <f t="shared" si="17"/>
        <v>Logic BC14SG49-04</v>
      </c>
      <c r="C346" s="14" t="s">
        <v>927</v>
      </c>
      <c r="D346" s="14" t="s">
        <v>1091</v>
      </c>
      <c r="E346" s="39"/>
      <c r="F346" s="14"/>
      <c r="G346" s="14"/>
      <c r="H346" s="14">
        <v>30</v>
      </c>
      <c r="I346" s="14"/>
      <c r="J346" s="9"/>
      <c r="K346" s="14">
        <v>61</v>
      </c>
      <c r="L346" s="14">
        <v>9.1999999999999993</v>
      </c>
      <c r="M346" s="14">
        <v>0.41</v>
      </c>
      <c r="N346" s="14">
        <f t="shared" si="15"/>
        <v>0.46923076923076923</v>
      </c>
      <c r="O346" s="14">
        <f t="shared" si="16"/>
        <v>3.2480519480519501</v>
      </c>
      <c r="P346" s="14"/>
      <c r="Q346" s="14"/>
      <c r="R346" s="14"/>
      <c r="W346" t="s">
        <v>3530</v>
      </c>
      <c r="X346" s="6">
        <v>2004</v>
      </c>
      <c r="Z346" s="6">
        <v>0</v>
      </c>
      <c r="AD346" s="14">
        <v>130</v>
      </c>
    </row>
    <row r="347" spans="1:30">
      <c r="A347" s="9">
        <v>5.5</v>
      </c>
      <c r="B347" s="9" t="str">
        <f t="shared" si="17"/>
        <v>Logic BC14SG49-08</v>
      </c>
      <c r="C347" s="14" t="s">
        <v>927</v>
      </c>
      <c r="D347" s="14" t="s">
        <v>1092</v>
      </c>
      <c r="E347" s="39"/>
      <c r="F347" s="14"/>
      <c r="G347" s="14"/>
      <c r="H347" s="14">
        <v>30</v>
      </c>
      <c r="I347" s="14"/>
      <c r="J347" s="9"/>
      <c r="K347" s="14">
        <v>63</v>
      </c>
      <c r="L347" s="14">
        <v>9.6</v>
      </c>
      <c r="M347" s="14">
        <v>0.47</v>
      </c>
      <c r="N347" s="14">
        <f t="shared" si="15"/>
        <v>0.54782608695652169</v>
      </c>
      <c r="O347" s="14">
        <f t="shared" si="16"/>
        <v>3.308379888268159</v>
      </c>
      <c r="P347" s="14"/>
      <c r="Q347" s="14"/>
      <c r="R347" s="14"/>
      <c r="W347" t="s">
        <v>3530</v>
      </c>
      <c r="X347" s="6">
        <v>2004</v>
      </c>
      <c r="Z347" s="6">
        <v>0</v>
      </c>
      <c r="AD347" s="14">
        <v>115</v>
      </c>
    </row>
    <row r="348" spans="1:30">
      <c r="A348" s="9">
        <v>5.5</v>
      </c>
      <c r="B348" s="9" t="str">
        <f t="shared" si="17"/>
        <v>Logic BC14WG49-04</v>
      </c>
      <c r="C348" s="14" t="s">
        <v>927</v>
      </c>
      <c r="D348" s="14" t="s">
        <v>1093</v>
      </c>
      <c r="E348" s="39"/>
      <c r="F348" s="14"/>
      <c r="G348" s="14"/>
      <c r="H348" s="14">
        <v>30</v>
      </c>
      <c r="I348" s="14"/>
      <c r="J348" s="9"/>
      <c r="K348" s="14">
        <v>61</v>
      </c>
      <c r="L348" s="14">
        <v>9.1999999999999993</v>
      </c>
      <c r="M348" s="14">
        <v>0.41</v>
      </c>
      <c r="N348" s="14">
        <f t="shared" si="15"/>
        <v>0.46923076923076923</v>
      </c>
      <c r="O348" s="14">
        <f t="shared" si="16"/>
        <v>3.2480519480519501</v>
      </c>
      <c r="P348" s="14"/>
      <c r="Q348" s="14"/>
      <c r="R348" s="14"/>
      <c r="W348" t="s">
        <v>3530</v>
      </c>
      <c r="X348" s="6">
        <v>2004</v>
      </c>
      <c r="Z348" s="6">
        <v>0</v>
      </c>
      <c r="AD348" s="14">
        <v>130</v>
      </c>
    </row>
    <row r="349" spans="1:30">
      <c r="A349" s="9">
        <v>5.5</v>
      </c>
      <c r="B349" s="9" t="str">
        <f t="shared" si="17"/>
        <v>Logic BC14WG49-08</v>
      </c>
      <c r="C349" s="14" t="s">
        <v>927</v>
      </c>
      <c r="D349" s="14" t="s">
        <v>1094</v>
      </c>
      <c r="E349" s="39"/>
      <c r="F349" s="14"/>
      <c r="G349" s="14"/>
      <c r="H349" s="14">
        <v>30</v>
      </c>
      <c r="I349" s="14"/>
      <c r="J349" s="9"/>
      <c r="K349" s="14">
        <v>63</v>
      </c>
      <c r="L349" s="14">
        <v>9.6</v>
      </c>
      <c r="M349" s="14">
        <v>0.47</v>
      </c>
      <c r="N349" s="14">
        <f t="shared" si="15"/>
        <v>0.54782608695652169</v>
      </c>
      <c r="O349" s="14">
        <f t="shared" si="16"/>
        <v>3.308379888268159</v>
      </c>
      <c r="P349" s="14"/>
      <c r="Q349" s="14"/>
      <c r="R349" s="14"/>
      <c r="W349" t="s">
        <v>3530</v>
      </c>
      <c r="X349" s="6">
        <v>2004</v>
      </c>
      <c r="Z349" s="6">
        <v>0</v>
      </c>
      <c r="AD349" s="14">
        <v>115</v>
      </c>
    </row>
    <row r="350" spans="1:30">
      <c r="A350" s="9">
        <v>5.5</v>
      </c>
      <c r="B350" s="9" t="str">
        <f t="shared" si="17"/>
        <v>Logic SC14SG49-08</v>
      </c>
      <c r="C350" s="14" t="s">
        <v>927</v>
      </c>
      <c r="D350" s="14" t="s">
        <v>1095</v>
      </c>
      <c r="E350" s="39"/>
      <c r="F350" s="14"/>
      <c r="G350" s="14"/>
      <c r="H350" s="14">
        <v>30</v>
      </c>
      <c r="I350" s="14"/>
      <c r="J350" s="9"/>
      <c r="K350" s="14">
        <v>62</v>
      </c>
      <c r="L350" s="14">
        <v>10</v>
      </c>
      <c r="M350" s="14">
        <v>0.43</v>
      </c>
      <c r="N350" s="14">
        <f t="shared" si="15"/>
        <v>0.50819672131147542</v>
      </c>
      <c r="O350" s="14">
        <f t="shared" si="16"/>
        <v>2.7945492662473788</v>
      </c>
      <c r="P350" s="14"/>
      <c r="Q350" s="14"/>
      <c r="R350" s="14"/>
      <c r="W350" t="s">
        <v>3530</v>
      </c>
      <c r="X350" s="6">
        <v>2004</v>
      </c>
      <c r="Z350" s="6">
        <v>0</v>
      </c>
      <c r="AD350" s="14">
        <v>122</v>
      </c>
    </row>
    <row r="351" spans="1:30">
      <c r="A351" s="9">
        <v>5.5</v>
      </c>
      <c r="B351" s="9" t="str">
        <f t="shared" si="17"/>
        <v>Logic SC14WG49-08</v>
      </c>
      <c r="C351" s="14" t="s">
        <v>927</v>
      </c>
      <c r="D351" s="14" t="s">
        <v>1096</v>
      </c>
      <c r="E351" s="39"/>
      <c r="F351" s="14"/>
      <c r="G351" s="14"/>
      <c r="H351" s="14">
        <v>30</v>
      </c>
      <c r="I351" s="14"/>
      <c r="J351" s="9"/>
      <c r="K351" s="14">
        <v>61</v>
      </c>
      <c r="L351" s="14">
        <v>10</v>
      </c>
      <c r="M351" s="14">
        <v>0.49</v>
      </c>
      <c r="N351" s="14">
        <f t="shared" si="15"/>
        <v>0.59223300970873782</v>
      </c>
      <c r="O351" s="14">
        <f t="shared" si="16"/>
        <v>2.8385565052231723</v>
      </c>
      <c r="P351" s="14"/>
      <c r="Q351" s="14"/>
      <c r="R351" s="14"/>
      <c r="W351" t="s">
        <v>3530</v>
      </c>
      <c r="X351" s="6">
        <v>2004</v>
      </c>
      <c r="Z351" s="6">
        <v>0</v>
      </c>
      <c r="AD351" s="14">
        <v>103</v>
      </c>
    </row>
    <row r="352" spans="1:30">
      <c r="A352" s="9">
        <v>5.5</v>
      </c>
      <c r="B352" s="9" t="str">
        <f t="shared" si="17"/>
        <v>Vifa M13SG-09-08</v>
      </c>
      <c r="C352" s="14" t="s">
        <v>260</v>
      </c>
      <c r="D352" s="14" t="s">
        <v>1097</v>
      </c>
      <c r="E352" s="39"/>
      <c r="F352" s="14"/>
      <c r="G352" s="14"/>
      <c r="H352" s="14">
        <v>35</v>
      </c>
      <c r="I352" s="14">
        <v>88</v>
      </c>
      <c r="J352" s="9">
        <v>2</v>
      </c>
      <c r="K352" s="14">
        <v>54</v>
      </c>
      <c r="L352" s="14">
        <v>12</v>
      </c>
      <c r="M352" s="14">
        <v>0.35</v>
      </c>
      <c r="N352" s="14">
        <f t="shared" si="15"/>
        <v>0.46153846153846156</v>
      </c>
      <c r="O352" s="14">
        <f t="shared" si="16"/>
        <v>1.4482758620689651</v>
      </c>
      <c r="P352" s="14"/>
      <c r="Q352" s="14"/>
      <c r="R352" s="14"/>
      <c r="W352" t="s">
        <v>3530</v>
      </c>
      <c r="X352" s="6">
        <v>2004</v>
      </c>
      <c r="Z352" s="6">
        <v>0</v>
      </c>
      <c r="AD352" s="14">
        <v>117</v>
      </c>
    </row>
    <row r="353" spans="1:30">
      <c r="A353" s="9">
        <v>5.5</v>
      </c>
      <c r="B353" s="9" t="str">
        <f t="shared" si="17"/>
        <v>Vifa MG14SK09-04</v>
      </c>
      <c r="C353" s="14" t="s">
        <v>260</v>
      </c>
      <c r="D353" s="14" t="s">
        <v>1098</v>
      </c>
      <c r="E353" s="39"/>
      <c r="F353" s="14"/>
      <c r="G353" s="14"/>
      <c r="H353" s="14"/>
      <c r="I353" s="14">
        <v>90</v>
      </c>
      <c r="J353" s="9"/>
      <c r="K353" s="14">
        <v>43</v>
      </c>
      <c r="L353" s="14">
        <v>13.2</v>
      </c>
      <c r="M353" s="14">
        <v>0.24</v>
      </c>
      <c r="N353" s="14">
        <f t="shared" si="15"/>
        <v>0.27044025157232704</v>
      </c>
      <c r="O353" s="14">
        <f t="shared" si="16"/>
        <v>2.1322314049586759</v>
      </c>
      <c r="P353" s="14"/>
      <c r="Q353" s="14"/>
      <c r="R353" s="14"/>
      <c r="W353" t="s">
        <v>3530</v>
      </c>
      <c r="X353" s="6">
        <v>2004</v>
      </c>
      <c r="Z353" s="6">
        <v>0</v>
      </c>
      <c r="AD353" s="14">
        <v>159</v>
      </c>
    </row>
    <row r="354" spans="1:30">
      <c r="A354" s="9">
        <v>5.5</v>
      </c>
      <c r="B354" s="9" t="str">
        <f t="shared" si="17"/>
        <v>Vifa MG14SK09-08</v>
      </c>
      <c r="C354" s="14" t="s">
        <v>260</v>
      </c>
      <c r="D354" s="14" t="s">
        <v>1099</v>
      </c>
      <c r="E354" s="39"/>
      <c r="F354" s="14"/>
      <c r="G354" s="14"/>
      <c r="H354" s="14"/>
      <c r="I354" s="14">
        <v>87</v>
      </c>
      <c r="J354" s="9"/>
      <c r="K354" s="14">
        <v>46</v>
      </c>
      <c r="L354" s="14">
        <v>11.7</v>
      </c>
      <c r="M354" s="14">
        <v>0.31</v>
      </c>
      <c r="N354" s="14">
        <f t="shared" si="15"/>
        <v>0.359375</v>
      </c>
      <c r="O354" s="14">
        <f t="shared" si="16"/>
        <v>2.2563291139240489</v>
      </c>
      <c r="P354" s="14"/>
      <c r="Q354" s="14"/>
      <c r="R354" s="14"/>
      <c r="W354" t="s">
        <v>3530</v>
      </c>
      <c r="X354" s="6">
        <v>2004</v>
      </c>
      <c r="Z354" s="6">
        <v>0</v>
      </c>
      <c r="AD354" s="14">
        <v>128</v>
      </c>
    </row>
    <row r="355" spans="1:30">
      <c r="A355" s="9">
        <v>5.5</v>
      </c>
      <c r="B355" s="9" t="str">
        <f t="shared" si="17"/>
        <v>Vifa MG14WK09-04</v>
      </c>
      <c r="C355" s="14" t="s">
        <v>260</v>
      </c>
      <c r="D355" s="14" t="s">
        <v>1100</v>
      </c>
      <c r="E355" s="39"/>
      <c r="F355" s="14"/>
      <c r="G355" s="14"/>
      <c r="H355" s="14"/>
      <c r="I355" s="14">
        <v>89</v>
      </c>
      <c r="J355" s="9"/>
      <c r="K355" s="14">
        <v>43</v>
      </c>
      <c r="L355" s="14">
        <v>13.6</v>
      </c>
      <c r="M355" s="14">
        <v>0.24</v>
      </c>
      <c r="N355" s="14">
        <f t="shared" si="15"/>
        <v>0.2792207792207792</v>
      </c>
      <c r="O355" s="14">
        <f t="shared" si="16"/>
        <v>1.7086092715231784</v>
      </c>
      <c r="P355" s="14"/>
      <c r="Q355" s="14"/>
      <c r="R355" s="14"/>
      <c r="W355" t="s">
        <v>3530</v>
      </c>
      <c r="X355" s="6">
        <v>2004</v>
      </c>
      <c r="Z355" s="6">
        <v>0</v>
      </c>
      <c r="AD355" s="14">
        <v>154</v>
      </c>
    </row>
    <row r="356" spans="1:30">
      <c r="A356" s="9">
        <v>5.5</v>
      </c>
      <c r="B356" s="9" t="str">
        <f t="shared" si="17"/>
        <v>Vifa MG14WK09-08</v>
      </c>
      <c r="C356" s="14" t="s">
        <v>260</v>
      </c>
      <c r="D356" s="14" t="s">
        <v>1101</v>
      </c>
      <c r="E356" s="39"/>
      <c r="F356" s="14"/>
      <c r="G356" s="14"/>
      <c r="H356" s="14"/>
      <c r="I356" s="14">
        <v>87</v>
      </c>
      <c r="J356" s="9"/>
      <c r="K356" s="14">
        <v>45</v>
      </c>
      <c r="L356" s="14">
        <v>13.8</v>
      </c>
      <c r="M356" s="14">
        <v>0.3</v>
      </c>
      <c r="N356" s="14">
        <f t="shared" si="15"/>
        <v>0.34883720930232559</v>
      </c>
      <c r="O356" s="14">
        <f t="shared" si="16"/>
        <v>2.1428571428571423</v>
      </c>
      <c r="P356" s="14"/>
      <c r="Q356" s="14"/>
      <c r="R356" s="14"/>
      <c r="W356" t="s">
        <v>3530</v>
      </c>
      <c r="X356" s="6">
        <v>2004</v>
      </c>
      <c r="Z356" s="6">
        <v>0</v>
      </c>
      <c r="AD356" s="14">
        <v>129</v>
      </c>
    </row>
    <row r="357" spans="1:30">
      <c r="A357" s="9">
        <v>5.5</v>
      </c>
      <c r="B357" s="9" t="str">
        <f t="shared" si="17"/>
        <v>Vifa P13MH-00-08</v>
      </c>
      <c r="C357" s="14" t="s">
        <v>260</v>
      </c>
      <c r="D357" s="14" t="s">
        <v>1102</v>
      </c>
      <c r="E357" s="39"/>
      <c r="F357" s="14"/>
      <c r="G357" s="14"/>
      <c r="H357" s="14">
        <v>40</v>
      </c>
      <c r="I357" s="14">
        <v>89.5</v>
      </c>
      <c r="J357" s="9">
        <v>1</v>
      </c>
      <c r="K357" s="14">
        <v>60</v>
      </c>
      <c r="L357" s="14">
        <v>10</v>
      </c>
      <c r="M357" s="14">
        <v>0.32619999999999999</v>
      </c>
      <c r="N357" s="14">
        <f t="shared" si="15"/>
        <v>0.41958041958041958</v>
      </c>
      <c r="O357" s="14">
        <f t="shared" si="16"/>
        <v>1.4656941303338471</v>
      </c>
      <c r="P357" s="14"/>
      <c r="Q357" s="14"/>
      <c r="R357" s="14"/>
      <c r="W357" t="s">
        <v>3530</v>
      </c>
      <c r="X357" s="6">
        <v>2004</v>
      </c>
      <c r="Z357" s="6">
        <v>0</v>
      </c>
      <c r="AD357" s="14">
        <v>143</v>
      </c>
    </row>
    <row r="358" spans="1:30">
      <c r="A358" s="9">
        <v>5.5</v>
      </c>
      <c r="B358" s="9" t="str">
        <f t="shared" si="17"/>
        <v>Vifa PL14WJ09-04</v>
      </c>
      <c r="C358" s="14" t="s">
        <v>260</v>
      </c>
      <c r="D358" s="14" t="s">
        <v>1103</v>
      </c>
      <c r="E358" s="39"/>
      <c r="F358" s="14"/>
      <c r="G358" s="14"/>
      <c r="H358" s="14">
        <v>50</v>
      </c>
      <c r="I358" s="14">
        <v>88</v>
      </c>
      <c r="J358" s="9"/>
      <c r="K358" s="14">
        <v>45</v>
      </c>
      <c r="L358" s="14">
        <v>13</v>
      </c>
      <c r="M358" s="14">
        <v>0.33</v>
      </c>
      <c r="N358" s="14">
        <f t="shared" si="15"/>
        <v>0.39130434782608697</v>
      </c>
      <c r="O358" s="14">
        <f t="shared" si="16"/>
        <v>2.1063829787234036</v>
      </c>
      <c r="P358" s="14"/>
      <c r="Q358" s="14"/>
      <c r="R358" s="14"/>
      <c r="W358" t="s">
        <v>3530</v>
      </c>
      <c r="X358" s="6">
        <v>2004</v>
      </c>
      <c r="Z358" s="6">
        <v>0</v>
      </c>
      <c r="AD358" s="14">
        <v>115</v>
      </c>
    </row>
    <row r="359" spans="1:30">
      <c r="A359" s="9">
        <v>5.5</v>
      </c>
      <c r="B359" s="9" t="str">
        <f t="shared" si="17"/>
        <v>Vifa PL14WJ09-08</v>
      </c>
      <c r="C359" s="14" t="s">
        <v>260</v>
      </c>
      <c r="D359" s="14" t="s">
        <v>1104</v>
      </c>
      <c r="E359" s="39"/>
      <c r="F359" s="14"/>
      <c r="G359" s="14"/>
      <c r="H359" s="14">
        <v>50</v>
      </c>
      <c r="I359" s="14">
        <v>86</v>
      </c>
      <c r="J359" s="9"/>
      <c r="K359" s="14">
        <v>47</v>
      </c>
      <c r="L359" s="14">
        <v>13</v>
      </c>
      <c r="M359" s="14">
        <v>0.38</v>
      </c>
      <c r="N359" s="14">
        <f t="shared" si="15"/>
        <v>0.46078431372549017</v>
      </c>
      <c r="O359" s="14">
        <f t="shared" si="16"/>
        <v>2.1674757281553401</v>
      </c>
      <c r="P359" s="14"/>
      <c r="Q359" s="14"/>
      <c r="R359" s="14"/>
      <c r="W359" t="s">
        <v>3530</v>
      </c>
      <c r="X359" s="6">
        <v>2004</v>
      </c>
      <c r="Z359" s="6">
        <v>0</v>
      </c>
      <c r="AD359" s="14">
        <v>102</v>
      </c>
    </row>
    <row r="360" spans="1:30">
      <c r="A360" s="9">
        <v>5.5</v>
      </c>
      <c r="B360" s="9" t="str">
        <f t="shared" si="17"/>
        <v>Vifa TC14SG49-04</v>
      </c>
      <c r="C360" s="14" t="s">
        <v>260</v>
      </c>
      <c r="D360" s="14" t="s">
        <v>1105</v>
      </c>
      <c r="E360" s="39"/>
      <c r="F360" s="14"/>
      <c r="G360" s="14"/>
      <c r="H360" s="14">
        <v>35</v>
      </c>
      <c r="I360" s="14">
        <v>87</v>
      </c>
      <c r="J360" s="9"/>
      <c r="K360" s="14">
        <v>52</v>
      </c>
      <c r="L360" s="14">
        <v>10.5</v>
      </c>
      <c r="M360" s="14">
        <v>0.38</v>
      </c>
      <c r="N360" s="14">
        <f t="shared" si="15"/>
        <v>0.44067796610169491</v>
      </c>
      <c r="O360" s="14">
        <f t="shared" si="16"/>
        <v>2.759776536312847</v>
      </c>
      <c r="P360" s="14"/>
      <c r="Q360" s="14"/>
      <c r="R360" s="14"/>
      <c r="W360" t="s">
        <v>3530</v>
      </c>
      <c r="X360" s="6">
        <v>2004</v>
      </c>
      <c r="Z360" s="6">
        <v>0</v>
      </c>
      <c r="AD360" s="14">
        <v>118</v>
      </c>
    </row>
    <row r="361" spans="1:30">
      <c r="A361" s="9">
        <v>5.5</v>
      </c>
      <c r="B361" s="9" t="str">
        <f t="shared" si="17"/>
        <v>Vifa TC14SG49-08</v>
      </c>
      <c r="C361" s="14" t="s">
        <v>260</v>
      </c>
      <c r="D361" s="14" t="s">
        <v>1106</v>
      </c>
      <c r="E361" s="39"/>
      <c r="F361" s="14"/>
      <c r="G361" s="14"/>
      <c r="H361" s="14">
        <v>35</v>
      </c>
      <c r="I361" s="14">
        <v>86</v>
      </c>
      <c r="J361" s="9"/>
      <c r="K361" s="14">
        <v>53</v>
      </c>
      <c r="L361" s="14">
        <v>10.5</v>
      </c>
      <c r="M361" s="14">
        <v>0.45</v>
      </c>
      <c r="N361" s="14">
        <f t="shared" si="15"/>
        <v>0.53</v>
      </c>
      <c r="O361" s="14">
        <f t="shared" si="16"/>
        <v>2.9812499999999975</v>
      </c>
      <c r="P361" s="14"/>
      <c r="Q361" s="14"/>
      <c r="R361" s="14"/>
      <c r="W361" t="s">
        <v>3530</v>
      </c>
      <c r="X361" s="6">
        <v>2004</v>
      </c>
      <c r="Z361" s="6">
        <v>0</v>
      </c>
      <c r="AD361" s="14">
        <v>100</v>
      </c>
    </row>
    <row r="362" spans="1:30">
      <c r="A362" s="9">
        <v>5.5</v>
      </c>
      <c r="B362" s="9" t="str">
        <f t="shared" si="17"/>
        <v>Vifa TC14WG49-04</v>
      </c>
      <c r="C362" s="14" t="s">
        <v>260</v>
      </c>
      <c r="D362" s="14" t="s">
        <v>1107</v>
      </c>
      <c r="E362" s="39"/>
      <c r="F362" s="14"/>
      <c r="G362" s="14"/>
      <c r="H362" s="14">
        <v>35</v>
      </c>
      <c r="I362" s="14">
        <v>87</v>
      </c>
      <c r="J362" s="9"/>
      <c r="K362" s="14">
        <v>52</v>
      </c>
      <c r="L362" s="14">
        <v>10.5</v>
      </c>
      <c r="M362" s="14">
        <v>0.38</v>
      </c>
      <c r="N362" s="14">
        <f t="shared" si="15"/>
        <v>0.44067796610169491</v>
      </c>
      <c r="O362" s="14">
        <f t="shared" si="16"/>
        <v>2.759776536312847</v>
      </c>
      <c r="P362" s="14"/>
      <c r="Q362" s="14"/>
      <c r="R362" s="14"/>
      <c r="W362" t="s">
        <v>3530</v>
      </c>
      <c r="X362" s="6">
        <v>2004</v>
      </c>
      <c r="Z362" s="6">
        <v>0</v>
      </c>
      <c r="AD362" s="14">
        <v>118</v>
      </c>
    </row>
    <row r="363" spans="1:30">
      <c r="A363" s="9">
        <v>5.5</v>
      </c>
      <c r="B363" s="9" t="str">
        <f t="shared" si="17"/>
        <v>Vifa TC14WG49-08</v>
      </c>
      <c r="C363" s="14" t="s">
        <v>260</v>
      </c>
      <c r="D363" s="14" t="s">
        <v>1108</v>
      </c>
      <c r="E363" s="39"/>
      <c r="F363" s="14"/>
      <c r="G363" s="14"/>
      <c r="H363" s="14">
        <v>35</v>
      </c>
      <c r="I363" s="14">
        <v>86</v>
      </c>
      <c r="J363" s="9"/>
      <c r="K363" s="14">
        <v>53</v>
      </c>
      <c r="L363" s="14">
        <v>10.5</v>
      </c>
      <c r="M363" s="14">
        <v>0.45</v>
      </c>
      <c r="N363" s="14">
        <f t="shared" si="15"/>
        <v>0.53</v>
      </c>
      <c r="O363" s="14">
        <f t="shared" si="16"/>
        <v>2.9812499999999975</v>
      </c>
      <c r="P363" s="14"/>
      <c r="Q363" s="14"/>
      <c r="R363" s="14"/>
      <c r="W363" t="s">
        <v>3530</v>
      </c>
      <c r="X363" s="6">
        <v>2004</v>
      </c>
      <c r="Z363" s="6">
        <v>0</v>
      </c>
      <c r="AD363" s="14">
        <v>100</v>
      </c>
    </row>
    <row r="364" spans="1:30">
      <c r="A364" s="9">
        <v>5.5</v>
      </c>
      <c r="B364" s="9" t="str">
        <f t="shared" si="17"/>
        <v>Vifa TC14WG-49-08</v>
      </c>
      <c r="C364" s="14" t="s">
        <v>260</v>
      </c>
      <c r="D364" s="14" t="s">
        <v>1109</v>
      </c>
      <c r="E364" s="39"/>
      <c r="F364" s="14"/>
      <c r="G364" s="14"/>
      <c r="H364" s="14">
        <v>35</v>
      </c>
      <c r="I364" s="14">
        <v>86</v>
      </c>
      <c r="J364" s="9">
        <v>3</v>
      </c>
      <c r="K364" s="14">
        <v>53</v>
      </c>
      <c r="L364" s="14">
        <v>10.5</v>
      </c>
      <c r="M364" s="14">
        <v>0.45</v>
      </c>
      <c r="N364" s="14">
        <f t="shared" si="15"/>
        <v>0.53</v>
      </c>
      <c r="O364" s="14">
        <f t="shared" si="16"/>
        <v>2.9812499999999975</v>
      </c>
      <c r="P364" s="14"/>
      <c r="Q364" s="14"/>
      <c r="R364" s="14"/>
      <c r="W364" t="s">
        <v>3530</v>
      </c>
      <c r="X364" s="6">
        <v>2004</v>
      </c>
      <c r="Z364" s="6">
        <v>0</v>
      </c>
      <c r="AD364" s="14">
        <v>100</v>
      </c>
    </row>
    <row r="365" spans="1:30">
      <c r="A365" s="9">
        <v>6</v>
      </c>
      <c r="B365" s="9" t="str">
        <f t="shared" si="17"/>
        <v>Acousto Pro 6520CF-25R</v>
      </c>
      <c r="C365" s="14" t="s">
        <v>948</v>
      </c>
      <c r="D365" s="14" t="s">
        <v>1110</v>
      </c>
      <c r="E365" s="39"/>
      <c r="F365" s="14"/>
      <c r="G365" s="14"/>
      <c r="H365" s="14">
        <v>30</v>
      </c>
      <c r="I365" s="14">
        <v>89</v>
      </c>
      <c r="J365" s="9">
        <v>7.7</v>
      </c>
      <c r="K365" s="14">
        <v>61</v>
      </c>
      <c r="L365" s="14">
        <v>11</v>
      </c>
      <c r="M365" s="14">
        <v>0.72</v>
      </c>
      <c r="N365" s="14">
        <f t="shared" si="15"/>
        <v>0.77215189873417722</v>
      </c>
      <c r="O365" s="14">
        <f t="shared" si="16"/>
        <v>10.660194174757274</v>
      </c>
      <c r="P365" s="14"/>
      <c r="Q365" s="14"/>
      <c r="R365" s="14"/>
      <c r="W365" t="s">
        <v>3530</v>
      </c>
      <c r="X365" s="6">
        <v>2004</v>
      </c>
      <c r="Z365" s="6">
        <v>0</v>
      </c>
      <c r="AD365" s="14">
        <v>79</v>
      </c>
    </row>
    <row r="366" spans="1:30">
      <c r="A366" s="9">
        <v>6</v>
      </c>
      <c r="B366" s="9" t="str">
        <f t="shared" si="17"/>
        <v>Acousto Pro F-6520</v>
      </c>
      <c r="C366" s="14" t="s">
        <v>948</v>
      </c>
      <c r="D366" s="14" t="s">
        <v>1111</v>
      </c>
      <c r="E366" s="39"/>
      <c r="F366" s="14"/>
      <c r="G366" s="14"/>
      <c r="H366" s="14">
        <v>30</v>
      </c>
      <c r="I366" s="14">
        <v>89</v>
      </c>
      <c r="J366" s="9"/>
      <c r="K366" s="14">
        <v>47</v>
      </c>
      <c r="L366" s="14">
        <v>17</v>
      </c>
      <c r="M366" s="14">
        <v>0.36</v>
      </c>
      <c r="N366" s="14">
        <f t="shared" si="15"/>
        <v>0.37903225806451613</v>
      </c>
      <c r="O366" s="14">
        <f t="shared" si="16"/>
        <v>7.1694915254237239</v>
      </c>
      <c r="P366" s="14"/>
      <c r="Q366" s="14"/>
      <c r="R366" s="14"/>
      <c r="W366" t="s">
        <v>3530</v>
      </c>
      <c r="X366" s="6">
        <v>2004</v>
      </c>
      <c r="Z366" s="6">
        <v>0</v>
      </c>
      <c r="AD366" s="14">
        <v>124</v>
      </c>
    </row>
    <row r="367" spans="1:30">
      <c r="A367" s="9">
        <v>6</v>
      </c>
      <c r="B367" s="9" t="str">
        <f t="shared" si="17"/>
        <v>Acousto Pro FP-6510</v>
      </c>
      <c r="C367" s="14" t="s">
        <v>948</v>
      </c>
      <c r="D367" s="14" t="s">
        <v>1112</v>
      </c>
      <c r="E367" s="39"/>
      <c r="F367" s="14"/>
      <c r="G367" s="14"/>
      <c r="H367" s="14">
        <v>25</v>
      </c>
      <c r="I367" s="14">
        <v>88</v>
      </c>
      <c r="J367" s="9"/>
      <c r="K367" s="14">
        <v>60</v>
      </c>
      <c r="L367" s="14">
        <v>16</v>
      </c>
      <c r="M367" s="14">
        <v>0.71</v>
      </c>
      <c r="N367" s="14">
        <f t="shared" si="15"/>
        <v>0.83333333333333337</v>
      </c>
      <c r="O367" s="14">
        <f t="shared" si="16"/>
        <v>4.7972972972972938</v>
      </c>
      <c r="P367" s="14"/>
      <c r="Q367" s="14"/>
      <c r="R367" s="14"/>
      <c r="W367" t="s">
        <v>3530</v>
      </c>
      <c r="X367" s="6">
        <v>2004</v>
      </c>
      <c r="Z367" s="6">
        <v>0</v>
      </c>
      <c r="AD367" s="14">
        <v>72</v>
      </c>
    </row>
    <row r="368" spans="1:30">
      <c r="A368" s="9">
        <v>6</v>
      </c>
      <c r="B368" s="9" t="str">
        <f t="shared" si="17"/>
        <v>Atomic QT6</v>
      </c>
      <c r="C368" s="14" t="s">
        <v>1113</v>
      </c>
      <c r="D368" s="14" t="s">
        <v>1114</v>
      </c>
      <c r="E368" s="39"/>
      <c r="F368" s="14"/>
      <c r="G368" s="14"/>
      <c r="H368" s="14"/>
      <c r="I368" s="14">
        <v>84.5</v>
      </c>
      <c r="J368" s="9">
        <v>6</v>
      </c>
      <c r="K368" s="14">
        <v>64.7</v>
      </c>
      <c r="L368" s="14">
        <v>3.6</v>
      </c>
      <c r="M368" s="14">
        <v>0.54</v>
      </c>
      <c r="N368" s="14">
        <f t="shared" si="15"/>
        <v>0.56754385964912279</v>
      </c>
      <c r="O368" s="14">
        <f t="shared" si="16"/>
        <v>11.126751592356706</v>
      </c>
      <c r="P368" s="14"/>
      <c r="Q368" s="14"/>
      <c r="R368" s="14"/>
      <c r="W368" t="s">
        <v>3530</v>
      </c>
      <c r="X368" s="6">
        <v>2004</v>
      </c>
      <c r="Z368" s="6">
        <v>0</v>
      </c>
      <c r="AD368" s="14">
        <v>114</v>
      </c>
    </row>
    <row r="369" spans="1:30">
      <c r="A369" s="9">
        <v>6</v>
      </c>
      <c r="B369" s="9" t="str">
        <f t="shared" si="17"/>
        <v>Audax PR170M0</v>
      </c>
      <c r="C369" s="14" t="s">
        <v>782</v>
      </c>
      <c r="D369" s="14" t="s">
        <v>1115</v>
      </c>
      <c r="E369" s="39"/>
      <c r="F369" s="14"/>
      <c r="G369" s="14"/>
      <c r="H369" s="14">
        <v>100</v>
      </c>
      <c r="I369" s="14">
        <v>100</v>
      </c>
      <c r="J369" s="9">
        <v>0.5</v>
      </c>
      <c r="K369" s="14">
        <v>117</v>
      </c>
      <c r="L369" s="14">
        <v>5.52</v>
      </c>
      <c r="M369" s="14">
        <v>0.51</v>
      </c>
      <c r="N369" s="14">
        <f t="shared" si="15"/>
        <v>0</v>
      </c>
      <c r="O369" s="14">
        <f t="shared" si="16"/>
        <v>0</v>
      </c>
      <c r="P369" s="14"/>
      <c r="Q369" s="14"/>
      <c r="R369" s="14"/>
      <c r="W369" t="s">
        <v>3530</v>
      </c>
      <c r="X369" s="6">
        <v>2004</v>
      </c>
      <c r="Z369" s="6">
        <v>0</v>
      </c>
      <c r="AD369" s="14"/>
    </row>
    <row r="370" spans="1:30">
      <c r="A370" s="9">
        <v>6</v>
      </c>
      <c r="B370" s="9" t="str">
        <f t="shared" si="17"/>
        <v>Audax PR170Z0</v>
      </c>
      <c r="C370" s="14" t="s">
        <v>782</v>
      </c>
      <c r="D370" s="14" t="s">
        <v>1116</v>
      </c>
      <c r="E370" s="39"/>
      <c r="F370" s="14"/>
      <c r="G370" s="14"/>
      <c r="H370" s="14">
        <v>100</v>
      </c>
      <c r="I370" s="14">
        <v>99</v>
      </c>
      <c r="J370" s="9">
        <v>0.5</v>
      </c>
      <c r="K370" s="14">
        <v>185</v>
      </c>
      <c r="L370" s="14">
        <v>3.31</v>
      </c>
      <c r="M370" s="14">
        <v>0.4</v>
      </c>
      <c r="N370" s="14">
        <f t="shared" si="15"/>
        <v>0</v>
      </c>
      <c r="O370" s="14">
        <f t="shared" si="16"/>
        <v>0</v>
      </c>
      <c r="P370" s="14"/>
      <c r="Q370" s="14"/>
      <c r="R370" s="14"/>
      <c r="W370" t="s">
        <v>3530</v>
      </c>
      <c r="X370" s="6">
        <v>2004</v>
      </c>
      <c r="Z370" s="6">
        <v>0</v>
      </c>
      <c r="AD370" s="14"/>
    </row>
    <row r="371" spans="1:30">
      <c r="A371" s="9">
        <v>6</v>
      </c>
      <c r="B371" s="9" t="str">
        <f t="shared" si="17"/>
        <v>Audio Technology 15 H 52 06 13 SD</v>
      </c>
      <c r="C371" s="14" t="s">
        <v>841</v>
      </c>
      <c r="D371" s="14" t="s">
        <v>1117</v>
      </c>
      <c r="E371" s="39"/>
      <c r="F371" s="14"/>
      <c r="G371" s="14"/>
      <c r="H371" s="14">
        <v>120</v>
      </c>
      <c r="I371" s="14">
        <v>89</v>
      </c>
      <c r="J371" s="9"/>
      <c r="K371" s="14">
        <v>48</v>
      </c>
      <c r="L371" s="14">
        <v>16</v>
      </c>
      <c r="M371" s="14">
        <v>0.33</v>
      </c>
      <c r="N371" s="14">
        <f t="shared" si="15"/>
        <v>0.4</v>
      </c>
      <c r="O371" s="14">
        <f t="shared" si="16"/>
        <v>1.8857142857142859</v>
      </c>
      <c r="P371" s="14"/>
      <c r="Q371" s="14"/>
      <c r="R371" s="14"/>
      <c r="W371" t="s">
        <v>3530</v>
      </c>
      <c r="X371" s="6">
        <v>2004</v>
      </c>
      <c r="Z371" s="6">
        <v>0</v>
      </c>
      <c r="AD371" s="14">
        <v>120</v>
      </c>
    </row>
    <row r="372" spans="1:30">
      <c r="A372" s="9">
        <v>6</v>
      </c>
      <c r="B372" s="9" t="str">
        <f t="shared" si="17"/>
        <v>Audio Technology 6 H 52 17 06 SD</v>
      </c>
      <c r="C372" s="14" t="s">
        <v>841</v>
      </c>
      <c r="D372" s="14" t="s">
        <v>1118</v>
      </c>
      <c r="E372" s="39"/>
      <c r="F372" s="14"/>
      <c r="G372" s="14"/>
      <c r="H372" s="14">
        <v>160</v>
      </c>
      <c r="I372" s="14">
        <v>90</v>
      </c>
      <c r="J372" s="9">
        <v>6.5</v>
      </c>
      <c r="K372" s="14">
        <v>32</v>
      </c>
      <c r="L372" s="14">
        <v>65</v>
      </c>
      <c r="M372" s="14">
        <v>0.28000000000000003</v>
      </c>
      <c r="N372" s="14">
        <f t="shared" si="15"/>
        <v>0.32989690721649484</v>
      </c>
      <c r="O372" s="14">
        <f t="shared" si="16"/>
        <v>1.8512396694214885</v>
      </c>
      <c r="P372" s="14"/>
      <c r="Q372" s="14"/>
      <c r="R372" s="14"/>
      <c r="W372" t="s">
        <v>3530</v>
      </c>
      <c r="X372" s="6">
        <v>2004</v>
      </c>
      <c r="Z372" s="6">
        <v>0</v>
      </c>
      <c r="AD372" s="14">
        <v>97</v>
      </c>
    </row>
    <row r="373" spans="1:30">
      <c r="A373" s="9">
        <v>6</v>
      </c>
      <c r="B373" s="9" t="str">
        <f t="shared" si="17"/>
        <v>Bandor 150DW/16</v>
      </c>
      <c r="C373" s="14" t="s">
        <v>761</v>
      </c>
      <c r="D373" s="14" t="s">
        <v>1119</v>
      </c>
      <c r="E373" s="39"/>
      <c r="F373" s="14"/>
      <c r="G373" s="14"/>
      <c r="H373" s="14">
        <v>100</v>
      </c>
      <c r="I373" s="14">
        <v>88</v>
      </c>
      <c r="J373" s="9"/>
      <c r="K373" s="14">
        <v>21.5</v>
      </c>
      <c r="L373" s="14">
        <v>119.34</v>
      </c>
      <c r="M373" s="14">
        <v>0.25</v>
      </c>
      <c r="N373" s="14">
        <f t="shared" si="15"/>
        <v>0.29054054054054052</v>
      </c>
      <c r="O373" s="14">
        <f t="shared" si="16"/>
        <v>1.7916666666666679</v>
      </c>
      <c r="P373" s="14"/>
      <c r="Q373" s="14"/>
      <c r="R373" s="14"/>
      <c r="W373" t="s">
        <v>3530</v>
      </c>
      <c r="X373" s="6">
        <v>2004</v>
      </c>
      <c r="Z373" s="6">
        <v>0</v>
      </c>
      <c r="AD373" s="14">
        <v>74</v>
      </c>
    </row>
    <row r="374" spans="1:30">
      <c r="A374" s="9">
        <v>6</v>
      </c>
      <c r="B374" s="9" t="str">
        <f t="shared" si="17"/>
        <v>Bandor 150SW/8C</v>
      </c>
      <c r="C374" s="14" t="s">
        <v>761</v>
      </c>
      <c r="D374" s="14" t="s">
        <v>1120</v>
      </c>
      <c r="E374" s="39"/>
      <c r="F374" s="14"/>
      <c r="G374" s="14"/>
      <c r="H374" s="14">
        <v>100</v>
      </c>
      <c r="I374" s="14">
        <v>88</v>
      </c>
      <c r="J374" s="9"/>
      <c r="K374" s="14">
        <v>26.1</v>
      </c>
      <c r="L374" s="14">
        <v>73.599999999999994</v>
      </c>
      <c r="M374" s="14">
        <v>0.47</v>
      </c>
      <c r="N374" s="14">
        <f t="shared" si="15"/>
        <v>0.76764705882352946</v>
      </c>
      <c r="O374" s="14">
        <f t="shared" si="16"/>
        <v>1.2121541501976283</v>
      </c>
      <c r="P374" s="14"/>
      <c r="Q374" s="14"/>
      <c r="R374" s="14"/>
      <c r="W374" t="s">
        <v>3530</v>
      </c>
      <c r="X374" s="6">
        <v>2004</v>
      </c>
      <c r="Z374" s="6">
        <v>0</v>
      </c>
      <c r="AD374" s="14">
        <v>34</v>
      </c>
    </row>
    <row r="375" spans="1:30">
      <c r="A375" s="9">
        <v>6</v>
      </c>
      <c r="B375" s="9" t="str">
        <f t="shared" si="17"/>
        <v>Beyma PL 650</v>
      </c>
      <c r="C375" s="14" t="s">
        <v>952</v>
      </c>
      <c r="D375" s="14" t="s">
        <v>1121</v>
      </c>
      <c r="E375" s="39"/>
      <c r="F375" s="14"/>
      <c r="G375" s="14"/>
      <c r="H375" s="14">
        <v>50</v>
      </c>
      <c r="I375" s="14">
        <v>89</v>
      </c>
      <c r="J375" s="9">
        <v>5</v>
      </c>
      <c r="K375" s="14">
        <v>60</v>
      </c>
      <c r="L375" s="14">
        <v>13</v>
      </c>
      <c r="M375" s="14">
        <v>0.62</v>
      </c>
      <c r="N375" s="14">
        <f t="shared" si="15"/>
        <v>0.7407407407407407</v>
      </c>
      <c r="O375" s="14">
        <f t="shared" si="16"/>
        <v>3.8036809815950914</v>
      </c>
      <c r="P375" s="14"/>
      <c r="Q375" s="14"/>
      <c r="R375" s="14"/>
      <c r="W375" t="s">
        <v>3530</v>
      </c>
      <c r="X375" s="6">
        <v>2004</v>
      </c>
      <c r="Z375" s="6">
        <v>0</v>
      </c>
      <c r="AD375" s="14">
        <v>81</v>
      </c>
    </row>
    <row r="376" spans="1:30">
      <c r="A376" s="9">
        <v>6</v>
      </c>
      <c r="B376" s="9" t="str">
        <f t="shared" si="17"/>
        <v>Beyma PL 652</v>
      </c>
      <c r="C376" s="14" t="s">
        <v>952</v>
      </c>
      <c r="D376" s="14" t="s">
        <v>1122</v>
      </c>
      <c r="E376" s="39"/>
      <c r="F376" s="14"/>
      <c r="G376" s="14"/>
      <c r="H376" s="14">
        <v>50</v>
      </c>
      <c r="I376" s="14">
        <v>89</v>
      </c>
      <c r="J376" s="9">
        <v>5</v>
      </c>
      <c r="K376" s="14">
        <v>65</v>
      </c>
      <c r="L376" s="14">
        <v>10</v>
      </c>
      <c r="M376" s="14">
        <v>0.6</v>
      </c>
      <c r="N376" s="14">
        <f t="shared" si="15"/>
        <v>0.7303370786516854</v>
      </c>
      <c r="O376" s="14">
        <f t="shared" si="16"/>
        <v>3.3620689655172407</v>
      </c>
      <c r="P376" s="14"/>
      <c r="Q376" s="14"/>
      <c r="R376" s="14"/>
      <c r="W376" t="s">
        <v>3530</v>
      </c>
      <c r="X376" s="6">
        <v>2004</v>
      </c>
      <c r="Z376" s="6">
        <v>0</v>
      </c>
      <c r="AD376" s="14">
        <v>89</v>
      </c>
    </row>
    <row r="377" spans="1:30">
      <c r="A377" s="9">
        <v>6</v>
      </c>
      <c r="B377" s="9" t="str">
        <f t="shared" si="17"/>
        <v>Beyma PL 690</v>
      </c>
      <c r="C377" s="14" t="s">
        <v>952</v>
      </c>
      <c r="D377" s="14" t="s">
        <v>1123</v>
      </c>
      <c r="E377" s="39"/>
      <c r="F377" s="14"/>
      <c r="G377" s="14"/>
      <c r="H377" s="14">
        <v>80</v>
      </c>
      <c r="I377" s="14">
        <v>90</v>
      </c>
      <c r="J377" s="9">
        <v>5</v>
      </c>
      <c r="K377" s="14">
        <v>55</v>
      </c>
      <c r="L377" s="14">
        <v>20</v>
      </c>
      <c r="M377" s="14">
        <v>0.66</v>
      </c>
      <c r="N377" s="14">
        <f t="shared" si="15"/>
        <v>0.84615384615384615</v>
      </c>
      <c r="O377" s="14">
        <f t="shared" si="16"/>
        <v>3.0000000000000009</v>
      </c>
      <c r="P377" s="14"/>
      <c r="Q377" s="14"/>
      <c r="R377" s="14"/>
      <c r="W377" t="s">
        <v>3530</v>
      </c>
      <c r="X377" s="6">
        <v>2004</v>
      </c>
      <c r="Z377" s="6">
        <v>0</v>
      </c>
      <c r="AD377" s="14">
        <v>65</v>
      </c>
    </row>
    <row r="378" spans="1:30">
      <c r="A378" s="9">
        <v>6</v>
      </c>
      <c r="B378" s="9" t="str">
        <f t="shared" si="17"/>
        <v>Beyma PL 692</v>
      </c>
      <c r="C378" s="14" t="s">
        <v>952</v>
      </c>
      <c r="D378" s="14" t="s">
        <v>1124</v>
      </c>
      <c r="E378" s="39"/>
      <c r="F378" s="14"/>
      <c r="G378" s="14"/>
      <c r="H378" s="14">
        <v>80</v>
      </c>
      <c r="I378" s="14">
        <v>90</v>
      </c>
      <c r="J378" s="9">
        <v>5</v>
      </c>
      <c r="K378" s="14">
        <v>55</v>
      </c>
      <c r="L378" s="14">
        <v>20</v>
      </c>
      <c r="M378" s="14">
        <v>0.66</v>
      </c>
      <c r="N378" s="14">
        <f t="shared" si="15"/>
        <v>0.84615384615384615</v>
      </c>
      <c r="O378" s="14">
        <f t="shared" si="16"/>
        <v>3.0000000000000009</v>
      </c>
      <c r="P378" s="14"/>
      <c r="Q378" s="14"/>
      <c r="R378" s="14"/>
      <c r="W378" t="s">
        <v>3530</v>
      </c>
      <c r="X378" s="6">
        <v>2004</v>
      </c>
      <c r="Z378" s="6">
        <v>0</v>
      </c>
      <c r="AD378" s="14">
        <v>65</v>
      </c>
    </row>
    <row r="379" spans="1:30">
      <c r="A379" s="9">
        <v>6</v>
      </c>
      <c r="B379" s="9" t="str">
        <f t="shared" si="17"/>
        <v>Beyma PL 693</v>
      </c>
      <c r="C379" s="14" t="s">
        <v>952</v>
      </c>
      <c r="D379" s="14" t="s">
        <v>1125</v>
      </c>
      <c r="E379" s="39"/>
      <c r="F379" s="14"/>
      <c r="G379" s="14"/>
      <c r="H379" s="14">
        <v>75</v>
      </c>
      <c r="I379" s="14">
        <v>91</v>
      </c>
      <c r="J379" s="9">
        <v>5</v>
      </c>
      <c r="K379" s="14">
        <v>55</v>
      </c>
      <c r="L379" s="14">
        <v>20</v>
      </c>
      <c r="M379" s="14">
        <v>0.66</v>
      </c>
      <c r="N379" s="14">
        <f t="shared" si="15"/>
        <v>0.84615384615384615</v>
      </c>
      <c r="O379" s="14">
        <f t="shared" si="16"/>
        <v>3.0000000000000009</v>
      </c>
      <c r="P379" s="14"/>
      <c r="Q379" s="14"/>
      <c r="R379" s="14"/>
      <c r="W379" t="s">
        <v>3530</v>
      </c>
      <c r="X379" s="6">
        <v>2004</v>
      </c>
      <c r="Z379" s="6">
        <v>0</v>
      </c>
      <c r="AD379" s="14">
        <v>65</v>
      </c>
    </row>
    <row r="380" spans="1:30">
      <c r="A380" s="9">
        <v>6</v>
      </c>
      <c r="B380" s="9" t="str">
        <f t="shared" si="17"/>
        <v>BM Audio Labs MB-62XT</v>
      </c>
      <c r="C380" s="14" t="s">
        <v>847</v>
      </c>
      <c r="D380" s="14" t="s">
        <v>1126</v>
      </c>
      <c r="E380" s="39"/>
      <c r="F380" s="14"/>
      <c r="G380" s="14"/>
      <c r="H380" s="14"/>
      <c r="I380" s="14"/>
      <c r="J380" s="9">
        <v>4</v>
      </c>
      <c r="K380" s="14">
        <v>87</v>
      </c>
      <c r="L380" s="14">
        <v>8</v>
      </c>
      <c r="M380" s="14">
        <v>1.1599999999999999</v>
      </c>
      <c r="N380" s="14">
        <f t="shared" si="15"/>
        <v>1.5535714285714286</v>
      </c>
      <c r="O380" s="14">
        <f t="shared" si="16"/>
        <v>4.5789473684210513</v>
      </c>
      <c r="P380" s="14"/>
      <c r="Q380" s="14"/>
      <c r="R380" s="14"/>
      <c r="W380" t="s">
        <v>3530</v>
      </c>
      <c r="X380" s="6">
        <v>2004</v>
      </c>
      <c r="Z380" s="6">
        <v>0</v>
      </c>
      <c r="AD380" s="14">
        <v>56</v>
      </c>
    </row>
    <row r="381" spans="1:30">
      <c r="A381" s="9">
        <v>6</v>
      </c>
      <c r="B381" s="9" t="str">
        <f t="shared" si="17"/>
        <v>Bumper 6350IP</v>
      </c>
      <c r="C381" s="14" t="s">
        <v>1127</v>
      </c>
      <c r="D381" s="14" t="s">
        <v>1128</v>
      </c>
      <c r="E381" s="39"/>
      <c r="F381" s="14"/>
      <c r="G381" s="14"/>
      <c r="H381" s="14">
        <v>350</v>
      </c>
      <c r="I381" s="14">
        <v>84.4</v>
      </c>
      <c r="J381" s="9">
        <v>4.32</v>
      </c>
      <c r="K381" s="14">
        <v>45.1</v>
      </c>
      <c r="L381" s="14">
        <v>6.9</v>
      </c>
      <c r="M381" s="14">
        <v>0.32</v>
      </c>
      <c r="N381" s="14">
        <f t="shared" si="15"/>
        <v>0.3991150442477876</v>
      </c>
      <c r="O381" s="14">
        <f t="shared" si="16"/>
        <v>1.6143176733780769</v>
      </c>
      <c r="P381" s="14"/>
      <c r="Q381" s="14"/>
      <c r="R381" s="14"/>
      <c r="W381" t="s">
        <v>3530</v>
      </c>
      <c r="X381" s="6">
        <v>2004</v>
      </c>
      <c r="Z381" s="6">
        <v>0</v>
      </c>
      <c r="AD381" s="14">
        <v>113</v>
      </c>
    </row>
    <row r="382" spans="1:30">
      <c r="A382" s="9">
        <v>6</v>
      </c>
      <c r="B382" s="9" t="str">
        <f t="shared" si="17"/>
        <v>Bumper 648IP</v>
      </c>
      <c r="C382" s="14" t="s">
        <v>1127</v>
      </c>
      <c r="D382" s="14" t="s">
        <v>1129</v>
      </c>
      <c r="E382" s="39"/>
      <c r="F382" s="14"/>
      <c r="G382" s="14"/>
      <c r="H382" s="14">
        <v>350</v>
      </c>
      <c r="I382" s="14">
        <v>84.4</v>
      </c>
      <c r="J382" s="9">
        <v>4.32</v>
      </c>
      <c r="K382" s="14">
        <v>45.1</v>
      </c>
      <c r="L382" s="14">
        <v>6.9</v>
      </c>
      <c r="M382" s="14">
        <v>0.32</v>
      </c>
      <c r="N382" s="14">
        <f t="shared" si="15"/>
        <v>0.3991150442477876</v>
      </c>
      <c r="O382" s="14">
        <f t="shared" si="16"/>
        <v>1.6143176733780769</v>
      </c>
      <c r="P382" s="14"/>
      <c r="Q382" s="14"/>
      <c r="R382" s="14"/>
      <c r="W382" t="s">
        <v>3530</v>
      </c>
      <c r="X382" s="6">
        <v>2004</v>
      </c>
      <c r="Z382" s="6">
        <v>0</v>
      </c>
      <c r="AD382" s="14">
        <v>113</v>
      </c>
    </row>
    <row r="383" spans="1:30">
      <c r="A383" s="9">
        <v>6</v>
      </c>
      <c r="B383" s="9" t="str">
        <f t="shared" si="17"/>
        <v>Bumper 648IPRS</v>
      </c>
      <c r="C383" s="14" t="s">
        <v>1127</v>
      </c>
      <c r="D383" s="14" t="s">
        <v>1130</v>
      </c>
      <c r="E383" s="39"/>
      <c r="F383" s="14"/>
      <c r="G383" s="14"/>
      <c r="H383" s="14">
        <v>350</v>
      </c>
      <c r="I383" s="14">
        <v>87.4</v>
      </c>
      <c r="J383" s="9">
        <v>4.32</v>
      </c>
      <c r="K383" s="14">
        <v>45.1</v>
      </c>
      <c r="L383" s="14">
        <v>6.9</v>
      </c>
      <c r="M383" s="14">
        <v>0.32</v>
      </c>
      <c r="N383" s="14">
        <f t="shared" si="15"/>
        <v>0.3991150442477876</v>
      </c>
      <c r="O383" s="14">
        <f t="shared" si="16"/>
        <v>1.6143176733780769</v>
      </c>
      <c r="P383" s="14"/>
      <c r="Q383" s="14"/>
      <c r="R383" s="14"/>
      <c r="W383" t="s">
        <v>3530</v>
      </c>
      <c r="X383" s="6">
        <v>2004</v>
      </c>
      <c r="Z383" s="6">
        <v>0</v>
      </c>
      <c r="AD383" s="14">
        <v>113</v>
      </c>
    </row>
    <row r="384" spans="1:30">
      <c r="A384" s="9">
        <v>6</v>
      </c>
      <c r="B384" s="9" t="str">
        <f t="shared" si="17"/>
        <v>Bumper 648RF</v>
      </c>
      <c r="C384" s="14" t="s">
        <v>1127</v>
      </c>
      <c r="D384" s="14" t="s">
        <v>1131</v>
      </c>
      <c r="E384" s="39"/>
      <c r="F384" s="14"/>
      <c r="G384" s="14"/>
      <c r="H384" s="14">
        <v>300</v>
      </c>
      <c r="I384" s="14"/>
      <c r="J384" s="9">
        <v>9.1</v>
      </c>
      <c r="K384" s="14">
        <v>74.400000000000006</v>
      </c>
      <c r="L384" s="14">
        <v>14.2</v>
      </c>
      <c r="M384" s="14">
        <v>0.46</v>
      </c>
      <c r="N384" s="14">
        <f t="shared" si="15"/>
        <v>0.48947368421052634</v>
      </c>
      <c r="O384" s="14">
        <f t="shared" si="16"/>
        <v>7.6392857142857187</v>
      </c>
      <c r="P384" s="14"/>
      <c r="Q384" s="14"/>
      <c r="R384" s="14"/>
      <c r="W384" t="s">
        <v>3530</v>
      </c>
      <c r="X384" s="6">
        <v>2004</v>
      </c>
      <c r="Z384" s="6">
        <v>0</v>
      </c>
      <c r="AD384" s="14">
        <v>152</v>
      </c>
    </row>
    <row r="385" spans="1:30">
      <c r="A385" s="9">
        <v>6</v>
      </c>
      <c r="B385" s="9" t="str">
        <f t="shared" si="17"/>
        <v>Cabasse 13 M 15</v>
      </c>
      <c r="C385" s="14" t="s">
        <v>1132</v>
      </c>
      <c r="D385" s="14" t="s">
        <v>1133</v>
      </c>
      <c r="E385" s="39"/>
      <c r="F385" s="14"/>
      <c r="G385" s="14"/>
      <c r="H385" s="14">
        <v>70</v>
      </c>
      <c r="I385" s="14"/>
      <c r="J385" s="9">
        <v>4.5</v>
      </c>
      <c r="K385" s="14">
        <v>63.1</v>
      </c>
      <c r="L385" s="14">
        <v>8.1999999999999993</v>
      </c>
      <c r="M385" s="14">
        <v>0.41</v>
      </c>
      <c r="N385" s="14">
        <f t="shared" si="15"/>
        <v>0.46058394160583943</v>
      </c>
      <c r="O385" s="14">
        <f t="shared" si="16"/>
        <v>3.7331890331890341</v>
      </c>
      <c r="P385" s="14"/>
      <c r="Q385" s="14"/>
      <c r="R385" s="14"/>
      <c r="W385" t="s">
        <v>3530</v>
      </c>
      <c r="X385" s="6">
        <v>2004</v>
      </c>
      <c r="Z385" s="6">
        <v>0</v>
      </c>
      <c r="AD385" s="14">
        <v>137</v>
      </c>
    </row>
    <row r="386" spans="1:30">
      <c r="A386" s="9">
        <v>6</v>
      </c>
      <c r="B386" s="9" t="str">
        <f t="shared" si="17"/>
        <v>Cadence CWM6</v>
      </c>
      <c r="C386" s="14" t="s">
        <v>849</v>
      </c>
      <c r="D386" s="14" t="s">
        <v>1134</v>
      </c>
      <c r="E386" s="39"/>
      <c r="F386" s="14"/>
      <c r="G386" s="14"/>
      <c r="H386" s="14">
        <v>75</v>
      </c>
      <c r="I386" s="14">
        <v>86.37</v>
      </c>
      <c r="J386" s="9"/>
      <c r="K386" s="14">
        <v>59.77</v>
      </c>
      <c r="L386" s="14">
        <v>10.164</v>
      </c>
      <c r="M386" s="14">
        <v>0.71199999999999997</v>
      </c>
      <c r="N386" s="14">
        <f t="shared" ref="N386:N449" si="18">IF(AD386&gt;0,K386/AD386,0)</f>
        <v>0.76628205128205129</v>
      </c>
      <c r="O386" s="14">
        <f t="shared" ref="O386:O449" si="19">IF(AD386&gt;0,1/(1/M386-1/N386),0)</f>
        <v>10.051072272083115</v>
      </c>
      <c r="P386" s="14"/>
      <c r="Q386" s="14"/>
      <c r="R386" s="14"/>
      <c r="W386" t="s">
        <v>3530</v>
      </c>
      <c r="X386" s="6">
        <v>2004</v>
      </c>
      <c r="Z386" s="6">
        <v>0</v>
      </c>
      <c r="AD386" s="14">
        <v>78</v>
      </c>
    </row>
    <row r="387" spans="1:30">
      <c r="A387" s="9">
        <v>6</v>
      </c>
      <c r="B387" s="9" t="str">
        <f t="shared" ref="B387:B450" si="20">CONCATENATE(C387,CHAR(32),D387)</f>
        <v>Craaft 6/100PCD</v>
      </c>
      <c r="C387" s="9" t="s">
        <v>1135</v>
      </c>
      <c r="D387" s="9" t="s">
        <v>1136</v>
      </c>
      <c r="E387" s="38"/>
      <c r="F387" s="9"/>
      <c r="G387" s="9"/>
      <c r="H387" s="9">
        <v>100</v>
      </c>
      <c r="I387" s="9">
        <v>99</v>
      </c>
      <c r="J387" s="9">
        <v>2</v>
      </c>
      <c r="K387" s="9">
        <v>138</v>
      </c>
      <c r="L387" s="9">
        <v>6.8</v>
      </c>
      <c r="M387" s="9">
        <v>0.39</v>
      </c>
      <c r="N387" s="14">
        <f t="shared" si="18"/>
        <v>0.4</v>
      </c>
      <c r="O387" s="14">
        <f t="shared" si="19"/>
        <v>15.600000000000055</v>
      </c>
      <c r="P387" s="9"/>
      <c r="Q387" s="9"/>
      <c r="R387" s="9"/>
      <c r="W387" t="s">
        <v>3530</v>
      </c>
      <c r="X387" s="6">
        <v>2004</v>
      </c>
      <c r="Z387" s="6">
        <v>0</v>
      </c>
      <c r="AD387" s="9">
        <v>345</v>
      </c>
    </row>
    <row r="388" spans="1:30">
      <c r="A388" s="9">
        <v>6</v>
      </c>
      <c r="B388" s="9" t="str">
        <f t="shared" si="20"/>
        <v>Crunch CR64</v>
      </c>
      <c r="C388" s="9" t="s">
        <v>1137</v>
      </c>
      <c r="D388" s="9" t="s">
        <v>1138</v>
      </c>
      <c r="E388" s="38"/>
      <c r="F388" s="9"/>
      <c r="G388" s="9"/>
      <c r="H388" s="9">
        <v>100</v>
      </c>
      <c r="I388" s="9">
        <v>88</v>
      </c>
      <c r="J388" s="9">
        <v>4</v>
      </c>
      <c r="K388" s="9">
        <v>59</v>
      </c>
      <c r="L388" s="9">
        <v>8.1999999999999993</v>
      </c>
      <c r="M388" s="9">
        <v>0.38669999999999999</v>
      </c>
      <c r="N388" s="14">
        <f t="shared" si="18"/>
        <v>0.40972222222222221</v>
      </c>
      <c r="O388" s="14">
        <f t="shared" si="19"/>
        <v>6.8820282335907459</v>
      </c>
      <c r="P388" s="9"/>
      <c r="Q388" s="9"/>
      <c r="R388" s="9"/>
      <c r="W388" t="s">
        <v>3530</v>
      </c>
      <c r="X388" s="6">
        <v>2004</v>
      </c>
      <c r="Z388" s="6">
        <v>0</v>
      </c>
      <c r="AD388" s="9">
        <v>144</v>
      </c>
    </row>
    <row r="389" spans="1:30">
      <c r="A389" s="9">
        <v>6</v>
      </c>
      <c r="B389" s="9" t="str">
        <f t="shared" si="20"/>
        <v>Crunch CR68</v>
      </c>
      <c r="C389" s="9" t="s">
        <v>1137</v>
      </c>
      <c r="D389" s="9" t="s">
        <v>1139</v>
      </c>
      <c r="E389" s="38"/>
      <c r="F389" s="9"/>
      <c r="G389" s="9"/>
      <c r="H389" s="9">
        <v>100</v>
      </c>
      <c r="I389" s="9">
        <v>88</v>
      </c>
      <c r="J389" s="9">
        <v>3.7</v>
      </c>
      <c r="K389" s="9">
        <v>64</v>
      </c>
      <c r="L389" s="9">
        <v>7.4</v>
      </c>
      <c r="M389" s="9">
        <v>0.47360000000000002</v>
      </c>
      <c r="N389" s="14">
        <f t="shared" si="18"/>
        <v>0.52032520325203258</v>
      </c>
      <c r="O389" s="14">
        <f t="shared" si="19"/>
        <v>5.2739420935411987</v>
      </c>
      <c r="P389" s="9"/>
      <c r="Q389" s="9"/>
      <c r="R389" s="9"/>
      <c r="W389" t="s">
        <v>3530</v>
      </c>
      <c r="X389" s="6">
        <v>2004</v>
      </c>
      <c r="Z389" s="6">
        <v>0</v>
      </c>
      <c r="AD389" s="9">
        <v>123</v>
      </c>
    </row>
    <row r="390" spans="1:30">
      <c r="A390" s="9">
        <v>6</v>
      </c>
      <c r="B390" s="9" t="str">
        <f t="shared" si="20"/>
        <v>Crunch CR6WTP-04</v>
      </c>
      <c r="C390" s="9" t="s">
        <v>1137</v>
      </c>
      <c r="D390" s="9" t="s">
        <v>1140</v>
      </c>
      <c r="E390" s="38"/>
      <c r="F390" s="9"/>
      <c r="G390" s="9"/>
      <c r="H390" s="9">
        <v>100</v>
      </c>
      <c r="I390" s="9">
        <v>89</v>
      </c>
      <c r="J390" s="9">
        <v>4</v>
      </c>
      <c r="K390" s="9">
        <v>64</v>
      </c>
      <c r="L390" s="9">
        <v>8.8000000000000007</v>
      </c>
      <c r="M390" s="9">
        <v>0.3987</v>
      </c>
      <c r="N390" s="14">
        <f t="shared" si="18"/>
        <v>0.45070422535211269</v>
      </c>
      <c r="O390" s="14">
        <f t="shared" si="19"/>
        <v>3.4554071987649992</v>
      </c>
      <c r="P390" s="9"/>
      <c r="Q390" s="9"/>
      <c r="R390" s="9"/>
      <c r="W390" t="s">
        <v>3530</v>
      </c>
      <c r="X390" s="6">
        <v>2004</v>
      </c>
      <c r="Z390" s="6">
        <v>0</v>
      </c>
      <c r="AD390" s="9">
        <v>142</v>
      </c>
    </row>
    <row r="391" spans="1:30">
      <c r="A391" s="9">
        <v>6</v>
      </c>
      <c r="B391" s="9" t="str">
        <f t="shared" si="20"/>
        <v>Crunch CR6WTP-08</v>
      </c>
      <c r="C391" s="9" t="s">
        <v>1137</v>
      </c>
      <c r="D391" s="9" t="s">
        <v>1141</v>
      </c>
      <c r="E391" s="38"/>
      <c r="F391" s="9"/>
      <c r="G391" s="9"/>
      <c r="H391" s="9">
        <v>100</v>
      </c>
      <c r="I391" s="9">
        <v>88</v>
      </c>
      <c r="J391" s="9">
        <v>4</v>
      </c>
      <c r="K391" s="9">
        <v>62</v>
      </c>
      <c r="L391" s="9">
        <v>10.5</v>
      </c>
      <c r="M391" s="9">
        <v>0.50039999999999996</v>
      </c>
      <c r="N391" s="14">
        <f t="shared" si="18"/>
        <v>0.56880733944954132</v>
      </c>
      <c r="O391" s="14">
        <f t="shared" si="19"/>
        <v>4.1608282817445401</v>
      </c>
      <c r="P391" s="9"/>
      <c r="Q391" s="9"/>
      <c r="R391" s="9"/>
      <c r="W391" t="s">
        <v>3530</v>
      </c>
      <c r="X391" s="6">
        <v>2004</v>
      </c>
      <c r="Z391" s="6">
        <v>0</v>
      </c>
      <c r="AD391" s="9">
        <v>109</v>
      </c>
    </row>
    <row r="392" spans="1:30">
      <c r="A392" s="9">
        <v>6</v>
      </c>
      <c r="B392" s="9" t="str">
        <f t="shared" si="20"/>
        <v>Dayton RS150S-8</v>
      </c>
      <c r="C392" s="9" t="s">
        <v>970</v>
      </c>
      <c r="D392" s="9" t="s">
        <v>1142</v>
      </c>
      <c r="E392" s="38"/>
      <c r="F392" s="9"/>
      <c r="G392" s="9"/>
      <c r="H392" s="9">
        <v>40</v>
      </c>
      <c r="I392" s="9">
        <v>88</v>
      </c>
      <c r="J392" s="9">
        <v>4</v>
      </c>
      <c r="K392" s="9">
        <v>49.16</v>
      </c>
      <c r="L392" s="9">
        <v>13.98</v>
      </c>
      <c r="M392" s="9">
        <v>0.38</v>
      </c>
      <c r="N392" s="14">
        <f t="shared" si="18"/>
        <v>0.46819047619047616</v>
      </c>
      <c r="O392" s="14">
        <f t="shared" si="19"/>
        <v>2.0173650107991352</v>
      </c>
      <c r="P392" s="9"/>
      <c r="Q392" s="9"/>
      <c r="R392" s="9"/>
      <c r="W392" t="s">
        <v>3530</v>
      </c>
      <c r="X392" s="6">
        <v>2004</v>
      </c>
      <c r="Z392" s="6">
        <v>0</v>
      </c>
      <c r="AD392" s="9">
        <v>105</v>
      </c>
    </row>
    <row r="393" spans="1:30">
      <c r="A393" s="9">
        <v>6</v>
      </c>
      <c r="B393" s="9" t="str">
        <f t="shared" si="20"/>
        <v>Dynaudio MW150</v>
      </c>
      <c r="C393" s="9" t="s">
        <v>1143</v>
      </c>
      <c r="D393" s="9" t="s">
        <v>1144</v>
      </c>
      <c r="E393" s="38"/>
      <c r="F393" s="9"/>
      <c r="G393" s="9"/>
      <c r="H393" s="9">
        <v>100</v>
      </c>
      <c r="I393" s="9"/>
      <c r="J393" s="9">
        <v>6</v>
      </c>
      <c r="K393" s="9">
        <v>70</v>
      </c>
      <c r="L393" s="9">
        <v>4.5</v>
      </c>
      <c r="M393" s="9">
        <v>0.52</v>
      </c>
      <c r="N393" s="14">
        <f t="shared" si="18"/>
        <v>0.67961165048543692</v>
      </c>
      <c r="O393" s="14">
        <f t="shared" si="19"/>
        <v>2.2141119221411194</v>
      </c>
      <c r="P393" s="9"/>
      <c r="Q393" s="9"/>
      <c r="R393" s="9"/>
      <c r="W393" t="s">
        <v>3530</v>
      </c>
      <c r="X393" s="6">
        <v>2004</v>
      </c>
      <c r="Z393" s="6">
        <v>0</v>
      </c>
      <c r="AD393" s="9">
        <v>103</v>
      </c>
    </row>
    <row r="394" spans="1:30">
      <c r="A394" s="9">
        <v>6</v>
      </c>
      <c r="B394" s="9" t="str">
        <f t="shared" si="20"/>
        <v>Eighteen Sound 6ND410 8 ohm</v>
      </c>
      <c r="C394" s="9" t="s">
        <v>1145</v>
      </c>
      <c r="D394" s="9" t="s">
        <v>1146</v>
      </c>
      <c r="E394" s="38"/>
      <c r="F394" s="9"/>
      <c r="G394" s="9"/>
      <c r="H394" s="9">
        <v>180</v>
      </c>
      <c r="I394" s="9">
        <v>102</v>
      </c>
      <c r="J394" s="9">
        <v>2</v>
      </c>
      <c r="K394" s="9">
        <v>120</v>
      </c>
      <c r="L394" s="9">
        <v>6.2</v>
      </c>
      <c r="M394" s="9">
        <v>0.24</v>
      </c>
      <c r="N394" s="14">
        <f t="shared" si="18"/>
        <v>0.27027027027027029</v>
      </c>
      <c r="O394" s="14">
        <f t="shared" si="19"/>
        <v>2.1428571428571401</v>
      </c>
      <c r="P394" s="9"/>
      <c r="Q394" s="9"/>
      <c r="R394" s="9"/>
      <c r="W394" t="s">
        <v>3530</v>
      </c>
      <c r="X394" s="6">
        <v>2004</v>
      </c>
      <c r="Z394" s="6">
        <v>0</v>
      </c>
      <c r="AD394" s="9">
        <v>444</v>
      </c>
    </row>
    <row r="395" spans="1:30">
      <c r="A395" s="9">
        <v>6</v>
      </c>
      <c r="B395" s="9" t="str">
        <f t="shared" si="20"/>
        <v>Eighteen Sound 6ND430 8 ohm</v>
      </c>
      <c r="C395" s="9" t="s">
        <v>1145</v>
      </c>
      <c r="D395" s="9" t="s">
        <v>1147</v>
      </c>
      <c r="E395" s="38"/>
      <c r="F395" s="9"/>
      <c r="G395" s="9"/>
      <c r="H395" s="9">
        <v>400</v>
      </c>
      <c r="I395" s="9">
        <v>103</v>
      </c>
      <c r="J395" s="9">
        <v>2.5</v>
      </c>
      <c r="K395" s="9">
        <v>89</v>
      </c>
      <c r="L395" s="9">
        <v>18</v>
      </c>
      <c r="M395" s="9">
        <v>0.23</v>
      </c>
      <c r="N395" s="14">
        <f t="shared" si="18"/>
        <v>0.23989218328840969</v>
      </c>
      <c r="O395" s="14">
        <f t="shared" si="19"/>
        <v>5.5776566757493322</v>
      </c>
      <c r="P395" s="9"/>
      <c r="Q395" s="9"/>
      <c r="R395" s="9"/>
      <c r="W395" t="s">
        <v>3530</v>
      </c>
      <c r="X395" s="6">
        <v>2004</v>
      </c>
      <c r="Z395" s="6">
        <v>0</v>
      </c>
      <c r="AD395" s="9">
        <v>371</v>
      </c>
    </row>
    <row r="396" spans="1:30">
      <c r="A396" s="9">
        <v>6</v>
      </c>
      <c r="B396" s="9" t="str">
        <f t="shared" si="20"/>
        <v>Eminence Alpha 6</v>
      </c>
      <c r="C396" s="9" t="s">
        <v>1148</v>
      </c>
      <c r="D396" s="9" t="s">
        <v>1149</v>
      </c>
      <c r="E396" s="38"/>
      <c r="F396" s="9"/>
      <c r="G396" s="9"/>
      <c r="H396" s="9">
        <v>100</v>
      </c>
      <c r="I396" s="9"/>
      <c r="J396" s="9">
        <v>0</v>
      </c>
      <c r="K396" s="9">
        <v>118</v>
      </c>
      <c r="L396" s="9">
        <v>5.8</v>
      </c>
      <c r="M396" s="9">
        <v>0.54</v>
      </c>
      <c r="N396" s="14">
        <f t="shared" si="18"/>
        <v>0.59898477157360408</v>
      </c>
      <c r="O396" s="14">
        <f t="shared" si="19"/>
        <v>5.4836488812392492</v>
      </c>
      <c r="P396" s="9"/>
      <c r="Q396" s="9"/>
      <c r="R396" s="9"/>
      <c r="W396" t="s">
        <v>3530</v>
      </c>
      <c r="X396" s="6">
        <v>2004</v>
      </c>
      <c r="Z396" s="6">
        <v>0</v>
      </c>
      <c r="AD396" s="9">
        <v>197</v>
      </c>
    </row>
    <row r="397" spans="1:30">
      <c r="A397" s="9">
        <v>6</v>
      </c>
      <c r="B397" s="9" t="str">
        <f t="shared" si="20"/>
        <v>Focal 6K4311</v>
      </c>
      <c r="C397" s="14" t="s">
        <v>977</v>
      </c>
      <c r="D397" s="14" t="s">
        <v>1150</v>
      </c>
      <c r="E397" s="39"/>
      <c r="F397" s="14"/>
      <c r="G397" s="14"/>
      <c r="H397" s="14">
        <v>90</v>
      </c>
      <c r="I397" s="14">
        <v>88.91</v>
      </c>
      <c r="J397" s="9">
        <v>5</v>
      </c>
      <c r="K397" s="14">
        <v>56.8</v>
      </c>
      <c r="L397" s="14">
        <v>16.600000000000001</v>
      </c>
      <c r="M397" s="14">
        <v>0.43</v>
      </c>
      <c r="N397" s="14">
        <f t="shared" si="18"/>
        <v>0.46178861788617886</v>
      </c>
      <c r="O397" s="14">
        <f t="shared" si="19"/>
        <v>6.2465473145780042</v>
      </c>
      <c r="P397" s="14"/>
      <c r="Q397" s="14"/>
      <c r="R397" s="14"/>
      <c r="W397" t="s">
        <v>3530</v>
      </c>
      <c r="X397" s="6">
        <v>2004</v>
      </c>
      <c r="Z397" s="6">
        <v>0</v>
      </c>
      <c r="AD397" s="14">
        <v>123</v>
      </c>
    </row>
    <row r="398" spans="1:30">
      <c r="A398" s="9">
        <v>6</v>
      </c>
      <c r="B398" s="9" t="str">
        <f t="shared" si="20"/>
        <v>Focal 6K4311B</v>
      </c>
      <c r="C398" s="14" t="s">
        <v>977</v>
      </c>
      <c r="D398" s="14" t="s">
        <v>1151</v>
      </c>
      <c r="E398" s="39"/>
      <c r="F398" s="14"/>
      <c r="G398" s="14"/>
      <c r="H398" s="14">
        <v>90</v>
      </c>
      <c r="I398" s="14">
        <v>89.27</v>
      </c>
      <c r="J398" s="9">
        <v>5</v>
      </c>
      <c r="K398" s="14">
        <v>57.6</v>
      </c>
      <c r="L398" s="14">
        <v>17.5</v>
      </c>
      <c r="M398" s="14">
        <v>0.44</v>
      </c>
      <c r="N398" s="14">
        <f t="shared" si="18"/>
        <v>0.46079999999999999</v>
      </c>
      <c r="O398" s="14">
        <f t="shared" si="19"/>
        <v>9.747692307692283</v>
      </c>
      <c r="P398" s="14"/>
      <c r="Q398" s="14"/>
      <c r="R398" s="14"/>
      <c r="W398" t="s">
        <v>3530</v>
      </c>
      <c r="X398" s="6">
        <v>2004</v>
      </c>
      <c r="Z398" s="6">
        <v>0</v>
      </c>
      <c r="AD398" s="14">
        <v>125</v>
      </c>
    </row>
    <row r="399" spans="1:30">
      <c r="A399" s="9">
        <v>6</v>
      </c>
      <c r="B399" s="9" t="str">
        <f t="shared" si="20"/>
        <v>Focal 6V3211B</v>
      </c>
      <c r="C399" s="14" t="s">
        <v>977</v>
      </c>
      <c r="D399" s="14" t="s">
        <v>1152</v>
      </c>
      <c r="E399" s="39"/>
      <c r="F399" s="14"/>
      <c r="G399" s="14"/>
      <c r="H399" s="14">
        <v>60</v>
      </c>
      <c r="I399" s="14">
        <v>87.94</v>
      </c>
      <c r="J399" s="9">
        <v>3.2</v>
      </c>
      <c r="K399" s="14">
        <v>60.4</v>
      </c>
      <c r="L399" s="14">
        <v>14</v>
      </c>
      <c r="M399" s="14">
        <v>0.53</v>
      </c>
      <c r="N399" s="14">
        <f t="shared" si="18"/>
        <v>0.65652173913043477</v>
      </c>
      <c r="O399" s="14">
        <f t="shared" si="19"/>
        <v>2.7501718213058433</v>
      </c>
      <c r="P399" s="14"/>
      <c r="Q399" s="14"/>
      <c r="R399" s="14"/>
      <c r="W399" t="s">
        <v>3530</v>
      </c>
      <c r="X399" s="6">
        <v>2004</v>
      </c>
      <c r="Z399" s="6">
        <v>0</v>
      </c>
      <c r="AD399" s="14">
        <v>92</v>
      </c>
    </row>
    <row r="400" spans="1:30">
      <c r="A400" s="9">
        <v>6</v>
      </c>
      <c r="B400" s="9" t="str">
        <f t="shared" si="20"/>
        <v>Focal 6V4211</v>
      </c>
      <c r="C400" s="14" t="s">
        <v>977</v>
      </c>
      <c r="D400" s="14" t="s">
        <v>1153</v>
      </c>
      <c r="E400" s="39"/>
      <c r="F400" s="14"/>
      <c r="G400" s="14"/>
      <c r="H400" s="14">
        <v>60</v>
      </c>
      <c r="I400" s="14">
        <v>88.75</v>
      </c>
      <c r="J400" s="9">
        <v>3.2</v>
      </c>
      <c r="K400" s="14">
        <v>60.9</v>
      </c>
      <c r="L400" s="14">
        <v>14.1</v>
      </c>
      <c r="M400" s="14">
        <v>0.47</v>
      </c>
      <c r="N400" s="14">
        <f t="shared" si="18"/>
        <v>0.55871559633027523</v>
      </c>
      <c r="O400" s="14">
        <f t="shared" si="19"/>
        <v>2.9599793174767326</v>
      </c>
      <c r="P400" s="14"/>
      <c r="Q400" s="14"/>
      <c r="R400" s="14"/>
      <c r="W400" t="s">
        <v>3530</v>
      </c>
      <c r="X400" s="6">
        <v>2004</v>
      </c>
      <c r="Z400" s="6">
        <v>0</v>
      </c>
      <c r="AD400" s="14">
        <v>109</v>
      </c>
    </row>
    <row r="401" spans="1:30">
      <c r="A401" s="9">
        <v>6</v>
      </c>
      <c r="B401" s="9" t="str">
        <f t="shared" si="20"/>
        <v>Focal 6W4311</v>
      </c>
      <c r="C401" s="14" t="s">
        <v>977</v>
      </c>
      <c r="D401" s="14" t="s">
        <v>1154</v>
      </c>
      <c r="E401" s="39"/>
      <c r="F401" s="14"/>
      <c r="G401" s="14"/>
      <c r="H401" s="14">
        <v>90</v>
      </c>
      <c r="I401" s="14">
        <v>87.83</v>
      </c>
      <c r="J401" s="9">
        <v>5</v>
      </c>
      <c r="K401" s="14">
        <v>52.3</v>
      </c>
      <c r="L401" s="14">
        <v>18.600000000000001</v>
      </c>
      <c r="M401" s="14">
        <v>0.48</v>
      </c>
      <c r="N401" s="14">
        <f t="shared" si="18"/>
        <v>0.50776699029126215</v>
      </c>
      <c r="O401" s="14">
        <f t="shared" si="19"/>
        <v>8.7776223776223521</v>
      </c>
      <c r="P401" s="14"/>
      <c r="Q401" s="14"/>
      <c r="R401" s="14"/>
      <c r="W401" t="s">
        <v>3530</v>
      </c>
      <c r="X401" s="6">
        <v>2004</v>
      </c>
      <c r="Z401" s="6">
        <v>0</v>
      </c>
      <c r="AD401" s="14">
        <v>103</v>
      </c>
    </row>
    <row r="402" spans="1:30">
      <c r="A402" s="9">
        <v>6</v>
      </c>
      <c r="B402" s="9" t="str">
        <f t="shared" si="20"/>
        <v>Focal 6W4311</v>
      </c>
      <c r="C402" s="14" t="s">
        <v>977</v>
      </c>
      <c r="D402" s="14" t="s">
        <v>1154</v>
      </c>
      <c r="E402" s="39"/>
      <c r="F402" s="14"/>
      <c r="G402" s="14"/>
      <c r="H402" s="14">
        <v>90</v>
      </c>
      <c r="I402" s="14">
        <v>89.18</v>
      </c>
      <c r="J402" s="9">
        <v>5</v>
      </c>
      <c r="K402" s="14">
        <v>50.1</v>
      </c>
      <c r="L402" s="14">
        <v>22.3</v>
      </c>
      <c r="M402" s="14">
        <v>0.38</v>
      </c>
      <c r="N402" s="14">
        <f t="shared" si="18"/>
        <v>0.40079999999999999</v>
      </c>
      <c r="O402" s="14">
        <f t="shared" si="19"/>
        <v>7.3223076923076933</v>
      </c>
      <c r="P402" s="14"/>
      <c r="Q402" s="14"/>
      <c r="R402" s="14"/>
      <c r="W402" t="s">
        <v>3530</v>
      </c>
      <c r="X402" s="6">
        <v>2004</v>
      </c>
      <c r="Z402" s="6">
        <v>0</v>
      </c>
      <c r="AD402" s="14">
        <v>125</v>
      </c>
    </row>
    <row r="403" spans="1:30">
      <c r="A403" s="9">
        <v>6</v>
      </c>
      <c r="B403" s="9" t="str">
        <f t="shared" si="20"/>
        <v>Focal 6WM</v>
      </c>
      <c r="C403" s="14" t="s">
        <v>977</v>
      </c>
      <c r="D403" s="14" t="s">
        <v>1155</v>
      </c>
      <c r="E403" s="39"/>
      <c r="F403" s="14"/>
      <c r="G403" s="14"/>
      <c r="H403" s="14">
        <v>100</v>
      </c>
      <c r="I403" s="14">
        <v>93.84</v>
      </c>
      <c r="J403" s="9">
        <v>2.1</v>
      </c>
      <c r="K403" s="14">
        <v>116.9</v>
      </c>
      <c r="L403" s="14">
        <v>6.1</v>
      </c>
      <c r="M403" s="14">
        <v>0.49</v>
      </c>
      <c r="N403" s="14">
        <f t="shared" si="18"/>
        <v>0.54120370370370374</v>
      </c>
      <c r="O403" s="14">
        <f t="shared" si="19"/>
        <v>5.1791139240506263</v>
      </c>
      <c r="P403" s="14"/>
      <c r="Q403" s="14"/>
      <c r="R403" s="14"/>
      <c r="W403" t="s">
        <v>3530</v>
      </c>
      <c r="X403" s="6">
        <v>2004</v>
      </c>
      <c r="Z403" s="6">
        <v>0</v>
      </c>
      <c r="AD403" s="14">
        <v>216</v>
      </c>
    </row>
    <row r="404" spans="1:30">
      <c r="A404" s="9">
        <v>6</v>
      </c>
      <c r="B404" s="9" t="str">
        <f t="shared" si="20"/>
        <v xml:space="preserve">Hi-Vi D6.8 </v>
      </c>
      <c r="C404" s="14" t="s">
        <v>8</v>
      </c>
      <c r="D404" s="14" t="s">
        <v>1156</v>
      </c>
      <c r="E404" s="39"/>
      <c r="F404" s="14"/>
      <c r="G404" s="14"/>
      <c r="H404" s="14">
        <v>60</v>
      </c>
      <c r="I404" s="14">
        <v>85</v>
      </c>
      <c r="J404" s="9">
        <v>4.8</v>
      </c>
      <c r="K404" s="14">
        <v>42</v>
      </c>
      <c r="L404" s="14">
        <v>13.5</v>
      </c>
      <c r="M404" s="14">
        <v>0.4</v>
      </c>
      <c r="N404" s="14">
        <f t="shared" si="18"/>
        <v>0.45161290322580644</v>
      </c>
      <c r="O404" s="14">
        <f t="shared" si="19"/>
        <v>3.5000000000000018</v>
      </c>
      <c r="P404" s="14"/>
      <c r="Q404" s="14"/>
      <c r="R404" s="14"/>
      <c r="W404" t="s">
        <v>3530</v>
      </c>
      <c r="X404" s="6">
        <v>2004</v>
      </c>
      <c r="Z404" s="6">
        <v>0</v>
      </c>
      <c r="AD404" s="14">
        <v>93</v>
      </c>
    </row>
    <row r="405" spans="1:30">
      <c r="A405" s="9">
        <v>6</v>
      </c>
      <c r="B405" s="9" t="str">
        <f t="shared" si="20"/>
        <v xml:space="preserve">Hi-Vi D6G </v>
      </c>
      <c r="C405" s="14" t="s">
        <v>8</v>
      </c>
      <c r="D405" s="14" t="s">
        <v>1157</v>
      </c>
      <c r="E405" s="39"/>
      <c r="F405" s="14"/>
      <c r="G405" s="14"/>
      <c r="H405" s="14">
        <v>60</v>
      </c>
      <c r="I405" s="14">
        <v>85</v>
      </c>
      <c r="J405" s="9">
        <v>4.8</v>
      </c>
      <c r="K405" s="14">
        <v>44</v>
      </c>
      <c r="L405" s="14">
        <v>12.1</v>
      </c>
      <c r="M405" s="14">
        <v>0.38</v>
      </c>
      <c r="N405" s="14">
        <f t="shared" si="18"/>
        <v>0.43137254901960786</v>
      </c>
      <c r="O405" s="14">
        <f t="shared" si="19"/>
        <v>3.1908396946564839</v>
      </c>
      <c r="P405" s="14"/>
      <c r="Q405" s="14"/>
      <c r="R405" s="14"/>
      <c r="W405" t="s">
        <v>3530</v>
      </c>
      <c r="X405" s="6">
        <v>2004</v>
      </c>
      <c r="Z405" s="6">
        <v>0</v>
      </c>
      <c r="AD405" s="14">
        <v>102</v>
      </c>
    </row>
    <row r="406" spans="1:30">
      <c r="A406" s="9">
        <v>6</v>
      </c>
      <c r="B406" s="9" t="str">
        <f t="shared" si="20"/>
        <v xml:space="preserve">Hi-Vi F6 </v>
      </c>
      <c r="C406" s="14" t="s">
        <v>8</v>
      </c>
      <c r="D406" s="14" t="s">
        <v>1158</v>
      </c>
      <c r="E406" s="39"/>
      <c r="F406" s="14"/>
      <c r="G406" s="14"/>
      <c r="H406" s="14">
        <v>45</v>
      </c>
      <c r="I406" s="14">
        <v>88</v>
      </c>
      <c r="J406" s="9">
        <v>4.3</v>
      </c>
      <c r="K406" s="14">
        <v>45</v>
      </c>
      <c r="L406" s="14">
        <v>16.399999999999999</v>
      </c>
      <c r="M406" s="14">
        <v>0.35</v>
      </c>
      <c r="N406" s="14">
        <f t="shared" si="18"/>
        <v>0.38135593220338981</v>
      </c>
      <c r="O406" s="14">
        <f t="shared" si="19"/>
        <v>4.2567567567567561</v>
      </c>
      <c r="P406" s="14"/>
      <c r="Q406" s="14"/>
      <c r="R406" s="14"/>
      <c r="W406" t="s">
        <v>3530</v>
      </c>
      <c r="X406" s="6">
        <v>2004</v>
      </c>
      <c r="Z406" s="6">
        <v>0</v>
      </c>
      <c r="AD406" s="14">
        <v>118</v>
      </c>
    </row>
    <row r="407" spans="1:30">
      <c r="A407" s="9">
        <v>6</v>
      </c>
      <c r="B407" s="9" t="str">
        <f t="shared" si="20"/>
        <v xml:space="preserve">Hi-Vi F6N </v>
      </c>
      <c r="C407" s="14" t="s">
        <v>8</v>
      </c>
      <c r="D407" s="14" t="s">
        <v>1159</v>
      </c>
      <c r="E407" s="39"/>
      <c r="F407" s="14"/>
      <c r="G407" s="14"/>
      <c r="H407" s="14">
        <v>45</v>
      </c>
      <c r="I407" s="14">
        <v>89</v>
      </c>
      <c r="J407" s="9">
        <v>3.5</v>
      </c>
      <c r="K407" s="14">
        <v>44</v>
      </c>
      <c r="L407" s="14">
        <v>22.7</v>
      </c>
      <c r="M407" s="14">
        <v>0.34</v>
      </c>
      <c r="N407" s="14">
        <f t="shared" si="18"/>
        <v>0.41121495327102803</v>
      </c>
      <c r="O407" s="14">
        <f t="shared" si="19"/>
        <v>1.9632545931758534</v>
      </c>
      <c r="P407" s="14"/>
      <c r="Q407" s="14"/>
      <c r="R407" s="14"/>
      <c r="W407" t="s">
        <v>3530</v>
      </c>
      <c r="X407" s="6">
        <v>2004</v>
      </c>
      <c r="Z407" s="6">
        <v>0</v>
      </c>
      <c r="AD407" s="14">
        <v>107</v>
      </c>
    </row>
    <row r="408" spans="1:30">
      <c r="A408" s="9">
        <v>6</v>
      </c>
      <c r="B408" s="9" t="str">
        <f t="shared" si="20"/>
        <v xml:space="preserve">Hi-Vi M6a </v>
      </c>
      <c r="C408" s="14" t="s">
        <v>8</v>
      </c>
      <c r="D408" s="14" t="s">
        <v>1160</v>
      </c>
      <c r="E408" s="39"/>
      <c r="F408" s="14"/>
      <c r="G408" s="14"/>
      <c r="H408" s="14">
        <v>45</v>
      </c>
      <c r="I408" s="14">
        <v>88</v>
      </c>
      <c r="J408" s="9">
        <v>4.3</v>
      </c>
      <c r="K408" s="14">
        <v>46</v>
      </c>
      <c r="L408" s="14">
        <v>21.9</v>
      </c>
      <c r="M408" s="14">
        <v>0.38</v>
      </c>
      <c r="N408" s="14">
        <f t="shared" si="18"/>
        <v>0.41818181818181815</v>
      </c>
      <c r="O408" s="14">
        <f t="shared" si="19"/>
        <v>4.1619047619047578</v>
      </c>
      <c r="P408" s="14"/>
      <c r="Q408" s="14"/>
      <c r="R408" s="14"/>
      <c r="W408" t="s">
        <v>3530</v>
      </c>
      <c r="X408" s="6">
        <v>2004</v>
      </c>
      <c r="Z408" s="6">
        <v>0</v>
      </c>
      <c r="AD408" s="14">
        <v>110</v>
      </c>
    </row>
    <row r="409" spans="1:30">
      <c r="A409" s="9">
        <v>6</v>
      </c>
      <c r="B409" s="9" t="str">
        <f t="shared" si="20"/>
        <v xml:space="preserve">Hi-Vi M6N </v>
      </c>
      <c r="C409" s="14" t="s">
        <v>8</v>
      </c>
      <c r="D409" s="14" t="s">
        <v>1161</v>
      </c>
      <c r="E409" s="39"/>
      <c r="F409" s="14"/>
      <c r="G409" s="14"/>
      <c r="H409" s="14">
        <v>45</v>
      </c>
      <c r="I409" s="14">
        <v>89</v>
      </c>
      <c r="J409" s="9">
        <v>4.3</v>
      </c>
      <c r="K409" s="14">
        <v>46</v>
      </c>
      <c r="L409" s="14">
        <v>21.9</v>
      </c>
      <c r="M409" s="14">
        <v>0.39</v>
      </c>
      <c r="N409" s="14">
        <f t="shared" si="18"/>
        <v>0.41818181818181815</v>
      </c>
      <c r="O409" s="14">
        <f t="shared" si="19"/>
        <v>5.7870967741935546</v>
      </c>
      <c r="P409" s="14"/>
      <c r="Q409" s="14"/>
      <c r="R409" s="14"/>
      <c r="W409" t="s">
        <v>3530</v>
      </c>
      <c r="X409" s="6">
        <v>2004</v>
      </c>
      <c r="Z409" s="6">
        <v>0</v>
      </c>
      <c r="AD409" s="14">
        <v>110</v>
      </c>
    </row>
    <row r="410" spans="1:30">
      <c r="A410" s="9">
        <v>6</v>
      </c>
      <c r="B410" s="9" t="str">
        <f t="shared" si="20"/>
        <v xml:space="preserve">Hi-Vi S6.5 </v>
      </c>
      <c r="C410" s="14" t="s">
        <v>8</v>
      </c>
      <c r="D410" s="14" t="s">
        <v>1162</v>
      </c>
      <c r="E410" s="39"/>
      <c r="F410" s="14"/>
      <c r="G410" s="14"/>
      <c r="H410" s="14">
        <v>60</v>
      </c>
      <c r="I410" s="14">
        <v>92</v>
      </c>
      <c r="J410" s="9">
        <v>5.8</v>
      </c>
      <c r="K410" s="14">
        <v>47</v>
      </c>
      <c r="L410" s="14">
        <v>18.399999999999999</v>
      </c>
      <c r="M410" s="14">
        <v>0.42</v>
      </c>
      <c r="N410" s="14">
        <f t="shared" si="18"/>
        <v>0.47</v>
      </c>
      <c r="O410" s="14">
        <f t="shared" si="19"/>
        <v>3.948</v>
      </c>
      <c r="P410" s="14"/>
      <c r="Q410" s="14"/>
      <c r="R410" s="14"/>
      <c r="W410" t="s">
        <v>3530</v>
      </c>
      <c r="X410" s="6">
        <v>2004</v>
      </c>
      <c r="Z410" s="6">
        <v>0</v>
      </c>
      <c r="AD410" s="14">
        <v>100</v>
      </c>
    </row>
    <row r="411" spans="1:30">
      <c r="A411" s="9">
        <v>6</v>
      </c>
      <c r="B411" s="9" t="str">
        <f t="shared" si="20"/>
        <v xml:space="preserve">Hi-Vi S6.5PÂ </v>
      </c>
      <c r="C411" s="14" t="s">
        <v>8</v>
      </c>
      <c r="D411" s="14" t="s">
        <v>1163</v>
      </c>
      <c r="E411" s="39"/>
      <c r="F411" s="14"/>
      <c r="G411" s="14"/>
      <c r="H411" s="14">
        <v>60</v>
      </c>
      <c r="I411" s="14">
        <v>90</v>
      </c>
      <c r="J411" s="9">
        <v>5.8</v>
      </c>
      <c r="K411" s="14">
        <v>42</v>
      </c>
      <c r="L411" s="14">
        <v>24.5</v>
      </c>
      <c r="M411" s="14">
        <v>0.38</v>
      </c>
      <c r="N411" s="14">
        <f t="shared" si="18"/>
        <v>0.42857142857142855</v>
      </c>
      <c r="O411" s="14">
        <f t="shared" si="19"/>
        <v>3.3529411764705879</v>
      </c>
      <c r="P411" s="14"/>
      <c r="Q411" s="14"/>
      <c r="R411" s="14"/>
      <c r="W411" t="s">
        <v>3530</v>
      </c>
      <c r="X411" s="6">
        <v>2004</v>
      </c>
      <c r="Z411" s="6">
        <v>0</v>
      </c>
      <c r="AD411" s="14">
        <v>98</v>
      </c>
    </row>
    <row r="412" spans="1:30">
      <c r="A412" s="9">
        <v>6</v>
      </c>
      <c r="B412" s="9" t="str">
        <f t="shared" si="20"/>
        <v xml:space="preserve">Hi-Vi S6N </v>
      </c>
      <c r="C412" s="14" t="s">
        <v>8</v>
      </c>
      <c r="D412" s="14" t="s">
        <v>1164</v>
      </c>
      <c r="E412" s="39"/>
      <c r="F412" s="14"/>
      <c r="G412" s="14"/>
      <c r="H412" s="14">
        <v>45</v>
      </c>
      <c r="I412" s="14">
        <v>90</v>
      </c>
      <c r="J412" s="9">
        <v>3.5</v>
      </c>
      <c r="K412" s="14">
        <v>46</v>
      </c>
      <c r="L412" s="14">
        <v>24.6</v>
      </c>
      <c r="M412" s="14">
        <v>0.32</v>
      </c>
      <c r="N412" s="14">
        <f t="shared" si="18"/>
        <v>0.35114503816793891</v>
      </c>
      <c r="O412" s="14">
        <f t="shared" si="19"/>
        <v>3.6078431372549047</v>
      </c>
      <c r="P412" s="14"/>
      <c r="Q412" s="14"/>
      <c r="R412" s="14"/>
      <c r="W412" t="s">
        <v>3530</v>
      </c>
      <c r="X412" s="6">
        <v>2004</v>
      </c>
      <c r="Z412" s="6">
        <v>0</v>
      </c>
      <c r="AD412" s="14">
        <v>131</v>
      </c>
    </row>
    <row r="413" spans="1:30">
      <c r="A413" s="9">
        <v>6</v>
      </c>
      <c r="B413" s="9" t="str">
        <f t="shared" si="20"/>
        <v xml:space="preserve">Hi-Vi SS6.5 </v>
      </c>
      <c r="C413" s="14" t="s">
        <v>8</v>
      </c>
      <c r="D413" s="14" t="s">
        <v>1165</v>
      </c>
      <c r="E413" s="39"/>
      <c r="F413" s="14"/>
      <c r="G413" s="14"/>
      <c r="H413" s="14">
        <v>60</v>
      </c>
      <c r="I413" s="14">
        <v>92</v>
      </c>
      <c r="J413" s="9">
        <v>5.8</v>
      </c>
      <c r="K413" s="14">
        <v>44</v>
      </c>
      <c r="L413" s="14">
        <v>21.7</v>
      </c>
      <c r="M413" s="14">
        <v>0.37</v>
      </c>
      <c r="N413" s="14">
        <f t="shared" si="18"/>
        <v>0.41121495327102803</v>
      </c>
      <c r="O413" s="14">
        <f t="shared" si="19"/>
        <v>3.6916099773242617</v>
      </c>
      <c r="P413" s="14"/>
      <c r="Q413" s="14"/>
      <c r="R413" s="14"/>
      <c r="W413" t="s">
        <v>3530</v>
      </c>
      <c r="X413" s="6">
        <v>2004</v>
      </c>
      <c r="Z413" s="6">
        <v>0</v>
      </c>
      <c r="AD413" s="14">
        <v>107</v>
      </c>
    </row>
    <row r="414" spans="1:30">
      <c r="A414" s="9">
        <v>6</v>
      </c>
      <c r="B414" s="9" t="str">
        <f t="shared" si="20"/>
        <v xml:space="preserve">Hi-Vi SS6.5P </v>
      </c>
      <c r="C414" s="14" t="s">
        <v>8</v>
      </c>
      <c r="D414" s="14" t="s">
        <v>1166</v>
      </c>
      <c r="E414" s="39"/>
      <c r="F414" s="14"/>
      <c r="G414" s="14"/>
      <c r="H414" s="14">
        <v>60</v>
      </c>
      <c r="I414" s="14">
        <v>89</v>
      </c>
      <c r="J414" s="9">
        <v>5.8</v>
      </c>
      <c r="K414" s="14">
        <v>48</v>
      </c>
      <c r="L414" s="14">
        <v>19.899999999999999</v>
      </c>
      <c r="M414" s="14">
        <v>0.37</v>
      </c>
      <c r="N414" s="14">
        <f t="shared" si="18"/>
        <v>0.44036697247706424</v>
      </c>
      <c r="O414" s="14">
        <f t="shared" si="19"/>
        <v>2.3155149934810941</v>
      </c>
      <c r="P414" s="14"/>
      <c r="Q414" s="14"/>
      <c r="R414" s="14"/>
      <c r="W414" t="s">
        <v>3530</v>
      </c>
      <c r="X414" s="6">
        <v>2004</v>
      </c>
      <c r="Z414" s="6">
        <v>0</v>
      </c>
      <c r="AD414" s="14">
        <v>109</v>
      </c>
    </row>
    <row r="415" spans="1:30">
      <c r="A415" s="9">
        <v>6</v>
      </c>
      <c r="B415" s="9" t="str">
        <f t="shared" si="20"/>
        <v xml:space="preserve">Hi-Vi SS6.5R </v>
      </c>
      <c r="C415" s="14" t="s">
        <v>8</v>
      </c>
      <c r="D415" s="14" t="s">
        <v>1167</v>
      </c>
      <c r="E415" s="39"/>
      <c r="F415" s="14"/>
      <c r="G415" s="14"/>
      <c r="H415" s="14">
        <v>60</v>
      </c>
      <c r="I415" s="14">
        <v>92</v>
      </c>
      <c r="J415" s="9">
        <v>5.8</v>
      </c>
      <c r="K415" s="14">
        <v>42</v>
      </c>
      <c r="L415" s="14">
        <v>45</v>
      </c>
      <c r="M415" s="14">
        <v>0.39</v>
      </c>
      <c r="N415" s="14">
        <f t="shared" si="18"/>
        <v>0.42857142857142855</v>
      </c>
      <c r="O415" s="14">
        <f t="shared" si="19"/>
        <v>4.3333333333333401</v>
      </c>
      <c r="P415" s="14"/>
      <c r="Q415" s="14"/>
      <c r="R415" s="14"/>
      <c r="W415" t="s">
        <v>3530</v>
      </c>
      <c r="X415" s="6">
        <v>2004</v>
      </c>
      <c r="Z415" s="6">
        <v>0</v>
      </c>
      <c r="AD415" s="14">
        <v>98</v>
      </c>
    </row>
    <row r="416" spans="1:30">
      <c r="A416" s="9">
        <v>6</v>
      </c>
      <c r="B416" s="9" t="str">
        <f t="shared" si="20"/>
        <v xml:space="preserve">Hi-Vi SS6N </v>
      </c>
      <c r="C416" s="14" t="s">
        <v>8</v>
      </c>
      <c r="D416" s="14" t="s">
        <v>1168</v>
      </c>
      <c r="E416" s="39"/>
      <c r="F416" s="14"/>
      <c r="G416" s="14"/>
      <c r="H416" s="14">
        <v>45</v>
      </c>
      <c r="I416" s="14">
        <v>90</v>
      </c>
      <c r="J416" s="9">
        <v>3.5</v>
      </c>
      <c r="K416" s="14">
        <v>44</v>
      </c>
      <c r="L416" s="14">
        <v>25.1</v>
      </c>
      <c r="M416" s="14">
        <v>0.28999999999999998</v>
      </c>
      <c r="N416" s="14">
        <f t="shared" si="18"/>
        <v>0.36065573770491804</v>
      </c>
      <c r="O416" s="14">
        <f t="shared" si="19"/>
        <v>1.4802784222737808</v>
      </c>
      <c r="P416" s="14"/>
      <c r="Q416" s="14"/>
      <c r="R416" s="14"/>
      <c r="W416" t="s">
        <v>3530</v>
      </c>
      <c r="X416" s="6">
        <v>2004</v>
      </c>
      <c r="Z416" s="6">
        <v>0</v>
      </c>
      <c r="AD416" s="14">
        <v>122</v>
      </c>
    </row>
    <row r="417" spans="1:30">
      <c r="A417" s="9">
        <v>6</v>
      </c>
      <c r="B417" s="9" t="str">
        <f t="shared" si="20"/>
        <v xml:space="preserve">Hi-Vi W6a </v>
      </c>
      <c r="C417" s="14" t="s">
        <v>8</v>
      </c>
      <c r="D417" s="14" t="s">
        <v>1169</v>
      </c>
      <c r="E417" s="39"/>
      <c r="F417" s="14"/>
      <c r="G417" s="14"/>
      <c r="H417" s="14">
        <v>45</v>
      </c>
      <c r="I417" s="14">
        <v>88</v>
      </c>
      <c r="J417" s="9">
        <v>4.3</v>
      </c>
      <c r="K417" s="14">
        <v>44</v>
      </c>
      <c r="L417" s="14">
        <v>20.399999999999999</v>
      </c>
      <c r="M417" s="14">
        <v>0.4</v>
      </c>
      <c r="N417" s="14">
        <f t="shared" si="18"/>
        <v>0.48888888888888887</v>
      </c>
      <c r="O417" s="14">
        <f t="shared" si="19"/>
        <v>2.1999999999999997</v>
      </c>
      <c r="P417" s="14"/>
      <c r="Q417" s="14"/>
      <c r="R417" s="14"/>
      <c r="W417" t="s">
        <v>3530</v>
      </c>
      <c r="X417" s="6">
        <v>2004</v>
      </c>
      <c r="Z417" s="6">
        <v>0</v>
      </c>
      <c r="AD417" s="14">
        <v>90</v>
      </c>
    </row>
    <row r="418" spans="1:30">
      <c r="A418" s="9">
        <v>6</v>
      </c>
      <c r="B418" s="9" t="str">
        <f t="shared" si="20"/>
        <v xml:space="preserve">Hi-Vi W6Â Â </v>
      </c>
      <c r="C418" s="14" t="s">
        <v>8</v>
      </c>
      <c r="D418" s="14" t="s">
        <v>1170</v>
      </c>
      <c r="E418" s="39"/>
      <c r="F418" s="14"/>
      <c r="G418" s="14"/>
      <c r="H418" s="14">
        <v>45</v>
      </c>
      <c r="I418" s="14">
        <v>86</v>
      </c>
      <c r="J418" s="9">
        <v>4.3</v>
      </c>
      <c r="K418" s="14">
        <v>40</v>
      </c>
      <c r="L418" s="14">
        <v>25.1</v>
      </c>
      <c r="M418" s="14">
        <v>0.52</v>
      </c>
      <c r="N418" s="14">
        <f t="shared" si="18"/>
        <v>0.63492063492063489</v>
      </c>
      <c r="O418" s="14">
        <f t="shared" si="19"/>
        <v>2.872928176795583</v>
      </c>
      <c r="P418" s="14"/>
      <c r="Q418" s="14"/>
      <c r="R418" s="14"/>
      <c r="W418" t="s">
        <v>3530</v>
      </c>
      <c r="X418" s="6">
        <v>2004</v>
      </c>
      <c r="Z418" s="6">
        <v>0</v>
      </c>
      <c r="AD418" s="14">
        <v>63</v>
      </c>
    </row>
    <row r="419" spans="1:30">
      <c r="A419" s="9">
        <v>6</v>
      </c>
      <c r="B419" s="9" t="str">
        <f t="shared" si="20"/>
        <v>Infinity 60.1cs</v>
      </c>
      <c r="C419" s="14" t="s">
        <v>863</v>
      </c>
      <c r="D419" s="14" t="s">
        <v>1171</v>
      </c>
      <c r="E419" s="39"/>
      <c r="F419" s="14"/>
      <c r="G419" s="14"/>
      <c r="H419" s="14">
        <v>120</v>
      </c>
      <c r="I419" s="14"/>
      <c r="J419" s="9">
        <v>4.75</v>
      </c>
      <c r="K419" s="14">
        <v>75.94</v>
      </c>
      <c r="L419" s="14">
        <v>7.484</v>
      </c>
      <c r="M419" s="14">
        <v>1.27</v>
      </c>
      <c r="N419" s="14">
        <f t="shared" si="18"/>
        <v>1.4062962962962962</v>
      </c>
      <c r="O419" s="14">
        <f t="shared" si="19"/>
        <v>13.103777173913073</v>
      </c>
      <c r="P419" s="14"/>
      <c r="Q419" s="14"/>
      <c r="R419" s="14"/>
      <c r="W419" t="s">
        <v>3530</v>
      </c>
      <c r="X419" s="6">
        <v>2004</v>
      </c>
      <c r="Z419" s="6">
        <v>0</v>
      </c>
      <c r="AD419" s="14">
        <v>54</v>
      </c>
    </row>
    <row r="420" spans="1:30">
      <c r="A420" s="9">
        <v>6</v>
      </c>
      <c r="B420" s="9" t="str">
        <f t="shared" si="20"/>
        <v>Infinity 610cswoofer</v>
      </c>
      <c r="C420" s="14" t="s">
        <v>863</v>
      </c>
      <c r="D420" s="14" t="s">
        <v>1172</v>
      </c>
      <c r="E420" s="39"/>
      <c r="F420" s="14"/>
      <c r="G420" s="14"/>
      <c r="H420" s="14">
        <v>75</v>
      </c>
      <c r="I420" s="14"/>
      <c r="J420" s="9">
        <v>1.1000000000000001</v>
      </c>
      <c r="K420" s="14">
        <v>80.727999999999994</v>
      </c>
      <c r="L420" s="14">
        <v>9.8000000000000007</v>
      </c>
      <c r="M420" s="14">
        <v>0.71399999999999997</v>
      </c>
      <c r="N420" s="14">
        <f t="shared" si="18"/>
        <v>0.8154343434343434</v>
      </c>
      <c r="O420" s="14">
        <f t="shared" si="19"/>
        <v>5.7398717386974667</v>
      </c>
      <c r="P420" s="14"/>
      <c r="Q420" s="14"/>
      <c r="R420" s="14"/>
      <c r="W420" t="s">
        <v>3530</v>
      </c>
      <c r="X420" s="6">
        <v>2004</v>
      </c>
      <c r="Z420" s="6">
        <v>0</v>
      </c>
      <c r="AD420" s="14">
        <v>99</v>
      </c>
    </row>
    <row r="421" spans="1:30">
      <c r="A421" s="9">
        <v>6</v>
      </c>
      <c r="B421" s="9" t="str">
        <f t="shared" si="20"/>
        <v>Infinity 6512/13woofer</v>
      </c>
      <c r="C421" s="14" t="s">
        <v>863</v>
      </c>
      <c r="D421" s="14" t="s">
        <v>1173</v>
      </c>
      <c r="E421" s="39"/>
      <c r="F421" s="14"/>
      <c r="G421" s="14"/>
      <c r="H421" s="14">
        <v>75</v>
      </c>
      <c r="I421" s="14"/>
      <c r="J421" s="9">
        <v>1.35</v>
      </c>
      <c r="K421" s="14">
        <v>59.774999999999999</v>
      </c>
      <c r="L421" s="14">
        <v>16.221</v>
      </c>
      <c r="M421" s="14">
        <v>0.65100000000000002</v>
      </c>
      <c r="N421" s="14">
        <f t="shared" si="18"/>
        <v>0.83020833333333333</v>
      </c>
      <c r="O421" s="14">
        <f t="shared" si="19"/>
        <v>3.0158509648918854</v>
      </c>
      <c r="P421" s="14"/>
      <c r="Q421" s="14"/>
      <c r="R421" s="14"/>
      <c r="W421" t="s">
        <v>3530</v>
      </c>
      <c r="X421" s="6">
        <v>2004</v>
      </c>
      <c r="Z421" s="6">
        <v>0</v>
      </c>
      <c r="AD421" s="14">
        <v>72</v>
      </c>
    </row>
    <row r="422" spans="1:30">
      <c r="A422" s="9">
        <v>6</v>
      </c>
      <c r="B422" s="9" t="str">
        <f t="shared" si="20"/>
        <v>Infinity 6513mid</v>
      </c>
      <c r="C422" s="14" t="s">
        <v>863</v>
      </c>
      <c r="D422" s="14" t="s">
        <v>1174</v>
      </c>
      <c r="E422" s="39"/>
      <c r="F422" s="14"/>
      <c r="G422" s="14"/>
      <c r="H422" s="14">
        <v>30</v>
      </c>
      <c r="I422" s="14"/>
      <c r="J422" s="9">
        <v>2.15</v>
      </c>
      <c r="K422" s="14">
        <v>145.04900000000001</v>
      </c>
      <c r="L422" s="14">
        <v>4.2610000000000001</v>
      </c>
      <c r="M422" s="14">
        <v>1.363</v>
      </c>
      <c r="N422" s="14">
        <f t="shared" si="18"/>
        <v>1.9085394736842105</v>
      </c>
      <c r="O422" s="14">
        <f t="shared" si="19"/>
        <v>4.7683796097537439</v>
      </c>
      <c r="P422" s="14"/>
      <c r="Q422" s="14"/>
      <c r="R422" s="14"/>
      <c r="W422" t="s">
        <v>3530</v>
      </c>
      <c r="X422" s="6">
        <v>2004</v>
      </c>
      <c r="Z422" s="6">
        <v>0</v>
      </c>
      <c r="AD422" s="14">
        <v>76</v>
      </c>
    </row>
    <row r="423" spans="1:30">
      <c r="A423" s="9">
        <v>6</v>
      </c>
      <c r="B423" s="9" t="str">
        <f t="shared" si="20"/>
        <v>Infinity 652.1cs</v>
      </c>
      <c r="C423" s="14" t="s">
        <v>863</v>
      </c>
      <c r="D423" s="14" t="s">
        <v>1175</v>
      </c>
      <c r="E423" s="39"/>
      <c r="F423" s="14"/>
      <c r="G423" s="14"/>
      <c r="H423" s="14">
        <v>100</v>
      </c>
      <c r="I423" s="14"/>
      <c r="J423" s="9">
        <v>3.5</v>
      </c>
      <c r="K423" s="14">
        <v>58.72</v>
      </c>
      <c r="L423" s="14">
        <v>15.335000000000001</v>
      </c>
      <c r="M423" s="14">
        <v>0.9</v>
      </c>
      <c r="N423" s="14">
        <f t="shared" si="18"/>
        <v>0.96262295081967209</v>
      </c>
      <c r="O423" s="14">
        <f t="shared" si="19"/>
        <v>13.834554973821989</v>
      </c>
      <c r="P423" s="14"/>
      <c r="Q423" s="14"/>
      <c r="R423" s="14"/>
      <c r="W423" t="s">
        <v>3530</v>
      </c>
      <c r="X423" s="6">
        <v>2004</v>
      </c>
      <c r="Z423" s="6">
        <v>0</v>
      </c>
      <c r="AD423" s="14">
        <v>61</v>
      </c>
    </row>
    <row r="424" spans="1:30">
      <c r="A424" s="9">
        <v>6</v>
      </c>
      <c r="B424" s="9" t="str">
        <f t="shared" si="20"/>
        <v>Isophon P170 5407</v>
      </c>
      <c r="C424" s="14" t="s">
        <v>1176</v>
      </c>
      <c r="D424" s="14" t="s">
        <v>1177</v>
      </c>
      <c r="E424" s="39"/>
      <c r="F424" s="14"/>
      <c r="G424" s="14"/>
      <c r="H424" s="14">
        <v>80</v>
      </c>
      <c r="I424" s="14">
        <v>91.9</v>
      </c>
      <c r="J424" s="9">
        <v>3.48</v>
      </c>
      <c r="K424" s="14">
        <v>49.5</v>
      </c>
      <c r="L424" s="14">
        <v>31.988</v>
      </c>
      <c r="M424" s="14">
        <v>0.44800000000000001</v>
      </c>
      <c r="N424" s="14">
        <f t="shared" si="18"/>
        <v>0.532258064516129</v>
      </c>
      <c r="O424" s="14">
        <f t="shared" si="19"/>
        <v>2.8300153139356818</v>
      </c>
      <c r="P424" s="14"/>
      <c r="Q424" s="14"/>
      <c r="R424" s="14"/>
      <c r="W424" t="s">
        <v>3530</v>
      </c>
      <c r="X424" s="6">
        <v>2004</v>
      </c>
      <c r="Z424" s="6">
        <v>0</v>
      </c>
      <c r="AD424" s="14">
        <v>93</v>
      </c>
    </row>
    <row r="425" spans="1:30">
      <c r="A425" s="9">
        <v>6</v>
      </c>
      <c r="B425" s="9" t="str">
        <f t="shared" si="20"/>
        <v>Jensen JA 6/30 - 8 ohm</v>
      </c>
      <c r="C425" s="14" t="s">
        <v>1005</v>
      </c>
      <c r="D425" s="14" t="s">
        <v>1178</v>
      </c>
      <c r="E425" s="39"/>
      <c r="F425" s="14"/>
      <c r="G425" s="14"/>
      <c r="H425" s="14">
        <v>60</v>
      </c>
      <c r="I425" s="14">
        <v>92.1</v>
      </c>
      <c r="J425" s="9">
        <v>0.5</v>
      </c>
      <c r="K425" s="14">
        <v>112</v>
      </c>
      <c r="L425" s="14">
        <v>7.4</v>
      </c>
      <c r="M425" s="14">
        <v>1.1000000000000001</v>
      </c>
      <c r="N425" s="14">
        <f t="shared" si="18"/>
        <v>1.2307692307692308</v>
      </c>
      <c r="O425" s="14">
        <f t="shared" si="19"/>
        <v>10.352941176470592</v>
      </c>
      <c r="P425" s="14"/>
      <c r="Q425" s="14"/>
      <c r="R425" s="14"/>
      <c r="W425" t="s">
        <v>3530</v>
      </c>
      <c r="X425" s="6">
        <v>2004</v>
      </c>
      <c r="Z425" s="6">
        <v>0</v>
      </c>
      <c r="AD425" s="14">
        <v>91</v>
      </c>
    </row>
    <row r="426" spans="1:30">
      <c r="A426" s="9">
        <v>6</v>
      </c>
      <c r="B426" s="9" t="str">
        <f t="shared" si="20"/>
        <v>Jensen Mod 6-15</v>
      </c>
      <c r="C426" s="14" t="s">
        <v>1005</v>
      </c>
      <c r="D426" s="14" t="s">
        <v>1179</v>
      </c>
      <c r="E426" s="39"/>
      <c r="F426" s="14"/>
      <c r="G426" s="14"/>
      <c r="H426" s="14">
        <v>15</v>
      </c>
      <c r="I426" s="14">
        <v>90.9</v>
      </c>
      <c r="J426" s="9">
        <v>0.5</v>
      </c>
      <c r="K426" s="14">
        <v>91</v>
      </c>
      <c r="L426" s="14">
        <v>11.7</v>
      </c>
      <c r="M426" s="14">
        <v>1.19</v>
      </c>
      <c r="N426" s="14">
        <f t="shared" si="18"/>
        <v>1.4</v>
      </c>
      <c r="O426" s="14">
        <f t="shared" si="19"/>
        <v>7.9333333333333336</v>
      </c>
      <c r="P426" s="14"/>
      <c r="Q426" s="14"/>
      <c r="R426" s="14"/>
      <c r="W426" t="s">
        <v>3530</v>
      </c>
      <c r="X426" s="6">
        <v>2004</v>
      </c>
      <c r="Z426" s="6">
        <v>0</v>
      </c>
      <c r="AD426" s="14">
        <v>65</v>
      </c>
    </row>
    <row r="427" spans="1:30">
      <c r="A427" s="9">
        <v>6</v>
      </c>
      <c r="B427" s="9" t="str">
        <f t="shared" si="20"/>
        <v>JL Audio 6WÃ˜-12</v>
      </c>
      <c r="C427" s="14" t="s">
        <v>1180</v>
      </c>
      <c r="D427" s="14" t="s">
        <v>1181</v>
      </c>
      <c r="E427" s="39"/>
      <c r="F427" s="14"/>
      <c r="G427" s="14"/>
      <c r="H427" s="14">
        <v>75</v>
      </c>
      <c r="I427" s="14">
        <v>83</v>
      </c>
      <c r="J427" s="9">
        <v>7</v>
      </c>
      <c r="K427" s="14">
        <v>41.7</v>
      </c>
      <c r="L427" s="14">
        <v>9.68</v>
      </c>
      <c r="M427" s="14">
        <v>0.498</v>
      </c>
      <c r="N427" s="14">
        <f t="shared" si="18"/>
        <v>0.5346153846153846</v>
      </c>
      <c r="O427" s="14">
        <f t="shared" si="19"/>
        <v>7.2712184873949601</v>
      </c>
      <c r="P427" s="14"/>
      <c r="Q427" s="14"/>
      <c r="R427" s="14"/>
      <c r="W427" t="s">
        <v>3530</v>
      </c>
      <c r="X427" s="6">
        <v>2004</v>
      </c>
      <c r="Z427" s="6">
        <v>0</v>
      </c>
      <c r="AD427" s="14">
        <v>78</v>
      </c>
    </row>
    <row r="428" spans="1:30">
      <c r="A428" s="9">
        <v>6</v>
      </c>
      <c r="B428" s="9" t="str">
        <f t="shared" si="20"/>
        <v>JL Audio 6WÃ˜-4</v>
      </c>
      <c r="C428" s="14" t="s">
        <v>1180</v>
      </c>
      <c r="D428" s="14" t="s">
        <v>1182</v>
      </c>
      <c r="E428" s="39"/>
      <c r="F428" s="14"/>
      <c r="G428" s="14"/>
      <c r="H428" s="14">
        <v>75</v>
      </c>
      <c r="I428" s="14">
        <v>81.599999999999994</v>
      </c>
      <c r="J428" s="9">
        <v>7.6</v>
      </c>
      <c r="K428" s="14">
        <v>36.700000000000003</v>
      </c>
      <c r="L428" s="14">
        <v>9.68</v>
      </c>
      <c r="M428" s="14">
        <v>0.47699999999999998</v>
      </c>
      <c r="N428" s="14">
        <f t="shared" si="18"/>
        <v>0.50273972602739725</v>
      </c>
      <c r="O428" s="14">
        <f t="shared" si="19"/>
        <v>9.316604576902602</v>
      </c>
      <c r="P428" s="14"/>
      <c r="Q428" s="14"/>
      <c r="R428" s="14"/>
      <c r="W428" t="s">
        <v>3530</v>
      </c>
      <c r="X428" s="6">
        <v>2004</v>
      </c>
      <c r="Z428" s="6">
        <v>0</v>
      </c>
      <c r="AD428" s="14">
        <v>73</v>
      </c>
    </row>
    <row r="429" spans="1:30">
      <c r="A429" s="9">
        <v>6</v>
      </c>
      <c r="B429" s="9" t="str">
        <f t="shared" si="20"/>
        <v>JL Audio 6WÃ˜-8</v>
      </c>
      <c r="C429" s="14" t="s">
        <v>1180</v>
      </c>
      <c r="D429" s="14" t="s">
        <v>1183</v>
      </c>
      <c r="E429" s="39"/>
      <c r="F429" s="14"/>
      <c r="G429" s="14"/>
      <c r="H429" s="14">
        <v>75</v>
      </c>
      <c r="I429" s="14">
        <v>82.3</v>
      </c>
      <c r="J429" s="9">
        <v>7.1</v>
      </c>
      <c r="K429" s="14">
        <v>38.799999999999997</v>
      </c>
      <c r="L429" s="14">
        <v>9.68</v>
      </c>
      <c r="M429" s="14">
        <v>0.47099999999999997</v>
      </c>
      <c r="N429" s="14">
        <f t="shared" si="18"/>
        <v>0.49743589743589739</v>
      </c>
      <c r="O429" s="14">
        <f t="shared" si="19"/>
        <v>8.8626576139670572</v>
      </c>
      <c r="P429" s="14"/>
      <c r="Q429" s="14"/>
      <c r="R429" s="14"/>
      <c r="W429" t="s">
        <v>3530</v>
      </c>
      <c r="X429" s="6">
        <v>2004</v>
      </c>
      <c r="Z429" s="6">
        <v>0</v>
      </c>
      <c r="AD429" s="14">
        <v>78</v>
      </c>
    </row>
    <row r="430" spans="1:30">
      <c r="A430" s="9">
        <v>6</v>
      </c>
      <c r="B430" s="9" t="str">
        <f t="shared" si="20"/>
        <v>Mivoc WPP 150</v>
      </c>
      <c r="C430" s="14" t="s">
        <v>793</v>
      </c>
      <c r="D430" s="14" t="s">
        <v>1184</v>
      </c>
      <c r="E430" s="39"/>
      <c r="F430" s="14"/>
      <c r="G430" s="14"/>
      <c r="H430" s="14">
        <v>70</v>
      </c>
      <c r="I430" s="14"/>
      <c r="J430" s="9">
        <v>3.3</v>
      </c>
      <c r="K430" s="14">
        <v>49</v>
      </c>
      <c r="L430" s="14">
        <v>9.8000000000000007</v>
      </c>
      <c r="M430" s="14">
        <v>0.4</v>
      </c>
      <c r="N430" s="14">
        <f t="shared" si="18"/>
        <v>0.5</v>
      </c>
      <c r="O430" s="14">
        <f t="shared" si="19"/>
        <v>2</v>
      </c>
      <c r="P430" s="14"/>
      <c r="Q430" s="14"/>
      <c r="R430" s="14"/>
      <c r="W430" t="s">
        <v>3530</v>
      </c>
      <c r="X430" s="6">
        <v>2004</v>
      </c>
      <c r="Z430" s="6">
        <v>0</v>
      </c>
      <c r="AD430" s="14">
        <v>98</v>
      </c>
    </row>
    <row r="431" spans="1:30">
      <c r="A431" s="9">
        <v>6</v>
      </c>
      <c r="B431" s="9" t="str">
        <f t="shared" si="20"/>
        <v>Monacor SPH-130</v>
      </c>
      <c r="C431" s="14" t="s">
        <v>1009</v>
      </c>
      <c r="D431" s="14" t="s">
        <v>1185</v>
      </c>
      <c r="E431" s="39"/>
      <c r="F431" s="14"/>
      <c r="G431" s="14"/>
      <c r="H431" s="14">
        <v>50</v>
      </c>
      <c r="I431" s="14"/>
      <c r="J431" s="9">
        <v>2</v>
      </c>
      <c r="K431" s="14">
        <v>41.6</v>
      </c>
      <c r="L431" s="14">
        <v>17.8</v>
      </c>
      <c r="M431" s="14">
        <v>0.32</v>
      </c>
      <c r="N431" s="14">
        <f t="shared" si="18"/>
        <v>0.38878504672897196</v>
      </c>
      <c r="O431" s="14">
        <f t="shared" si="19"/>
        <v>1.808695652173913</v>
      </c>
      <c r="P431" s="14"/>
      <c r="Q431" s="14"/>
      <c r="R431" s="14"/>
      <c r="W431" t="s">
        <v>3530</v>
      </c>
      <c r="X431" s="6">
        <v>2004</v>
      </c>
      <c r="Z431" s="6">
        <v>0</v>
      </c>
      <c r="AD431" s="14">
        <v>107</v>
      </c>
    </row>
    <row r="432" spans="1:30">
      <c r="A432" s="9">
        <v>6</v>
      </c>
      <c r="B432" s="9" t="str">
        <f t="shared" si="20"/>
        <v>Monacor SPH-130 Al</v>
      </c>
      <c r="C432" s="14" t="s">
        <v>1009</v>
      </c>
      <c r="D432" s="14" t="s">
        <v>1186</v>
      </c>
      <c r="E432" s="39"/>
      <c r="F432" s="14"/>
      <c r="G432" s="14"/>
      <c r="H432" s="14">
        <v>50</v>
      </c>
      <c r="I432" s="14"/>
      <c r="J432" s="9">
        <v>2.2999999999999998</v>
      </c>
      <c r="K432" s="14">
        <v>44.5</v>
      </c>
      <c r="L432" s="14">
        <v>13.1</v>
      </c>
      <c r="M432" s="14">
        <v>0.27</v>
      </c>
      <c r="N432" s="14">
        <f t="shared" si="18"/>
        <v>0.30067567567567566</v>
      </c>
      <c r="O432" s="14">
        <f t="shared" si="19"/>
        <v>2.6464757709251141</v>
      </c>
      <c r="P432" s="14"/>
      <c r="Q432" s="14"/>
      <c r="R432" s="14"/>
      <c r="W432" t="s">
        <v>3530</v>
      </c>
      <c r="X432" s="6">
        <v>2004</v>
      </c>
      <c r="Z432" s="6">
        <v>0</v>
      </c>
      <c r="AD432" s="14">
        <v>148</v>
      </c>
    </row>
    <row r="433" spans="1:30">
      <c r="A433" s="9">
        <v>6</v>
      </c>
      <c r="B433" s="9" t="str">
        <f t="shared" si="20"/>
        <v>Monacor SPH-130 Al S</v>
      </c>
      <c r="C433" s="14" t="s">
        <v>1009</v>
      </c>
      <c r="D433" s="14" t="s">
        <v>1187</v>
      </c>
      <c r="E433" s="39"/>
      <c r="F433" s="14"/>
      <c r="G433" s="14"/>
      <c r="H433" s="14">
        <v>50</v>
      </c>
      <c r="I433" s="14"/>
      <c r="J433" s="9">
        <v>2.2999999999999998</v>
      </c>
      <c r="K433" s="14">
        <v>44.3</v>
      </c>
      <c r="L433" s="14">
        <v>13.3</v>
      </c>
      <c r="M433" s="14">
        <v>0.25</v>
      </c>
      <c r="N433" s="14">
        <f t="shared" si="18"/>
        <v>0.28037974683544303</v>
      </c>
      <c r="O433" s="14">
        <f t="shared" si="19"/>
        <v>2.3072916666666679</v>
      </c>
      <c r="P433" s="14"/>
      <c r="Q433" s="14"/>
      <c r="R433" s="14"/>
      <c r="W433" t="s">
        <v>3530</v>
      </c>
      <c r="X433" s="6">
        <v>2004</v>
      </c>
      <c r="Z433" s="6">
        <v>0</v>
      </c>
      <c r="AD433" s="14">
        <v>158</v>
      </c>
    </row>
    <row r="434" spans="1:30">
      <c r="A434" s="9">
        <v>6</v>
      </c>
      <c r="B434" s="9" t="str">
        <f t="shared" si="20"/>
        <v>Morel CW6</v>
      </c>
      <c r="C434" s="14" t="s">
        <v>13</v>
      </c>
      <c r="D434" s="14" t="s">
        <v>1188</v>
      </c>
      <c r="E434" s="39"/>
      <c r="F434" s="14"/>
      <c r="G434" s="14"/>
      <c r="H434" s="14">
        <v>100</v>
      </c>
      <c r="I434" s="14">
        <v>85</v>
      </c>
      <c r="J434" s="9">
        <v>6</v>
      </c>
      <c r="K434" s="14">
        <v>43</v>
      </c>
      <c r="L434" s="14">
        <v>15</v>
      </c>
      <c r="M434" s="14">
        <v>0.34160000000000001</v>
      </c>
      <c r="N434" s="14">
        <f t="shared" si="18"/>
        <v>0.65151515151515149</v>
      </c>
      <c r="O434" s="14">
        <f t="shared" si="19"/>
        <v>0.71812421777221547</v>
      </c>
      <c r="P434" s="14"/>
      <c r="Q434" s="14"/>
      <c r="R434" s="14"/>
      <c r="W434" t="s">
        <v>3530</v>
      </c>
      <c r="X434" s="6">
        <v>2004</v>
      </c>
      <c r="Z434" s="6">
        <v>0</v>
      </c>
      <c r="AD434" s="14">
        <v>66</v>
      </c>
    </row>
    <row r="435" spans="1:30">
      <c r="A435" s="9">
        <v>6</v>
      </c>
      <c r="B435" s="9" t="str">
        <f t="shared" si="20"/>
        <v>Morel H6.1</v>
      </c>
      <c r="C435" s="14" t="s">
        <v>13</v>
      </c>
      <c r="D435" s="14" t="s">
        <v>1189</v>
      </c>
      <c r="E435" s="39"/>
      <c r="F435" s="14"/>
      <c r="G435" s="14"/>
      <c r="H435" s="14">
        <v>150</v>
      </c>
      <c r="I435" s="14">
        <v>91</v>
      </c>
      <c r="J435" s="9">
        <v>3.5</v>
      </c>
      <c r="K435" s="14">
        <v>40</v>
      </c>
      <c r="L435" s="14">
        <v>30</v>
      </c>
      <c r="M435" s="14">
        <v>0.32</v>
      </c>
      <c r="N435" s="14">
        <f t="shared" si="18"/>
        <v>0.35087719298245612</v>
      </c>
      <c r="O435" s="14">
        <f t="shared" si="19"/>
        <v>3.6363636363636376</v>
      </c>
      <c r="P435" s="14"/>
      <c r="Q435" s="14"/>
      <c r="R435" s="14"/>
      <c r="W435" t="s">
        <v>3530</v>
      </c>
      <c r="X435" s="6">
        <v>2004</v>
      </c>
      <c r="Z435" s="6">
        <v>0</v>
      </c>
      <c r="AD435" s="14">
        <v>114</v>
      </c>
    </row>
    <row r="436" spans="1:30">
      <c r="A436" s="9">
        <v>6</v>
      </c>
      <c r="B436" s="9" t="str">
        <f t="shared" si="20"/>
        <v>Morel MW 164</v>
      </c>
      <c r="C436" s="14" t="s">
        <v>13</v>
      </c>
      <c r="D436" s="14" t="s">
        <v>1190</v>
      </c>
      <c r="E436" s="39"/>
      <c r="F436" s="14"/>
      <c r="G436" s="14"/>
      <c r="H436" s="14">
        <v>150</v>
      </c>
      <c r="I436" s="14">
        <v>86</v>
      </c>
      <c r="J436" s="9">
        <v>4.25</v>
      </c>
      <c r="K436" s="14">
        <v>48</v>
      </c>
      <c r="L436" s="14">
        <v>14.34</v>
      </c>
      <c r="M436" s="14">
        <v>0.55000000000000004</v>
      </c>
      <c r="N436" s="14">
        <f t="shared" si="18"/>
        <v>0.69565217391304346</v>
      </c>
      <c r="O436" s="14">
        <f t="shared" si="19"/>
        <v>2.6268656716417915</v>
      </c>
      <c r="P436" s="14"/>
      <c r="Q436" s="14"/>
      <c r="R436" s="14"/>
      <c r="W436" t="s">
        <v>3530</v>
      </c>
      <c r="X436" s="6">
        <v>2004</v>
      </c>
      <c r="Z436" s="6">
        <v>0</v>
      </c>
      <c r="AD436" s="14">
        <v>69</v>
      </c>
    </row>
    <row r="437" spans="1:30">
      <c r="A437" s="9">
        <v>6</v>
      </c>
      <c r="B437" s="9" t="str">
        <f t="shared" si="20"/>
        <v>Morel MW 166</v>
      </c>
      <c r="C437" s="14" t="s">
        <v>13</v>
      </c>
      <c r="D437" s="14" t="s">
        <v>1191</v>
      </c>
      <c r="E437" s="39"/>
      <c r="F437" s="14"/>
      <c r="G437" s="14"/>
      <c r="H437" s="14">
        <v>150</v>
      </c>
      <c r="I437" s="14">
        <v>86</v>
      </c>
      <c r="J437" s="9">
        <v>4.25</v>
      </c>
      <c r="K437" s="14">
        <v>46</v>
      </c>
      <c r="L437" s="14">
        <v>14.34</v>
      </c>
      <c r="M437" s="14">
        <v>0.61</v>
      </c>
      <c r="N437" s="14">
        <f t="shared" si="18"/>
        <v>0.63888888888888884</v>
      </c>
      <c r="O437" s="14">
        <f t="shared" si="19"/>
        <v>13.49038461538462</v>
      </c>
      <c r="P437" s="14"/>
      <c r="Q437" s="14"/>
      <c r="R437" s="14"/>
      <c r="W437" t="s">
        <v>3530</v>
      </c>
      <c r="X437" s="6">
        <v>2004</v>
      </c>
      <c r="Z437" s="6">
        <v>0</v>
      </c>
      <c r="AD437" s="14">
        <v>72</v>
      </c>
    </row>
    <row r="438" spans="1:30">
      <c r="A438" s="9">
        <v>6</v>
      </c>
      <c r="B438" s="9" t="str">
        <f t="shared" si="20"/>
        <v>Morel MW 167</v>
      </c>
      <c r="C438" s="14" t="s">
        <v>13</v>
      </c>
      <c r="D438" s="14" t="s">
        <v>1192</v>
      </c>
      <c r="E438" s="39"/>
      <c r="F438" s="14"/>
      <c r="G438" s="14"/>
      <c r="H438" s="14">
        <v>150</v>
      </c>
      <c r="I438" s="14">
        <v>88</v>
      </c>
      <c r="J438" s="9">
        <v>4.25</v>
      </c>
      <c r="K438" s="14">
        <v>44</v>
      </c>
      <c r="L438" s="14">
        <v>18.8</v>
      </c>
      <c r="M438" s="14">
        <v>0.35</v>
      </c>
      <c r="N438" s="14">
        <f t="shared" si="18"/>
        <v>0.43137254901960786</v>
      </c>
      <c r="O438" s="14">
        <f t="shared" si="19"/>
        <v>1.8554216867469868</v>
      </c>
      <c r="P438" s="14"/>
      <c r="Q438" s="14"/>
      <c r="R438" s="14"/>
      <c r="W438" t="s">
        <v>3530</v>
      </c>
      <c r="X438" s="6">
        <v>2004</v>
      </c>
      <c r="Z438" s="6">
        <v>0</v>
      </c>
      <c r="AD438" s="14">
        <v>102</v>
      </c>
    </row>
    <row r="439" spans="1:30">
      <c r="A439" s="9">
        <v>6</v>
      </c>
      <c r="B439" s="9" t="str">
        <f t="shared" si="20"/>
        <v>Morel MW 168</v>
      </c>
      <c r="C439" s="14" t="s">
        <v>13</v>
      </c>
      <c r="D439" s="14" t="s">
        <v>1193</v>
      </c>
      <c r="E439" s="39"/>
      <c r="F439" s="14"/>
      <c r="G439" s="14"/>
      <c r="H439" s="14">
        <v>150</v>
      </c>
      <c r="I439" s="14">
        <v>88</v>
      </c>
      <c r="J439" s="9">
        <v>3.5</v>
      </c>
      <c r="K439" s="14">
        <v>44</v>
      </c>
      <c r="L439" s="14">
        <v>16</v>
      </c>
      <c r="M439" s="14">
        <v>0.41</v>
      </c>
      <c r="N439" s="14">
        <f t="shared" si="18"/>
        <v>0.5</v>
      </c>
      <c r="O439" s="14">
        <f t="shared" si="19"/>
        <v>2.2777777777777781</v>
      </c>
      <c r="P439" s="14"/>
      <c r="Q439" s="14"/>
      <c r="R439" s="14"/>
      <c r="W439" t="s">
        <v>3530</v>
      </c>
      <c r="X439" s="6">
        <v>2004</v>
      </c>
      <c r="Z439" s="6">
        <v>0</v>
      </c>
      <c r="AD439" s="14">
        <v>88</v>
      </c>
    </row>
    <row r="440" spans="1:30">
      <c r="A440" s="9">
        <v>6</v>
      </c>
      <c r="B440" s="9" t="str">
        <f t="shared" si="20"/>
        <v>Peerless WF 165</v>
      </c>
      <c r="C440" s="14" t="s">
        <v>236</v>
      </c>
      <c r="D440" s="14" t="s">
        <v>1194</v>
      </c>
      <c r="E440" s="39"/>
      <c r="F440" s="14"/>
      <c r="G440" s="14"/>
      <c r="H440" s="14">
        <v>150</v>
      </c>
      <c r="I440" s="14">
        <v>88.7</v>
      </c>
      <c r="J440" s="9">
        <v>4</v>
      </c>
      <c r="K440" s="14">
        <v>47.5</v>
      </c>
      <c r="L440" s="14">
        <v>20.7</v>
      </c>
      <c r="M440" s="14">
        <v>0.34</v>
      </c>
      <c r="N440" s="14">
        <f t="shared" si="18"/>
        <v>0.42035398230088494</v>
      </c>
      <c r="O440" s="14">
        <f t="shared" si="19"/>
        <v>1.7786343612334818</v>
      </c>
      <c r="P440" s="14"/>
      <c r="Q440" s="14"/>
      <c r="R440" s="14"/>
      <c r="W440" t="s">
        <v>3530</v>
      </c>
      <c r="X440" s="6">
        <v>2004</v>
      </c>
      <c r="Z440" s="6">
        <v>0</v>
      </c>
      <c r="AD440" s="14">
        <v>113</v>
      </c>
    </row>
    <row r="441" spans="1:30">
      <c r="A441" s="9">
        <v>6</v>
      </c>
      <c r="B441" s="9" t="str">
        <f t="shared" si="20"/>
        <v>Peerless WR 165</v>
      </c>
      <c r="C441" s="14" t="s">
        <v>236</v>
      </c>
      <c r="D441" s="14" t="s">
        <v>1195</v>
      </c>
      <c r="E441" s="39"/>
      <c r="F441" s="14"/>
      <c r="G441" s="14"/>
      <c r="H441" s="14">
        <v>150</v>
      </c>
      <c r="I441" s="14">
        <v>88</v>
      </c>
      <c r="J441" s="9">
        <v>4</v>
      </c>
      <c r="K441" s="14">
        <v>36.200000000000003</v>
      </c>
      <c r="L441" s="14">
        <v>32.200000000000003</v>
      </c>
      <c r="M441" s="14">
        <v>0.28000000000000003</v>
      </c>
      <c r="N441" s="14">
        <f t="shared" si="18"/>
        <v>0.35145631067961169</v>
      </c>
      <c r="O441" s="14">
        <f t="shared" si="19"/>
        <v>1.3771739130434779</v>
      </c>
      <c r="P441" s="14"/>
      <c r="Q441" s="14"/>
      <c r="R441" s="14"/>
      <c r="W441" t="s">
        <v>3530</v>
      </c>
      <c r="X441" s="6">
        <v>2004</v>
      </c>
      <c r="Z441" s="6">
        <v>0</v>
      </c>
      <c r="AD441" s="14">
        <v>103</v>
      </c>
    </row>
    <row r="442" spans="1:30">
      <c r="A442" s="9">
        <v>6</v>
      </c>
      <c r="B442" s="9" t="str">
        <f t="shared" si="20"/>
        <v>Peerless WR 180</v>
      </c>
      <c r="C442" s="14" t="s">
        <v>236</v>
      </c>
      <c r="D442" s="14" t="s">
        <v>1196</v>
      </c>
      <c r="E442" s="39"/>
      <c r="F442" s="14"/>
      <c r="G442" s="14"/>
      <c r="H442" s="14">
        <v>150</v>
      </c>
      <c r="I442" s="14">
        <v>87.9</v>
      </c>
      <c r="J442" s="9">
        <v>5.5</v>
      </c>
      <c r="K442" s="14">
        <v>35.200000000000003</v>
      </c>
      <c r="L442" s="14">
        <v>32.9</v>
      </c>
      <c r="M442" s="14">
        <v>0.28999999999999998</v>
      </c>
      <c r="N442" s="14">
        <f t="shared" si="18"/>
        <v>0.34851485148514855</v>
      </c>
      <c r="O442" s="14">
        <f t="shared" si="19"/>
        <v>1.7272419627749565</v>
      </c>
      <c r="P442" s="14"/>
      <c r="Q442" s="14"/>
      <c r="R442" s="14"/>
      <c r="W442" t="s">
        <v>3530</v>
      </c>
      <c r="X442" s="6">
        <v>2004</v>
      </c>
      <c r="Z442" s="6">
        <v>0</v>
      </c>
      <c r="AD442" s="14">
        <v>101</v>
      </c>
    </row>
    <row r="443" spans="1:30">
      <c r="A443" s="9">
        <v>6</v>
      </c>
      <c r="B443" s="9" t="str">
        <f t="shared" si="20"/>
        <v>Scan-Speak 15M/4531K00</v>
      </c>
      <c r="C443" s="14" t="s">
        <v>1029</v>
      </c>
      <c r="D443" s="14" t="s">
        <v>1197</v>
      </c>
      <c r="E443" s="39"/>
      <c r="F443" s="14"/>
      <c r="G443" s="14"/>
      <c r="H443" s="14"/>
      <c r="I443" s="14">
        <v>90</v>
      </c>
      <c r="J443" s="9">
        <v>3</v>
      </c>
      <c r="K443" s="14">
        <v>35</v>
      </c>
      <c r="L443" s="14">
        <v>24</v>
      </c>
      <c r="M443" s="14">
        <v>0.22</v>
      </c>
      <c r="N443" s="14">
        <f t="shared" si="18"/>
        <v>0.23972602739726026</v>
      </c>
      <c r="O443" s="14">
        <f t="shared" si="19"/>
        <v>2.6736111111111103</v>
      </c>
      <c r="P443" s="14"/>
      <c r="Q443" s="14"/>
      <c r="R443" s="14"/>
      <c r="W443" t="s">
        <v>3530</v>
      </c>
      <c r="X443" s="6">
        <v>2004</v>
      </c>
      <c r="Z443" s="6">
        <v>0</v>
      </c>
      <c r="AD443" s="14">
        <v>146</v>
      </c>
    </row>
    <row r="444" spans="1:30">
      <c r="A444" s="9">
        <v>6</v>
      </c>
      <c r="B444" s="9" t="str">
        <f t="shared" si="20"/>
        <v>Scan-Speak 15W/4531G00</v>
      </c>
      <c r="C444" s="14" t="s">
        <v>1029</v>
      </c>
      <c r="D444" s="14" t="s">
        <v>1198</v>
      </c>
      <c r="E444" s="39"/>
      <c r="F444" s="14"/>
      <c r="G444" s="14"/>
      <c r="H444" s="14">
        <v>60</v>
      </c>
      <c r="I444" s="14">
        <v>87</v>
      </c>
      <c r="J444" s="9">
        <v>6.5</v>
      </c>
      <c r="K444" s="14">
        <v>39.5</v>
      </c>
      <c r="L444" s="14">
        <v>16</v>
      </c>
      <c r="M444" s="14">
        <v>0.32</v>
      </c>
      <c r="N444" s="14">
        <f t="shared" si="18"/>
        <v>0.34051724137931033</v>
      </c>
      <c r="O444" s="14">
        <f t="shared" si="19"/>
        <v>5.3109243697479025</v>
      </c>
      <c r="P444" s="14"/>
      <c r="Q444" s="14"/>
      <c r="R444" s="14"/>
      <c r="W444" t="s">
        <v>3530</v>
      </c>
      <c r="X444" s="6">
        <v>2004</v>
      </c>
      <c r="Z444" s="6">
        <v>0</v>
      </c>
      <c r="AD444" s="14">
        <v>116</v>
      </c>
    </row>
    <row r="445" spans="1:30">
      <c r="A445" s="9">
        <v>6</v>
      </c>
      <c r="B445" s="9" t="str">
        <f t="shared" si="20"/>
        <v>Scan-Speak 15W/8530K00</v>
      </c>
      <c r="C445" s="14" t="s">
        <v>1029</v>
      </c>
      <c r="D445" s="14" t="s">
        <v>1199</v>
      </c>
      <c r="E445" s="39"/>
      <c r="F445" s="14"/>
      <c r="G445" s="14"/>
      <c r="H445" s="14">
        <v>60</v>
      </c>
      <c r="I445" s="14">
        <v>85.5</v>
      </c>
      <c r="J445" s="9">
        <v>6.5</v>
      </c>
      <c r="K445" s="14">
        <v>30</v>
      </c>
      <c r="L445" s="14">
        <v>28</v>
      </c>
      <c r="M445" s="14">
        <v>0.27</v>
      </c>
      <c r="N445" s="14">
        <f t="shared" si="18"/>
        <v>0.29126213592233008</v>
      </c>
      <c r="O445" s="14">
        <f t="shared" si="19"/>
        <v>3.6986301369863104</v>
      </c>
      <c r="P445" s="14"/>
      <c r="Q445" s="14"/>
      <c r="R445" s="14"/>
      <c r="W445" t="s">
        <v>3530</v>
      </c>
      <c r="X445" s="6">
        <v>2004</v>
      </c>
      <c r="Z445" s="6">
        <v>0</v>
      </c>
      <c r="AD445" s="14">
        <v>103</v>
      </c>
    </row>
    <row r="446" spans="1:30">
      <c r="A446" s="9">
        <v>6</v>
      </c>
      <c r="B446" s="9" t="str">
        <f t="shared" si="20"/>
        <v>Scan-Speak 15W/8530K01</v>
      </c>
      <c r="C446" s="14" t="s">
        <v>1029</v>
      </c>
      <c r="D446" s="14" t="s">
        <v>1200</v>
      </c>
      <c r="E446" s="39"/>
      <c r="F446" s="14"/>
      <c r="G446" s="14"/>
      <c r="H446" s="14">
        <v>60</v>
      </c>
      <c r="I446" s="14">
        <v>84.5</v>
      </c>
      <c r="J446" s="9">
        <v>6.5</v>
      </c>
      <c r="K446" s="14">
        <v>30</v>
      </c>
      <c r="L446" s="14">
        <v>28</v>
      </c>
      <c r="M446" s="14">
        <v>0.35</v>
      </c>
      <c r="N446" s="14">
        <f t="shared" si="18"/>
        <v>0.379746835443038</v>
      </c>
      <c r="O446" s="14">
        <f t="shared" si="19"/>
        <v>4.4680851063829765</v>
      </c>
      <c r="P446" s="14"/>
      <c r="Q446" s="14"/>
      <c r="R446" s="14"/>
      <c r="W446" t="s">
        <v>3530</v>
      </c>
      <c r="X446" s="6">
        <v>2004</v>
      </c>
      <c r="Z446" s="6">
        <v>0</v>
      </c>
      <c r="AD446" s="14">
        <v>79</v>
      </c>
    </row>
    <row r="447" spans="1:30">
      <c r="A447" s="9">
        <v>6</v>
      </c>
      <c r="B447" s="9" t="str">
        <f t="shared" si="20"/>
        <v xml:space="preserve">Seas CA15RLY </v>
      </c>
      <c r="C447" s="14" t="s">
        <v>874</v>
      </c>
      <c r="D447" s="14" t="s">
        <v>1201</v>
      </c>
      <c r="E447" s="39"/>
      <c r="F447" s="14"/>
      <c r="G447" s="14"/>
      <c r="H447" s="14">
        <v>250</v>
      </c>
      <c r="I447" s="14">
        <v>87</v>
      </c>
      <c r="J447" s="9">
        <v>5</v>
      </c>
      <c r="K447" s="14">
        <v>47</v>
      </c>
      <c r="L447" s="14">
        <v>12</v>
      </c>
      <c r="M447" s="14">
        <v>0.37</v>
      </c>
      <c r="N447" s="14">
        <f t="shared" si="18"/>
        <v>0.47959183673469385</v>
      </c>
      <c r="O447" s="14">
        <f t="shared" si="19"/>
        <v>1.6191806331471141</v>
      </c>
      <c r="P447" s="14"/>
      <c r="Q447" s="14"/>
      <c r="R447" s="14"/>
      <c r="W447" t="s">
        <v>3530</v>
      </c>
      <c r="X447" s="6">
        <v>2004</v>
      </c>
      <c r="Z447" s="6">
        <v>0</v>
      </c>
      <c r="AD447" s="14">
        <v>98</v>
      </c>
    </row>
    <row r="448" spans="1:30">
      <c r="A448" s="9">
        <v>6</v>
      </c>
      <c r="B448" s="9" t="str">
        <f t="shared" si="20"/>
        <v xml:space="preserve">Seas CA15RLYÂ </v>
      </c>
      <c r="C448" s="14" t="s">
        <v>874</v>
      </c>
      <c r="D448" s="14" t="s">
        <v>1202</v>
      </c>
      <c r="E448" s="39"/>
      <c r="F448" s="14"/>
      <c r="G448" s="14"/>
      <c r="H448" s="14"/>
      <c r="I448" s="14"/>
      <c r="J448" s="9"/>
      <c r="K448" s="14">
        <v>47</v>
      </c>
      <c r="L448" s="14">
        <v>12</v>
      </c>
      <c r="M448" s="14">
        <v>37</v>
      </c>
      <c r="N448" s="14">
        <f t="shared" si="18"/>
        <v>0</v>
      </c>
      <c r="O448" s="14">
        <f t="shared" si="19"/>
        <v>0</v>
      </c>
      <c r="P448" s="14"/>
      <c r="Q448" s="14"/>
      <c r="R448" s="14"/>
      <c r="W448" t="s">
        <v>3530</v>
      </c>
      <c r="X448" s="6">
        <v>2004</v>
      </c>
      <c r="Z448" s="6">
        <v>0</v>
      </c>
      <c r="AD448" s="14"/>
    </row>
    <row r="449" spans="1:30">
      <c r="A449" s="9">
        <v>6</v>
      </c>
      <c r="B449" s="9" t="str">
        <f t="shared" si="20"/>
        <v>Seas L15RLY/P</v>
      </c>
      <c r="C449" s="14" t="s">
        <v>874</v>
      </c>
      <c r="D449" s="14" t="s">
        <v>1203</v>
      </c>
      <c r="E449" s="39"/>
      <c r="F449" s="14"/>
      <c r="G449" s="14"/>
      <c r="H449" s="14"/>
      <c r="I449" s="14"/>
      <c r="J449" s="9"/>
      <c r="K449" s="14">
        <v>46</v>
      </c>
      <c r="L449" s="14">
        <v>12</v>
      </c>
      <c r="M449" s="14">
        <v>37</v>
      </c>
      <c r="N449" s="14">
        <f t="shared" si="18"/>
        <v>0</v>
      </c>
      <c r="O449" s="14">
        <f t="shared" si="19"/>
        <v>0</v>
      </c>
      <c r="P449" s="14"/>
      <c r="Q449" s="14"/>
      <c r="R449" s="14"/>
      <c r="W449" t="s">
        <v>3530</v>
      </c>
      <c r="X449" s="6">
        <v>2004</v>
      </c>
      <c r="Z449" s="6">
        <v>0</v>
      </c>
      <c r="AD449" s="14"/>
    </row>
    <row r="450" spans="1:30">
      <c r="A450" s="9">
        <v>6</v>
      </c>
      <c r="B450" s="9" t="str">
        <f t="shared" si="20"/>
        <v>Seas M15CH001</v>
      </c>
      <c r="C450" s="14" t="s">
        <v>874</v>
      </c>
      <c r="D450" s="14" t="s">
        <v>1204</v>
      </c>
      <c r="E450" s="39"/>
      <c r="F450" s="14"/>
      <c r="G450" s="14"/>
      <c r="H450" s="14"/>
      <c r="I450" s="14"/>
      <c r="J450" s="9"/>
      <c r="K450" s="14">
        <v>54</v>
      </c>
      <c r="L450" s="14">
        <v>10.9</v>
      </c>
      <c r="M450" s="14">
        <v>0.3</v>
      </c>
      <c r="N450" s="14">
        <f t="shared" ref="N450:N513" si="21">IF(AD450&gt;0,K450/AD450,0)</f>
        <v>0</v>
      </c>
      <c r="O450" s="14">
        <f t="shared" ref="O450:O513" si="22">IF(AD450&gt;0,1/(1/M450-1/N450),0)</f>
        <v>0</v>
      </c>
      <c r="P450" s="14"/>
      <c r="Q450" s="14"/>
      <c r="R450" s="14"/>
      <c r="W450" t="s">
        <v>3530</v>
      </c>
      <c r="X450" s="6">
        <v>2004</v>
      </c>
      <c r="Z450" s="6">
        <v>0</v>
      </c>
      <c r="AD450" s="14"/>
    </row>
    <row r="451" spans="1:30">
      <c r="A451" s="9">
        <v>6</v>
      </c>
      <c r="B451" s="9" t="str">
        <f t="shared" ref="B451:B514" si="23">CONCATENATE(C451,CHAR(32),D451)</f>
        <v>Seas W15CY001</v>
      </c>
      <c r="C451" s="14" t="s">
        <v>874</v>
      </c>
      <c r="D451" s="14" t="s">
        <v>1205</v>
      </c>
      <c r="E451" s="39"/>
      <c r="F451" s="14"/>
      <c r="G451" s="14"/>
      <c r="H451" s="14"/>
      <c r="I451" s="14"/>
      <c r="J451" s="9"/>
      <c r="K451" s="14">
        <v>37</v>
      </c>
      <c r="L451" s="14">
        <v>13.5</v>
      </c>
      <c r="M451" s="14">
        <v>0.34</v>
      </c>
      <c r="N451" s="14">
        <f t="shared" si="21"/>
        <v>0</v>
      </c>
      <c r="O451" s="14">
        <f t="shared" si="22"/>
        <v>0</v>
      </c>
      <c r="P451" s="14"/>
      <c r="Q451" s="14"/>
      <c r="R451" s="14"/>
      <c r="W451" t="s">
        <v>3530</v>
      </c>
      <c r="X451" s="6">
        <v>2004</v>
      </c>
      <c r="Z451" s="6">
        <v>0</v>
      </c>
      <c r="AD451" s="14"/>
    </row>
    <row r="452" spans="1:30">
      <c r="A452" s="9">
        <v>6</v>
      </c>
      <c r="B452" s="9" t="str">
        <f t="shared" si="23"/>
        <v>Sica LP 9x1525160 Cx 4 ohm</v>
      </c>
      <c r="C452" s="14" t="s">
        <v>879</v>
      </c>
      <c r="D452" s="14" t="s">
        <v>1206</v>
      </c>
      <c r="E452" s="39"/>
      <c r="F452" s="14"/>
      <c r="G452" s="14"/>
      <c r="H452" s="14">
        <v>30</v>
      </c>
      <c r="I452" s="14">
        <v>87.6</v>
      </c>
      <c r="J452" s="9">
        <v>1</v>
      </c>
      <c r="K452" s="14">
        <v>120</v>
      </c>
      <c r="L452" s="14">
        <v>2</v>
      </c>
      <c r="M452" s="14">
        <v>0.93</v>
      </c>
      <c r="N452" s="14">
        <f t="shared" si="21"/>
        <v>0</v>
      </c>
      <c r="O452" s="14">
        <f t="shared" si="22"/>
        <v>0</v>
      </c>
      <c r="P452" s="14"/>
      <c r="Q452" s="14"/>
      <c r="R452" s="14"/>
      <c r="W452" t="s">
        <v>3530</v>
      </c>
      <c r="X452" s="6">
        <v>2004</v>
      </c>
      <c r="Z452" s="6">
        <v>0</v>
      </c>
      <c r="AD452" s="14"/>
    </row>
    <row r="453" spans="1:30">
      <c r="A453" s="9">
        <v>6</v>
      </c>
      <c r="B453" s="9" t="str">
        <f t="shared" si="23"/>
        <v>Sinus 16WS10,3BP8</v>
      </c>
      <c r="C453" s="14" t="s">
        <v>887</v>
      </c>
      <c r="D453" s="14" t="s">
        <v>1207</v>
      </c>
      <c r="E453" s="39"/>
      <c r="F453" s="14"/>
      <c r="G453" s="14"/>
      <c r="H453" s="14">
        <v>1000</v>
      </c>
      <c r="I453" s="14"/>
      <c r="J453" s="9">
        <v>7.1</v>
      </c>
      <c r="K453" s="14">
        <v>48.9</v>
      </c>
      <c r="L453" s="14">
        <v>20</v>
      </c>
      <c r="M453" s="14">
        <v>0.32</v>
      </c>
      <c r="N453" s="14">
        <f t="shared" si="21"/>
        <v>0.46132075471698114</v>
      </c>
      <c r="O453" s="14">
        <f t="shared" si="22"/>
        <v>1.0445927903871826</v>
      </c>
      <c r="P453" s="14"/>
      <c r="Q453" s="14"/>
      <c r="R453" s="14"/>
      <c r="W453" t="s">
        <v>3530</v>
      </c>
      <c r="X453" s="6">
        <v>2004</v>
      </c>
      <c r="Z453" s="6">
        <v>0</v>
      </c>
      <c r="AD453" s="14">
        <v>106</v>
      </c>
    </row>
    <row r="454" spans="1:30">
      <c r="A454" s="9">
        <v>6</v>
      </c>
      <c r="B454" s="9" t="str">
        <f t="shared" si="23"/>
        <v>Sinus 16WS7,34BP8</v>
      </c>
      <c r="C454" s="14" t="s">
        <v>887</v>
      </c>
      <c r="D454" s="14" t="s">
        <v>1208</v>
      </c>
      <c r="E454" s="39"/>
      <c r="F454" s="14"/>
      <c r="G454" s="14"/>
      <c r="H454" s="14">
        <v>1000</v>
      </c>
      <c r="I454" s="14"/>
      <c r="J454" s="9">
        <v>9.9</v>
      </c>
      <c r="K454" s="14">
        <v>46</v>
      </c>
      <c r="L454" s="14">
        <v>20</v>
      </c>
      <c r="M454" s="14">
        <v>0.49</v>
      </c>
      <c r="N454" s="14">
        <f t="shared" si="21"/>
        <v>0.59740259740259738</v>
      </c>
      <c r="O454" s="14">
        <f t="shared" si="22"/>
        <v>2.7255139056831927</v>
      </c>
      <c r="P454" s="14"/>
      <c r="Q454" s="14"/>
      <c r="R454" s="14"/>
      <c r="W454" t="s">
        <v>3530</v>
      </c>
      <c r="X454" s="6">
        <v>2004</v>
      </c>
      <c r="Z454" s="6">
        <v>0</v>
      </c>
      <c r="AD454" s="14">
        <v>77</v>
      </c>
    </row>
    <row r="455" spans="1:30">
      <c r="A455" s="9">
        <v>6</v>
      </c>
      <c r="B455" s="9" t="str">
        <f t="shared" si="23"/>
        <v>Supravox 135-LB</v>
      </c>
      <c r="C455" s="14" t="s">
        <v>1209</v>
      </c>
      <c r="D455" s="14" t="s">
        <v>1210</v>
      </c>
      <c r="E455" s="39"/>
      <c r="F455" s="14"/>
      <c r="G455" s="14"/>
      <c r="H455" s="14">
        <v>35</v>
      </c>
      <c r="I455" s="14">
        <v>95</v>
      </c>
      <c r="J455" s="9">
        <v>6</v>
      </c>
      <c r="K455" s="14">
        <v>80</v>
      </c>
      <c r="L455" s="14">
        <v>14</v>
      </c>
      <c r="M455" s="14">
        <v>0.3</v>
      </c>
      <c r="N455" s="14">
        <f t="shared" si="21"/>
        <v>0.29962546816479402</v>
      </c>
      <c r="O455" s="14">
        <f t="shared" si="22"/>
        <v>-240.00000000001364</v>
      </c>
      <c r="P455" s="14"/>
      <c r="Q455" s="14"/>
      <c r="R455" s="14"/>
      <c r="W455" t="s">
        <v>3530</v>
      </c>
      <c r="X455" s="6">
        <v>2004</v>
      </c>
      <c r="Z455" s="6">
        <v>0</v>
      </c>
      <c r="AD455" s="14">
        <v>267</v>
      </c>
    </row>
    <row r="456" spans="1:30">
      <c r="A456" s="9">
        <v>6</v>
      </c>
      <c r="B456" s="9" t="str">
        <f t="shared" si="23"/>
        <v>Tang Band W69-1042</v>
      </c>
      <c r="C456" s="14" t="s">
        <v>14</v>
      </c>
      <c r="D456" s="14" t="s">
        <v>1211</v>
      </c>
      <c r="E456" s="39"/>
      <c r="F456" s="14"/>
      <c r="G456" s="14"/>
      <c r="H456" s="14">
        <v>90</v>
      </c>
      <c r="I456" s="14">
        <v>87</v>
      </c>
      <c r="J456" s="9">
        <v>7</v>
      </c>
      <c r="K456" s="14">
        <v>35</v>
      </c>
      <c r="L456" s="14">
        <v>37.99</v>
      </c>
      <c r="M456" s="14">
        <v>0.35</v>
      </c>
      <c r="N456" s="14">
        <f t="shared" si="21"/>
        <v>0.36842105263157893</v>
      </c>
      <c r="O456" s="14">
        <f t="shared" si="22"/>
        <v>7.0000000000000036</v>
      </c>
      <c r="P456" s="14"/>
      <c r="Q456" s="14"/>
      <c r="R456" s="14"/>
      <c r="W456" t="s">
        <v>3530</v>
      </c>
      <c r="X456" s="6">
        <v>2004</v>
      </c>
      <c r="Z456" s="6">
        <v>0</v>
      </c>
      <c r="AD456" s="14">
        <v>95</v>
      </c>
    </row>
    <row r="457" spans="1:30">
      <c r="A457" s="9">
        <v>6</v>
      </c>
      <c r="B457" s="9" t="str">
        <f t="shared" si="23"/>
        <v>Zachry BOXER6</v>
      </c>
      <c r="C457" s="14" t="s">
        <v>918</v>
      </c>
      <c r="D457" s="14" t="s">
        <v>1212</v>
      </c>
      <c r="E457" s="39"/>
      <c r="F457" s="14"/>
      <c r="G457" s="14"/>
      <c r="H457" s="14"/>
      <c r="I457" s="14"/>
      <c r="J457" s="9"/>
      <c r="K457" s="14">
        <v>38.4</v>
      </c>
      <c r="L457" s="14">
        <v>23.2</v>
      </c>
      <c r="M457" s="14">
        <v>0.31</v>
      </c>
      <c r="N457" s="14">
        <f t="shared" si="21"/>
        <v>0.34909090909090906</v>
      </c>
      <c r="O457" s="14">
        <f t="shared" si="22"/>
        <v>2.7683720930232552</v>
      </c>
      <c r="P457" s="14"/>
      <c r="Q457" s="14"/>
      <c r="R457" s="14"/>
      <c r="W457" t="s">
        <v>3530</v>
      </c>
      <c r="X457" s="6">
        <v>2004</v>
      </c>
      <c r="Z457" s="6">
        <v>0</v>
      </c>
      <c r="AD457" s="14">
        <v>110</v>
      </c>
    </row>
    <row r="458" spans="1:30">
      <c r="A458" s="9">
        <v>6</v>
      </c>
      <c r="B458" s="9" t="str">
        <f t="shared" si="23"/>
        <v>Zachry MACH6</v>
      </c>
      <c r="C458" s="14" t="s">
        <v>918</v>
      </c>
      <c r="D458" s="14" t="s">
        <v>1213</v>
      </c>
      <c r="E458" s="39"/>
      <c r="F458" s="14"/>
      <c r="G458" s="14"/>
      <c r="H458" s="14"/>
      <c r="I458" s="14"/>
      <c r="J458" s="9"/>
      <c r="K458" s="14">
        <v>46.6</v>
      </c>
      <c r="L458" s="14">
        <v>15.3</v>
      </c>
      <c r="M458" s="14">
        <v>0.33</v>
      </c>
      <c r="N458" s="14">
        <f t="shared" si="21"/>
        <v>0.35037593984962406</v>
      </c>
      <c r="O458" s="14">
        <f t="shared" si="22"/>
        <v>5.6745387453874603</v>
      </c>
      <c r="P458" s="14"/>
      <c r="Q458" s="14"/>
      <c r="R458" s="14"/>
      <c r="W458" t="s">
        <v>3530</v>
      </c>
      <c r="X458" s="6">
        <v>2004</v>
      </c>
      <c r="Z458" s="6">
        <v>0</v>
      </c>
      <c r="AD458" s="14">
        <v>133</v>
      </c>
    </row>
    <row r="459" spans="1:30">
      <c r="A459" s="9">
        <v>6.5</v>
      </c>
      <c r="B459" s="9" t="str">
        <f t="shared" si="23"/>
        <v>Acousto Pro P-6530M</v>
      </c>
      <c r="C459" s="14" t="s">
        <v>948</v>
      </c>
      <c r="D459" s="14" t="s">
        <v>1214</v>
      </c>
      <c r="E459" s="39"/>
      <c r="F459" s="14"/>
      <c r="G459" s="14"/>
      <c r="H459" s="14">
        <v>50</v>
      </c>
      <c r="I459" s="14">
        <v>95</v>
      </c>
      <c r="J459" s="9"/>
      <c r="K459" s="14">
        <v>132</v>
      </c>
      <c r="L459" s="14">
        <v>2.9</v>
      </c>
      <c r="M459" s="14">
        <v>0.57999999999999996</v>
      </c>
      <c r="N459" s="14">
        <f t="shared" si="21"/>
        <v>0.66</v>
      </c>
      <c r="O459" s="14">
        <f t="shared" si="22"/>
        <v>4.7849999999999975</v>
      </c>
      <c r="P459" s="14"/>
      <c r="Q459" s="14"/>
      <c r="R459" s="14"/>
      <c r="W459" t="s">
        <v>3530</v>
      </c>
      <c r="X459" s="6">
        <v>2004</v>
      </c>
      <c r="Z459" s="6">
        <v>0</v>
      </c>
      <c r="AD459" s="14">
        <v>200</v>
      </c>
    </row>
    <row r="460" spans="1:30">
      <c r="A460" s="9">
        <v>6.5</v>
      </c>
      <c r="B460" s="9" t="str">
        <f t="shared" si="23"/>
        <v>Audax AM170Z2</v>
      </c>
      <c r="C460" s="14" t="s">
        <v>782</v>
      </c>
      <c r="D460" s="14" t="s">
        <v>1215</v>
      </c>
      <c r="E460" s="39"/>
      <c r="F460" s="14"/>
      <c r="G460" s="14"/>
      <c r="H460" s="14">
        <v>60</v>
      </c>
      <c r="I460" s="14">
        <v>89.2</v>
      </c>
      <c r="J460" s="9">
        <v>3.25</v>
      </c>
      <c r="K460" s="14">
        <v>42</v>
      </c>
      <c r="L460" s="14">
        <v>30</v>
      </c>
      <c r="M460" s="14">
        <v>0.37</v>
      </c>
      <c r="N460" s="14">
        <f t="shared" si="21"/>
        <v>0</v>
      </c>
      <c r="O460" s="14">
        <f t="shared" si="22"/>
        <v>0</v>
      </c>
      <c r="P460" s="14"/>
      <c r="Q460" s="14"/>
      <c r="R460" s="14"/>
      <c r="W460" t="s">
        <v>3530</v>
      </c>
      <c r="X460" s="6">
        <v>2004</v>
      </c>
      <c r="Z460" s="6">
        <v>0</v>
      </c>
      <c r="AD460" s="14"/>
    </row>
    <row r="461" spans="1:30">
      <c r="A461" s="9">
        <v>6.5</v>
      </c>
      <c r="B461" s="9" t="str">
        <f t="shared" si="23"/>
        <v>Audax HM170C0</v>
      </c>
      <c r="C461" s="14" t="s">
        <v>782</v>
      </c>
      <c r="D461" s="14" t="s">
        <v>1216</v>
      </c>
      <c r="E461" s="39"/>
      <c r="F461" s="14"/>
      <c r="G461" s="14"/>
      <c r="H461" s="14">
        <v>60</v>
      </c>
      <c r="I461" s="14">
        <v>90</v>
      </c>
      <c r="J461" s="9">
        <v>3</v>
      </c>
      <c r="K461" s="14">
        <v>42</v>
      </c>
      <c r="L461" s="14">
        <v>30.6</v>
      </c>
      <c r="M461" s="14">
        <v>0.32</v>
      </c>
      <c r="N461" s="14">
        <f t="shared" si="21"/>
        <v>0</v>
      </c>
      <c r="O461" s="14">
        <f t="shared" si="22"/>
        <v>0</v>
      </c>
      <c r="P461" s="14"/>
      <c r="Q461" s="14"/>
      <c r="R461" s="14"/>
      <c r="W461" t="s">
        <v>3530</v>
      </c>
      <c r="X461" s="6">
        <v>2004</v>
      </c>
      <c r="Z461" s="6">
        <v>0</v>
      </c>
      <c r="AD461" s="14"/>
    </row>
    <row r="462" spans="1:30">
      <c r="A462" s="9">
        <v>6.5</v>
      </c>
      <c r="B462" s="9" t="str">
        <f t="shared" si="23"/>
        <v>Audax HM170G8</v>
      </c>
      <c r="C462" s="14" t="s">
        <v>782</v>
      </c>
      <c r="D462" s="14" t="s">
        <v>1217</v>
      </c>
      <c r="E462" s="39"/>
      <c r="F462" s="14"/>
      <c r="G462" s="14"/>
      <c r="H462" s="14">
        <v>60</v>
      </c>
      <c r="I462" s="14">
        <v>89.3</v>
      </c>
      <c r="J462" s="9">
        <v>3.25</v>
      </c>
      <c r="K462" s="14">
        <v>42</v>
      </c>
      <c r="L462" s="14">
        <v>28.19</v>
      </c>
      <c r="M462" s="14">
        <v>0.35</v>
      </c>
      <c r="N462" s="14">
        <f t="shared" si="21"/>
        <v>0</v>
      </c>
      <c r="O462" s="14">
        <f t="shared" si="22"/>
        <v>0</v>
      </c>
      <c r="P462" s="14"/>
      <c r="Q462" s="14"/>
      <c r="R462" s="14"/>
      <c r="W462" t="s">
        <v>3530</v>
      </c>
      <c r="X462" s="6">
        <v>2004</v>
      </c>
      <c r="Z462" s="6">
        <v>0</v>
      </c>
      <c r="AD462" s="14"/>
    </row>
    <row r="463" spans="1:30">
      <c r="A463" s="9">
        <v>6.5</v>
      </c>
      <c r="B463" s="9" t="str">
        <f t="shared" si="23"/>
        <v>Audax HM170Z18</v>
      </c>
      <c r="C463" s="14" t="s">
        <v>782</v>
      </c>
      <c r="D463" s="14" t="s">
        <v>1218</v>
      </c>
      <c r="E463" s="39"/>
      <c r="F463" s="14"/>
      <c r="G463" s="14"/>
      <c r="H463" s="14">
        <v>60</v>
      </c>
      <c r="I463" s="14">
        <v>89.3</v>
      </c>
      <c r="J463" s="9">
        <v>3.25</v>
      </c>
      <c r="K463" s="14">
        <v>39</v>
      </c>
      <c r="L463" s="14">
        <v>36</v>
      </c>
      <c r="M463" s="14">
        <v>0.34</v>
      </c>
      <c r="N463" s="14">
        <f t="shared" si="21"/>
        <v>0</v>
      </c>
      <c r="O463" s="14">
        <f t="shared" si="22"/>
        <v>0</v>
      </c>
      <c r="P463" s="14"/>
      <c r="Q463" s="14"/>
      <c r="R463" s="14"/>
      <c r="W463" t="s">
        <v>3530</v>
      </c>
      <c r="X463" s="6">
        <v>2004</v>
      </c>
      <c r="Z463" s="6">
        <v>0</v>
      </c>
      <c r="AD463" s="14"/>
    </row>
    <row r="464" spans="1:30">
      <c r="A464" s="9">
        <v>6.5</v>
      </c>
      <c r="B464" s="9" t="str">
        <f t="shared" si="23"/>
        <v>Audes 40W65-8</v>
      </c>
      <c r="C464" s="14" t="s">
        <v>1219</v>
      </c>
      <c r="D464" s="14" t="s">
        <v>1220</v>
      </c>
      <c r="E464" s="39"/>
      <c r="F464" s="14"/>
      <c r="G464" s="14"/>
      <c r="H464" s="14">
        <v>75</v>
      </c>
      <c r="I464" s="14">
        <v>87</v>
      </c>
      <c r="J464" s="9"/>
      <c r="K464" s="14">
        <v>34</v>
      </c>
      <c r="L464" s="14">
        <v>24</v>
      </c>
      <c r="M464" s="14">
        <v>0.41</v>
      </c>
      <c r="N464" s="14">
        <f t="shared" si="21"/>
        <v>0.47887323943661969</v>
      </c>
      <c r="O464" s="14">
        <f t="shared" si="22"/>
        <v>2.8507157464212693</v>
      </c>
      <c r="P464" s="14"/>
      <c r="Q464" s="14"/>
      <c r="R464" s="14"/>
      <c r="W464" t="s">
        <v>3530</v>
      </c>
      <c r="X464" s="6">
        <v>2004</v>
      </c>
      <c r="Z464" s="6">
        <v>0</v>
      </c>
      <c r="AD464" s="14">
        <v>71</v>
      </c>
    </row>
    <row r="465" spans="1:30">
      <c r="A465" s="9">
        <v>6.5</v>
      </c>
      <c r="B465" s="9" t="str">
        <f t="shared" si="23"/>
        <v xml:space="preserve">BC 6 PEV 13 </v>
      </c>
      <c r="C465" s="14" t="s">
        <v>1221</v>
      </c>
      <c r="D465" s="14" t="s">
        <v>1222</v>
      </c>
      <c r="E465" s="39"/>
      <c r="F465" s="14"/>
      <c r="G465" s="14"/>
      <c r="H465" s="14">
        <v>120</v>
      </c>
      <c r="I465" s="14">
        <v>99</v>
      </c>
      <c r="J465" s="9">
        <v>0.6</v>
      </c>
      <c r="K465" s="14">
        <v>126</v>
      </c>
      <c r="L465" s="14">
        <v>6</v>
      </c>
      <c r="M465" s="14">
        <v>0.36</v>
      </c>
      <c r="N465" s="14">
        <f t="shared" si="21"/>
        <v>0.39009287925696595</v>
      </c>
      <c r="O465" s="14">
        <f t="shared" si="22"/>
        <v>4.6666666666666643</v>
      </c>
      <c r="P465" s="14"/>
      <c r="Q465" s="14"/>
      <c r="R465" s="14"/>
      <c r="W465" t="s">
        <v>3530</v>
      </c>
      <c r="X465" s="6">
        <v>2004</v>
      </c>
      <c r="Z465" s="6">
        <v>0</v>
      </c>
      <c r="AD465" s="14">
        <v>323</v>
      </c>
    </row>
    <row r="466" spans="1:30">
      <c r="A466" s="9">
        <v>6.5</v>
      </c>
      <c r="B466" s="9" t="str">
        <f t="shared" si="23"/>
        <v>Beyma 6 B30 / P</v>
      </c>
      <c r="C466" s="14" t="s">
        <v>952</v>
      </c>
      <c r="D466" s="14" t="s">
        <v>1223</v>
      </c>
      <c r="E466" s="39"/>
      <c r="F466" s="14"/>
      <c r="G466" s="14"/>
      <c r="H466" s="14">
        <v>40</v>
      </c>
      <c r="I466" s="14">
        <v>90</v>
      </c>
      <c r="J466" s="9">
        <v>4</v>
      </c>
      <c r="K466" s="14">
        <v>55</v>
      </c>
      <c r="L466" s="14">
        <v>18</v>
      </c>
      <c r="M466" s="14">
        <v>0.62</v>
      </c>
      <c r="N466" s="14">
        <f t="shared" si="21"/>
        <v>0.76388888888888884</v>
      </c>
      <c r="O466" s="14">
        <f t="shared" si="22"/>
        <v>3.2915057915057901</v>
      </c>
      <c r="P466" s="14"/>
      <c r="Q466" s="14"/>
      <c r="R466" s="14"/>
      <c r="W466" t="s">
        <v>3530</v>
      </c>
      <c r="X466" s="6">
        <v>2004</v>
      </c>
      <c r="Z466" s="6">
        <v>0</v>
      </c>
      <c r="AD466" s="14">
        <v>72</v>
      </c>
    </row>
    <row r="467" spans="1:30">
      <c r="A467" s="9">
        <v>6.5</v>
      </c>
      <c r="B467" s="9" t="str">
        <f t="shared" si="23"/>
        <v>Beyma 6 MI 80</v>
      </c>
      <c r="C467" s="14" t="s">
        <v>952</v>
      </c>
      <c r="D467" s="14" t="s">
        <v>1224</v>
      </c>
      <c r="E467" s="39"/>
      <c r="F467" s="14"/>
      <c r="G467" s="14"/>
      <c r="H467" s="14">
        <v>100</v>
      </c>
      <c r="I467" s="14">
        <v>98</v>
      </c>
      <c r="J467" s="9">
        <v>1</v>
      </c>
      <c r="K467" s="14">
        <v>120</v>
      </c>
      <c r="L467" s="14">
        <v>6.8</v>
      </c>
      <c r="M467" s="14">
        <v>0.44</v>
      </c>
      <c r="N467" s="14">
        <f t="shared" si="21"/>
        <v>0.47058823529411764</v>
      </c>
      <c r="O467" s="14">
        <f t="shared" si="22"/>
        <v>6.7692307692307603</v>
      </c>
      <c r="P467" s="14"/>
      <c r="Q467" s="14"/>
      <c r="R467" s="14"/>
      <c r="W467" t="s">
        <v>3530</v>
      </c>
      <c r="X467" s="6">
        <v>2004</v>
      </c>
      <c r="Z467" s="6">
        <v>0</v>
      </c>
      <c r="AD467" s="14">
        <v>255</v>
      </c>
    </row>
    <row r="468" spans="1:30">
      <c r="A468" s="9">
        <v>6.5</v>
      </c>
      <c r="B468" s="9" t="str">
        <f t="shared" si="23"/>
        <v>Beyma 605ND</v>
      </c>
      <c r="C468" s="14" t="s">
        <v>952</v>
      </c>
      <c r="D468" s="14" t="s">
        <v>1225</v>
      </c>
      <c r="E468" s="39"/>
      <c r="F468" s="14"/>
      <c r="G468" s="14"/>
      <c r="H468" s="14">
        <v>125</v>
      </c>
      <c r="I468" s="14">
        <v>100</v>
      </c>
      <c r="J468" s="9">
        <v>1</v>
      </c>
      <c r="K468" s="14">
        <v>150</v>
      </c>
      <c r="L468" s="14">
        <v>3</v>
      </c>
      <c r="M468" s="14">
        <v>0.31</v>
      </c>
      <c r="N468" s="14">
        <f t="shared" si="21"/>
        <v>0.31982942430703626</v>
      </c>
      <c r="O468" s="14">
        <f t="shared" si="22"/>
        <v>10.086767895878481</v>
      </c>
      <c r="P468" s="14"/>
      <c r="Q468" s="14"/>
      <c r="R468" s="14"/>
      <c r="W468" t="s">
        <v>3530</v>
      </c>
      <c r="X468" s="6">
        <v>2004</v>
      </c>
      <c r="Z468" s="6">
        <v>0</v>
      </c>
      <c r="AD468" s="14">
        <v>469</v>
      </c>
    </row>
    <row r="469" spans="1:30">
      <c r="A469" s="9">
        <v>6.5</v>
      </c>
      <c r="B469" s="9" t="str">
        <f t="shared" si="23"/>
        <v>Beyma ASL 6</v>
      </c>
      <c r="C469" s="14" t="s">
        <v>952</v>
      </c>
      <c r="D469" s="14" t="s">
        <v>1226</v>
      </c>
      <c r="E469" s="39"/>
      <c r="F469" s="14"/>
      <c r="G469" s="14"/>
      <c r="H469" s="14">
        <v>80</v>
      </c>
      <c r="I469" s="14">
        <v>92</v>
      </c>
      <c r="J469" s="9">
        <v>4</v>
      </c>
      <c r="K469" s="14">
        <v>85</v>
      </c>
      <c r="L469" s="14">
        <v>7</v>
      </c>
      <c r="M469" s="14">
        <v>0.6</v>
      </c>
      <c r="N469" s="14">
        <f t="shared" si="21"/>
        <v>0.7589285714285714</v>
      </c>
      <c r="O469" s="14">
        <f t="shared" si="22"/>
        <v>2.8651685393258419</v>
      </c>
      <c r="P469" s="14"/>
      <c r="Q469" s="14"/>
      <c r="R469" s="14"/>
      <c r="W469" t="s">
        <v>3530</v>
      </c>
      <c r="X469" s="6">
        <v>2004</v>
      </c>
      <c r="Z469" s="6">
        <v>0</v>
      </c>
      <c r="AD469" s="14">
        <v>112</v>
      </c>
    </row>
    <row r="470" spans="1:30">
      <c r="A470" s="9">
        <v>6.5</v>
      </c>
      <c r="B470" s="9" t="str">
        <f t="shared" si="23"/>
        <v>Bumper 6250IP</v>
      </c>
      <c r="C470" s="14" t="s">
        <v>1127</v>
      </c>
      <c r="D470" s="14" t="s">
        <v>1227</v>
      </c>
      <c r="E470" s="39"/>
      <c r="F470" s="14"/>
      <c r="G470" s="14"/>
      <c r="H470" s="14">
        <v>250</v>
      </c>
      <c r="I470" s="14">
        <v>87.6</v>
      </c>
      <c r="J470" s="9">
        <v>4.32</v>
      </c>
      <c r="K470" s="14">
        <v>50.5</v>
      </c>
      <c r="L470" s="14">
        <v>10.199999999999999</v>
      </c>
      <c r="M470" s="14">
        <v>0.53</v>
      </c>
      <c r="N470" s="14">
        <f t="shared" si="21"/>
        <v>0.60119047619047616</v>
      </c>
      <c r="O470" s="14">
        <f t="shared" si="22"/>
        <v>4.4757525083612109</v>
      </c>
      <c r="P470" s="14"/>
      <c r="Q470" s="14"/>
      <c r="R470" s="14"/>
      <c r="W470" t="s">
        <v>3530</v>
      </c>
      <c r="X470" s="6">
        <v>2004</v>
      </c>
      <c r="Z470" s="6">
        <v>0</v>
      </c>
      <c r="AD470" s="14">
        <v>84</v>
      </c>
    </row>
    <row r="471" spans="1:30">
      <c r="A471" s="9">
        <v>6.5</v>
      </c>
      <c r="B471" s="9" t="str">
        <f t="shared" si="23"/>
        <v>Bumper 635IP</v>
      </c>
      <c r="C471" s="14" t="s">
        <v>1127</v>
      </c>
      <c r="D471" s="14" t="s">
        <v>1228</v>
      </c>
      <c r="E471" s="39"/>
      <c r="F471" s="14"/>
      <c r="G471" s="14"/>
      <c r="H471" s="14">
        <v>250</v>
      </c>
      <c r="I471" s="14">
        <v>87.6</v>
      </c>
      <c r="J471" s="9">
        <v>4.32</v>
      </c>
      <c r="K471" s="14">
        <v>50.5</v>
      </c>
      <c r="L471" s="14">
        <v>10.199999999999999</v>
      </c>
      <c r="M471" s="14">
        <v>0.53</v>
      </c>
      <c r="N471" s="14">
        <f t="shared" si="21"/>
        <v>0.60119047619047616</v>
      </c>
      <c r="O471" s="14">
        <f t="shared" si="22"/>
        <v>4.4757525083612109</v>
      </c>
      <c r="P471" s="14"/>
      <c r="Q471" s="14"/>
      <c r="R471" s="14"/>
      <c r="W471" t="s">
        <v>3530</v>
      </c>
      <c r="X471" s="6">
        <v>2004</v>
      </c>
      <c r="Z471" s="6">
        <v>0</v>
      </c>
      <c r="AD471" s="14">
        <v>84</v>
      </c>
    </row>
    <row r="472" spans="1:30">
      <c r="A472" s="9">
        <v>6.5</v>
      </c>
      <c r="B472" s="9" t="str">
        <f t="shared" si="23"/>
        <v>Bumper 648X</v>
      </c>
      <c r="C472" s="14" t="s">
        <v>1127</v>
      </c>
      <c r="D472" s="14" t="s">
        <v>1229</v>
      </c>
      <c r="E472" s="39"/>
      <c r="F472" s="14"/>
      <c r="G472" s="14"/>
      <c r="H472" s="14">
        <v>350</v>
      </c>
      <c r="I472" s="14">
        <v>85.2</v>
      </c>
      <c r="J472" s="9">
        <v>4.32</v>
      </c>
      <c r="K472" s="14">
        <v>73.8</v>
      </c>
      <c r="L472" s="14">
        <v>2.8</v>
      </c>
      <c r="M472" s="14">
        <v>0.43</v>
      </c>
      <c r="N472" s="14">
        <f t="shared" si="21"/>
        <v>0.49864864864864861</v>
      </c>
      <c r="O472" s="14">
        <f t="shared" si="22"/>
        <v>3.1234251968503948</v>
      </c>
      <c r="P472" s="14"/>
      <c r="Q472" s="14"/>
      <c r="R472" s="14"/>
      <c r="W472" t="s">
        <v>3530</v>
      </c>
      <c r="X472" s="6">
        <v>2004</v>
      </c>
      <c r="Z472" s="6">
        <v>0</v>
      </c>
      <c r="AD472" s="14">
        <v>148</v>
      </c>
    </row>
    <row r="473" spans="1:30">
      <c r="A473" s="9">
        <v>6.5</v>
      </c>
      <c r="B473" s="9" t="str">
        <f t="shared" si="23"/>
        <v>Davis 16 GKLV6M</v>
      </c>
      <c r="C473" s="9" t="s">
        <v>851</v>
      </c>
      <c r="D473" s="9" t="s">
        <v>1230</v>
      </c>
      <c r="E473" s="38"/>
      <c r="F473" s="9"/>
      <c r="G473" s="9"/>
      <c r="H473" s="9"/>
      <c r="I473" s="9">
        <v>94</v>
      </c>
      <c r="J473" s="9">
        <v>4</v>
      </c>
      <c r="K473" s="9">
        <v>60</v>
      </c>
      <c r="L473" s="9">
        <v>17.7</v>
      </c>
      <c r="M473" s="9">
        <v>0.35</v>
      </c>
      <c r="N473" s="14">
        <f t="shared" si="21"/>
        <v>0.4</v>
      </c>
      <c r="O473" s="14">
        <f t="shared" si="22"/>
        <v>2.7999999999999994</v>
      </c>
      <c r="P473" s="9"/>
      <c r="Q473" s="9"/>
      <c r="R473" s="9"/>
      <c r="W473" t="s">
        <v>3530</v>
      </c>
      <c r="X473" s="6">
        <v>2004</v>
      </c>
      <c r="Z473" s="6">
        <v>0</v>
      </c>
      <c r="AD473" s="9">
        <v>150</v>
      </c>
    </row>
    <row r="474" spans="1:30">
      <c r="A474" s="9">
        <v>6.5</v>
      </c>
      <c r="B474" s="9" t="str">
        <f t="shared" si="23"/>
        <v>Dayton 295-305</v>
      </c>
      <c r="C474" s="9" t="s">
        <v>970</v>
      </c>
      <c r="D474" s="9" t="s">
        <v>82</v>
      </c>
      <c r="E474" s="38"/>
      <c r="F474" s="9"/>
      <c r="G474" s="9"/>
      <c r="H474" s="9">
        <v>75</v>
      </c>
      <c r="I474" s="9">
        <v>87.1</v>
      </c>
      <c r="J474" s="9">
        <v>3.15</v>
      </c>
      <c r="K474" s="9">
        <v>33</v>
      </c>
      <c r="L474" s="9">
        <v>27.8</v>
      </c>
      <c r="M474" s="9">
        <v>0.33</v>
      </c>
      <c r="N474" s="14">
        <f t="shared" si="21"/>
        <v>0.3707865168539326</v>
      </c>
      <c r="O474" s="14">
        <f t="shared" si="22"/>
        <v>2.9999999999999987</v>
      </c>
      <c r="P474" s="9"/>
      <c r="Q474" s="9"/>
      <c r="R474" s="9"/>
      <c r="W474" t="s">
        <v>3530</v>
      </c>
      <c r="X474" s="6">
        <v>2004</v>
      </c>
      <c r="Z474" s="6">
        <v>0</v>
      </c>
      <c r="AD474" s="9">
        <v>89</v>
      </c>
    </row>
    <row r="475" spans="1:30">
      <c r="A475" s="9">
        <v>6.5</v>
      </c>
      <c r="B475" s="9" t="str">
        <f t="shared" si="23"/>
        <v>Dayton 295-306</v>
      </c>
      <c r="C475" s="9" t="s">
        <v>970</v>
      </c>
      <c r="D475" s="9" t="s">
        <v>80</v>
      </c>
      <c r="E475" s="38"/>
      <c r="F475" s="9"/>
      <c r="G475" s="9"/>
      <c r="H475" s="9">
        <v>75</v>
      </c>
      <c r="I475" s="9">
        <v>86.2</v>
      </c>
      <c r="J475" s="9">
        <v>3.15</v>
      </c>
      <c r="K475" s="9">
        <v>33</v>
      </c>
      <c r="L475" s="9">
        <v>22</v>
      </c>
      <c r="M475" s="9">
        <v>0.32</v>
      </c>
      <c r="N475" s="14">
        <f t="shared" si="21"/>
        <v>0.34020618556701032</v>
      </c>
      <c r="O475" s="14">
        <f t="shared" si="22"/>
        <v>5.3877551020408179</v>
      </c>
      <c r="P475" s="9"/>
      <c r="Q475" s="9"/>
      <c r="R475" s="9"/>
      <c r="W475" t="s">
        <v>3530</v>
      </c>
      <c r="X475" s="6">
        <v>2004</v>
      </c>
      <c r="Z475" s="6">
        <v>0</v>
      </c>
      <c r="AD475" s="9">
        <v>97</v>
      </c>
    </row>
    <row r="476" spans="1:30">
      <c r="A476" s="9">
        <v>6.5</v>
      </c>
      <c r="B476" s="9" t="str">
        <f t="shared" si="23"/>
        <v>Dynaudio MW160GT</v>
      </c>
      <c r="C476" s="9" t="s">
        <v>1143</v>
      </c>
      <c r="D476" s="9" t="s">
        <v>1231</v>
      </c>
      <c r="E476" s="38"/>
      <c r="F476" s="9"/>
      <c r="G476" s="9"/>
      <c r="H476" s="9">
        <v>120</v>
      </c>
      <c r="I476" s="9"/>
      <c r="J476" s="9">
        <v>6</v>
      </c>
      <c r="K476" s="9">
        <v>60</v>
      </c>
      <c r="L476" s="9">
        <v>10.1</v>
      </c>
      <c r="M476" s="9">
        <v>0.62</v>
      </c>
      <c r="N476" s="14">
        <f t="shared" si="21"/>
        <v>0.8</v>
      </c>
      <c r="O476" s="14">
        <f t="shared" si="22"/>
        <v>2.7555555555555546</v>
      </c>
      <c r="P476" s="9"/>
      <c r="Q476" s="9"/>
      <c r="R476" s="9"/>
      <c r="W476" t="s">
        <v>3530</v>
      </c>
      <c r="X476" s="6">
        <v>2004</v>
      </c>
      <c r="Z476" s="6">
        <v>0</v>
      </c>
      <c r="AD476" s="9">
        <v>75</v>
      </c>
    </row>
    <row r="477" spans="1:30">
      <c r="A477" s="9">
        <v>6.5</v>
      </c>
      <c r="B477" s="9" t="str">
        <f t="shared" si="23"/>
        <v>Eminence LA6-CBMR</v>
      </c>
      <c r="C477" s="9" t="s">
        <v>1148</v>
      </c>
      <c r="D477" s="9" t="s">
        <v>1232</v>
      </c>
      <c r="E477" s="38"/>
      <c r="F477" s="9"/>
      <c r="G477" s="9"/>
      <c r="H477" s="9">
        <v>150</v>
      </c>
      <c r="I477" s="9">
        <v>98</v>
      </c>
      <c r="J477" s="9">
        <v>0.2</v>
      </c>
      <c r="K477" s="9">
        <v>460</v>
      </c>
      <c r="L477" s="9">
        <v>0.35699999999999998</v>
      </c>
      <c r="M477" s="9">
        <v>0.89</v>
      </c>
      <c r="N477" s="14">
        <f t="shared" si="21"/>
        <v>1.2398921832884098</v>
      </c>
      <c r="O477" s="14">
        <f t="shared" si="22"/>
        <v>3.1538402280255751</v>
      </c>
      <c r="P477" s="9"/>
      <c r="Q477" s="9"/>
      <c r="R477" s="9"/>
      <c r="W477" t="s">
        <v>3530</v>
      </c>
      <c r="X477" s="6">
        <v>2004</v>
      </c>
      <c r="Z477" s="6">
        <v>0</v>
      </c>
      <c r="AD477" s="9">
        <v>371</v>
      </c>
    </row>
    <row r="478" spans="1:30">
      <c r="A478" s="9">
        <v>6.5</v>
      </c>
      <c r="B478" s="9" t="str">
        <f t="shared" si="23"/>
        <v>Eminence LA6-MB</v>
      </c>
      <c r="C478" s="9" t="s">
        <v>1148</v>
      </c>
      <c r="D478" s="9" t="s">
        <v>1233</v>
      </c>
      <c r="E478" s="38"/>
      <c r="F478" s="9"/>
      <c r="G478" s="9"/>
      <c r="H478" s="9">
        <v>150</v>
      </c>
      <c r="I478" s="9">
        <v>92</v>
      </c>
      <c r="J478" s="9">
        <v>1.9</v>
      </c>
      <c r="K478" s="9">
        <v>73</v>
      </c>
      <c r="L478" s="9">
        <v>12.48</v>
      </c>
      <c r="M478" s="9">
        <v>0.41</v>
      </c>
      <c r="N478" s="14">
        <f t="shared" si="21"/>
        <v>0.43975903614457829</v>
      </c>
      <c r="O478" s="14">
        <f t="shared" si="22"/>
        <v>6.0587044534413055</v>
      </c>
      <c r="P478" s="9"/>
      <c r="Q478" s="9"/>
      <c r="R478" s="9"/>
      <c r="W478" t="s">
        <v>3530</v>
      </c>
      <c r="X478" s="6">
        <v>2004</v>
      </c>
      <c r="Z478" s="6">
        <v>0</v>
      </c>
      <c r="AD478" s="9">
        <v>166</v>
      </c>
    </row>
    <row r="479" spans="1:30">
      <c r="A479" s="9">
        <v>6.5</v>
      </c>
      <c r="B479" s="9" t="str">
        <f t="shared" si="23"/>
        <v>Eminence LA6-MR</v>
      </c>
      <c r="C479" s="9" t="s">
        <v>1148</v>
      </c>
      <c r="D479" s="9" t="s">
        <v>1234</v>
      </c>
      <c r="E479" s="38"/>
      <c r="F479" s="9"/>
      <c r="G479" s="9"/>
      <c r="H479" s="9">
        <v>175</v>
      </c>
      <c r="I479" s="9">
        <v>95</v>
      </c>
      <c r="J479" s="9">
        <v>0.8</v>
      </c>
      <c r="K479" s="9">
        <v>90</v>
      </c>
      <c r="L479" s="9">
        <v>6.23</v>
      </c>
      <c r="M479" s="9">
        <v>0.26</v>
      </c>
      <c r="N479" s="14">
        <f t="shared" si="21"/>
        <v>0.28037383177570091</v>
      </c>
      <c r="O479" s="14">
        <f t="shared" si="22"/>
        <v>3.5779816513761538</v>
      </c>
      <c r="P479" s="9"/>
      <c r="Q479" s="9"/>
      <c r="R479" s="9"/>
      <c r="W479" t="s">
        <v>3530</v>
      </c>
      <c r="X479" s="6">
        <v>2004</v>
      </c>
      <c r="Z479" s="6">
        <v>0</v>
      </c>
      <c r="AD479" s="9">
        <v>321</v>
      </c>
    </row>
    <row r="480" spans="1:30">
      <c r="A480" s="9">
        <v>6.5</v>
      </c>
      <c r="B480" s="9" t="str">
        <f t="shared" si="23"/>
        <v>Fostex FE108ES</v>
      </c>
      <c r="C480" s="14" t="s">
        <v>786</v>
      </c>
      <c r="D480" s="14" t="s">
        <v>859</v>
      </c>
      <c r="E480" s="39"/>
      <c r="F480" s="14"/>
      <c r="G480" s="14"/>
      <c r="H480" s="14">
        <v>80</v>
      </c>
      <c r="I480" s="14">
        <v>94.5</v>
      </c>
      <c r="J480" s="9">
        <v>1.6</v>
      </c>
      <c r="K480" s="14">
        <v>51</v>
      </c>
      <c r="L480" s="14">
        <v>23.7</v>
      </c>
      <c r="M480" s="14">
        <v>0.26</v>
      </c>
      <c r="N480" s="14">
        <f t="shared" si="21"/>
        <v>0</v>
      </c>
      <c r="O480" s="14">
        <f t="shared" si="22"/>
        <v>0</v>
      </c>
      <c r="P480" s="14"/>
      <c r="Q480" s="14"/>
      <c r="R480" s="14"/>
      <c r="W480" t="s">
        <v>3530</v>
      </c>
      <c r="X480" s="6">
        <v>2004</v>
      </c>
      <c r="Z480" s="6">
        <v>0</v>
      </c>
      <c r="AD480" s="14"/>
    </row>
    <row r="481" spans="1:30">
      <c r="A481" s="9">
        <v>6.5</v>
      </c>
      <c r="B481" s="9" t="str">
        <f t="shared" si="23"/>
        <v>Fostex FE166E</v>
      </c>
      <c r="C481" s="14" t="s">
        <v>786</v>
      </c>
      <c r="D481" s="14" t="s">
        <v>1235</v>
      </c>
      <c r="E481" s="39"/>
      <c r="F481" s="14"/>
      <c r="G481" s="14"/>
      <c r="H481" s="14">
        <v>65</v>
      </c>
      <c r="I481" s="14">
        <v>94</v>
      </c>
      <c r="J481" s="9">
        <v>0.6</v>
      </c>
      <c r="K481" s="14">
        <v>50</v>
      </c>
      <c r="L481" s="14">
        <v>45.11</v>
      </c>
      <c r="M481" s="14">
        <v>0.21</v>
      </c>
      <c r="N481" s="14">
        <f t="shared" si="21"/>
        <v>0</v>
      </c>
      <c r="O481" s="14">
        <f t="shared" si="22"/>
        <v>0</v>
      </c>
      <c r="P481" s="14"/>
      <c r="Q481" s="14"/>
      <c r="R481" s="14"/>
      <c r="W481" t="s">
        <v>3530</v>
      </c>
      <c r="X481" s="6">
        <v>2004</v>
      </c>
      <c r="Z481" s="6">
        <v>0</v>
      </c>
      <c r="AD481" s="14"/>
    </row>
    <row r="482" spans="1:30">
      <c r="A482" s="9">
        <v>6.5</v>
      </c>
      <c r="B482" s="9" t="str">
        <f t="shared" si="23"/>
        <v>Fostex FE167E</v>
      </c>
      <c r="C482" s="14" t="s">
        <v>786</v>
      </c>
      <c r="D482" s="14" t="s">
        <v>1236</v>
      </c>
      <c r="E482" s="39"/>
      <c r="F482" s="14"/>
      <c r="G482" s="14"/>
      <c r="H482" s="14">
        <v>65</v>
      </c>
      <c r="I482" s="14">
        <v>95</v>
      </c>
      <c r="J482" s="9">
        <v>0.6</v>
      </c>
      <c r="K482" s="14">
        <v>50</v>
      </c>
      <c r="L482" s="14">
        <v>30.2</v>
      </c>
      <c r="M482" s="14">
        <v>0.33</v>
      </c>
      <c r="N482" s="14">
        <f t="shared" si="21"/>
        <v>0</v>
      </c>
      <c r="O482" s="14">
        <f t="shared" si="22"/>
        <v>0</v>
      </c>
      <c r="P482" s="14"/>
      <c r="Q482" s="14"/>
      <c r="R482" s="14"/>
      <c r="W482" t="s">
        <v>3530</v>
      </c>
      <c r="X482" s="6">
        <v>2004</v>
      </c>
      <c r="Z482" s="6">
        <v>0</v>
      </c>
      <c r="AD482" s="14"/>
    </row>
    <row r="483" spans="1:30">
      <c r="A483" s="9">
        <v>6.5</v>
      </c>
      <c r="B483" s="9" t="str">
        <f t="shared" si="23"/>
        <v>Fostex FF165K</v>
      </c>
      <c r="C483" s="14" t="s">
        <v>786</v>
      </c>
      <c r="D483" s="14" t="s">
        <v>1237</v>
      </c>
      <c r="E483" s="39"/>
      <c r="F483" s="14"/>
      <c r="G483" s="14"/>
      <c r="H483" s="14">
        <v>70</v>
      </c>
      <c r="I483" s="14">
        <v>94</v>
      </c>
      <c r="J483" s="9">
        <v>0.3</v>
      </c>
      <c r="K483" s="14">
        <v>40</v>
      </c>
      <c r="L483" s="14">
        <v>48.2</v>
      </c>
      <c r="M483" s="14">
        <v>0.2</v>
      </c>
      <c r="N483" s="14">
        <f t="shared" si="21"/>
        <v>0</v>
      </c>
      <c r="O483" s="14">
        <f t="shared" si="22"/>
        <v>0</v>
      </c>
      <c r="P483" s="14"/>
      <c r="Q483" s="14"/>
      <c r="R483" s="14"/>
      <c r="W483" t="s">
        <v>3530</v>
      </c>
      <c r="X483" s="6">
        <v>2004</v>
      </c>
      <c r="Z483" s="6">
        <v>0</v>
      </c>
      <c r="AD483" s="14"/>
    </row>
    <row r="484" spans="1:30">
      <c r="A484" s="9">
        <v>6.5</v>
      </c>
      <c r="B484" s="9" t="str">
        <f t="shared" si="23"/>
        <v>Fostex FW168HP</v>
      </c>
      <c r="C484" s="14" t="s">
        <v>786</v>
      </c>
      <c r="D484" s="14" t="s">
        <v>1238</v>
      </c>
      <c r="E484" s="39"/>
      <c r="F484" s="14"/>
      <c r="G484" s="14"/>
      <c r="H484" s="14">
        <v>100</v>
      </c>
      <c r="I484" s="14">
        <v>89</v>
      </c>
      <c r="J484" s="9">
        <v>0.5</v>
      </c>
      <c r="K484" s="14">
        <v>40</v>
      </c>
      <c r="L484" s="14">
        <v>14.25</v>
      </c>
      <c r="M484" s="14">
        <v>0.16</v>
      </c>
      <c r="N484" s="14">
        <f t="shared" si="21"/>
        <v>0</v>
      </c>
      <c r="O484" s="14">
        <f t="shared" si="22"/>
        <v>0</v>
      </c>
      <c r="P484" s="14"/>
      <c r="Q484" s="14"/>
      <c r="R484" s="14"/>
      <c r="W484" t="s">
        <v>3530</v>
      </c>
      <c r="X484" s="6">
        <v>2004</v>
      </c>
      <c r="Z484" s="6">
        <v>0</v>
      </c>
      <c r="AD484" s="14"/>
    </row>
    <row r="485" spans="1:30">
      <c r="A485" s="9">
        <v>6.5</v>
      </c>
      <c r="B485" s="9" t="str">
        <f t="shared" si="23"/>
        <v>Fostex FW168N</v>
      </c>
      <c r="C485" s="14" t="s">
        <v>786</v>
      </c>
      <c r="D485" s="14" t="s">
        <v>1239</v>
      </c>
      <c r="E485" s="39"/>
      <c r="F485" s="14"/>
      <c r="G485" s="14"/>
      <c r="H485" s="14">
        <v>100</v>
      </c>
      <c r="I485" s="14">
        <v>89</v>
      </c>
      <c r="J485" s="9">
        <v>0.5</v>
      </c>
      <c r="K485" s="14">
        <v>40</v>
      </c>
      <c r="L485" s="14">
        <v>14.25</v>
      </c>
      <c r="M485" s="14">
        <v>0.16</v>
      </c>
      <c r="N485" s="14">
        <f t="shared" si="21"/>
        <v>0</v>
      </c>
      <c r="O485" s="14">
        <f t="shared" si="22"/>
        <v>0</v>
      </c>
      <c r="P485" s="14"/>
      <c r="Q485" s="14"/>
      <c r="R485" s="14"/>
      <c r="W485" t="s">
        <v>3530</v>
      </c>
      <c r="X485" s="6">
        <v>2004</v>
      </c>
      <c r="Z485" s="6">
        <v>0</v>
      </c>
      <c r="AD485" s="14"/>
    </row>
    <row r="486" spans="1:30">
      <c r="A486" s="9">
        <v>6.5</v>
      </c>
      <c r="B486" s="9" t="str">
        <f t="shared" si="23"/>
        <v>Infinity KCS-65MB</v>
      </c>
      <c r="C486" s="14" t="s">
        <v>863</v>
      </c>
      <c r="D486" s="14" t="s">
        <v>1240</v>
      </c>
      <c r="E486" s="39"/>
      <c r="F486" s="14"/>
      <c r="G486" s="14"/>
      <c r="H486" s="14">
        <v>125</v>
      </c>
      <c r="I486" s="14">
        <v>85</v>
      </c>
      <c r="J486" s="9">
        <v>5.0999999999999996</v>
      </c>
      <c r="K486" s="14">
        <v>62</v>
      </c>
      <c r="L486" s="14">
        <v>5.7</v>
      </c>
      <c r="M486" s="14">
        <v>0.61099999999999999</v>
      </c>
      <c r="N486" s="14">
        <f t="shared" si="21"/>
        <v>0.71264367816091956</v>
      </c>
      <c r="O486" s="14">
        <f t="shared" si="22"/>
        <v>4.2838403256813278</v>
      </c>
      <c r="P486" s="14"/>
      <c r="Q486" s="14"/>
      <c r="R486" s="14"/>
      <c r="W486" t="s">
        <v>3530</v>
      </c>
      <c r="X486" s="6">
        <v>2004</v>
      </c>
      <c r="Z486" s="6">
        <v>0</v>
      </c>
      <c r="AD486" s="14">
        <v>87</v>
      </c>
    </row>
    <row r="487" spans="1:30">
      <c r="A487" s="9">
        <v>6.5</v>
      </c>
      <c r="B487" s="9" t="str">
        <f t="shared" si="23"/>
        <v>Logic BC18SG49-04</v>
      </c>
      <c r="C487" s="14" t="s">
        <v>927</v>
      </c>
      <c r="D487" s="14" t="s">
        <v>1241</v>
      </c>
      <c r="E487" s="39"/>
      <c r="F487" s="14"/>
      <c r="G487" s="14"/>
      <c r="H487" s="14">
        <v>30</v>
      </c>
      <c r="I487" s="14"/>
      <c r="J487" s="9"/>
      <c r="K487" s="14">
        <v>45.8</v>
      </c>
      <c r="L487" s="14">
        <v>31</v>
      </c>
      <c r="M487" s="14">
        <v>0.46</v>
      </c>
      <c r="N487" s="14">
        <f t="shared" si="21"/>
        <v>0.57250000000000001</v>
      </c>
      <c r="O487" s="14">
        <f t="shared" si="22"/>
        <v>2.3408888888888901</v>
      </c>
      <c r="P487" s="14"/>
      <c r="Q487" s="14"/>
      <c r="R487" s="14"/>
      <c r="W487" t="s">
        <v>3530</v>
      </c>
      <c r="X487" s="6">
        <v>2004</v>
      </c>
      <c r="Z487" s="6">
        <v>0</v>
      </c>
      <c r="AD487" s="14">
        <v>80</v>
      </c>
    </row>
    <row r="488" spans="1:30">
      <c r="A488" s="9">
        <v>6.5</v>
      </c>
      <c r="B488" s="9" t="str">
        <f t="shared" si="23"/>
        <v>Logic BC18SG49-08</v>
      </c>
      <c r="C488" s="14" t="s">
        <v>927</v>
      </c>
      <c r="D488" s="14" t="s">
        <v>1242</v>
      </c>
      <c r="E488" s="39"/>
      <c r="F488" s="14"/>
      <c r="G488" s="14"/>
      <c r="H488" s="14">
        <v>30</v>
      </c>
      <c r="I488" s="14"/>
      <c r="J488" s="9"/>
      <c r="K488" s="14">
        <v>46.9</v>
      </c>
      <c r="L488" s="14">
        <v>31</v>
      </c>
      <c r="M488" s="14">
        <v>0.54</v>
      </c>
      <c r="N488" s="14">
        <f t="shared" si="21"/>
        <v>0.66999999999999993</v>
      </c>
      <c r="O488" s="14">
        <f t="shared" si="22"/>
        <v>2.7830769230769254</v>
      </c>
      <c r="P488" s="14"/>
      <c r="Q488" s="14"/>
      <c r="R488" s="14"/>
      <c r="W488" t="s">
        <v>3530</v>
      </c>
      <c r="X488" s="6">
        <v>2004</v>
      </c>
      <c r="Z488" s="6">
        <v>0</v>
      </c>
      <c r="AD488" s="14">
        <v>70</v>
      </c>
    </row>
    <row r="489" spans="1:30">
      <c r="A489" s="9">
        <v>6.5</v>
      </c>
      <c r="B489" s="9" t="str">
        <f t="shared" si="23"/>
        <v>Logic BC18WG49-04</v>
      </c>
      <c r="C489" s="14" t="s">
        <v>927</v>
      </c>
      <c r="D489" s="14" t="s">
        <v>1243</v>
      </c>
      <c r="E489" s="39"/>
      <c r="F489" s="14"/>
      <c r="G489" s="14"/>
      <c r="H489" s="14">
        <v>30</v>
      </c>
      <c r="I489" s="14"/>
      <c r="J489" s="9"/>
      <c r="K489" s="14">
        <v>45.8</v>
      </c>
      <c r="L489" s="14">
        <v>31</v>
      </c>
      <c r="M489" s="14">
        <v>0.46</v>
      </c>
      <c r="N489" s="14">
        <f t="shared" si="21"/>
        <v>0.57250000000000001</v>
      </c>
      <c r="O489" s="14">
        <f t="shared" si="22"/>
        <v>2.3408888888888901</v>
      </c>
      <c r="P489" s="14"/>
      <c r="Q489" s="14"/>
      <c r="R489" s="14"/>
      <c r="W489" t="s">
        <v>3530</v>
      </c>
      <c r="X489" s="6">
        <v>2004</v>
      </c>
      <c r="Z489" s="6">
        <v>0</v>
      </c>
      <c r="AD489" s="14">
        <v>80</v>
      </c>
    </row>
    <row r="490" spans="1:30">
      <c r="A490" s="9">
        <v>6.5</v>
      </c>
      <c r="B490" s="9" t="str">
        <f t="shared" si="23"/>
        <v>Logic BC18WG49-08</v>
      </c>
      <c r="C490" s="14" t="s">
        <v>927</v>
      </c>
      <c r="D490" s="14" t="s">
        <v>1244</v>
      </c>
      <c r="E490" s="39"/>
      <c r="F490" s="14"/>
      <c r="G490" s="14"/>
      <c r="H490" s="14">
        <v>30</v>
      </c>
      <c r="I490" s="14"/>
      <c r="J490" s="9"/>
      <c r="K490" s="14">
        <v>46.9</v>
      </c>
      <c r="L490" s="14">
        <v>31</v>
      </c>
      <c r="M490" s="14">
        <v>0.54</v>
      </c>
      <c r="N490" s="14">
        <f t="shared" si="21"/>
        <v>0.66999999999999993</v>
      </c>
      <c r="O490" s="14">
        <f t="shared" si="22"/>
        <v>2.7830769230769254</v>
      </c>
      <c r="P490" s="14"/>
      <c r="Q490" s="14"/>
      <c r="R490" s="14"/>
      <c r="W490" t="s">
        <v>3530</v>
      </c>
      <c r="X490" s="6">
        <v>2004</v>
      </c>
      <c r="Z490" s="6">
        <v>0</v>
      </c>
      <c r="AD490" s="14">
        <v>70</v>
      </c>
    </row>
    <row r="491" spans="1:30">
      <c r="A491" s="9">
        <v>6.5</v>
      </c>
      <c r="B491" s="9" t="str">
        <f t="shared" si="23"/>
        <v>Logic SC18SG49-08</v>
      </c>
      <c r="C491" s="14" t="s">
        <v>927</v>
      </c>
      <c r="D491" s="14" t="s">
        <v>1245</v>
      </c>
      <c r="E491" s="39"/>
      <c r="F491" s="14"/>
      <c r="G491" s="14"/>
      <c r="H491" s="14">
        <v>35</v>
      </c>
      <c r="I491" s="14"/>
      <c r="J491" s="9"/>
      <c r="K491" s="14">
        <v>46</v>
      </c>
      <c r="L491" s="14">
        <v>31</v>
      </c>
      <c r="M491" s="14">
        <v>0.55000000000000004</v>
      </c>
      <c r="N491" s="14">
        <f t="shared" si="21"/>
        <v>0.69696969696969702</v>
      </c>
      <c r="O491" s="14">
        <f t="shared" si="22"/>
        <v>2.6082474226804124</v>
      </c>
      <c r="P491" s="14"/>
      <c r="Q491" s="14"/>
      <c r="R491" s="14"/>
      <c r="W491" t="s">
        <v>3530</v>
      </c>
      <c r="X491" s="6">
        <v>2004</v>
      </c>
      <c r="Z491" s="6">
        <v>0</v>
      </c>
      <c r="AD491" s="14">
        <v>66</v>
      </c>
    </row>
    <row r="492" spans="1:30">
      <c r="A492" s="9">
        <v>6.5</v>
      </c>
      <c r="B492" s="9" t="str">
        <f t="shared" si="23"/>
        <v>Logic SC18WG49-08</v>
      </c>
      <c r="C492" s="14" t="s">
        <v>927</v>
      </c>
      <c r="D492" s="14" t="s">
        <v>1246</v>
      </c>
      <c r="E492" s="39"/>
      <c r="F492" s="14"/>
      <c r="G492" s="14"/>
      <c r="H492" s="14">
        <v>35</v>
      </c>
      <c r="I492" s="14"/>
      <c r="J492" s="9"/>
      <c r="K492" s="14">
        <v>46</v>
      </c>
      <c r="L492" s="14">
        <v>31</v>
      </c>
      <c r="M492" s="14">
        <v>0.55000000000000004</v>
      </c>
      <c r="N492" s="14">
        <f t="shared" si="21"/>
        <v>0.70769230769230773</v>
      </c>
      <c r="O492" s="14">
        <f t="shared" si="22"/>
        <v>2.4682926829268288</v>
      </c>
      <c r="P492" s="14"/>
      <c r="Q492" s="14"/>
      <c r="R492" s="14"/>
      <c r="W492" t="s">
        <v>3530</v>
      </c>
      <c r="X492" s="6">
        <v>2004</v>
      </c>
      <c r="Z492" s="6">
        <v>0</v>
      </c>
      <c r="AD492" s="14">
        <v>65</v>
      </c>
    </row>
    <row r="493" spans="1:30">
      <c r="A493" s="9">
        <v>6.5</v>
      </c>
      <c r="B493" s="9" t="str">
        <f t="shared" si="23"/>
        <v>LPG 160CWD</v>
      </c>
      <c r="C493" s="14" t="s">
        <v>866</v>
      </c>
      <c r="D493" s="14" t="s">
        <v>1247</v>
      </c>
      <c r="E493" s="39"/>
      <c r="F493" s="14"/>
      <c r="G493" s="14"/>
      <c r="H493" s="14">
        <v>100</v>
      </c>
      <c r="I493" s="14">
        <v>88</v>
      </c>
      <c r="J493" s="9">
        <v>3.5</v>
      </c>
      <c r="K493" s="14">
        <v>48</v>
      </c>
      <c r="L493" s="14">
        <v>14</v>
      </c>
      <c r="M493" s="14">
        <v>0.29220000000000002</v>
      </c>
      <c r="N493" s="14">
        <f t="shared" si="21"/>
        <v>0.35036496350364965</v>
      </c>
      <c r="O493" s="14">
        <f t="shared" si="22"/>
        <v>1.7601084255703634</v>
      </c>
      <c r="P493" s="14"/>
      <c r="Q493" s="14"/>
      <c r="R493" s="14"/>
      <c r="W493" t="s">
        <v>3530</v>
      </c>
      <c r="X493" s="6">
        <v>2004</v>
      </c>
      <c r="Z493" s="6">
        <v>0</v>
      </c>
      <c r="AD493" s="14">
        <v>137</v>
      </c>
    </row>
    <row r="494" spans="1:30">
      <c r="A494" s="9">
        <v>6.5</v>
      </c>
      <c r="B494" s="9" t="str">
        <f t="shared" si="23"/>
        <v>Madisound 6102-4</v>
      </c>
      <c r="C494" s="14" t="s">
        <v>1248</v>
      </c>
      <c r="D494" s="14" t="s">
        <v>1249</v>
      </c>
      <c r="E494" s="39"/>
      <c r="F494" s="14"/>
      <c r="G494" s="14"/>
      <c r="H494" s="14">
        <v>50</v>
      </c>
      <c r="I494" s="14">
        <v>87</v>
      </c>
      <c r="J494" s="9">
        <v>3.5</v>
      </c>
      <c r="K494" s="14">
        <v>30</v>
      </c>
      <c r="L494" s="14">
        <v>39</v>
      </c>
      <c r="M494" s="14">
        <v>0.33239999999999997</v>
      </c>
      <c r="N494" s="14">
        <f t="shared" si="21"/>
        <v>0.34883720930232559</v>
      </c>
      <c r="O494" s="14">
        <f t="shared" si="22"/>
        <v>7.0543293718166193</v>
      </c>
      <c r="P494" s="14"/>
      <c r="Q494" s="14"/>
      <c r="R494" s="14"/>
      <c r="W494" t="s">
        <v>3530</v>
      </c>
      <c r="X494" s="6">
        <v>2004</v>
      </c>
      <c r="Z494" s="6">
        <v>0</v>
      </c>
      <c r="AD494" s="14">
        <v>86</v>
      </c>
    </row>
    <row r="495" spans="1:30">
      <c r="A495" s="9">
        <v>6.5</v>
      </c>
      <c r="B495" s="9" t="str">
        <f t="shared" si="23"/>
        <v>Madisound 6102-8</v>
      </c>
      <c r="C495" s="14" t="s">
        <v>1248</v>
      </c>
      <c r="D495" s="14" t="s">
        <v>1250</v>
      </c>
      <c r="E495" s="39"/>
      <c r="F495" s="14"/>
      <c r="G495" s="14"/>
      <c r="H495" s="14">
        <v>50</v>
      </c>
      <c r="I495" s="14">
        <v>87</v>
      </c>
      <c r="J495" s="9">
        <v>3.5</v>
      </c>
      <c r="K495" s="14">
        <v>30</v>
      </c>
      <c r="L495" s="14">
        <v>49.7</v>
      </c>
      <c r="M495" s="14">
        <v>0.42449999999999999</v>
      </c>
      <c r="N495" s="14">
        <f t="shared" si="21"/>
        <v>0.44776119402985076</v>
      </c>
      <c r="O495" s="14">
        <f t="shared" si="22"/>
        <v>8.1713185755534301</v>
      </c>
      <c r="P495" s="14"/>
      <c r="Q495" s="14"/>
      <c r="R495" s="14"/>
      <c r="W495" t="s">
        <v>3530</v>
      </c>
      <c r="X495" s="6">
        <v>2004</v>
      </c>
      <c r="Z495" s="6">
        <v>0</v>
      </c>
      <c r="AD495" s="14">
        <v>67</v>
      </c>
    </row>
    <row r="496" spans="1:30">
      <c r="A496" s="9">
        <v>6.5</v>
      </c>
      <c r="B496" s="9" t="str">
        <f t="shared" si="23"/>
        <v xml:space="preserve">Morel Dotech MKII 6 </v>
      </c>
      <c r="C496" s="14" t="s">
        <v>13</v>
      </c>
      <c r="D496" s="14" t="s">
        <v>1251</v>
      </c>
      <c r="E496" s="39"/>
      <c r="F496" s="14"/>
      <c r="G496" s="14"/>
      <c r="H496" s="14">
        <v>140</v>
      </c>
      <c r="I496" s="14">
        <v>90</v>
      </c>
      <c r="J496" s="9">
        <v>2.75</v>
      </c>
      <c r="K496" s="14">
        <v>57</v>
      </c>
      <c r="L496" s="14">
        <v>15.3</v>
      </c>
      <c r="M496" s="14">
        <v>1.0900000000000001</v>
      </c>
      <c r="N496" s="14">
        <f t="shared" si="21"/>
        <v>1.3571428571428572</v>
      </c>
      <c r="O496" s="14">
        <f t="shared" si="22"/>
        <v>5.5374331550802145</v>
      </c>
      <c r="P496" s="14"/>
      <c r="Q496" s="14"/>
      <c r="R496" s="14"/>
      <c r="W496" t="s">
        <v>3530</v>
      </c>
      <c r="X496" s="6">
        <v>2004</v>
      </c>
      <c r="Z496" s="6">
        <v>0</v>
      </c>
      <c r="AD496" s="14">
        <v>42</v>
      </c>
    </row>
    <row r="497" spans="1:30">
      <c r="A497" s="9">
        <v>6.5</v>
      </c>
      <c r="B497" s="9" t="str">
        <f t="shared" si="23"/>
        <v xml:space="preserve">Morel Elate 6 </v>
      </c>
      <c r="C497" s="14" t="s">
        <v>13</v>
      </c>
      <c r="D497" s="14" t="s">
        <v>1252</v>
      </c>
      <c r="E497" s="39"/>
      <c r="F497" s="14"/>
      <c r="G497" s="14"/>
      <c r="H497" s="14">
        <v>200</v>
      </c>
      <c r="I497" s="14">
        <v>89</v>
      </c>
      <c r="J497" s="9">
        <v>4.25</v>
      </c>
      <c r="K497" s="14">
        <v>50</v>
      </c>
      <c r="L497" s="14">
        <v>14.35</v>
      </c>
      <c r="M497" s="14">
        <v>0.33</v>
      </c>
      <c r="N497" s="14">
        <f t="shared" si="21"/>
        <v>0.390625</v>
      </c>
      <c r="O497" s="14">
        <f t="shared" si="22"/>
        <v>2.1262886597938149</v>
      </c>
      <c r="P497" s="14"/>
      <c r="Q497" s="14"/>
      <c r="R497" s="14"/>
      <c r="W497" t="s">
        <v>3530</v>
      </c>
      <c r="X497" s="6">
        <v>2004</v>
      </c>
      <c r="Z497" s="6">
        <v>0</v>
      </c>
      <c r="AD497" s="14">
        <v>128</v>
      </c>
    </row>
    <row r="498" spans="1:30">
      <c r="A498" s="9">
        <v>6.5</v>
      </c>
      <c r="B498" s="9" t="str">
        <f t="shared" si="23"/>
        <v>Morel HCW 6.5</v>
      </c>
      <c r="C498" s="14" t="s">
        <v>13</v>
      </c>
      <c r="D498" s="14" t="s">
        <v>1253</v>
      </c>
      <c r="E498" s="39"/>
      <c r="F498" s="14"/>
      <c r="G498" s="14"/>
      <c r="H498" s="14">
        <v>150</v>
      </c>
      <c r="I498" s="14">
        <v>90</v>
      </c>
      <c r="J498" s="9">
        <v>4.25</v>
      </c>
      <c r="K498" s="14">
        <v>59</v>
      </c>
      <c r="L498" s="14">
        <v>9.19</v>
      </c>
      <c r="M498" s="14">
        <v>0.32</v>
      </c>
      <c r="N498" s="14">
        <f t="shared" si="21"/>
        <v>1.4750000000000001</v>
      </c>
      <c r="O498" s="14">
        <f t="shared" si="22"/>
        <v>0.40865800865800866</v>
      </c>
      <c r="P498" s="14"/>
      <c r="Q498" s="14"/>
      <c r="R498" s="14"/>
      <c r="W498" t="s">
        <v>3530</v>
      </c>
      <c r="X498" s="6">
        <v>2004</v>
      </c>
      <c r="Z498" s="6">
        <v>0</v>
      </c>
      <c r="AD498" s="14">
        <v>40</v>
      </c>
    </row>
    <row r="499" spans="1:30">
      <c r="A499" s="9">
        <v>6.5</v>
      </c>
      <c r="B499" s="9" t="str">
        <f t="shared" si="23"/>
        <v xml:space="preserve">Morel Hybrid Ovation 6 </v>
      </c>
      <c r="C499" s="14" t="s">
        <v>13</v>
      </c>
      <c r="D499" s="14" t="s">
        <v>1254</v>
      </c>
      <c r="E499" s="39"/>
      <c r="F499" s="14"/>
      <c r="G499" s="14"/>
      <c r="H499" s="14">
        <v>160</v>
      </c>
      <c r="I499" s="14">
        <v>91</v>
      </c>
      <c r="J499" s="9">
        <v>2.75</v>
      </c>
      <c r="K499" s="14">
        <v>55</v>
      </c>
      <c r="L499" s="14">
        <v>17.3</v>
      </c>
      <c r="M499" s="14">
        <v>0.42</v>
      </c>
      <c r="N499" s="14">
        <f t="shared" si="21"/>
        <v>0.49107142857142855</v>
      </c>
      <c r="O499" s="14">
        <f t="shared" si="22"/>
        <v>2.9020100502512585</v>
      </c>
      <c r="P499" s="14"/>
      <c r="Q499" s="14"/>
      <c r="R499" s="14"/>
      <c r="W499" t="s">
        <v>3530</v>
      </c>
      <c r="X499" s="6">
        <v>2004</v>
      </c>
      <c r="Z499" s="6">
        <v>0</v>
      </c>
      <c r="AD499" s="14">
        <v>112</v>
      </c>
    </row>
    <row r="500" spans="1:30">
      <c r="A500" s="9">
        <v>6.5</v>
      </c>
      <c r="B500" s="9" t="str">
        <f t="shared" si="23"/>
        <v xml:space="preserve">Morel Integra Ovation 6 </v>
      </c>
      <c r="C500" s="14" t="s">
        <v>13</v>
      </c>
      <c r="D500" s="14" t="s">
        <v>1255</v>
      </c>
      <c r="E500" s="39"/>
      <c r="F500" s="14"/>
      <c r="G500" s="14"/>
      <c r="H500" s="14">
        <v>120</v>
      </c>
      <c r="I500" s="14">
        <v>90</v>
      </c>
      <c r="J500" s="9">
        <v>2.75</v>
      </c>
      <c r="K500" s="14">
        <v>65</v>
      </c>
      <c r="L500" s="14">
        <v>16</v>
      </c>
      <c r="M500" s="14">
        <v>0.5</v>
      </c>
      <c r="N500" s="14">
        <f t="shared" si="21"/>
        <v>0.57017543859649122</v>
      </c>
      <c r="O500" s="14">
        <f t="shared" si="22"/>
        <v>4.0625</v>
      </c>
      <c r="P500" s="14"/>
      <c r="Q500" s="14"/>
      <c r="R500" s="14"/>
      <c r="W500" t="s">
        <v>3530</v>
      </c>
      <c r="X500" s="6">
        <v>2004</v>
      </c>
      <c r="Z500" s="6">
        <v>0</v>
      </c>
      <c r="AD500" s="14">
        <v>114</v>
      </c>
    </row>
    <row r="501" spans="1:30">
      <c r="A501" s="9">
        <v>6.5</v>
      </c>
      <c r="B501" s="9" t="str">
        <f t="shared" si="23"/>
        <v>Peerless CDC 165 C</v>
      </c>
      <c r="C501" s="14" t="s">
        <v>236</v>
      </c>
      <c r="D501" s="14" t="s">
        <v>1256</v>
      </c>
      <c r="E501" s="39"/>
      <c r="F501" s="14"/>
      <c r="G501" s="14"/>
      <c r="H501" s="14">
        <v>140</v>
      </c>
      <c r="I501" s="14">
        <v>91</v>
      </c>
      <c r="J501" s="9">
        <v>2</v>
      </c>
      <c r="K501" s="14">
        <v>50.5</v>
      </c>
      <c r="L501" s="14">
        <v>17.7</v>
      </c>
      <c r="M501" s="14">
        <v>0.43</v>
      </c>
      <c r="N501" s="14">
        <f t="shared" si="21"/>
        <v>0.52061855670103097</v>
      </c>
      <c r="O501" s="14">
        <f t="shared" si="22"/>
        <v>2.4704209328782696</v>
      </c>
      <c r="P501" s="14"/>
      <c r="Q501" s="14"/>
      <c r="R501" s="14"/>
      <c r="W501" t="s">
        <v>3530</v>
      </c>
      <c r="X501" s="6">
        <v>2004</v>
      </c>
      <c r="Z501" s="6">
        <v>0</v>
      </c>
      <c r="AD501" s="14">
        <v>97</v>
      </c>
    </row>
    <row r="502" spans="1:30">
      <c r="A502" s="9">
        <v>6.5</v>
      </c>
      <c r="B502" s="9" t="str">
        <f t="shared" si="23"/>
        <v>Peerless CSC 165 C</v>
      </c>
      <c r="C502" s="14" t="s">
        <v>236</v>
      </c>
      <c r="D502" s="14" t="s">
        <v>1257</v>
      </c>
      <c r="E502" s="39"/>
      <c r="F502" s="14"/>
      <c r="G502" s="14"/>
      <c r="H502" s="14">
        <v>150</v>
      </c>
      <c r="I502" s="14">
        <v>91</v>
      </c>
      <c r="J502" s="9">
        <v>2</v>
      </c>
      <c r="K502" s="14">
        <v>71.8</v>
      </c>
      <c r="L502" s="14">
        <v>8.3000000000000007</v>
      </c>
      <c r="M502" s="14">
        <v>0.59</v>
      </c>
      <c r="N502" s="14">
        <f t="shared" si="21"/>
        <v>0.71089108910891086</v>
      </c>
      <c r="O502" s="14">
        <f t="shared" si="22"/>
        <v>3.4694512694512687</v>
      </c>
      <c r="P502" s="14"/>
      <c r="Q502" s="14"/>
      <c r="R502" s="14"/>
      <c r="W502" t="s">
        <v>3530</v>
      </c>
      <c r="X502" s="6">
        <v>2004</v>
      </c>
      <c r="Z502" s="6">
        <v>0</v>
      </c>
      <c r="AD502" s="14">
        <v>101</v>
      </c>
    </row>
    <row r="503" spans="1:30">
      <c r="A503" s="9">
        <v>6.5</v>
      </c>
      <c r="B503" s="9" t="str">
        <f t="shared" si="23"/>
        <v>Peerless CSX 165 C</v>
      </c>
      <c r="C503" s="14" t="s">
        <v>236</v>
      </c>
      <c r="D503" s="14" t="s">
        <v>1258</v>
      </c>
      <c r="E503" s="39"/>
      <c r="F503" s="14"/>
      <c r="G503" s="14"/>
      <c r="H503" s="14">
        <v>150</v>
      </c>
      <c r="I503" s="14">
        <v>90</v>
      </c>
      <c r="J503" s="9">
        <v>5</v>
      </c>
      <c r="K503" s="14">
        <v>52.4</v>
      </c>
      <c r="L503" s="14">
        <v>14.5</v>
      </c>
      <c r="M503" s="14">
        <v>0.46</v>
      </c>
      <c r="N503" s="14">
        <f t="shared" si="21"/>
        <v>0.54020618556701028</v>
      </c>
      <c r="O503" s="14">
        <f t="shared" si="22"/>
        <v>3.0982005141388198</v>
      </c>
      <c r="P503" s="14"/>
      <c r="Q503" s="14"/>
      <c r="R503" s="14"/>
      <c r="W503" t="s">
        <v>3530</v>
      </c>
      <c r="X503" s="6">
        <v>2004</v>
      </c>
      <c r="Z503" s="6">
        <v>0</v>
      </c>
      <c r="AD503" s="14">
        <v>97</v>
      </c>
    </row>
    <row r="504" spans="1:30">
      <c r="A504" s="9">
        <v>6.5</v>
      </c>
      <c r="B504" s="9" t="str">
        <f t="shared" si="23"/>
        <v>Peerless HDS 164</v>
      </c>
      <c r="C504" s="14" t="s">
        <v>236</v>
      </c>
      <c r="D504" s="14" t="s">
        <v>1259</v>
      </c>
      <c r="E504" s="39"/>
      <c r="F504" s="14"/>
      <c r="G504" s="14"/>
      <c r="H504" s="14">
        <v>150</v>
      </c>
      <c r="I504" s="14">
        <v>87.6</v>
      </c>
      <c r="J504" s="9">
        <v>5.5</v>
      </c>
      <c r="K504" s="14">
        <v>44.9</v>
      </c>
      <c r="L504" s="14">
        <v>18.7</v>
      </c>
      <c r="M504" s="14">
        <v>0.35</v>
      </c>
      <c r="N504" s="14">
        <f t="shared" si="21"/>
        <v>0.41962616822429905</v>
      </c>
      <c r="O504" s="14">
        <f t="shared" si="22"/>
        <v>2.1093959731543634</v>
      </c>
      <c r="P504" s="14"/>
      <c r="Q504" s="14"/>
      <c r="R504" s="14"/>
      <c r="W504" t="s">
        <v>3530</v>
      </c>
      <c r="X504" s="6">
        <v>2004</v>
      </c>
      <c r="Z504" s="6">
        <v>0</v>
      </c>
      <c r="AD504" s="14">
        <v>107</v>
      </c>
    </row>
    <row r="505" spans="1:30">
      <c r="A505" s="9">
        <v>6.5</v>
      </c>
      <c r="B505" s="9" t="str">
        <f t="shared" si="23"/>
        <v>Precision TO 165F</v>
      </c>
      <c r="C505" s="14" t="s">
        <v>1027</v>
      </c>
      <c r="D505" s="14" t="s">
        <v>1260</v>
      </c>
      <c r="E505" s="39"/>
      <c r="F505" s="14"/>
      <c r="G505" s="14"/>
      <c r="H505" s="14">
        <v>50</v>
      </c>
      <c r="I505" s="14">
        <v>88</v>
      </c>
      <c r="J505" s="9">
        <v>1.5</v>
      </c>
      <c r="K505" s="14">
        <v>60</v>
      </c>
      <c r="L505" s="14">
        <v>19</v>
      </c>
      <c r="M505" s="14">
        <v>0.74009999999999998</v>
      </c>
      <c r="N505" s="14">
        <f t="shared" si="21"/>
        <v>0.9375</v>
      </c>
      <c r="O505" s="14">
        <f t="shared" si="22"/>
        <v>3.5149126139817635</v>
      </c>
      <c r="P505" s="14"/>
      <c r="Q505" s="14"/>
      <c r="R505" s="14"/>
      <c r="W505" t="s">
        <v>3530</v>
      </c>
      <c r="X505" s="6">
        <v>2004</v>
      </c>
      <c r="Z505" s="6">
        <v>0</v>
      </c>
      <c r="AD505" s="14">
        <v>64</v>
      </c>
    </row>
    <row r="506" spans="1:30">
      <c r="A506" s="9">
        <v>6.5</v>
      </c>
      <c r="B506" s="9" t="str">
        <f t="shared" si="23"/>
        <v>Precision TP 165F</v>
      </c>
      <c r="C506" s="14" t="s">
        <v>1027</v>
      </c>
      <c r="D506" s="14" t="s">
        <v>1261</v>
      </c>
      <c r="E506" s="39"/>
      <c r="F506" s="14"/>
      <c r="G506" s="14"/>
      <c r="H506" s="14">
        <v>80</v>
      </c>
      <c r="I506" s="14">
        <v>89</v>
      </c>
      <c r="J506" s="9">
        <v>3.3</v>
      </c>
      <c r="K506" s="14">
        <v>53</v>
      </c>
      <c r="L506" s="14">
        <v>15.8</v>
      </c>
      <c r="M506" s="14">
        <v>0.42</v>
      </c>
      <c r="N506" s="14">
        <f t="shared" si="21"/>
        <v>0.49074074074074076</v>
      </c>
      <c r="O506" s="14">
        <f t="shared" si="22"/>
        <v>2.9136125654450264</v>
      </c>
      <c r="P506" s="14"/>
      <c r="Q506" s="14"/>
      <c r="R506" s="14"/>
      <c r="W506" t="s">
        <v>3530</v>
      </c>
      <c r="X506" s="6">
        <v>2004</v>
      </c>
      <c r="Z506" s="6">
        <v>0</v>
      </c>
      <c r="AD506" s="14">
        <v>108</v>
      </c>
    </row>
    <row r="507" spans="1:30">
      <c r="A507" s="9">
        <v>6.5</v>
      </c>
      <c r="B507" s="9" t="str">
        <f t="shared" si="23"/>
        <v>Rockford-Fosgate RFP4406</v>
      </c>
      <c r="C507" s="14" t="s">
        <v>1262</v>
      </c>
      <c r="D507" s="14" t="s">
        <v>1263</v>
      </c>
      <c r="E507" s="39"/>
      <c r="F507" s="14"/>
      <c r="G507" s="14"/>
      <c r="H507" s="14">
        <v>150</v>
      </c>
      <c r="I507" s="14">
        <v>84</v>
      </c>
      <c r="J507" s="9"/>
      <c r="K507" s="14">
        <v>58</v>
      </c>
      <c r="L507" s="14">
        <v>5.67</v>
      </c>
      <c r="M507" s="14">
        <v>0.51</v>
      </c>
      <c r="N507" s="14">
        <f t="shared" si="21"/>
        <v>0</v>
      </c>
      <c r="O507" s="14">
        <f t="shared" si="22"/>
        <v>0</v>
      </c>
      <c r="P507" s="14"/>
      <c r="Q507" s="14"/>
      <c r="R507" s="14"/>
      <c r="W507" t="s">
        <v>3530</v>
      </c>
      <c r="X507" s="6">
        <v>2004</v>
      </c>
      <c r="Z507" s="6">
        <v>0</v>
      </c>
      <c r="AD507" s="14"/>
    </row>
    <row r="508" spans="1:30">
      <c r="A508" s="9">
        <v>6.5</v>
      </c>
      <c r="B508" s="9" t="str">
        <f t="shared" si="23"/>
        <v>Rockford-Fosgate RFP4806</v>
      </c>
      <c r="C508" s="14" t="s">
        <v>1262</v>
      </c>
      <c r="D508" s="14" t="s">
        <v>1264</v>
      </c>
      <c r="E508" s="39"/>
      <c r="F508" s="14"/>
      <c r="G508" s="14"/>
      <c r="H508" s="14">
        <v>150</v>
      </c>
      <c r="I508" s="14">
        <v>84</v>
      </c>
      <c r="J508" s="9"/>
      <c r="K508" s="14">
        <v>60</v>
      </c>
      <c r="L508" s="14">
        <v>5.67</v>
      </c>
      <c r="M508" s="14">
        <v>0.61</v>
      </c>
      <c r="N508" s="14">
        <f t="shared" si="21"/>
        <v>0</v>
      </c>
      <c r="O508" s="14">
        <f t="shared" si="22"/>
        <v>0</v>
      </c>
      <c r="P508" s="14"/>
      <c r="Q508" s="14"/>
      <c r="R508" s="14"/>
      <c r="W508" t="s">
        <v>3530</v>
      </c>
      <c r="X508" s="6">
        <v>2004</v>
      </c>
      <c r="Z508" s="6">
        <v>0</v>
      </c>
      <c r="AD508" s="14"/>
    </row>
    <row r="509" spans="1:30">
      <c r="A509" s="9">
        <v>6.5</v>
      </c>
      <c r="B509" s="9" t="str">
        <f t="shared" si="23"/>
        <v>Seas CB17RCY/P</v>
      </c>
      <c r="C509" s="14" t="s">
        <v>874</v>
      </c>
      <c r="D509" s="14" t="s">
        <v>1265</v>
      </c>
      <c r="E509" s="39"/>
      <c r="F509" s="14"/>
      <c r="G509" s="14"/>
      <c r="H509" s="14"/>
      <c r="I509" s="14"/>
      <c r="J509" s="9"/>
      <c r="K509" s="14">
        <v>38</v>
      </c>
      <c r="L509" s="14">
        <v>34.9</v>
      </c>
      <c r="M509" s="14">
        <v>0.27</v>
      </c>
      <c r="N509" s="14">
        <f t="shared" si="21"/>
        <v>0</v>
      </c>
      <c r="O509" s="14">
        <f t="shared" si="22"/>
        <v>0</v>
      </c>
      <c r="P509" s="14"/>
      <c r="Q509" s="14"/>
      <c r="R509" s="14"/>
      <c r="W509" t="s">
        <v>3530</v>
      </c>
      <c r="X509" s="6">
        <v>2004</v>
      </c>
      <c r="Z509" s="6">
        <v>0</v>
      </c>
      <c r="AD509" s="14"/>
    </row>
    <row r="510" spans="1:30">
      <c r="A510" s="9">
        <v>6.5</v>
      </c>
      <c r="B510" s="9" t="str">
        <f t="shared" si="23"/>
        <v>Seas CC17RC</v>
      </c>
      <c r="C510" s="14" t="s">
        <v>874</v>
      </c>
      <c r="D510" s="14" t="s">
        <v>1266</v>
      </c>
      <c r="E510" s="39"/>
      <c r="F510" s="14"/>
      <c r="G510" s="14"/>
      <c r="H510" s="14"/>
      <c r="I510" s="14"/>
      <c r="J510" s="9"/>
      <c r="K510" s="14">
        <v>34</v>
      </c>
      <c r="L510" s="14">
        <v>45</v>
      </c>
      <c r="M510" s="14">
        <v>0.38</v>
      </c>
      <c r="N510" s="14">
        <f t="shared" si="21"/>
        <v>0</v>
      </c>
      <c r="O510" s="14">
        <f t="shared" si="22"/>
        <v>0</v>
      </c>
      <c r="P510" s="14"/>
      <c r="Q510" s="14"/>
      <c r="R510" s="14"/>
      <c r="W510" t="s">
        <v>3530</v>
      </c>
      <c r="X510" s="6">
        <v>2004</v>
      </c>
      <c r="Z510" s="6">
        <v>0</v>
      </c>
      <c r="AD510" s="14"/>
    </row>
    <row r="511" spans="1:30">
      <c r="A511" s="9">
        <v>6.5</v>
      </c>
      <c r="B511" s="9" t="str">
        <f t="shared" si="23"/>
        <v>Seas CC17RCY</v>
      </c>
      <c r="C511" s="14" t="s">
        <v>874</v>
      </c>
      <c r="D511" s="14" t="s">
        <v>1267</v>
      </c>
      <c r="E511" s="39"/>
      <c r="F511" s="14"/>
      <c r="G511" s="14"/>
      <c r="H511" s="14"/>
      <c r="I511" s="14"/>
      <c r="J511" s="9"/>
      <c r="K511" s="14">
        <v>34</v>
      </c>
      <c r="L511" s="14">
        <v>45.1</v>
      </c>
      <c r="M511" s="14">
        <v>0.28000000000000003</v>
      </c>
      <c r="N511" s="14">
        <f t="shared" si="21"/>
        <v>0</v>
      </c>
      <c r="O511" s="14">
        <f t="shared" si="22"/>
        <v>0</v>
      </c>
      <c r="P511" s="14"/>
      <c r="Q511" s="14"/>
      <c r="R511" s="14"/>
      <c r="W511" t="s">
        <v>3530</v>
      </c>
      <c r="X511" s="6">
        <v>2004</v>
      </c>
      <c r="Z511" s="6">
        <v>0</v>
      </c>
      <c r="AD511" s="14"/>
    </row>
    <row r="512" spans="1:30">
      <c r="A512" s="9">
        <v>6.5</v>
      </c>
      <c r="B512" s="9" t="str">
        <f t="shared" si="23"/>
        <v>Seas G17REX/P</v>
      </c>
      <c r="C512" s="14" t="s">
        <v>874</v>
      </c>
      <c r="D512" s="14" t="s">
        <v>1268</v>
      </c>
      <c r="E512" s="39"/>
      <c r="F512" s="14"/>
      <c r="G512" s="14"/>
      <c r="H512" s="14"/>
      <c r="I512" s="14"/>
      <c r="J512" s="9"/>
      <c r="K512" s="14">
        <v>33</v>
      </c>
      <c r="L512" s="14">
        <v>27.5</v>
      </c>
      <c r="M512" s="14">
        <v>0.25</v>
      </c>
      <c r="N512" s="14">
        <f t="shared" si="21"/>
        <v>0</v>
      </c>
      <c r="O512" s="14">
        <f t="shared" si="22"/>
        <v>0</v>
      </c>
      <c r="P512" s="14"/>
      <c r="Q512" s="14"/>
      <c r="R512" s="14"/>
      <c r="W512" t="s">
        <v>3530</v>
      </c>
      <c r="X512" s="6">
        <v>2004</v>
      </c>
      <c r="Z512" s="6">
        <v>0</v>
      </c>
      <c r="AD512" s="14"/>
    </row>
    <row r="513" spans="1:30">
      <c r="A513" s="9">
        <v>6.5</v>
      </c>
      <c r="B513" s="9" t="str">
        <f t="shared" si="23"/>
        <v>Seas L17RE/P</v>
      </c>
      <c r="C513" s="14" t="s">
        <v>874</v>
      </c>
      <c r="D513" s="14" t="s">
        <v>1269</v>
      </c>
      <c r="E513" s="39"/>
      <c r="F513" s="14"/>
      <c r="G513" s="14"/>
      <c r="H513" s="14"/>
      <c r="I513" s="14"/>
      <c r="J513" s="9"/>
      <c r="K513" s="14">
        <v>39</v>
      </c>
      <c r="L513" s="14">
        <v>20.8</v>
      </c>
      <c r="M513" s="14">
        <v>0.34</v>
      </c>
      <c r="N513" s="14">
        <f t="shared" si="21"/>
        <v>0</v>
      </c>
      <c r="O513" s="14">
        <f t="shared" si="22"/>
        <v>0</v>
      </c>
      <c r="P513" s="14"/>
      <c r="Q513" s="14"/>
      <c r="R513" s="14"/>
      <c r="W513" t="s">
        <v>3530</v>
      </c>
      <c r="X513" s="6">
        <v>2004</v>
      </c>
      <c r="Z513" s="6">
        <v>0</v>
      </c>
      <c r="AD513" s="14"/>
    </row>
    <row r="514" spans="1:30">
      <c r="A514" s="9">
        <v>6.5</v>
      </c>
      <c r="B514" s="9" t="str">
        <f t="shared" si="23"/>
        <v>Seas P17RC</v>
      </c>
      <c r="C514" s="14" t="s">
        <v>874</v>
      </c>
      <c r="D514" s="14" t="s">
        <v>1270</v>
      </c>
      <c r="E514" s="39"/>
      <c r="F514" s="14"/>
      <c r="G514" s="14"/>
      <c r="H514" s="14"/>
      <c r="I514" s="14"/>
      <c r="J514" s="9"/>
      <c r="K514" s="14">
        <v>35</v>
      </c>
      <c r="L514" s="14">
        <v>40.799999999999997</v>
      </c>
      <c r="M514" s="14">
        <v>0.32</v>
      </c>
      <c r="N514" s="14">
        <f t="shared" ref="N514:N577" si="24">IF(AD514&gt;0,K514/AD514,0)</f>
        <v>0</v>
      </c>
      <c r="O514" s="14">
        <f t="shared" ref="O514:O577" si="25">IF(AD514&gt;0,1/(1/M514-1/N514),0)</f>
        <v>0</v>
      </c>
      <c r="P514" s="14"/>
      <c r="Q514" s="14"/>
      <c r="R514" s="14"/>
      <c r="W514" t="s">
        <v>3530</v>
      </c>
      <c r="X514" s="6">
        <v>2004</v>
      </c>
      <c r="Z514" s="6">
        <v>0</v>
      </c>
      <c r="AD514" s="14"/>
    </row>
    <row r="515" spans="1:30">
      <c r="A515" s="9">
        <v>6.5</v>
      </c>
      <c r="B515" s="9" t="str">
        <f t="shared" ref="B515:B578" si="26">CONCATENATE(C515,CHAR(32),D515)</f>
        <v>Seas P17RC/TV</v>
      </c>
      <c r="C515" s="14" t="s">
        <v>874</v>
      </c>
      <c r="D515" s="14" t="s">
        <v>1271</v>
      </c>
      <c r="E515" s="39"/>
      <c r="F515" s="14"/>
      <c r="G515" s="14"/>
      <c r="H515" s="14"/>
      <c r="I515" s="14"/>
      <c r="J515" s="9"/>
      <c r="K515" s="14">
        <v>35</v>
      </c>
      <c r="L515" s="14">
        <v>40.700000000000003</v>
      </c>
      <c r="M515" s="14">
        <v>0.27</v>
      </c>
      <c r="N515" s="14">
        <f t="shared" si="24"/>
        <v>0</v>
      </c>
      <c r="O515" s="14">
        <f t="shared" si="25"/>
        <v>0</v>
      </c>
      <c r="P515" s="14"/>
      <c r="Q515" s="14"/>
      <c r="R515" s="14"/>
      <c r="W515" t="s">
        <v>3530</v>
      </c>
      <c r="X515" s="6">
        <v>2004</v>
      </c>
      <c r="Z515" s="6">
        <v>0</v>
      </c>
      <c r="AD515" s="14"/>
    </row>
    <row r="516" spans="1:30">
      <c r="A516" s="9">
        <v>6.5</v>
      </c>
      <c r="B516" s="9" t="str">
        <f t="shared" si="26"/>
        <v>Seas P17RCY</v>
      </c>
      <c r="C516" s="14" t="s">
        <v>874</v>
      </c>
      <c r="D516" s="14" t="s">
        <v>1272</v>
      </c>
      <c r="E516" s="39"/>
      <c r="F516" s="14"/>
      <c r="G516" s="14"/>
      <c r="H516" s="14">
        <v>40</v>
      </c>
      <c r="I516" s="14">
        <v>90</v>
      </c>
      <c r="J516" s="9">
        <v>3</v>
      </c>
      <c r="K516" s="14">
        <v>35</v>
      </c>
      <c r="L516" s="14">
        <v>40.799999999999997</v>
      </c>
      <c r="M516" s="14">
        <v>0.23</v>
      </c>
      <c r="N516" s="14">
        <f t="shared" si="24"/>
        <v>0.32110091743119268</v>
      </c>
      <c r="O516" s="14">
        <f t="shared" si="25"/>
        <v>0.81067472306143018</v>
      </c>
      <c r="P516" s="14"/>
      <c r="Q516" s="14"/>
      <c r="R516" s="14"/>
      <c r="W516" t="s">
        <v>3530</v>
      </c>
      <c r="X516" s="6">
        <v>2004</v>
      </c>
      <c r="Z516" s="6">
        <v>0</v>
      </c>
      <c r="AD516" s="14">
        <v>109</v>
      </c>
    </row>
    <row r="517" spans="1:30">
      <c r="A517" s="9">
        <v>6.5</v>
      </c>
      <c r="B517" s="9" t="str">
        <f t="shared" si="26"/>
        <v>Seas P17RCY/P</v>
      </c>
      <c r="C517" s="14" t="s">
        <v>874</v>
      </c>
      <c r="D517" s="14" t="s">
        <v>1273</v>
      </c>
      <c r="E517" s="39"/>
      <c r="F517" s="14"/>
      <c r="G517" s="14"/>
      <c r="H517" s="14"/>
      <c r="I517" s="14"/>
      <c r="J517" s="9"/>
      <c r="K517" s="14">
        <v>36</v>
      </c>
      <c r="L517" s="14">
        <v>38.9</v>
      </c>
      <c r="M517" s="14">
        <v>0.23</v>
      </c>
      <c r="N517" s="14">
        <f t="shared" si="24"/>
        <v>0</v>
      </c>
      <c r="O517" s="14">
        <f t="shared" si="25"/>
        <v>0</v>
      </c>
      <c r="P517" s="14"/>
      <c r="Q517" s="14"/>
      <c r="R517" s="14"/>
      <c r="W517" t="s">
        <v>3530</v>
      </c>
      <c r="X517" s="6">
        <v>2004</v>
      </c>
      <c r="Z517" s="6">
        <v>0</v>
      </c>
      <c r="AD517" s="14"/>
    </row>
    <row r="518" spans="1:30">
      <c r="A518" s="9">
        <v>6.5</v>
      </c>
      <c r="B518" s="9" t="str">
        <f t="shared" si="26"/>
        <v>Seas P17RE</v>
      </c>
      <c r="C518" s="14" t="s">
        <v>874</v>
      </c>
      <c r="D518" s="14" t="s">
        <v>1274</v>
      </c>
      <c r="E518" s="39"/>
      <c r="F518" s="14"/>
      <c r="G518" s="14"/>
      <c r="H518" s="14"/>
      <c r="I518" s="14"/>
      <c r="J518" s="9"/>
      <c r="K518" s="14">
        <v>34</v>
      </c>
      <c r="L518" s="14">
        <v>30.5</v>
      </c>
      <c r="M518" s="14">
        <v>0.33</v>
      </c>
      <c r="N518" s="14">
        <f t="shared" si="24"/>
        <v>0</v>
      </c>
      <c r="O518" s="14">
        <f t="shared" si="25"/>
        <v>0</v>
      </c>
      <c r="P518" s="14"/>
      <c r="Q518" s="14"/>
      <c r="R518" s="14"/>
      <c r="W518" t="s">
        <v>3530</v>
      </c>
      <c r="X518" s="6">
        <v>2004</v>
      </c>
      <c r="Z518" s="6">
        <v>0</v>
      </c>
      <c r="AD518" s="14"/>
    </row>
    <row r="519" spans="1:30">
      <c r="A519" s="9">
        <v>6.5</v>
      </c>
      <c r="B519" s="9" t="str">
        <f t="shared" si="26"/>
        <v>Seas P17RE/TV</v>
      </c>
      <c r="C519" s="14" t="s">
        <v>874</v>
      </c>
      <c r="D519" s="14" t="s">
        <v>1275</v>
      </c>
      <c r="E519" s="39"/>
      <c r="F519" s="14"/>
      <c r="G519" s="14"/>
      <c r="H519" s="14">
        <v>100</v>
      </c>
      <c r="I519" s="14"/>
      <c r="J519" s="9">
        <v>1.4</v>
      </c>
      <c r="K519" s="14">
        <v>34</v>
      </c>
      <c r="L519" s="14">
        <v>30.5</v>
      </c>
      <c r="M519" s="14">
        <v>0.27</v>
      </c>
      <c r="N519" s="14">
        <f t="shared" si="24"/>
        <v>0.35051546391752575</v>
      </c>
      <c r="O519" s="14">
        <f t="shared" si="25"/>
        <v>1.1754161331626127</v>
      </c>
      <c r="P519" s="14"/>
      <c r="Q519" s="14"/>
      <c r="R519" s="14"/>
      <c r="W519" t="s">
        <v>3530</v>
      </c>
      <c r="X519" s="6">
        <v>2004</v>
      </c>
      <c r="Z519" s="6">
        <v>0</v>
      </c>
      <c r="AD519" s="14">
        <v>97</v>
      </c>
    </row>
    <row r="520" spans="1:30">
      <c r="A520" s="9">
        <v>6.5</v>
      </c>
      <c r="B520" s="9" t="str">
        <f t="shared" si="26"/>
        <v>Seas P17RECOAX/TVF</v>
      </c>
      <c r="C520" s="14" t="s">
        <v>874</v>
      </c>
      <c r="D520" s="14" t="s">
        <v>1276</v>
      </c>
      <c r="E520" s="39"/>
      <c r="F520" s="14"/>
      <c r="G520" s="14"/>
      <c r="H520" s="14">
        <v>60</v>
      </c>
      <c r="I520" s="14"/>
      <c r="J520" s="9">
        <v>3</v>
      </c>
      <c r="K520" s="14">
        <v>35</v>
      </c>
      <c r="L520" s="14">
        <v>26.9</v>
      </c>
      <c r="M520" s="14">
        <v>0.31</v>
      </c>
      <c r="N520" s="14">
        <f t="shared" si="24"/>
        <v>0.38043478260869568</v>
      </c>
      <c r="O520" s="14">
        <f t="shared" si="25"/>
        <v>1.674382716049382</v>
      </c>
      <c r="P520" s="14"/>
      <c r="Q520" s="14"/>
      <c r="R520" s="14"/>
      <c r="W520" t="s">
        <v>3530</v>
      </c>
      <c r="X520" s="6">
        <v>2004</v>
      </c>
      <c r="Z520" s="6">
        <v>0</v>
      </c>
      <c r="AD520" s="14">
        <v>92</v>
      </c>
    </row>
    <row r="521" spans="1:30">
      <c r="A521" s="9">
        <v>6.5</v>
      </c>
      <c r="B521" s="9" t="str">
        <f t="shared" si="26"/>
        <v>Seas P17REX</v>
      </c>
      <c r="C521" s="14" t="s">
        <v>874</v>
      </c>
      <c r="D521" s="14" t="s">
        <v>1277</v>
      </c>
      <c r="E521" s="39"/>
      <c r="F521" s="14"/>
      <c r="G521" s="14"/>
      <c r="H521" s="14">
        <v>60</v>
      </c>
      <c r="I521" s="14">
        <v>87.903000000000006</v>
      </c>
      <c r="J521" s="9">
        <v>3.0000000000000001E-3</v>
      </c>
      <c r="K521" s="14">
        <v>34</v>
      </c>
      <c r="L521" s="14">
        <v>30.5</v>
      </c>
      <c r="M521" s="14">
        <v>0.24</v>
      </c>
      <c r="N521" s="14">
        <f t="shared" si="24"/>
        <v>0.35051546391752575</v>
      </c>
      <c r="O521" s="14">
        <f t="shared" si="25"/>
        <v>0.76119402985074613</v>
      </c>
      <c r="P521" s="14"/>
      <c r="Q521" s="14"/>
      <c r="R521" s="14"/>
      <c r="W521" t="s">
        <v>3530</v>
      </c>
      <c r="X521" s="6">
        <v>2004</v>
      </c>
      <c r="Z521" s="6">
        <v>0</v>
      </c>
      <c r="AD521" s="14">
        <v>97</v>
      </c>
    </row>
    <row r="522" spans="1:30">
      <c r="A522" s="9">
        <v>6.5</v>
      </c>
      <c r="B522" s="9" t="str">
        <f t="shared" si="26"/>
        <v>Seas P17REX/P</v>
      </c>
      <c r="C522" s="14" t="s">
        <v>874</v>
      </c>
      <c r="D522" s="14" t="s">
        <v>1278</v>
      </c>
      <c r="E522" s="39"/>
      <c r="F522" s="14"/>
      <c r="G522" s="14"/>
      <c r="H522" s="14">
        <v>60</v>
      </c>
      <c r="I522" s="14">
        <v>88</v>
      </c>
      <c r="J522" s="9">
        <v>3</v>
      </c>
      <c r="K522" s="14">
        <v>35</v>
      </c>
      <c r="L522" s="14">
        <v>26.9</v>
      </c>
      <c r="M522" s="14">
        <v>0.25</v>
      </c>
      <c r="N522" s="14">
        <f t="shared" si="24"/>
        <v>0.30973451327433627</v>
      </c>
      <c r="O522" s="14">
        <f t="shared" si="25"/>
        <v>1.2962962962962965</v>
      </c>
      <c r="P522" s="14"/>
      <c r="Q522" s="14"/>
      <c r="R522" s="14"/>
      <c r="W522" t="s">
        <v>3530</v>
      </c>
      <c r="X522" s="6">
        <v>2004</v>
      </c>
      <c r="Z522" s="6">
        <v>0</v>
      </c>
      <c r="AD522" s="14">
        <v>113</v>
      </c>
    </row>
    <row r="523" spans="1:30">
      <c r="A523" s="9">
        <v>6.5</v>
      </c>
      <c r="B523" s="9" t="str">
        <f t="shared" si="26"/>
        <v>Seas P17REXCOAX/F</v>
      </c>
      <c r="C523" s="14" t="s">
        <v>874</v>
      </c>
      <c r="D523" s="14" t="s">
        <v>1279</v>
      </c>
      <c r="E523" s="39"/>
      <c r="F523" s="14"/>
      <c r="G523" s="14"/>
      <c r="H523" s="14"/>
      <c r="I523" s="14"/>
      <c r="J523" s="9"/>
      <c r="K523" s="14">
        <v>35</v>
      </c>
      <c r="L523" s="14">
        <v>26.9</v>
      </c>
      <c r="M523" s="14">
        <v>0.25</v>
      </c>
      <c r="N523" s="14">
        <f t="shared" si="24"/>
        <v>0</v>
      </c>
      <c r="O523" s="14">
        <f t="shared" si="25"/>
        <v>0</v>
      </c>
      <c r="P523" s="14"/>
      <c r="Q523" s="14"/>
      <c r="R523" s="14"/>
      <c r="W523" t="s">
        <v>3530</v>
      </c>
      <c r="X523" s="6">
        <v>2004</v>
      </c>
      <c r="Z523" s="6">
        <v>0</v>
      </c>
      <c r="AD523" s="14"/>
    </row>
    <row r="524" spans="1:30">
      <c r="A524" s="9">
        <v>6.5</v>
      </c>
      <c r="B524" s="9" t="str">
        <f t="shared" si="26"/>
        <v>Sica LP 16525270 Cx 4 ohm</v>
      </c>
      <c r="C524" s="14" t="s">
        <v>879</v>
      </c>
      <c r="D524" s="14" t="s">
        <v>1280</v>
      </c>
      <c r="E524" s="39"/>
      <c r="F524" s="14"/>
      <c r="G524" s="14"/>
      <c r="H524" s="14">
        <v>35</v>
      </c>
      <c r="I524" s="14">
        <v>90.1</v>
      </c>
      <c r="J524" s="9">
        <v>2</v>
      </c>
      <c r="K524" s="14">
        <v>82</v>
      </c>
      <c r="L524" s="14">
        <v>7.4</v>
      </c>
      <c r="M524" s="14">
        <v>0.71</v>
      </c>
      <c r="N524" s="14">
        <f t="shared" si="24"/>
        <v>0</v>
      </c>
      <c r="O524" s="14">
        <f t="shared" si="25"/>
        <v>0</v>
      </c>
      <c r="P524" s="14"/>
      <c r="Q524" s="14"/>
      <c r="R524" s="14"/>
      <c r="W524" t="s">
        <v>3530</v>
      </c>
      <c r="X524" s="6">
        <v>2004</v>
      </c>
      <c r="Z524" s="6">
        <v>0</v>
      </c>
      <c r="AD524" s="14"/>
    </row>
    <row r="525" spans="1:30">
      <c r="A525" s="9">
        <v>6.5</v>
      </c>
      <c r="B525" s="9" t="str">
        <f t="shared" si="26"/>
        <v>Sica LP 16525280 ER 4 ohm</v>
      </c>
      <c r="C525" s="14" t="s">
        <v>879</v>
      </c>
      <c r="D525" s="14" t="s">
        <v>1281</v>
      </c>
      <c r="E525" s="39"/>
      <c r="F525" s="14"/>
      <c r="G525" s="14"/>
      <c r="H525" s="14">
        <v>35</v>
      </c>
      <c r="I525" s="14">
        <v>90.6</v>
      </c>
      <c r="J525" s="9">
        <v>2</v>
      </c>
      <c r="K525" s="14">
        <v>84</v>
      </c>
      <c r="L525" s="14">
        <v>8</v>
      </c>
      <c r="M525" s="14">
        <v>0.76</v>
      </c>
      <c r="N525" s="14">
        <f t="shared" si="24"/>
        <v>0.83168316831683164</v>
      </c>
      <c r="O525" s="14">
        <f t="shared" si="25"/>
        <v>8.8176795580110383</v>
      </c>
      <c r="P525" s="14"/>
      <c r="Q525" s="14"/>
      <c r="R525" s="14"/>
      <c r="W525" t="s">
        <v>3530</v>
      </c>
      <c r="X525" s="6">
        <v>2004</v>
      </c>
      <c r="Z525" s="6">
        <v>0</v>
      </c>
      <c r="AD525" s="14">
        <v>101</v>
      </c>
    </row>
    <row r="526" spans="1:30">
      <c r="A526" s="9">
        <v>6.5</v>
      </c>
      <c r="B526" s="9" t="str">
        <f t="shared" si="26"/>
        <v>Sica LP 16525280 W Car 4 ohm</v>
      </c>
      <c r="C526" s="14" t="s">
        <v>879</v>
      </c>
      <c r="D526" s="14" t="s">
        <v>1282</v>
      </c>
      <c r="E526" s="39"/>
      <c r="F526" s="14"/>
      <c r="G526" s="14"/>
      <c r="H526" s="14">
        <v>35</v>
      </c>
      <c r="I526" s="14">
        <v>90.9</v>
      </c>
      <c r="J526" s="9">
        <v>1.5</v>
      </c>
      <c r="K526" s="14">
        <v>79.599999999999994</v>
      </c>
      <c r="L526" s="14">
        <v>9.6</v>
      </c>
      <c r="M526" s="14">
        <v>0.68</v>
      </c>
      <c r="N526" s="14">
        <f t="shared" si="24"/>
        <v>0.77281553398058245</v>
      </c>
      <c r="O526" s="14">
        <f t="shared" si="25"/>
        <v>5.6619246861924761</v>
      </c>
      <c r="P526" s="14"/>
      <c r="Q526" s="14"/>
      <c r="R526" s="14"/>
      <c r="W526" t="s">
        <v>3530</v>
      </c>
      <c r="X526" s="6">
        <v>2004</v>
      </c>
      <c r="Z526" s="6">
        <v>0</v>
      </c>
      <c r="AD526" s="14">
        <v>103</v>
      </c>
    </row>
    <row r="527" spans="1:30">
      <c r="A527" s="9">
        <v>6.5</v>
      </c>
      <c r="B527" s="9" t="str">
        <f t="shared" si="26"/>
        <v>Sica LP 16525380 SW 4+4 ohm</v>
      </c>
      <c r="C527" s="14" t="s">
        <v>879</v>
      </c>
      <c r="D527" s="14" t="s">
        <v>1283</v>
      </c>
      <c r="E527" s="39"/>
      <c r="F527" s="14"/>
      <c r="G527" s="14"/>
      <c r="H527" s="14">
        <v>80</v>
      </c>
      <c r="I527" s="14">
        <v>94.4</v>
      </c>
      <c r="J527" s="9">
        <v>3.5</v>
      </c>
      <c r="K527" s="14">
        <v>58</v>
      </c>
      <c r="L527" s="14">
        <v>13.7</v>
      </c>
      <c r="M527" s="14">
        <v>0.36</v>
      </c>
      <c r="N527" s="14">
        <f t="shared" si="24"/>
        <v>0.37908496732026142</v>
      </c>
      <c r="O527" s="14">
        <f t="shared" si="25"/>
        <v>7.1506849315068681</v>
      </c>
      <c r="P527" s="14"/>
      <c r="Q527" s="14"/>
      <c r="R527" s="14"/>
      <c r="W527" t="s">
        <v>3530</v>
      </c>
      <c r="X527" s="6">
        <v>2004</v>
      </c>
      <c r="Z527" s="6">
        <v>0</v>
      </c>
      <c r="AD527" s="14">
        <v>153</v>
      </c>
    </row>
    <row r="528" spans="1:30">
      <c r="A528" s="9">
        <v>6.5</v>
      </c>
      <c r="B528" s="9" t="str">
        <f t="shared" si="26"/>
        <v>Sica LP 16525380 SWG 4 ohm</v>
      </c>
      <c r="C528" s="14" t="s">
        <v>879</v>
      </c>
      <c r="D528" s="14" t="s">
        <v>1284</v>
      </c>
      <c r="E528" s="39"/>
      <c r="F528" s="14"/>
      <c r="G528" s="14"/>
      <c r="H528" s="14">
        <v>40</v>
      </c>
      <c r="I528" s="14">
        <v>87.7</v>
      </c>
      <c r="J528" s="9">
        <v>3</v>
      </c>
      <c r="K528" s="14">
        <v>51</v>
      </c>
      <c r="L528" s="14">
        <v>10.8</v>
      </c>
      <c r="M528" s="14">
        <v>0.43</v>
      </c>
      <c r="N528" s="14">
        <f t="shared" si="24"/>
        <v>0.45945945945945948</v>
      </c>
      <c r="O528" s="14">
        <f t="shared" si="25"/>
        <v>6.7064220183486096</v>
      </c>
      <c r="P528" s="14"/>
      <c r="Q528" s="14"/>
      <c r="R528" s="14"/>
      <c r="W528" t="s">
        <v>3530</v>
      </c>
      <c r="X528" s="6">
        <v>2004</v>
      </c>
      <c r="Z528" s="6">
        <v>0</v>
      </c>
      <c r="AD528" s="14">
        <v>111</v>
      </c>
    </row>
    <row r="529" spans="1:30">
      <c r="A529" s="9">
        <v>6.5</v>
      </c>
      <c r="B529" s="9" t="str">
        <f t="shared" si="26"/>
        <v>Sica LP 16525380 WP 8 ohm</v>
      </c>
      <c r="C529" s="14" t="s">
        <v>879</v>
      </c>
      <c r="D529" s="14" t="s">
        <v>1285</v>
      </c>
      <c r="E529" s="39"/>
      <c r="F529" s="14"/>
      <c r="G529" s="14"/>
      <c r="H529" s="14">
        <v>40</v>
      </c>
      <c r="I529" s="14">
        <v>90</v>
      </c>
      <c r="J529" s="9">
        <v>3.5</v>
      </c>
      <c r="K529" s="14">
        <v>58</v>
      </c>
      <c r="L529" s="14">
        <v>15.1</v>
      </c>
      <c r="M529" s="14">
        <v>0.52</v>
      </c>
      <c r="N529" s="14">
        <f t="shared" si="24"/>
        <v>0.57999999999999996</v>
      </c>
      <c r="O529" s="14">
        <f t="shared" si="25"/>
        <v>5.0266666666666735</v>
      </c>
      <c r="P529" s="14"/>
      <c r="Q529" s="14"/>
      <c r="R529" s="14"/>
      <c r="W529" t="s">
        <v>3530</v>
      </c>
      <c r="X529" s="6">
        <v>2004</v>
      </c>
      <c r="Z529" s="6">
        <v>0</v>
      </c>
      <c r="AD529" s="14">
        <v>100</v>
      </c>
    </row>
    <row r="530" spans="1:30">
      <c r="A530" s="9">
        <v>6.5</v>
      </c>
      <c r="B530" s="9" t="str">
        <f t="shared" si="26"/>
        <v>Sica LP 16525380 WP 8 ohm</v>
      </c>
      <c r="C530" s="14" t="s">
        <v>879</v>
      </c>
      <c r="D530" s="14" t="s">
        <v>1285</v>
      </c>
      <c r="E530" s="39"/>
      <c r="F530" s="14"/>
      <c r="G530" s="14"/>
      <c r="H530" s="14">
        <v>40</v>
      </c>
      <c r="I530" s="14">
        <v>90</v>
      </c>
      <c r="J530" s="9">
        <v>3.5</v>
      </c>
      <c r="K530" s="14">
        <v>58</v>
      </c>
      <c r="L530" s="14">
        <v>15.1</v>
      </c>
      <c r="M530" s="14">
        <v>0.52</v>
      </c>
      <c r="N530" s="14">
        <f t="shared" si="24"/>
        <v>0.57999999999999996</v>
      </c>
      <c r="O530" s="14">
        <f t="shared" si="25"/>
        <v>5.0266666666666735</v>
      </c>
      <c r="P530" s="14"/>
      <c r="Q530" s="14"/>
      <c r="R530" s="14"/>
      <c r="W530" t="s">
        <v>3530</v>
      </c>
      <c r="X530" s="6">
        <v>2004</v>
      </c>
      <c r="Z530" s="6">
        <v>0</v>
      </c>
      <c r="AD530" s="14">
        <v>100</v>
      </c>
    </row>
    <row r="531" spans="1:30">
      <c r="A531" s="9">
        <v>6.5</v>
      </c>
      <c r="B531" s="9" t="str">
        <f t="shared" si="26"/>
        <v>Sica LP 16532426 MR 8 ohm</v>
      </c>
      <c r="C531" s="14" t="s">
        <v>879</v>
      </c>
      <c r="D531" s="14" t="s">
        <v>1286</v>
      </c>
      <c r="E531" s="39"/>
      <c r="F531" s="14"/>
      <c r="G531" s="14"/>
      <c r="H531" s="14">
        <v>60</v>
      </c>
      <c r="I531" s="14">
        <v>94.4</v>
      </c>
      <c r="J531" s="9">
        <v>0.5</v>
      </c>
      <c r="K531" s="14">
        <v>500</v>
      </c>
      <c r="L531" s="14">
        <v>0.3</v>
      </c>
      <c r="M531" s="14">
        <v>2.4500000000000002</v>
      </c>
      <c r="N531" s="14">
        <f t="shared" si="24"/>
        <v>2.9411764705882355</v>
      </c>
      <c r="O531" s="14">
        <f t="shared" si="25"/>
        <v>14.670658682634734</v>
      </c>
      <c r="P531" s="14"/>
      <c r="Q531" s="14"/>
      <c r="R531" s="14"/>
      <c r="W531" t="s">
        <v>3530</v>
      </c>
      <c r="X531" s="6">
        <v>2004</v>
      </c>
      <c r="Z531" s="6">
        <v>0</v>
      </c>
      <c r="AD531" s="14">
        <v>170</v>
      </c>
    </row>
    <row r="532" spans="1:30">
      <c r="A532" s="9">
        <v>6.5</v>
      </c>
      <c r="B532" s="9" t="str">
        <f t="shared" si="26"/>
        <v>Sica LP 16532426 W 4 ohm</v>
      </c>
      <c r="C532" s="14" t="s">
        <v>879</v>
      </c>
      <c r="D532" s="14" t="s">
        <v>1287</v>
      </c>
      <c r="E532" s="39"/>
      <c r="F532" s="14"/>
      <c r="G532" s="14"/>
      <c r="H532" s="14">
        <v>50</v>
      </c>
      <c r="I532" s="14">
        <v>91.5</v>
      </c>
      <c r="J532" s="9">
        <v>3</v>
      </c>
      <c r="K532" s="14">
        <v>64.400000000000006</v>
      </c>
      <c r="L532" s="14">
        <v>12.5</v>
      </c>
      <c r="M532" s="14">
        <v>0.43</v>
      </c>
      <c r="N532" s="14">
        <f t="shared" si="24"/>
        <v>0.48059701492537316</v>
      </c>
      <c r="O532" s="14">
        <f t="shared" si="25"/>
        <v>4.0843657817109129</v>
      </c>
      <c r="P532" s="14"/>
      <c r="Q532" s="14"/>
      <c r="R532" s="14"/>
      <c r="W532" t="s">
        <v>3530</v>
      </c>
      <c r="X532" s="6">
        <v>2004</v>
      </c>
      <c r="Z532" s="6">
        <v>0</v>
      </c>
      <c r="AD532" s="14">
        <v>134</v>
      </c>
    </row>
    <row r="533" spans="1:30">
      <c r="A533" s="9">
        <v>6.5</v>
      </c>
      <c r="B533" s="9" t="str">
        <f t="shared" si="26"/>
        <v>Sica LP 16532426 W 8 ohm</v>
      </c>
      <c r="C533" s="14" t="s">
        <v>879</v>
      </c>
      <c r="D533" s="14" t="s">
        <v>1288</v>
      </c>
      <c r="E533" s="39"/>
      <c r="F533" s="14"/>
      <c r="G533" s="14"/>
      <c r="H533" s="14">
        <v>50</v>
      </c>
      <c r="I533" s="14">
        <v>92</v>
      </c>
      <c r="J533" s="9">
        <v>2.5</v>
      </c>
      <c r="K533" s="14">
        <v>72.8</v>
      </c>
      <c r="L533" s="14">
        <v>11</v>
      </c>
      <c r="M533" s="14">
        <v>0.5</v>
      </c>
      <c r="N533" s="14">
        <f t="shared" si="24"/>
        <v>0.53138686131386859</v>
      </c>
      <c r="O533" s="14">
        <f t="shared" si="25"/>
        <v>8.4651162790697825</v>
      </c>
      <c r="P533" s="14"/>
      <c r="Q533" s="14"/>
      <c r="R533" s="14"/>
      <c r="W533" t="s">
        <v>3530</v>
      </c>
      <c r="X533" s="6">
        <v>2004</v>
      </c>
      <c r="Z533" s="6">
        <v>0</v>
      </c>
      <c r="AD533" s="14">
        <v>137</v>
      </c>
    </row>
    <row r="534" spans="1:30">
      <c r="A534" s="9">
        <v>6.5</v>
      </c>
      <c r="B534" s="9" t="str">
        <f t="shared" si="26"/>
        <v>Sica LP 16532426 WG 4 ohm</v>
      </c>
      <c r="C534" s="14" t="s">
        <v>879</v>
      </c>
      <c r="D534" s="14" t="s">
        <v>1289</v>
      </c>
      <c r="E534" s="39"/>
      <c r="F534" s="14"/>
      <c r="G534" s="14"/>
      <c r="H534" s="14">
        <v>50</v>
      </c>
      <c r="I534" s="14">
        <v>91.4</v>
      </c>
      <c r="J534" s="9">
        <v>2</v>
      </c>
      <c r="K534" s="14">
        <v>66</v>
      </c>
      <c r="L534" s="14">
        <v>11.9</v>
      </c>
      <c r="M534" s="14">
        <v>0.4</v>
      </c>
      <c r="N534" s="14">
        <f t="shared" si="24"/>
        <v>0.44897959183673469</v>
      </c>
      <c r="O534" s="14">
        <f t="shared" si="25"/>
        <v>3.6666666666666639</v>
      </c>
      <c r="P534" s="14"/>
      <c r="Q534" s="14"/>
      <c r="R534" s="14"/>
      <c r="W534" t="s">
        <v>3530</v>
      </c>
      <c r="X534" s="6">
        <v>2004</v>
      </c>
      <c r="Z534" s="6">
        <v>0</v>
      </c>
      <c r="AD534" s="14">
        <v>147</v>
      </c>
    </row>
    <row r="535" spans="1:30">
      <c r="A535" s="9">
        <v>6.5</v>
      </c>
      <c r="B535" s="9" t="str">
        <f t="shared" si="26"/>
        <v>Sica LP 16532426x2 WG 4 ohm</v>
      </c>
      <c r="C535" s="14" t="s">
        <v>879</v>
      </c>
      <c r="D535" s="14" t="s">
        <v>1290</v>
      </c>
      <c r="E535" s="39"/>
      <c r="F535" s="14"/>
      <c r="G535" s="14"/>
      <c r="H535" s="14">
        <v>50</v>
      </c>
      <c r="I535" s="14">
        <v>92.8</v>
      </c>
      <c r="J535" s="9">
        <v>2</v>
      </c>
      <c r="K535" s="14">
        <v>69</v>
      </c>
      <c r="L535" s="14">
        <v>11.1</v>
      </c>
      <c r="M535" s="14">
        <v>0.34</v>
      </c>
      <c r="N535" s="14">
        <f t="shared" si="24"/>
        <v>0.38983050847457629</v>
      </c>
      <c r="O535" s="14">
        <f t="shared" si="25"/>
        <v>2.6598639455782318</v>
      </c>
      <c r="P535" s="14"/>
      <c r="Q535" s="14"/>
      <c r="R535" s="14"/>
      <c r="W535" t="s">
        <v>3530</v>
      </c>
      <c r="X535" s="6">
        <v>2004</v>
      </c>
      <c r="Z535" s="6">
        <v>0</v>
      </c>
      <c r="AD535" s="14">
        <v>177</v>
      </c>
    </row>
    <row r="536" spans="1:30">
      <c r="A536" s="9">
        <v>6.5</v>
      </c>
      <c r="B536" s="9" t="str">
        <f t="shared" si="26"/>
        <v>Sica LP 16538640 MR 4 ohm</v>
      </c>
      <c r="C536" s="14" t="s">
        <v>879</v>
      </c>
      <c r="D536" s="14" t="s">
        <v>1291</v>
      </c>
      <c r="E536" s="39"/>
      <c r="F536" s="14"/>
      <c r="G536" s="14"/>
      <c r="H536" s="14">
        <v>90</v>
      </c>
      <c r="I536" s="14">
        <v>93.8</v>
      </c>
      <c r="J536" s="9">
        <v>0.5</v>
      </c>
      <c r="K536" s="14">
        <v>114</v>
      </c>
      <c r="L536" s="14">
        <v>4.8</v>
      </c>
      <c r="M536" s="14">
        <v>0.42</v>
      </c>
      <c r="N536" s="14">
        <f t="shared" si="24"/>
        <v>0.59067357512953367</v>
      </c>
      <c r="O536" s="14">
        <f t="shared" si="25"/>
        <v>1.4535519125683058</v>
      </c>
      <c r="P536" s="14"/>
      <c r="Q536" s="14"/>
      <c r="R536" s="14"/>
      <c r="W536" t="s">
        <v>3530</v>
      </c>
      <c r="X536" s="6">
        <v>2004</v>
      </c>
      <c r="Z536" s="6">
        <v>0</v>
      </c>
      <c r="AD536" s="14">
        <v>193</v>
      </c>
    </row>
    <row r="537" spans="1:30">
      <c r="A537" s="9">
        <v>6.5</v>
      </c>
      <c r="B537" s="9" t="str">
        <f t="shared" si="26"/>
        <v>Stillwater C-6.5</v>
      </c>
      <c r="C537" s="14" t="s">
        <v>1292</v>
      </c>
      <c r="D537" s="14" t="s">
        <v>1293</v>
      </c>
      <c r="E537" s="39"/>
      <c r="F537" s="14"/>
      <c r="G537" s="14"/>
      <c r="H537" s="14">
        <v>150</v>
      </c>
      <c r="I537" s="14">
        <v>96</v>
      </c>
      <c r="J537" s="9"/>
      <c r="K537" s="14">
        <v>33</v>
      </c>
      <c r="L537" s="14">
        <v>37.11</v>
      </c>
      <c r="M537" s="14">
        <v>0.28999999999999998</v>
      </c>
      <c r="N537" s="14">
        <f t="shared" si="24"/>
        <v>0</v>
      </c>
      <c r="O537" s="14">
        <f t="shared" si="25"/>
        <v>0</v>
      </c>
      <c r="P537" s="14"/>
      <c r="Q537" s="14"/>
      <c r="R537" s="14"/>
      <c r="W537" t="s">
        <v>3530</v>
      </c>
      <c r="X537" s="6">
        <v>2004</v>
      </c>
      <c r="Z537" s="6">
        <v>0</v>
      </c>
      <c r="AD537" s="14"/>
    </row>
    <row r="538" spans="1:30">
      <c r="A538" s="9">
        <v>6.5</v>
      </c>
      <c r="B538" s="9" t="str">
        <f t="shared" si="26"/>
        <v>Stillwater F-6.5</v>
      </c>
      <c r="C538" s="14" t="s">
        <v>1292</v>
      </c>
      <c r="D538" s="14" t="s">
        <v>1294</v>
      </c>
      <c r="E538" s="39"/>
      <c r="F538" s="14"/>
      <c r="G538" s="14"/>
      <c r="H538" s="14">
        <v>150</v>
      </c>
      <c r="I538" s="14">
        <v>96</v>
      </c>
      <c r="J538" s="9"/>
      <c r="K538" s="14">
        <v>47</v>
      </c>
      <c r="L538" s="14">
        <v>15.01</v>
      </c>
      <c r="M538" s="14">
        <v>0.33700000000000002</v>
      </c>
      <c r="N538" s="14">
        <f t="shared" si="24"/>
        <v>0</v>
      </c>
      <c r="O538" s="14">
        <f t="shared" si="25"/>
        <v>0</v>
      </c>
      <c r="P538" s="14"/>
      <c r="Q538" s="14"/>
      <c r="R538" s="14"/>
      <c r="W538" t="s">
        <v>3530</v>
      </c>
      <c r="X538" s="6">
        <v>2004</v>
      </c>
      <c r="Z538" s="6">
        <v>0</v>
      </c>
      <c r="AD538" s="14"/>
    </row>
    <row r="539" spans="1:30">
      <c r="A539" s="9">
        <v>6.5</v>
      </c>
      <c r="B539" s="9" t="str">
        <f t="shared" si="26"/>
        <v>Tang Band W6-1139SA</v>
      </c>
      <c r="C539" s="14" t="s">
        <v>14</v>
      </c>
      <c r="D539" s="14" t="s">
        <v>1295</v>
      </c>
      <c r="E539" s="39"/>
      <c r="F539" s="14"/>
      <c r="G539" s="14"/>
      <c r="H539" s="14">
        <v>60</v>
      </c>
      <c r="I539" s="14">
        <v>83</v>
      </c>
      <c r="J539" s="9">
        <v>11.5</v>
      </c>
      <c r="K539" s="14">
        <v>35</v>
      </c>
      <c r="L539" s="14">
        <v>11.99</v>
      </c>
      <c r="M539" s="14">
        <v>0.41</v>
      </c>
      <c r="N539" s="14">
        <f t="shared" si="24"/>
        <v>0.47945205479452052</v>
      </c>
      <c r="O539" s="14">
        <f t="shared" si="25"/>
        <v>2.8303747534516779</v>
      </c>
      <c r="P539" s="14"/>
      <c r="Q539" s="14"/>
      <c r="R539" s="14"/>
      <c r="W539" t="s">
        <v>3530</v>
      </c>
      <c r="X539" s="6">
        <v>2004</v>
      </c>
      <c r="Z539" s="6">
        <v>0</v>
      </c>
      <c r="AD539" s="14">
        <v>73</v>
      </c>
    </row>
    <row r="540" spans="1:30">
      <c r="A540" s="9">
        <v>6.5</v>
      </c>
      <c r="B540" s="9" t="str">
        <f t="shared" si="26"/>
        <v>Tang Band W6-623</v>
      </c>
      <c r="C540" s="14" t="s">
        <v>14</v>
      </c>
      <c r="D540" s="14" t="s">
        <v>1296</v>
      </c>
      <c r="E540" s="39"/>
      <c r="F540" s="14"/>
      <c r="G540" s="14"/>
      <c r="H540" s="14">
        <v>55</v>
      </c>
      <c r="I540" s="14">
        <v>89</v>
      </c>
      <c r="J540" s="9">
        <v>4</v>
      </c>
      <c r="K540" s="14">
        <v>45</v>
      </c>
      <c r="L540" s="14">
        <v>27.3</v>
      </c>
      <c r="M540" s="14">
        <v>0.43</v>
      </c>
      <c r="N540" s="14">
        <f t="shared" si="24"/>
        <v>0.4891304347826087</v>
      </c>
      <c r="O540" s="14">
        <f t="shared" si="25"/>
        <v>3.5569852941176432</v>
      </c>
      <c r="P540" s="14"/>
      <c r="Q540" s="14"/>
      <c r="R540" s="14"/>
      <c r="W540" t="s">
        <v>3530</v>
      </c>
      <c r="X540" s="6">
        <v>2004</v>
      </c>
      <c r="Z540" s="6">
        <v>0</v>
      </c>
      <c r="AD540" s="14">
        <v>92</v>
      </c>
    </row>
    <row r="541" spans="1:30">
      <c r="A541" s="9">
        <v>6.5</v>
      </c>
      <c r="B541" s="9" t="str">
        <f t="shared" si="26"/>
        <v>Tang Band W6-658A</v>
      </c>
      <c r="C541" s="14" t="s">
        <v>14</v>
      </c>
      <c r="D541" s="14" t="s">
        <v>1297</v>
      </c>
      <c r="E541" s="39"/>
      <c r="F541" s="14"/>
      <c r="G541" s="14"/>
      <c r="H541" s="14">
        <v>55</v>
      </c>
      <c r="I541" s="14">
        <v>89</v>
      </c>
      <c r="J541" s="9">
        <v>4</v>
      </c>
      <c r="K541" s="14">
        <v>45</v>
      </c>
      <c r="L541" s="14">
        <v>27.3</v>
      </c>
      <c r="M541" s="14">
        <v>0.43</v>
      </c>
      <c r="N541" s="14">
        <f t="shared" si="24"/>
        <v>0.4891304347826087</v>
      </c>
      <c r="O541" s="14">
        <f t="shared" si="25"/>
        <v>3.5569852941176432</v>
      </c>
      <c r="P541" s="14"/>
      <c r="Q541" s="14"/>
      <c r="R541" s="14"/>
      <c r="W541" t="s">
        <v>3530</v>
      </c>
      <c r="X541" s="6">
        <v>2004</v>
      </c>
      <c r="Z541" s="6">
        <v>0</v>
      </c>
      <c r="AD541" s="14">
        <v>92</v>
      </c>
    </row>
    <row r="542" spans="1:30">
      <c r="A542" s="9">
        <v>6.5</v>
      </c>
      <c r="B542" s="9" t="str">
        <f t="shared" si="26"/>
        <v>Tang Band W6-659</v>
      </c>
      <c r="C542" s="14" t="s">
        <v>14</v>
      </c>
      <c r="D542" s="14" t="s">
        <v>1298</v>
      </c>
      <c r="E542" s="39"/>
      <c r="F542" s="14"/>
      <c r="G542" s="14"/>
      <c r="H542" s="14">
        <v>75</v>
      </c>
      <c r="I542" s="14">
        <v>89</v>
      </c>
      <c r="J542" s="9">
        <v>3</v>
      </c>
      <c r="K542" s="14">
        <v>40</v>
      </c>
      <c r="L542" s="14">
        <v>24.4</v>
      </c>
      <c r="M542" s="14">
        <v>0.28999999999999998</v>
      </c>
      <c r="N542" s="14">
        <f t="shared" si="24"/>
        <v>0.31007751937984496</v>
      </c>
      <c r="O542" s="14">
        <f t="shared" si="25"/>
        <v>4.478764478764476</v>
      </c>
      <c r="P542" s="14"/>
      <c r="Q542" s="14"/>
      <c r="R542" s="14"/>
      <c r="W542" t="s">
        <v>3530</v>
      </c>
      <c r="X542" s="6">
        <v>2004</v>
      </c>
      <c r="Z542" s="6">
        <v>0</v>
      </c>
      <c r="AD542" s="14">
        <v>129</v>
      </c>
    </row>
    <row r="543" spans="1:30">
      <c r="A543" s="9">
        <v>6.5</v>
      </c>
      <c r="B543" s="9" t="str">
        <f t="shared" si="26"/>
        <v>Tang Band W6-789</v>
      </c>
      <c r="C543" s="14" t="s">
        <v>14</v>
      </c>
      <c r="D543" s="14" t="s">
        <v>1299</v>
      </c>
      <c r="E543" s="39"/>
      <c r="F543" s="14"/>
      <c r="G543" s="14"/>
      <c r="H543" s="14">
        <v>15</v>
      </c>
      <c r="I543" s="14">
        <v>92</v>
      </c>
      <c r="J543" s="9">
        <v>4.0999999999999996</v>
      </c>
      <c r="K543" s="14">
        <v>45</v>
      </c>
      <c r="L543" s="14">
        <v>45</v>
      </c>
      <c r="M543" s="14">
        <v>0.37</v>
      </c>
      <c r="N543" s="14">
        <f t="shared" si="24"/>
        <v>0.39823008849557523</v>
      </c>
      <c r="O543" s="14">
        <f t="shared" si="25"/>
        <v>5.2194357366771165</v>
      </c>
      <c r="P543" s="14"/>
      <c r="Q543" s="14"/>
      <c r="R543" s="14"/>
      <c r="W543" t="s">
        <v>3530</v>
      </c>
      <c r="X543" s="6">
        <v>2004</v>
      </c>
      <c r="Z543" s="6">
        <v>0</v>
      </c>
      <c r="AD543" s="14">
        <v>113</v>
      </c>
    </row>
    <row r="544" spans="1:30">
      <c r="A544" s="9">
        <v>6.5</v>
      </c>
      <c r="B544" s="9" t="str">
        <f t="shared" si="26"/>
        <v>Ultimate PM6520</v>
      </c>
      <c r="C544" s="14" t="s">
        <v>936</v>
      </c>
      <c r="D544" s="14" t="s">
        <v>1300</v>
      </c>
      <c r="E544" s="39"/>
      <c r="F544" s="14"/>
      <c r="G544" s="14"/>
      <c r="H544" s="14">
        <v>60</v>
      </c>
      <c r="I544" s="14">
        <v>92</v>
      </c>
      <c r="J544" s="9">
        <v>3.048</v>
      </c>
      <c r="K544" s="14">
        <v>61</v>
      </c>
      <c r="L544" s="14">
        <v>14.17</v>
      </c>
      <c r="M544" s="14">
        <v>0.37</v>
      </c>
      <c r="N544" s="14">
        <f t="shared" si="24"/>
        <v>0.43884892086330934</v>
      </c>
      <c r="O544" s="14">
        <f t="shared" si="25"/>
        <v>2.3584117032392902</v>
      </c>
      <c r="P544" s="14"/>
      <c r="Q544" s="14"/>
      <c r="R544" s="14"/>
      <c r="W544" t="s">
        <v>3530</v>
      </c>
      <c r="X544" s="6">
        <v>2004</v>
      </c>
      <c r="Z544" s="6">
        <v>0</v>
      </c>
      <c r="AD544" s="14">
        <v>139</v>
      </c>
    </row>
    <row r="545" spans="1:30">
      <c r="A545" s="9">
        <v>6.5</v>
      </c>
      <c r="B545" s="9" t="str">
        <f t="shared" si="26"/>
        <v>Vifa M17SG-09-08</v>
      </c>
      <c r="C545" s="14" t="s">
        <v>260</v>
      </c>
      <c r="D545" s="14" t="s">
        <v>1301</v>
      </c>
      <c r="E545" s="39"/>
      <c r="F545" s="14"/>
      <c r="G545" s="14"/>
      <c r="H545" s="14">
        <v>50</v>
      </c>
      <c r="I545" s="14">
        <v>89</v>
      </c>
      <c r="J545" s="9">
        <v>3</v>
      </c>
      <c r="K545" s="14">
        <v>34</v>
      </c>
      <c r="L545" s="14">
        <v>53</v>
      </c>
      <c r="M545" s="14">
        <v>0.34</v>
      </c>
      <c r="N545" s="14">
        <f t="shared" si="24"/>
        <v>0.47222222222222221</v>
      </c>
      <c r="O545" s="14">
        <f t="shared" si="25"/>
        <v>1.2142857142857146</v>
      </c>
      <c r="P545" s="14"/>
      <c r="Q545" s="14"/>
      <c r="R545" s="14"/>
      <c r="W545" t="s">
        <v>3530</v>
      </c>
      <c r="X545" s="6">
        <v>2004</v>
      </c>
      <c r="Z545" s="6">
        <v>0</v>
      </c>
      <c r="AD545" s="14">
        <v>72</v>
      </c>
    </row>
    <row r="546" spans="1:30">
      <c r="A546" s="9">
        <v>6.5</v>
      </c>
      <c r="B546" s="9" t="str">
        <f t="shared" si="26"/>
        <v>Vifa M17WG-09-08</v>
      </c>
      <c r="C546" s="14" t="s">
        <v>260</v>
      </c>
      <c r="D546" s="14" t="s">
        <v>1302</v>
      </c>
      <c r="E546" s="39"/>
      <c r="F546" s="14"/>
      <c r="G546" s="14"/>
      <c r="H546" s="14">
        <v>60</v>
      </c>
      <c r="I546" s="14">
        <v>89</v>
      </c>
      <c r="J546" s="9"/>
      <c r="K546" s="14">
        <v>44</v>
      </c>
      <c r="L546" s="14">
        <v>34</v>
      </c>
      <c r="M546" s="14">
        <v>0.46</v>
      </c>
      <c r="N546" s="14">
        <f t="shared" si="24"/>
        <v>0.55696202531645567</v>
      </c>
      <c r="O546" s="14">
        <f t="shared" si="25"/>
        <v>2.6422976501305504</v>
      </c>
      <c r="P546" s="14"/>
      <c r="Q546" s="14"/>
      <c r="R546" s="14"/>
      <c r="W546" t="s">
        <v>3530</v>
      </c>
      <c r="X546" s="6">
        <v>2004</v>
      </c>
      <c r="Z546" s="6">
        <v>0</v>
      </c>
      <c r="AD546" s="14">
        <v>79</v>
      </c>
    </row>
    <row r="547" spans="1:30">
      <c r="A547" s="9">
        <v>6.5</v>
      </c>
      <c r="B547" s="9" t="str">
        <f t="shared" si="26"/>
        <v>Vifa M17WH-09-08</v>
      </c>
      <c r="C547" s="14" t="s">
        <v>260</v>
      </c>
      <c r="D547" s="14" t="s">
        <v>1303</v>
      </c>
      <c r="E547" s="39"/>
      <c r="F547" s="14"/>
      <c r="G547" s="14"/>
      <c r="H547" s="14">
        <v>60</v>
      </c>
      <c r="I547" s="14">
        <v>91</v>
      </c>
      <c r="J547" s="9"/>
      <c r="K547" s="14">
        <v>50</v>
      </c>
      <c r="L547" s="14">
        <v>26</v>
      </c>
      <c r="M547" s="14">
        <v>0.36</v>
      </c>
      <c r="N547" s="14">
        <f t="shared" si="24"/>
        <v>0.42016806722689076</v>
      </c>
      <c r="O547" s="14">
        <f t="shared" si="25"/>
        <v>2.5139664804469275</v>
      </c>
      <c r="P547" s="14"/>
      <c r="Q547" s="14"/>
      <c r="R547" s="14"/>
      <c r="W547" t="s">
        <v>3530</v>
      </c>
      <c r="X547" s="6">
        <v>2004</v>
      </c>
      <c r="Z547" s="6">
        <v>0</v>
      </c>
      <c r="AD547" s="14">
        <v>119</v>
      </c>
    </row>
    <row r="548" spans="1:30">
      <c r="A548" s="9">
        <v>6.5</v>
      </c>
      <c r="B548" s="9" t="str">
        <f t="shared" si="26"/>
        <v>Vifa M18WO-09-08</v>
      </c>
      <c r="C548" s="14" t="s">
        <v>260</v>
      </c>
      <c r="D548" s="14" t="s">
        <v>1304</v>
      </c>
      <c r="E548" s="39"/>
      <c r="F548" s="14"/>
      <c r="G548" s="14"/>
      <c r="H548" s="14">
        <v>70</v>
      </c>
      <c r="I548" s="14">
        <v>87.5</v>
      </c>
      <c r="J548" s="9"/>
      <c r="K548" s="14">
        <v>35</v>
      </c>
      <c r="L548" s="14">
        <v>28.5</v>
      </c>
      <c r="M548" s="14">
        <v>0.37</v>
      </c>
      <c r="N548" s="14">
        <f t="shared" si="24"/>
        <v>0.3888888888888889</v>
      </c>
      <c r="O548" s="14">
        <f t="shared" si="25"/>
        <v>7.6176470588235192</v>
      </c>
      <c r="P548" s="14"/>
      <c r="Q548" s="14"/>
      <c r="R548" s="14"/>
      <c r="W548" t="s">
        <v>3530</v>
      </c>
      <c r="X548" s="6">
        <v>2004</v>
      </c>
      <c r="Z548" s="6">
        <v>0</v>
      </c>
      <c r="AD548" s="14">
        <v>90</v>
      </c>
    </row>
    <row r="549" spans="1:30">
      <c r="A549" s="9">
        <v>6.5</v>
      </c>
      <c r="B549" s="9" t="str">
        <f t="shared" si="26"/>
        <v>Vifa MG18SK09-08</v>
      </c>
      <c r="C549" s="14" t="s">
        <v>260</v>
      </c>
      <c r="D549" s="14" t="s">
        <v>1305</v>
      </c>
      <c r="E549" s="39"/>
      <c r="F549" s="14"/>
      <c r="G549" s="14"/>
      <c r="H549" s="14"/>
      <c r="I549" s="14">
        <v>87</v>
      </c>
      <c r="J549" s="9"/>
      <c r="K549" s="14">
        <v>34</v>
      </c>
      <c r="L549" s="14">
        <v>45</v>
      </c>
      <c r="M549" s="14">
        <v>0.35</v>
      </c>
      <c r="N549" s="14">
        <f t="shared" si="24"/>
        <v>0.41975308641975306</v>
      </c>
      <c r="O549" s="14">
        <f t="shared" si="25"/>
        <v>2.1061946902654864</v>
      </c>
      <c r="P549" s="14"/>
      <c r="Q549" s="14"/>
      <c r="R549" s="14"/>
      <c r="W549" t="s">
        <v>3530</v>
      </c>
      <c r="X549" s="6">
        <v>2004</v>
      </c>
      <c r="Z549" s="6">
        <v>0</v>
      </c>
      <c r="AD549" s="14">
        <v>81</v>
      </c>
    </row>
    <row r="550" spans="1:30">
      <c r="A550" s="9">
        <v>6.5</v>
      </c>
      <c r="B550" s="9" t="str">
        <f t="shared" si="26"/>
        <v>Vifa MG18WK09-04</v>
      </c>
      <c r="C550" s="14" t="s">
        <v>260</v>
      </c>
      <c r="D550" s="14" t="s">
        <v>1306</v>
      </c>
      <c r="E550" s="39"/>
      <c r="F550" s="14"/>
      <c r="G550" s="14"/>
      <c r="H550" s="14"/>
      <c r="I550" s="14">
        <v>90.5</v>
      </c>
      <c r="J550" s="9"/>
      <c r="K550" s="14">
        <v>36</v>
      </c>
      <c r="L550" s="14">
        <v>41</v>
      </c>
      <c r="M550" s="14">
        <v>0.28000000000000003</v>
      </c>
      <c r="N550" s="14">
        <f t="shared" si="24"/>
        <v>0.31858407079646017</v>
      </c>
      <c r="O550" s="14">
        <f t="shared" si="25"/>
        <v>2.3119266055045884</v>
      </c>
      <c r="P550" s="14"/>
      <c r="Q550" s="14"/>
      <c r="R550" s="14"/>
      <c r="W550" t="s">
        <v>3530</v>
      </c>
      <c r="X550" s="6">
        <v>2004</v>
      </c>
      <c r="Z550" s="6">
        <v>0</v>
      </c>
      <c r="AD550" s="14">
        <v>113</v>
      </c>
    </row>
    <row r="551" spans="1:30">
      <c r="A551" s="9">
        <v>6.5</v>
      </c>
      <c r="B551" s="9" t="str">
        <f t="shared" si="26"/>
        <v>Vifa MG18WK09-08</v>
      </c>
      <c r="C551" s="14" t="s">
        <v>260</v>
      </c>
      <c r="D551" s="14" t="s">
        <v>1307</v>
      </c>
      <c r="E551" s="39"/>
      <c r="F551" s="14"/>
      <c r="G551" s="14"/>
      <c r="H551" s="14">
        <v>60</v>
      </c>
      <c r="I551" s="14">
        <v>86.5</v>
      </c>
      <c r="J551" s="9"/>
      <c r="K551" s="14">
        <v>34</v>
      </c>
      <c r="L551" s="14">
        <v>45</v>
      </c>
      <c r="M551" s="14">
        <v>0.34</v>
      </c>
      <c r="N551" s="14">
        <f t="shared" si="24"/>
        <v>0.40963855421686746</v>
      </c>
      <c r="O551" s="14">
        <f t="shared" si="25"/>
        <v>2.0000000000000018</v>
      </c>
      <c r="P551" s="14"/>
      <c r="Q551" s="14"/>
      <c r="R551" s="14"/>
      <c r="W551" t="s">
        <v>3530</v>
      </c>
      <c r="X551" s="6">
        <v>2004</v>
      </c>
      <c r="Z551" s="6">
        <v>0</v>
      </c>
      <c r="AD551" s="14">
        <v>83</v>
      </c>
    </row>
    <row r="552" spans="1:30">
      <c r="A552" s="9">
        <v>6.5</v>
      </c>
      <c r="B552" s="9" t="str">
        <f t="shared" si="26"/>
        <v>Vifa P17SJ-00-08</v>
      </c>
      <c r="C552" s="14" t="s">
        <v>260</v>
      </c>
      <c r="D552" s="14" t="s">
        <v>1308</v>
      </c>
      <c r="E552" s="39"/>
      <c r="F552" s="14"/>
      <c r="G552" s="14"/>
      <c r="H552" s="14">
        <v>20</v>
      </c>
      <c r="I552" s="14">
        <v>87</v>
      </c>
      <c r="J552" s="9"/>
      <c r="K552" s="14">
        <v>41</v>
      </c>
      <c r="L552" s="14">
        <v>33</v>
      </c>
      <c r="M552" s="14">
        <v>0.35</v>
      </c>
      <c r="N552" s="14">
        <f t="shared" si="24"/>
        <v>0.4823529411764706</v>
      </c>
      <c r="O552" s="14">
        <f t="shared" si="25"/>
        <v>1.2755555555555556</v>
      </c>
      <c r="P552" s="14"/>
      <c r="Q552" s="14"/>
      <c r="R552" s="14"/>
      <c r="W552" t="s">
        <v>3530</v>
      </c>
      <c r="X552" s="6">
        <v>2004</v>
      </c>
      <c r="Z552" s="6">
        <v>0</v>
      </c>
      <c r="AD552" s="14">
        <v>85</v>
      </c>
    </row>
    <row r="553" spans="1:30">
      <c r="A553" s="9">
        <v>6.5</v>
      </c>
      <c r="B553" s="9" t="str">
        <f t="shared" si="26"/>
        <v>Vifa P17WJ-00-08</v>
      </c>
      <c r="C553" s="14" t="s">
        <v>260</v>
      </c>
      <c r="D553" s="14" t="s">
        <v>1309</v>
      </c>
      <c r="E553" s="39"/>
      <c r="F553" s="14"/>
      <c r="G553" s="14"/>
      <c r="H553" s="14">
        <v>40</v>
      </c>
      <c r="I553" s="14">
        <v>88</v>
      </c>
      <c r="J553" s="9">
        <v>4</v>
      </c>
      <c r="K553" s="14">
        <v>37</v>
      </c>
      <c r="L553" s="14">
        <v>34.700000000000003</v>
      </c>
      <c r="M553" s="14">
        <v>0.35</v>
      </c>
      <c r="N553" s="14">
        <f t="shared" si="24"/>
        <v>0.45121951219512196</v>
      </c>
      <c r="O553" s="14">
        <f t="shared" si="25"/>
        <v>1.5602409638554215</v>
      </c>
      <c r="P553" s="14"/>
      <c r="Q553" s="14"/>
      <c r="R553" s="14"/>
      <c r="W553" t="s">
        <v>3530</v>
      </c>
      <c r="X553" s="6">
        <v>2004</v>
      </c>
      <c r="Z553" s="6">
        <v>0</v>
      </c>
      <c r="AD553" s="14">
        <v>82</v>
      </c>
    </row>
    <row r="554" spans="1:30">
      <c r="A554" s="9">
        <v>6.5</v>
      </c>
      <c r="B554" s="9" t="str">
        <f t="shared" si="26"/>
        <v>Vifa PL18WO09-04</v>
      </c>
      <c r="C554" s="14" t="s">
        <v>260</v>
      </c>
      <c r="D554" s="14" t="s">
        <v>1310</v>
      </c>
      <c r="E554" s="39"/>
      <c r="F554" s="14"/>
      <c r="G554" s="14"/>
      <c r="H554" s="14">
        <v>100</v>
      </c>
      <c r="I554" s="14">
        <v>89</v>
      </c>
      <c r="J554" s="9"/>
      <c r="K554" s="14">
        <v>37</v>
      </c>
      <c r="L554" s="14">
        <v>25</v>
      </c>
      <c r="M554" s="14">
        <v>0.28999999999999998</v>
      </c>
      <c r="N554" s="14">
        <f t="shared" si="24"/>
        <v>0.33035714285714285</v>
      </c>
      <c r="O554" s="14">
        <f t="shared" si="25"/>
        <v>2.3738938053097343</v>
      </c>
      <c r="P554" s="14"/>
      <c r="Q554" s="14"/>
      <c r="R554" s="14"/>
      <c r="W554" t="s">
        <v>3530</v>
      </c>
      <c r="X554" s="6">
        <v>2004</v>
      </c>
      <c r="Z554" s="6">
        <v>0</v>
      </c>
      <c r="AD554" s="14">
        <v>112</v>
      </c>
    </row>
    <row r="555" spans="1:30">
      <c r="A555" s="9">
        <v>6.5</v>
      </c>
      <c r="B555" s="9" t="str">
        <f t="shared" si="26"/>
        <v>Vifa PL18WO09-08</v>
      </c>
      <c r="C555" s="14" t="s">
        <v>260</v>
      </c>
      <c r="D555" s="14" t="s">
        <v>1311</v>
      </c>
      <c r="E555" s="39"/>
      <c r="F555" s="14"/>
      <c r="G555" s="14"/>
      <c r="H555" s="14">
        <v>100</v>
      </c>
      <c r="I555" s="14">
        <v>87</v>
      </c>
      <c r="J555" s="9"/>
      <c r="K555" s="14">
        <v>38</v>
      </c>
      <c r="L555" s="14">
        <v>25</v>
      </c>
      <c r="M555" s="14">
        <v>0.34</v>
      </c>
      <c r="N555" s="14">
        <f t="shared" si="24"/>
        <v>0.4</v>
      </c>
      <c r="O555" s="14">
        <f t="shared" si="25"/>
        <v>2.2666666666666679</v>
      </c>
      <c r="P555" s="14"/>
      <c r="Q555" s="14"/>
      <c r="R555" s="14"/>
      <c r="W555" t="s">
        <v>3530</v>
      </c>
      <c r="X555" s="6">
        <v>2004</v>
      </c>
      <c r="Z555" s="6">
        <v>0</v>
      </c>
      <c r="AD555" s="14">
        <v>95</v>
      </c>
    </row>
    <row r="556" spans="1:30">
      <c r="A556" s="9">
        <v>6.5</v>
      </c>
      <c r="B556" s="9" t="str">
        <f t="shared" si="26"/>
        <v>Vifa TC18SG49-04</v>
      </c>
      <c r="C556" s="14" t="s">
        <v>260</v>
      </c>
      <c r="D556" s="14" t="s">
        <v>1312</v>
      </c>
      <c r="E556" s="39"/>
      <c r="F556" s="14"/>
      <c r="G556" s="14"/>
      <c r="H556" s="14">
        <v>40</v>
      </c>
      <c r="I556" s="14">
        <v>89</v>
      </c>
      <c r="J556" s="9"/>
      <c r="K556" s="14">
        <v>36</v>
      </c>
      <c r="L556" s="14">
        <v>44</v>
      </c>
      <c r="M556" s="14">
        <v>0.41</v>
      </c>
      <c r="N556" s="14">
        <f t="shared" si="24"/>
        <v>0.48</v>
      </c>
      <c r="O556" s="14">
        <f t="shared" si="25"/>
        <v>2.8114285714285732</v>
      </c>
      <c r="P556" s="14"/>
      <c r="Q556" s="14"/>
      <c r="R556" s="14"/>
      <c r="W556" t="s">
        <v>3530</v>
      </c>
      <c r="X556" s="6">
        <v>2004</v>
      </c>
      <c r="Z556" s="6">
        <v>0</v>
      </c>
      <c r="AD556" s="14">
        <v>75</v>
      </c>
    </row>
    <row r="557" spans="1:30">
      <c r="A557" s="9">
        <v>6.5</v>
      </c>
      <c r="B557" s="9" t="str">
        <f t="shared" si="26"/>
        <v>Vifa TC18SG49-08</v>
      </c>
      <c r="C557" s="14" t="s">
        <v>260</v>
      </c>
      <c r="D557" s="14" t="s">
        <v>1313</v>
      </c>
      <c r="E557" s="39"/>
      <c r="F557" s="14"/>
      <c r="G557" s="14"/>
      <c r="H557" s="14">
        <v>40</v>
      </c>
      <c r="I557" s="14">
        <v>86</v>
      </c>
      <c r="J557" s="9"/>
      <c r="K557" s="14">
        <v>37</v>
      </c>
      <c r="L557" s="14">
        <v>44</v>
      </c>
      <c r="M557" s="14">
        <v>0.47</v>
      </c>
      <c r="N557" s="14">
        <f t="shared" si="24"/>
        <v>0.578125</v>
      </c>
      <c r="O557" s="14">
        <f t="shared" si="25"/>
        <v>2.5130057803468215</v>
      </c>
      <c r="P557" s="14"/>
      <c r="Q557" s="14"/>
      <c r="R557" s="14"/>
      <c r="W557" t="s">
        <v>3530</v>
      </c>
      <c r="X557" s="6">
        <v>2004</v>
      </c>
      <c r="Z557" s="6">
        <v>0</v>
      </c>
      <c r="AD557" s="14">
        <v>64</v>
      </c>
    </row>
    <row r="558" spans="1:30">
      <c r="A558" s="9">
        <v>6.5</v>
      </c>
      <c r="B558" s="9" t="str">
        <f t="shared" si="26"/>
        <v>Vifa TC18WG49-04</v>
      </c>
      <c r="C558" s="14" t="s">
        <v>260</v>
      </c>
      <c r="D558" s="14" t="s">
        <v>1314</v>
      </c>
      <c r="E558" s="39"/>
      <c r="F558" s="14"/>
      <c r="G558" s="14"/>
      <c r="H558" s="14">
        <v>35</v>
      </c>
      <c r="I558" s="14">
        <v>89</v>
      </c>
      <c r="J558" s="9"/>
      <c r="K558" s="14">
        <v>36</v>
      </c>
      <c r="L558" s="14">
        <v>44</v>
      </c>
      <c r="M558" s="14">
        <v>0.41</v>
      </c>
      <c r="N558" s="14">
        <f t="shared" si="24"/>
        <v>0.48</v>
      </c>
      <c r="O558" s="14">
        <f t="shared" si="25"/>
        <v>2.8114285714285732</v>
      </c>
      <c r="P558" s="14"/>
      <c r="Q558" s="14"/>
      <c r="R558" s="14"/>
      <c r="W558" t="s">
        <v>3530</v>
      </c>
      <c r="X558" s="6">
        <v>2004</v>
      </c>
      <c r="Z558" s="6">
        <v>0</v>
      </c>
      <c r="AD558" s="14">
        <v>75</v>
      </c>
    </row>
    <row r="559" spans="1:30">
      <c r="A559" s="9">
        <v>6.5</v>
      </c>
      <c r="B559" s="9" t="str">
        <f t="shared" si="26"/>
        <v>Vifa TC18WG49-08</v>
      </c>
      <c r="C559" s="14" t="s">
        <v>260</v>
      </c>
      <c r="D559" s="14" t="s">
        <v>1315</v>
      </c>
      <c r="E559" s="39"/>
      <c r="F559" s="14"/>
      <c r="G559" s="14"/>
      <c r="H559" s="14">
        <v>35</v>
      </c>
      <c r="I559" s="14">
        <v>86</v>
      </c>
      <c r="J559" s="9"/>
      <c r="K559" s="14">
        <v>37</v>
      </c>
      <c r="L559" s="14">
        <v>44</v>
      </c>
      <c r="M559" s="14">
        <v>0.47</v>
      </c>
      <c r="N559" s="14">
        <f t="shared" si="24"/>
        <v>0.578125</v>
      </c>
      <c r="O559" s="14">
        <f t="shared" si="25"/>
        <v>2.5130057803468215</v>
      </c>
      <c r="P559" s="14"/>
      <c r="Q559" s="14"/>
      <c r="R559" s="14"/>
      <c r="W559" t="s">
        <v>3530</v>
      </c>
      <c r="X559" s="6">
        <v>2004</v>
      </c>
      <c r="Z559" s="6">
        <v>0</v>
      </c>
      <c r="AD559" s="14">
        <v>64</v>
      </c>
    </row>
    <row r="560" spans="1:30">
      <c r="A560" s="9">
        <v>6.5</v>
      </c>
      <c r="B560" s="9" t="str">
        <f t="shared" si="26"/>
        <v>Vifa XG18WH00-08</v>
      </c>
      <c r="C560" s="14" t="s">
        <v>260</v>
      </c>
      <c r="D560" s="14" t="s">
        <v>1316</v>
      </c>
      <c r="E560" s="39"/>
      <c r="F560" s="14"/>
      <c r="G560" s="14"/>
      <c r="H560" s="14"/>
      <c r="I560" s="14">
        <v>86</v>
      </c>
      <c r="J560" s="9"/>
      <c r="K560" s="14">
        <v>34</v>
      </c>
      <c r="L560" s="14">
        <v>45</v>
      </c>
      <c r="M560" s="14">
        <v>0.36</v>
      </c>
      <c r="N560" s="14">
        <f t="shared" si="24"/>
        <v>0.45945945945945948</v>
      </c>
      <c r="O560" s="14">
        <f t="shared" si="25"/>
        <v>1.6630434782608694</v>
      </c>
      <c r="P560" s="14"/>
      <c r="Q560" s="14"/>
      <c r="R560" s="14"/>
      <c r="W560" t="s">
        <v>3530</v>
      </c>
      <c r="X560" s="6">
        <v>2004</v>
      </c>
      <c r="Z560" s="6">
        <v>0</v>
      </c>
      <c r="AD560" s="14">
        <v>74</v>
      </c>
    </row>
    <row r="561" spans="1:30">
      <c r="A561" s="9">
        <v>6.5</v>
      </c>
      <c r="B561" s="9" t="str">
        <f t="shared" si="26"/>
        <v>Vifa XT18WH09-08</v>
      </c>
      <c r="C561" s="14" t="s">
        <v>260</v>
      </c>
      <c r="D561" s="14" t="s">
        <v>1317</v>
      </c>
      <c r="E561" s="39"/>
      <c r="F561" s="14"/>
      <c r="G561" s="14"/>
      <c r="H561" s="14"/>
      <c r="I561" s="14">
        <v>87</v>
      </c>
      <c r="J561" s="9"/>
      <c r="K561" s="14">
        <v>38</v>
      </c>
      <c r="L561" s="14">
        <v>39</v>
      </c>
      <c r="M561" s="14">
        <v>0.37</v>
      </c>
      <c r="N561" s="14">
        <f t="shared" si="24"/>
        <v>0.45783132530120479</v>
      </c>
      <c r="O561" s="14">
        <f t="shared" si="25"/>
        <v>1.9286694101508917</v>
      </c>
      <c r="P561" s="14"/>
      <c r="Q561" s="14"/>
      <c r="R561" s="14"/>
      <c r="W561" t="s">
        <v>3530</v>
      </c>
      <c r="X561" s="6">
        <v>2004</v>
      </c>
      <c r="Z561" s="6">
        <v>0</v>
      </c>
      <c r="AD561" s="14">
        <v>83</v>
      </c>
    </row>
    <row r="562" spans="1:30">
      <c r="A562" s="9">
        <v>6.5</v>
      </c>
      <c r="B562" s="9" t="str">
        <f t="shared" si="26"/>
        <v>Vifa XT18WO09-08</v>
      </c>
      <c r="C562" s="14" t="s">
        <v>260</v>
      </c>
      <c r="D562" s="14" t="s">
        <v>1318</v>
      </c>
      <c r="E562" s="39"/>
      <c r="F562" s="14"/>
      <c r="G562" s="14"/>
      <c r="H562" s="14"/>
      <c r="I562" s="14">
        <v>88</v>
      </c>
      <c r="J562" s="9"/>
      <c r="K562" s="14">
        <v>38</v>
      </c>
      <c r="L562" s="14">
        <v>38</v>
      </c>
      <c r="M562" s="14">
        <v>0.37</v>
      </c>
      <c r="N562" s="14">
        <f t="shared" si="24"/>
        <v>0.39175257731958762</v>
      </c>
      <c r="O562" s="14">
        <f t="shared" si="25"/>
        <v>6.6635071090047502</v>
      </c>
      <c r="P562" s="14"/>
      <c r="Q562" s="14"/>
      <c r="R562" s="14"/>
      <c r="W562" t="s">
        <v>3530</v>
      </c>
      <c r="X562" s="6">
        <v>2004</v>
      </c>
      <c r="Z562" s="6">
        <v>0</v>
      </c>
      <c r="AD562" s="14">
        <v>97</v>
      </c>
    </row>
    <row r="563" spans="1:30">
      <c r="A563" s="9">
        <v>6.5</v>
      </c>
      <c r="B563" s="9" t="str">
        <f t="shared" si="26"/>
        <v>Visaton FR 6.5 8 Ohm</v>
      </c>
      <c r="C563" s="14" t="s">
        <v>752</v>
      </c>
      <c r="D563" s="14" t="s">
        <v>1319</v>
      </c>
      <c r="E563" s="39"/>
      <c r="F563" s="14"/>
      <c r="G563" s="14"/>
      <c r="H563" s="14">
        <v>40</v>
      </c>
      <c r="I563" s="14">
        <v>87</v>
      </c>
      <c r="J563" s="9">
        <v>3</v>
      </c>
      <c r="K563" s="14">
        <v>80</v>
      </c>
      <c r="L563" s="14">
        <v>16</v>
      </c>
      <c r="M563" s="14">
        <v>1.63</v>
      </c>
      <c r="N563" s="14">
        <f t="shared" si="24"/>
        <v>3.2</v>
      </c>
      <c r="O563" s="14">
        <f t="shared" si="25"/>
        <v>3.322292993630573</v>
      </c>
      <c r="P563" s="14"/>
      <c r="Q563" s="14"/>
      <c r="R563" s="14"/>
      <c r="W563" t="s">
        <v>3530</v>
      </c>
      <c r="X563" s="6">
        <v>2004</v>
      </c>
      <c r="Z563" s="6">
        <v>0</v>
      </c>
      <c r="AD563" s="14">
        <v>25</v>
      </c>
    </row>
    <row r="564" spans="1:30">
      <c r="A564" s="9">
        <v>6.5</v>
      </c>
      <c r="B564" s="9" t="str">
        <f t="shared" si="26"/>
        <v>Westra XW 165</v>
      </c>
      <c r="C564" s="14" t="s">
        <v>1320</v>
      </c>
      <c r="D564" s="14" t="s">
        <v>1321</v>
      </c>
      <c r="E564" s="39"/>
      <c r="F564" s="14"/>
      <c r="G564" s="14"/>
      <c r="H564" s="14">
        <v>60</v>
      </c>
      <c r="I564" s="14"/>
      <c r="J564" s="9">
        <v>3</v>
      </c>
      <c r="K564" s="14">
        <v>44</v>
      </c>
      <c r="L564" s="14">
        <v>30.5</v>
      </c>
      <c r="M564" s="14">
        <v>0.49</v>
      </c>
      <c r="N564" s="14">
        <f t="shared" si="24"/>
        <v>0.5714285714285714</v>
      </c>
      <c r="O564" s="14">
        <f t="shared" si="25"/>
        <v>3.4385964912280698</v>
      </c>
      <c r="P564" s="14"/>
      <c r="Q564" s="14"/>
      <c r="R564" s="14"/>
      <c r="W564" t="s">
        <v>3530</v>
      </c>
      <c r="X564" s="6">
        <v>2004</v>
      </c>
      <c r="Z564" s="6">
        <v>0</v>
      </c>
      <c r="AD564" s="14">
        <v>77</v>
      </c>
    </row>
    <row r="565" spans="1:30">
      <c r="A565" s="9">
        <v>6.5</v>
      </c>
      <c r="B565" s="9" t="str">
        <f t="shared" si="26"/>
        <v>Westra XW 165-1398</v>
      </c>
      <c r="C565" s="14" t="s">
        <v>1320</v>
      </c>
      <c r="D565" s="14" t="s">
        <v>1322</v>
      </c>
      <c r="E565" s="39"/>
      <c r="F565" s="14"/>
      <c r="G565" s="14"/>
      <c r="H565" s="14">
        <v>60</v>
      </c>
      <c r="I565" s="14"/>
      <c r="J565" s="9">
        <v>3</v>
      </c>
      <c r="K565" s="14">
        <v>44</v>
      </c>
      <c r="L565" s="14">
        <v>30</v>
      </c>
      <c r="M565" s="14">
        <v>0.49</v>
      </c>
      <c r="N565" s="14">
        <f t="shared" si="24"/>
        <v>0.5714285714285714</v>
      </c>
      <c r="O565" s="14">
        <f t="shared" si="25"/>
        <v>3.4385964912280698</v>
      </c>
      <c r="P565" s="14"/>
      <c r="Q565" s="14"/>
      <c r="R565" s="14"/>
      <c r="W565" t="s">
        <v>3530</v>
      </c>
      <c r="X565" s="6">
        <v>2004</v>
      </c>
      <c r="Z565" s="6">
        <v>0</v>
      </c>
      <c r="AD565" s="14">
        <v>77</v>
      </c>
    </row>
    <row r="566" spans="1:30">
      <c r="A566" s="9">
        <v>6.5</v>
      </c>
      <c r="B566" s="9" t="str">
        <f t="shared" si="26"/>
        <v>Zomax PF-635100B</v>
      </c>
      <c r="C566" s="14" t="s">
        <v>920</v>
      </c>
      <c r="D566" s="14" t="s">
        <v>1323</v>
      </c>
      <c r="E566" s="39"/>
      <c r="F566" s="14"/>
      <c r="G566" s="14"/>
      <c r="H566" s="14">
        <v>80</v>
      </c>
      <c r="I566" s="14">
        <v>90</v>
      </c>
      <c r="J566" s="9"/>
      <c r="K566" s="14">
        <v>54</v>
      </c>
      <c r="L566" s="14">
        <v>19</v>
      </c>
      <c r="M566" s="14">
        <v>0.44</v>
      </c>
      <c r="N566" s="14">
        <f t="shared" si="24"/>
        <v>0.52941176470588236</v>
      </c>
      <c r="O566" s="14">
        <f t="shared" si="25"/>
        <v>2.6052631578947349</v>
      </c>
      <c r="P566" s="14"/>
      <c r="Q566" s="14"/>
      <c r="R566" s="14"/>
      <c r="W566" t="s">
        <v>3530</v>
      </c>
      <c r="X566" s="6">
        <v>2004</v>
      </c>
      <c r="Z566" s="6">
        <v>0</v>
      </c>
      <c r="AD566" s="14">
        <v>102</v>
      </c>
    </row>
    <row r="567" spans="1:30">
      <c r="A567" s="9">
        <v>6.5</v>
      </c>
      <c r="B567" s="9" t="str">
        <f t="shared" si="26"/>
        <v>Zomax PF-635120M</v>
      </c>
      <c r="C567" s="14" t="s">
        <v>920</v>
      </c>
      <c r="D567" s="14" t="s">
        <v>1324</v>
      </c>
      <c r="E567" s="39"/>
      <c r="F567" s="14"/>
      <c r="G567" s="14"/>
      <c r="H567" s="14">
        <v>80</v>
      </c>
      <c r="I567" s="14">
        <v>93</v>
      </c>
      <c r="J567" s="9"/>
      <c r="K567" s="14">
        <v>125</v>
      </c>
      <c r="L567" s="14">
        <v>4.2</v>
      </c>
      <c r="M567" s="14">
        <v>0.56999999999999995</v>
      </c>
      <c r="N567" s="14">
        <f t="shared" si="24"/>
        <v>0.7183908045977011</v>
      </c>
      <c r="O567" s="14">
        <f t="shared" si="25"/>
        <v>2.7594887683965919</v>
      </c>
      <c r="P567" s="14"/>
      <c r="Q567" s="14"/>
      <c r="R567" s="14"/>
      <c r="W567" t="s">
        <v>3530</v>
      </c>
      <c r="X567" s="6">
        <v>2004</v>
      </c>
      <c r="Z567" s="6">
        <v>0</v>
      </c>
      <c r="AD567" s="14">
        <v>174</v>
      </c>
    </row>
    <row r="568" spans="1:30">
      <c r="A568" s="9">
        <v>7</v>
      </c>
      <c r="B568" s="9" t="str">
        <f t="shared" si="26"/>
        <v>Audax AP170Z0</v>
      </c>
      <c r="C568" s="14" t="s">
        <v>782</v>
      </c>
      <c r="D568" s="14" t="s">
        <v>1325</v>
      </c>
      <c r="E568" s="39"/>
      <c r="F568" s="14"/>
      <c r="G568" s="14"/>
      <c r="H568" s="14">
        <v>60</v>
      </c>
      <c r="I568" s="14">
        <v>89</v>
      </c>
      <c r="J568" s="9">
        <v>3</v>
      </c>
      <c r="K568" s="14">
        <v>49</v>
      </c>
      <c r="L568" s="14">
        <v>25</v>
      </c>
      <c r="M568" s="14">
        <v>0.38</v>
      </c>
      <c r="N568" s="14">
        <f t="shared" si="24"/>
        <v>0.5</v>
      </c>
      <c r="O568" s="14">
        <f t="shared" si="25"/>
        <v>1.5833333333333328</v>
      </c>
      <c r="P568" s="14"/>
      <c r="Q568" s="14"/>
      <c r="R568" s="14"/>
      <c r="W568" t="s">
        <v>3530</v>
      </c>
      <c r="X568" s="6">
        <v>2004</v>
      </c>
      <c r="Z568" s="6">
        <v>0</v>
      </c>
      <c r="AD568" s="14">
        <v>98</v>
      </c>
    </row>
    <row r="569" spans="1:30">
      <c r="A569" s="9">
        <v>7</v>
      </c>
      <c r="B569" s="9" t="str">
        <f t="shared" si="26"/>
        <v>Audio Technology 18 H 52 17 06 SD</v>
      </c>
      <c r="C569" s="14" t="s">
        <v>841</v>
      </c>
      <c r="D569" s="14" t="s">
        <v>1326</v>
      </c>
      <c r="E569" s="39"/>
      <c r="F569" s="14"/>
      <c r="G569" s="14"/>
      <c r="H569" s="14">
        <v>150</v>
      </c>
      <c r="I569" s="14">
        <v>89</v>
      </c>
      <c r="J569" s="9"/>
      <c r="K569" s="14">
        <v>40</v>
      </c>
      <c r="L569" s="14">
        <v>28.5</v>
      </c>
      <c r="M569" s="14">
        <v>0.32</v>
      </c>
      <c r="N569" s="14">
        <f t="shared" si="24"/>
        <v>0.38834951456310679</v>
      </c>
      <c r="O569" s="14">
        <f t="shared" si="25"/>
        <v>1.8181818181818188</v>
      </c>
      <c r="P569" s="14"/>
      <c r="Q569" s="14"/>
      <c r="R569" s="14"/>
      <c r="W569" t="s">
        <v>3530</v>
      </c>
      <c r="X569" s="6">
        <v>2004</v>
      </c>
      <c r="Z569" s="6">
        <v>0</v>
      </c>
      <c r="AD569" s="14">
        <v>103</v>
      </c>
    </row>
    <row r="570" spans="1:30">
      <c r="A570" s="9">
        <v>7</v>
      </c>
      <c r="B570" s="9" t="str">
        <f t="shared" si="26"/>
        <v xml:space="preserve">Davis 17 KLV6A </v>
      </c>
      <c r="C570" s="9" t="s">
        <v>851</v>
      </c>
      <c r="D570" s="9" t="s">
        <v>1327</v>
      </c>
      <c r="E570" s="38"/>
      <c r="F570" s="9"/>
      <c r="G570" s="9"/>
      <c r="H570" s="9"/>
      <c r="I570" s="9">
        <v>92</v>
      </c>
      <c r="J570" s="9">
        <v>6</v>
      </c>
      <c r="K570" s="9">
        <v>43</v>
      </c>
      <c r="L570" s="9">
        <v>30</v>
      </c>
      <c r="M570" s="9">
        <v>0.4</v>
      </c>
      <c r="N570" s="14">
        <f t="shared" si="24"/>
        <v>0.61428571428571432</v>
      </c>
      <c r="O570" s="14">
        <f t="shared" si="25"/>
        <v>1.1466666666666667</v>
      </c>
      <c r="P570" s="9"/>
      <c r="Q570" s="9"/>
      <c r="R570" s="9"/>
      <c r="W570" t="s">
        <v>3530</v>
      </c>
      <c r="X570" s="6">
        <v>2004</v>
      </c>
      <c r="Z570" s="6">
        <v>0</v>
      </c>
      <c r="AD570" s="9">
        <v>70</v>
      </c>
    </row>
    <row r="571" spans="1:30">
      <c r="A571" s="9">
        <v>7</v>
      </c>
      <c r="B571" s="9" t="str">
        <f t="shared" si="26"/>
        <v>Davis 17MRP</v>
      </c>
      <c r="C571" s="9" t="s">
        <v>851</v>
      </c>
      <c r="D571" s="9" t="s">
        <v>1328</v>
      </c>
      <c r="E571" s="38"/>
      <c r="F571" s="9"/>
      <c r="G571" s="9"/>
      <c r="H571" s="9"/>
      <c r="I571" s="9">
        <v>93</v>
      </c>
      <c r="J571" s="9">
        <v>6</v>
      </c>
      <c r="K571" s="9">
        <v>77</v>
      </c>
      <c r="L571" s="9">
        <v>14.5</v>
      </c>
      <c r="M571" s="9">
        <v>0.54</v>
      </c>
      <c r="N571" s="14">
        <f t="shared" si="24"/>
        <v>0.68141592920353977</v>
      </c>
      <c r="O571" s="14">
        <f t="shared" si="25"/>
        <v>2.6020025031289138</v>
      </c>
      <c r="P571" s="9"/>
      <c r="Q571" s="9"/>
      <c r="R571" s="9"/>
      <c r="W571" t="s">
        <v>3530</v>
      </c>
      <c r="X571" s="6">
        <v>2004</v>
      </c>
      <c r="Z571" s="6">
        <v>0</v>
      </c>
      <c r="AD571" s="9">
        <v>113</v>
      </c>
    </row>
    <row r="572" spans="1:30">
      <c r="A572" s="9">
        <v>7</v>
      </c>
      <c r="B572" s="9" t="str">
        <f t="shared" si="26"/>
        <v>Davis 19 MP6R</v>
      </c>
      <c r="C572" s="9" t="s">
        <v>851</v>
      </c>
      <c r="D572" s="9" t="s">
        <v>1329</v>
      </c>
      <c r="E572" s="38"/>
      <c r="F572" s="9"/>
      <c r="G572" s="9"/>
      <c r="H572" s="9"/>
      <c r="I572" s="9">
        <v>90</v>
      </c>
      <c r="J572" s="9">
        <v>6</v>
      </c>
      <c r="K572" s="9">
        <v>53</v>
      </c>
      <c r="L572" s="9">
        <v>17.7</v>
      </c>
      <c r="M572" s="9">
        <v>0.54</v>
      </c>
      <c r="N572" s="14">
        <f t="shared" si="24"/>
        <v>0.67948717948717952</v>
      </c>
      <c r="O572" s="14">
        <f t="shared" si="25"/>
        <v>2.6305147058823537</v>
      </c>
      <c r="P572" s="9"/>
      <c r="Q572" s="9"/>
      <c r="R572" s="9"/>
      <c r="W572" t="s">
        <v>3530</v>
      </c>
      <c r="X572" s="6">
        <v>2004</v>
      </c>
      <c r="Z572" s="6">
        <v>0</v>
      </c>
      <c r="AD572" s="9">
        <v>78</v>
      </c>
    </row>
    <row r="573" spans="1:30">
      <c r="A573" s="9">
        <v>7</v>
      </c>
      <c r="B573" s="9" t="str">
        <f t="shared" si="26"/>
        <v>Dynaudio MW160</v>
      </c>
      <c r="C573" s="9" t="s">
        <v>1143</v>
      </c>
      <c r="D573" s="9" t="s">
        <v>1330</v>
      </c>
      <c r="E573" s="38"/>
      <c r="F573" s="9"/>
      <c r="G573" s="9"/>
      <c r="H573" s="9">
        <v>120</v>
      </c>
      <c r="I573" s="9"/>
      <c r="J573" s="9">
        <v>6</v>
      </c>
      <c r="K573" s="9">
        <v>55</v>
      </c>
      <c r="L573" s="9">
        <v>10.4</v>
      </c>
      <c r="M573" s="9">
        <v>0.51</v>
      </c>
      <c r="N573" s="14">
        <f t="shared" si="24"/>
        <v>0.6470588235294118</v>
      </c>
      <c r="O573" s="14">
        <f t="shared" si="25"/>
        <v>2.4077253218884125</v>
      </c>
      <c r="P573" s="9"/>
      <c r="Q573" s="9"/>
      <c r="R573" s="9"/>
      <c r="W573" t="s">
        <v>3530</v>
      </c>
      <c r="X573" s="6">
        <v>2004</v>
      </c>
      <c r="Z573" s="6">
        <v>0</v>
      </c>
      <c r="AD573" s="9">
        <v>85</v>
      </c>
    </row>
    <row r="574" spans="1:30">
      <c r="A574" s="9">
        <v>7</v>
      </c>
      <c r="B574" s="9" t="str">
        <f t="shared" si="26"/>
        <v>Eton 7-360</v>
      </c>
      <c r="C574" s="9" t="s">
        <v>853</v>
      </c>
      <c r="D574" s="9" t="s">
        <v>1331</v>
      </c>
      <c r="E574" s="38"/>
      <c r="F574" s="9"/>
      <c r="G574" s="9"/>
      <c r="H574" s="9">
        <v>120</v>
      </c>
      <c r="I574" s="9">
        <v>89</v>
      </c>
      <c r="J574" s="9">
        <v>3</v>
      </c>
      <c r="K574" s="9">
        <v>40</v>
      </c>
      <c r="L574" s="9">
        <v>28</v>
      </c>
      <c r="M574" s="9">
        <v>0.27529999999999999</v>
      </c>
      <c r="N574" s="14">
        <f t="shared" si="24"/>
        <v>0.35087719298245612</v>
      </c>
      <c r="O574" s="14">
        <f t="shared" si="25"/>
        <v>1.2781169479328671</v>
      </c>
      <c r="P574" s="9"/>
      <c r="Q574" s="9"/>
      <c r="R574" s="9"/>
      <c r="W574" t="s">
        <v>3530</v>
      </c>
      <c r="X574" s="6">
        <v>2004</v>
      </c>
      <c r="Z574" s="6">
        <v>0</v>
      </c>
      <c r="AD574" s="9">
        <v>114</v>
      </c>
    </row>
    <row r="575" spans="1:30">
      <c r="A575" s="9">
        <v>7</v>
      </c>
      <c r="B575" s="9" t="str">
        <f t="shared" si="26"/>
        <v>Eton 7-380/32</v>
      </c>
      <c r="C575" s="9" t="s">
        <v>853</v>
      </c>
      <c r="D575" s="9" t="s">
        <v>1332</v>
      </c>
      <c r="E575" s="38"/>
      <c r="F575" s="9"/>
      <c r="G575" s="9"/>
      <c r="H575" s="9">
        <v>100</v>
      </c>
      <c r="I575" s="9">
        <v>89</v>
      </c>
      <c r="J575" s="9">
        <v>3.5</v>
      </c>
      <c r="K575" s="9">
        <v>37</v>
      </c>
      <c r="L575" s="9">
        <v>33</v>
      </c>
      <c r="M575" s="9">
        <v>0.28010000000000002</v>
      </c>
      <c r="N575" s="14">
        <f t="shared" si="24"/>
        <v>0.31092436974789917</v>
      </c>
      <c r="O575" s="14">
        <f t="shared" si="25"/>
        <v>2.8253591777759617</v>
      </c>
      <c r="P575" s="9"/>
      <c r="Q575" s="9"/>
      <c r="R575" s="9"/>
      <c r="W575" t="s">
        <v>3530</v>
      </c>
      <c r="X575" s="6">
        <v>2004</v>
      </c>
      <c r="Z575" s="6">
        <v>0</v>
      </c>
      <c r="AD575" s="9">
        <v>119</v>
      </c>
    </row>
    <row r="576" spans="1:30">
      <c r="A576" s="9">
        <v>7</v>
      </c>
      <c r="B576" s="9" t="str">
        <f t="shared" si="26"/>
        <v>Focal 7K4412</v>
      </c>
      <c r="C576" s="14" t="s">
        <v>977</v>
      </c>
      <c r="D576" s="14" t="s">
        <v>1333</v>
      </c>
      <c r="E576" s="39"/>
      <c r="F576" s="14"/>
      <c r="G576" s="14"/>
      <c r="H576" s="14">
        <v>90</v>
      </c>
      <c r="I576" s="14">
        <v>89.59</v>
      </c>
      <c r="J576" s="9">
        <v>3.5</v>
      </c>
      <c r="K576" s="14">
        <v>40.6</v>
      </c>
      <c r="L576" s="14">
        <v>40.5</v>
      </c>
      <c r="M576" s="14">
        <v>0.33</v>
      </c>
      <c r="N576" s="14">
        <f t="shared" si="24"/>
        <v>0.35000000000000003</v>
      </c>
      <c r="O576" s="14">
        <f t="shared" si="25"/>
        <v>5.7749999999999879</v>
      </c>
      <c r="P576" s="14"/>
      <c r="Q576" s="14"/>
      <c r="R576" s="14"/>
      <c r="W576" t="s">
        <v>3530</v>
      </c>
      <c r="X576" s="6">
        <v>2004</v>
      </c>
      <c r="Z576" s="6">
        <v>0</v>
      </c>
      <c r="AD576" s="14">
        <v>116</v>
      </c>
    </row>
    <row r="577" spans="1:30">
      <c r="A577" s="9">
        <v>7</v>
      </c>
      <c r="B577" s="9" t="str">
        <f t="shared" si="26"/>
        <v>Focal 7K6411</v>
      </c>
      <c r="C577" s="14" t="s">
        <v>977</v>
      </c>
      <c r="D577" s="14" t="s">
        <v>1334</v>
      </c>
      <c r="E577" s="39"/>
      <c r="F577" s="14"/>
      <c r="G577" s="14"/>
      <c r="H577" s="14">
        <v>100</v>
      </c>
      <c r="I577" s="14">
        <v>94.81</v>
      </c>
      <c r="J577" s="9">
        <v>2</v>
      </c>
      <c r="K577" s="14">
        <v>116.8</v>
      </c>
      <c r="L577" s="14">
        <v>7.1</v>
      </c>
      <c r="M577" s="14">
        <v>0.43</v>
      </c>
      <c r="N577" s="14">
        <f t="shared" si="24"/>
        <v>0.44923076923076921</v>
      </c>
      <c r="O577" s="14">
        <f t="shared" si="25"/>
        <v>10.044800000000011</v>
      </c>
      <c r="P577" s="14"/>
      <c r="Q577" s="14"/>
      <c r="R577" s="14"/>
      <c r="W577" t="s">
        <v>3530</v>
      </c>
      <c r="X577" s="6">
        <v>2004</v>
      </c>
      <c r="Z577" s="6">
        <v>0</v>
      </c>
      <c r="AD577" s="14">
        <v>260</v>
      </c>
    </row>
    <row r="578" spans="1:30">
      <c r="A578" s="9">
        <v>7</v>
      </c>
      <c r="B578" s="9" t="str">
        <f t="shared" si="26"/>
        <v>Focal 7V4212DB</v>
      </c>
      <c r="C578" s="14" t="s">
        <v>977</v>
      </c>
      <c r="D578" s="14" t="s">
        <v>1335</v>
      </c>
      <c r="E578" s="39"/>
      <c r="F578" s="14"/>
      <c r="G578" s="14"/>
      <c r="H578" s="14">
        <v>60</v>
      </c>
      <c r="I578" s="14">
        <v>90.89</v>
      </c>
      <c r="J578" s="9">
        <v>2.8</v>
      </c>
      <c r="K578" s="14">
        <v>49.4</v>
      </c>
      <c r="L578" s="14">
        <v>27</v>
      </c>
      <c r="M578" s="14">
        <v>0.31</v>
      </c>
      <c r="N578" s="14">
        <f t="shared" ref="N578:N641" si="27">IF(AD578&gt;0,K578/AD578,0)</f>
        <v>0.32077922077922078</v>
      </c>
      <c r="O578" s="14">
        <f t="shared" ref="O578:O641" si="28">IF(AD578&gt;0,1/(1/M578-1/N578),0)</f>
        <v>9.225301204819246</v>
      </c>
      <c r="P578" s="14"/>
      <c r="Q578" s="14"/>
      <c r="R578" s="14"/>
      <c r="W578" t="s">
        <v>3530</v>
      </c>
      <c r="X578" s="6">
        <v>2004</v>
      </c>
      <c r="Z578" s="6">
        <v>0</v>
      </c>
      <c r="AD578" s="14">
        <v>154</v>
      </c>
    </row>
    <row r="579" spans="1:30">
      <c r="A579" s="9">
        <v>7</v>
      </c>
      <c r="B579" s="9" t="str">
        <f t="shared" ref="B579:B642" si="29">CONCATENATE(C579,CHAR(32),D579)</f>
        <v>Focal 7W4411</v>
      </c>
      <c r="C579" s="14" t="s">
        <v>977</v>
      </c>
      <c r="D579" s="14" t="s">
        <v>1336</v>
      </c>
      <c r="E579" s="39"/>
      <c r="F579" s="14"/>
      <c r="G579" s="14"/>
      <c r="H579" s="14">
        <v>90</v>
      </c>
      <c r="I579" s="14">
        <v>87.98</v>
      </c>
      <c r="J579" s="9">
        <v>5.5</v>
      </c>
      <c r="K579" s="14">
        <v>39.5</v>
      </c>
      <c r="L579" s="14">
        <v>33.9</v>
      </c>
      <c r="M579" s="14">
        <v>0.36</v>
      </c>
      <c r="N579" s="14">
        <f t="shared" si="27"/>
        <v>0.37980769230769229</v>
      </c>
      <c r="O579" s="14">
        <f t="shared" si="28"/>
        <v>6.9029126213592402</v>
      </c>
      <c r="P579" s="14"/>
      <c r="Q579" s="14"/>
      <c r="R579" s="14"/>
      <c r="W579" t="s">
        <v>3530</v>
      </c>
      <c r="X579" s="6">
        <v>2004</v>
      </c>
      <c r="Z579" s="6">
        <v>0</v>
      </c>
      <c r="AD579" s="14">
        <v>104</v>
      </c>
    </row>
    <row r="580" spans="1:30">
      <c r="A580" s="9">
        <v>7</v>
      </c>
      <c r="B580" s="9" t="str">
        <f t="shared" si="29"/>
        <v>Fostex FW187</v>
      </c>
      <c r="C580" s="14" t="s">
        <v>786</v>
      </c>
      <c r="D580" s="14" t="s">
        <v>1337</v>
      </c>
      <c r="E580" s="39"/>
      <c r="F580" s="14"/>
      <c r="G580" s="14"/>
      <c r="H580" s="14">
        <v>100</v>
      </c>
      <c r="I580" s="14">
        <v>90</v>
      </c>
      <c r="J580" s="9">
        <v>4</v>
      </c>
      <c r="K580" s="14">
        <v>30</v>
      </c>
      <c r="L580" s="14">
        <v>59.97</v>
      </c>
      <c r="M580" s="14">
        <v>0.31</v>
      </c>
      <c r="N580" s="14">
        <f t="shared" si="27"/>
        <v>0</v>
      </c>
      <c r="O580" s="14">
        <f t="shared" si="28"/>
        <v>0</v>
      </c>
      <c r="P580" s="14"/>
      <c r="Q580" s="14"/>
      <c r="R580" s="14"/>
      <c r="W580" t="s">
        <v>3530</v>
      </c>
      <c r="X580" s="6">
        <v>2004</v>
      </c>
      <c r="Z580" s="6">
        <v>0</v>
      </c>
      <c r="AD580" s="14"/>
    </row>
    <row r="581" spans="1:30">
      <c r="A581" s="9">
        <v>7</v>
      </c>
      <c r="B581" s="9" t="str">
        <f t="shared" si="29"/>
        <v>Lowther C45</v>
      </c>
      <c r="C581" s="14" t="s">
        <v>1338</v>
      </c>
      <c r="D581" s="14" t="s">
        <v>1339</v>
      </c>
      <c r="E581" s="39"/>
      <c r="F581" s="14"/>
      <c r="G581" s="14"/>
      <c r="H581" s="14">
        <v>100</v>
      </c>
      <c r="I581" s="14">
        <v>93</v>
      </c>
      <c r="J581" s="9">
        <v>1</v>
      </c>
      <c r="K581" s="14">
        <v>60</v>
      </c>
      <c r="L581" s="14">
        <v>45.44</v>
      </c>
      <c r="M581" s="14">
        <v>0.255</v>
      </c>
      <c r="N581" s="14">
        <f t="shared" si="27"/>
        <v>0.29126213592233008</v>
      </c>
      <c r="O581" s="14">
        <f t="shared" si="28"/>
        <v>2.0481927710843388</v>
      </c>
      <c r="P581" s="14"/>
      <c r="Q581" s="14"/>
      <c r="R581" s="14"/>
      <c r="W581" t="s">
        <v>3530</v>
      </c>
      <c r="X581" s="6">
        <v>2004</v>
      </c>
      <c r="Z581" s="6">
        <v>0</v>
      </c>
      <c r="AD581" s="14">
        <v>206</v>
      </c>
    </row>
    <row r="582" spans="1:30">
      <c r="A582" s="9">
        <v>7</v>
      </c>
      <c r="B582" s="9" t="str">
        <f t="shared" si="29"/>
        <v>Lowther C55</v>
      </c>
      <c r="C582" s="14" t="s">
        <v>1338</v>
      </c>
      <c r="D582" s="14" t="s">
        <v>1340</v>
      </c>
      <c r="E582" s="39"/>
      <c r="F582" s="14"/>
      <c r="G582" s="14"/>
      <c r="H582" s="14">
        <v>100</v>
      </c>
      <c r="I582" s="14">
        <v>94</v>
      </c>
      <c r="J582" s="9">
        <v>1</v>
      </c>
      <c r="K582" s="14">
        <v>60</v>
      </c>
      <c r="L582" s="14">
        <v>45.44</v>
      </c>
      <c r="M582" s="14">
        <v>0.255</v>
      </c>
      <c r="N582" s="14">
        <f t="shared" si="27"/>
        <v>0.29126213592233008</v>
      </c>
      <c r="O582" s="14">
        <f t="shared" si="28"/>
        <v>2.0481927710843388</v>
      </c>
      <c r="P582" s="14"/>
      <c r="Q582" s="14"/>
      <c r="R582" s="14"/>
      <c r="W582" t="s">
        <v>3530</v>
      </c>
      <c r="X582" s="6">
        <v>2004</v>
      </c>
      <c r="Z582" s="6">
        <v>0</v>
      </c>
      <c r="AD582" s="14">
        <v>206</v>
      </c>
    </row>
    <row r="583" spans="1:30">
      <c r="A583" s="9">
        <v>7</v>
      </c>
      <c r="B583" s="9" t="str">
        <f t="shared" si="29"/>
        <v>Lowther DX45</v>
      </c>
      <c r="C583" s="14" t="s">
        <v>1338</v>
      </c>
      <c r="D583" s="14" t="s">
        <v>1341</v>
      </c>
      <c r="E583" s="39"/>
      <c r="F583" s="14"/>
      <c r="G583" s="14"/>
      <c r="H583" s="14">
        <v>100</v>
      </c>
      <c r="I583" s="14">
        <v>93</v>
      </c>
      <c r="J583" s="9">
        <v>1</v>
      </c>
      <c r="K583" s="14">
        <v>60</v>
      </c>
      <c r="L583" s="14">
        <v>11</v>
      </c>
      <c r="M583" s="14">
        <v>0.32600000000000001</v>
      </c>
      <c r="N583" s="14">
        <f t="shared" si="27"/>
        <v>0</v>
      </c>
      <c r="O583" s="14">
        <f t="shared" si="28"/>
        <v>0</v>
      </c>
      <c r="P583" s="14"/>
      <c r="Q583" s="14"/>
      <c r="R583" s="14"/>
      <c r="W583" t="s">
        <v>3530</v>
      </c>
      <c r="X583" s="6">
        <v>2004</v>
      </c>
      <c r="Z583" s="6">
        <v>0</v>
      </c>
      <c r="AD583" s="14"/>
    </row>
    <row r="584" spans="1:30">
      <c r="A584" s="9">
        <v>7</v>
      </c>
      <c r="B584" s="9" t="str">
        <f t="shared" si="29"/>
        <v>Lowther DX55</v>
      </c>
      <c r="C584" s="14" t="s">
        <v>1338</v>
      </c>
      <c r="D584" s="14" t="s">
        <v>1342</v>
      </c>
      <c r="E584" s="39"/>
      <c r="F584" s="14"/>
      <c r="G584" s="14"/>
      <c r="H584" s="14">
        <v>100</v>
      </c>
      <c r="I584" s="14">
        <v>94</v>
      </c>
      <c r="J584" s="9">
        <v>1</v>
      </c>
      <c r="K584" s="14">
        <v>80</v>
      </c>
      <c r="L584" s="14">
        <v>11</v>
      </c>
      <c r="M584" s="14">
        <v>0.32</v>
      </c>
      <c r="N584" s="14">
        <f t="shared" si="27"/>
        <v>0</v>
      </c>
      <c r="O584" s="14">
        <f t="shared" si="28"/>
        <v>0</v>
      </c>
      <c r="P584" s="14"/>
      <c r="Q584" s="14"/>
      <c r="R584" s="14"/>
      <c r="W584" t="s">
        <v>3530</v>
      </c>
      <c r="X584" s="6">
        <v>2004</v>
      </c>
      <c r="Z584" s="6">
        <v>0</v>
      </c>
      <c r="AD584" s="14"/>
    </row>
    <row r="585" spans="1:30">
      <c r="A585" s="9">
        <v>7</v>
      </c>
      <c r="B585" s="9" t="str">
        <f t="shared" si="29"/>
        <v>Mivoc WPP 180</v>
      </c>
      <c r="C585" s="14" t="s">
        <v>793</v>
      </c>
      <c r="D585" s="14" t="s">
        <v>1343</v>
      </c>
      <c r="E585" s="39"/>
      <c r="F585" s="14"/>
      <c r="G585" s="14"/>
      <c r="H585" s="14">
        <v>80</v>
      </c>
      <c r="I585" s="14"/>
      <c r="J585" s="9">
        <v>3.8</v>
      </c>
      <c r="K585" s="14">
        <v>42</v>
      </c>
      <c r="L585" s="14">
        <v>25.4</v>
      </c>
      <c r="M585" s="14">
        <v>0.37</v>
      </c>
      <c r="N585" s="14">
        <f t="shared" si="27"/>
        <v>0.45161290322580644</v>
      </c>
      <c r="O585" s="14">
        <f t="shared" si="28"/>
        <v>2.0474308300395263</v>
      </c>
      <c r="P585" s="14"/>
      <c r="Q585" s="14"/>
      <c r="R585" s="14"/>
      <c r="W585" t="s">
        <v>3530</v>
      </c>
      <c r="X585" s="6">
        <v>2004</v>
      </c>
      <c r="Z585" s="6">
        <v>0</v>
      </c>
      <c r="AD585" s="14">
        <v>93</v>
      </c>
    </row>
    <row r="586" spans="1:30">
      <c r="A586" s="9">
        <v>7</v>
      </c>
      <c r="B586" s="9" t="str">
        <f t="shared" si="29"/>
        <v>Monacor SPH-170 Al</v>
      </c>
      <c r="C586" s="14" t="s">
        <v>1009</v>
      </c>
      <c r="D586" s="14" t="s">
        <v>1344</v>
      </c>
      <c r="E586" s="39"/>
      <c r="F586" s="14"/>
      <c r="G586" s="14"/>
      <c r="H586" s="14">
        <v>50</v>
      </c>
      <c r="I586" s="14"/>
      <c r="J586" s="9">
        <v>4</v>
      </c>
      <c r="K586" s="14">
        <v>37.5</v>
      </c>
      <c r="L586" s="14">
        <v>29.7</v>
      </c>
      <c r="M586" s="14">
        <v>0.36</v>
      </c>
      <c r="N586" s="14">
        <f t="shared" si="27"/>
        <v>0.41208791208791207</v>
      </c>
      <c r="O586" s="14">
        <f t="shared" si="28"/>
        <v>2.8481012658227862</v>
      </c>
      <c r="P586" s="14"/>
      <c r="Q586" s="14"/>
      <c r="R586" s="14"/>
      <c r="W586" t="s">
        <v>3530</v>
      </c>
      <c r="X586" s="6">
        <v>2004</v>
      </c>
      <c r="Z586" s="6">
        <v>0</v>
      </c>
      <c r="AD586" s="14">
        <v>91</v>
      </c>
    </row>
    <row r="587" spans="1:30">
      <c r="A587" s="9">
        <v>7</v>
      </c>
      <c r="B587" s="9" t="str">
        <f t="shared" si="29"/>
        <v>Monacor SPH-170 Al S</v>
      </c>
      <c r="C587" s="14" t="s">
        <v>1009</v>
      </c>
      <c r="D587" s="14" t="s">
        <v>1345</v>
      </c>
      <c r="E587" s="39"/>
      <c r="F587" s="14"/>
      <c r="G587" s="14"/>
      <c r="H587" s="14">
        <v>50</v>
      </c>
      <c r="I587" s="14"/>
      <c r="J587" s="9">
        <v>4</v>
      </c>
      <c r="K587" s="14">
        <v>37.4</v>
      </c>
      <c r="L587" s="14">
        <v>29.8</v>
      </c>
      <c r="M587" s="14">
        <v>0.35</v>
      </c>
      <c r="N587" s="14">
        <f t="shared" si="27"/>
        <v>0.38958333333333334</v>
      </c>
      <c r="O587" s="14">
        <f t="shared" si="28"/>
        <v>3.4447368421052631</v>
      </c>
      <c r="P587" s="14"/>
      <c r="Q587" s="14"/>
      <c r="R587" s="14"/>
      <c r="W587" t="s">
        <v>3530</v>
      </c>
      <c r="X587" s="6">
        <v>2004</v>
      </c>
      <c r="Z587" s="6">
        <v>0</v>
      </c>
      <c r="AD587" s="14">
        <v>96</v>
      </c>
    </row>
    <row r="588" spans="1:30">
      <c r="A588" s="9">
        <v>7</v>
      </c>
      <c r="B588" s="9" t="str">
        <f t="shared" si="29"/>
        <v>Monacor SPH-176</v>
      </c>
      <c r="C588" s="14" t="s">
        <v>1009</v>
      </c>
      <c r="D588" s="14" t="s">
        <v>1346</v>
      </c>
      <c r="E588" s="39"/>
      <c r="F588" s="14"/>
      <c r="G588" s="14"/>
      <c r="H588" s="14">
        <v>70</v>
      </c>
      <c r="I588" s="14"/>
      <c r="J588" s="9">
        <v>5.5</v>
      </c>
      <c r="K588" s="14">
        <v>43.2</v>
      </c>
      <c r="L588" s="14">
        <v>25.4</v>
      </c>
      <c r="M588" s="14">
        <v>0.38</v>
      </c>
      <c r="N588" s="14">
        <f t="shared" si="27"/>
        <v>0.45957446808510644</v>
      </c>
      <c r="O588" s="14">
        <f t="shared" si="28"/>
        <v>2.1946524064171098</v>
      </c>
      <c r="P588" s="14"/>
      <c r="Q588" s="14"/>
      <c r="R588" s="14"/>
      <c r="W588" t="s">
        <v>3530</v>
      </c>
      <c r="X588" s="6">
        <v>2004</v>
      </c>
      <c r="Z588" s="6">
        <v>0</v>
      </c>
      <c r="AD588" s="14">
        <v>94</v>
      </c>
    </row>
    <row r="589" spans="1:30">
      <c r="A589" s="9">
        <v>7</v>
      </c>
      <c r="B589" s="9" t="str">
        <f t="shared" si="29"/>
        <v>Peerless CSX 176 H</v>
      </c>
      <c r="C589" s="14" t="s">
        <v>236</v>
      </c>
      <c r="D589" s="14" t="s">
        <v>1347</v>
      </c>
      <c r="E589" s="39"/>
      <c r="F589" s="14"/>
      <c r="G589" s="14"/>
      <c r="H589" s="14">
        <v>150</v>
      </c>
      <c r="I589" s="14">
        <v>86.5</v>
      </c>
      <c r="J589" s="9">
        <v>5.5</v>
      </c>
      <c r="K589" s="14">
        <v>38</v>
      </c>
      <c r="L589" s="14">
        <v>27.7</v>
      </c>
      <c r="M589" s="14">
        <v>0.43</v>
      </c>
      <c r="N589" s="14">
        <f t="shared" si="27"/>
        <v>0.52777777777777779</v>
      </c>
      <c r="O589" s="14">
        <f t="shared" si="28"/>
        <v>2.3210227272727262</v>
      </c>
      <c r="P589" s="14"/>
      <c r="Q589" s="14"/>
      <c r="R589" s="14"/>
      <c r="W589" t="s">
        <v>3530</v>
      </c>
      <c r="X589" s="6">
        <v>2004</v>
      </c>
      <c r="Z589" s="6">
        <v>0</v>
      </c>
      <c r="AD589" s="14">
        <v>72</v>
      </c>
    </row>
    <row r="590" spans="1:30">
      <c r="A590" s="9">
        <v>7</v>
      </c>
      <c r="B590" s="9" t="str">
        <f t="shared" si="29"/>
        <v>Philips AD70655 W8</v>
      </c>
      <c r="C590" s="14" t="s">
        <v>1348</v>
      </c>
      <c r="D590" s="14" t="s">
        <v>1349</v>
      </c>
      <c r="E590" s="39"/>
      <c r="F590" s="14"/>
      <c r="G590" s="14"/>
      <c r="H590" s="14">
        <v>60</v>
      </c>
      <c r="I590" s="14">
        <v>84</v>
      </c>
      <c r="J590" s="9">
        <v>7.5</v>
      </c>
      <c r="K590" s="14">
        <v>32</v>
      </c>
      <c r="L590" s="14">
        <v>23.6</v>
      </c>
      <c r="M590" s="14">
        <v>0.4103</v>
      </c>
      <c r="N590" s="14">
        <f t="shared" si="27"/>
        <v>0.45714285714285713</v>
      </c>
      <c r="O590" s="14">
        <f t="shared" si="28"/>
        <v>4.0041476059774288</v>
      </c>
      <c r="P590" s="14"/>
      <c r="Q590" s="14"/>
      <c r="R590" s="14"/>
      <c r="W590" t="s">
        <v>3530</v>
      </c>
      <c r="X590" s="6">
        <v>2004</v>
      </c>
      <c r="Z590" s="6">
        <v>0</v>
      </c>
      <c r="AD590" s="14">
        <v>70</v>
      </c>
    </row>
    <row r="591" spans="1:30">
      <c r="A591" s="9">
        <v>7</v>
      </c>
      <c r="B591" s="9" t="str">
        <f t="shared" si="29"/>
        <v>Philips AD7066 W8</v>
      </c>
      <c r="C591" s="14" t="s">
        <v>1348</v>
      </c>
      <c r="D591" s="14" t="s">
        <v>1350</v>
      </c>
      <c r="E591" s="39"/>
      <c r="F591" s="14"/>
      <c r="G591" s="14"/>
      <c r="H591" s="14">
        <v>40</v>
      </c>
      <c r="I591" s="14">
        <v>88</v>
      </c>
      <c r="J591" s="9">
        <v>2.5</v>
      </c>
      <c r="K591" s="14">
        <v>45</v>
      </c>
      <c r="L591" s="14">
        <v>21.7</v>
      </c>
      <c r="M591" s="14">
        <v>0.45269999999999999</v>
      </c>
      <c r="N591" s="14">
        <f t="shared" si="27"/>
        <v>0.54216867469879515</v>
      </c>
      <c r="O591" s="14">
        <f t="shared" si="28"/>
        <v>2.7433038419585518</v>
      </c>
      <c r="P591" s="14"/>
      <c r="Q591" s="14"/>
      <c r="R591" s="14"/>
      <c r="W591" t="s">
        <v>3530</v>
      </c>
      <c r="X591" s="6">
        <v>2004</v>
      </c>
      <c r="Z591" s="6">
        <v>0</v>
      </c>
      <c r="AD591" s="14">
        <v>83</v>
      </c>
    </row>
    <row r="592" spans="1:30">
      <c r="A592" s="9">
        <v>7</v>
      </c>
      <c r="B592" s="9" t="str">
        <f t="shared" si="29"/>
        <v>Scan-Speak 18S/8535-00</v>
      </c>
      <c r="C592" s="14" t="s">
        <v>1029</v>
      </c>
      <c r="D592" s="14" t="s">
        <v>1351</v>
      </c>
      <c r="E592" s="39"/>
      <c r="F592" s="14"/>
      <c r="G592" s="14"/>
      <c r="H592" s="14">
        <v>70</v>
      </c>
      <c r="I592" s="14">
        <v>86.5</v>
      </c>
      <c r="J592" s="9">
        <v>5</v>
      </c>
      <c r="K592" s="14">
        <v>26</v>
      </c>
      <c r="L592" s="14">
        <v>72</v>
      </c>
      <c r="M592" s="14">
        <v>0.4</v>
      </c>
      <c r="N592" s="14">
        <f t="shared" si="27"/>
        <v>0.47272727272727272</v>
      </c>
      <c r="O592" s="14">
        <f t="shared" si="28"/>
        <v>2.6</v>
      </c>
      <c r="P592" s="14"/>
      <c r="Q592" s="14"/>
      <c r="R592" s="14"/>
      <c r="W592" t="s">
        <v>3530</v>
      </c>
      <c r="X592" s="6">
        <v>2004</v>
      </c>
      <c r="Z592" s="6">
        <v>0</v>
      </c>
      <c r="AD592" s="14">
        <v>55</v>
      </c>
    </row>
    <row r="593" spans="1:30">
      <c r="A593" s="9">
        <v>7</v>
      </c>
      <c r="B593" s="9" t="str">
        <f t="shared" si="29"/>
        <v>Scan-Speak 18W/4531G00</v>
      </c>
      <c r="C593" s="14" t="s">
        <v>1029</v>
      </c>
      <c r="D593" s="14" t="s">
        <v>1352</v>
      </c>
      <c r="E593" s="39"/>
      <c r="F593" s="14"/>
      <c r="G593" s="14"/>
      <c r="H593" s="14">
        <v>70</v>
      </c>
      <c r="I593" s="14">
        <v>90</v>
      </c>
      <c r="J593" s="9">
        <v>6.5</v>
      </c>
      <c r="K593" s="14">
        <v>33</v>
      </c>
      <c r="L593" s="14">
        <v>42</v>
      </c>
      <c r="M593" s="14">
        <v>0.35</v>
      </c>
      <c r="N593" s="14">
        <f t="shared" si="27"/>
        <v>0.37931034482758619</v>
      </c>
      <c r="O593" s="14">
        <f t="shared" si="28"/>
        <v>4.5294117647058876</v>
      </c>
      <c r="P593" s="14"/>
      <c r="Q593" s="14"/>
      <c r="R593" s="14"/>
      <c r="W593" t="s">
        <v>3530</v>
      </c>
      <c r="X593" s="6">
        <v>2004</v>
      </c>
      <c r="Z593" s="6">
        <v>0</v>
      </c>
      <c r="AD593" s="14">
        <v>87</v>
      </c>
    </row>
    <row r="594" spans="1:30">
      <c r="A594" s="9">
        <v>7</v>
      </c>
      <c r="B594" s="9" t="str">
        <f t="shared" si="29"/>
        <v>Scan-Speak 18W/8531G00</v>
      </c>
      <c r="C594" s="14" t="s">
        <v>1029</v>
      </c>
      <c r="D594" s="14" t="s">
        <v>1353</v>
      </c>
      <c r="E594" s="39"/>
      <c r="F594" s="14"/>
      <c r="G594" s="14"/>
      <c r="H594" s="14">
        <v>60</v>
      </c>
      <c r="I594" s="14">
        <v>87</v>
      </c>
      <c r="J594" s="9">
        <v>6.5</v>
      </c>
      <c r="K594" s="14">
        <v>28</v>
      </c>
      <c r="L594" s="14">
        <v>59</v>
      </c>
      <c r="M594" s="14">
        <v>0.36</v>
      </c>
      <c r="N594" s="14">
        <f t="shared" si="27"/>
        <v>0.3888888888888889</v>
      </c>
      <c r="O594" s="14">
        <f t="shared" si="28"/>
        <v>4.8461538461538423</v>
      </c>
      <c r="P594" s="14"/>
      <c r="Q594" s="14"/>
      <c r="R594" s="14"/>
      <c r="W594" t="s">
        <v>3530</v>
      </c>
      <c r="X594" s="6">
        <v>2004</v>
      </c>
      <c r="Z594" s="6">
        <v>0</v>
      </c>
      <c r="AD594" s="14">
        <v>72</v>
      </c>
    </row>
    <row r="595" spans="1:30">
      <c r="A595" s="9">
        <v>7</v>
      </c>
      <c r="B595" s="9" t="str">
        <f t="shared" si="29"/>
        <v>Scan-Speak 18W/8531G00</v>
      </c>
      <c r="C595" s="14" t="s">
        <v>1029</v>
      </c>
      <c r="D595" s="14" t="s">
        <v>1353</v>
      </c>
      <c r="E595" s="39"/>
      <c r="F595" s="14"/>
      <c r="G595" s="14"/>
      <c r="H595" s="14">
        <v>60</v>
      </c>
      <c r="I595" s="14">
        <v>87</v>
      </c>
      <c r="J595" s="9">
        <v>6.5</v>
      </c>
      <c r="K595" s="14">
        <v>28</v>
      </c>
      <c r="L595" s="14">
        <v>59</v>
      </c>
      <c r="M595" s="14">
        <v>0.36</v>
      </c>
      <c r="N595" s="14">
        <f t="shared" si="27"/>
        <v>0.3888888888888889</v>
      </c>
      <c r="O595" s="14">
        <f t="shared" si="28"/>
        <v>4.8461538461538423</v>
      </c>
      <c r="P595" s="14"/>
      <c r="Q595" s="14"/>
      <c r="R595" s="14"/>
      <c r="W595" t="s">
        <v>3530</v>
      </c>
      <c r="X595" s="6">
        <v>2004</v>
      </c>
      <c r="Z595" s="6">
        <v>0</v>
      </c>
      <c r="AD595" s="14">
        <v>72</v>
      </c>
    </row>
    <row r="596" spans="1:30">
      <c r="A596" s="9">
        <v>7</v>
      </c>
      <c r="B596" s="9" t="str">
        <f t="shared" si="29"/>
        <v>Scan-Speak 18W/8535-00</v>
      </c>
      <c r="C596" s="14" t="s">
        <v>1029</v>
      </c>
      <c r="D596" s="14" t="s">
        <v>1354</v>
      </c>
      <c r="E596" s="39"/>
      <c r="F596" s="14"/>
      <c r="G596" s="14"/>
      <c r="H596" s="14">
        <v>70</v>
      </c>
      <c r="I596" s="14">
        <v>86.5</v>
      </c>
      <c r="J596" s="9">
        <v>5</v>
      </c>
      <c r="K596" s="14">
        <v>26</v>
      </c>
      <c r="L596" s="14">
        <v>72</v>
      </c>
      <c r="M596" s="14">
        <v>0.38</v>
      </c>
      <c r="N596" s="14">
        <f t="shared" si="27"/>
        <v>0.44827586206896552</v>
      </c>
      <c r="O596" s="14">
        <f t="shared" si="28"/>
        <v>2.4949494949494944</v>
      </c>
      <c r="P596" s="14"/>
      <c r="Q596" s="14"/>
      <c r="R596" s="14"/>
      <c r="W596" t="s">
        <v>3530</v>
      </c>
      <c r="X596" s="6">
        <v>2004</v>
      </c>
      <c r="Z596" s="6">
        <v>0</v>
      </c>
      <c r="AD596" s="14">
        <v>58</v>
      </c>
    </row>
    <row r="597" spans="1:30">
      <c r="A597" s="9">
        <v>7</v>
      </c>
      <c r="B597" s="9" t="str">
        <f t="shared" si="29"/>
        <v>Scan-Speak 18W/8542-00</v>
      </c>
      <c r="C597" s="14" t="s">
        <v>1029</v>
      </c>
      <c r="D597" s="14" t="s">
        <v>1355</v>
      </c>
      <c r="E597" s="39"/>
      <c r="F597" s="14"/>
      <c r="G597" s="14"/>
      <c r="H597" s="14">
        <v>70</v>
      </c>
      <c r="I597" s="14">
        <v>89</v>
      </c>
      <c r="J597" s="9">
        <v>6.5</v>
      </c>
      <c r="K597" s="14">
        <v>30</v>
      </c>
      <c r="L597" s="14">
        <v>49</v>
      </c>
      <c r="M597" s="14">
        <v>0.22</v>
      </c>
      <c r="N597" s="14">
        <f t="shared" si="27"/>
        <v>0.2608695652173913</v>
      </c>
      <c r="O597" s="14">
        <f t="shared" si="28"/>
        <v>1.4042553191489358</v>
      </c>
      <c r="P597" s="14"/>
      <c r="Q597" s="14"/>
      <c r="R597" s="14"/>
      <c r="W597" t="s">
        <v>3530</v>
      </c>
      <c r="X597" s="6">
        <v>2004</v>
      </c>
      <c r="Z597" s="6">
        <v>0</v>
      </c>
      <c r="AD597" s="14">
        <v>115</v>
      </c>
    </row>
    <row r="598" spans="1:30">
      <c r="A598" s="9">
        <v>7</v>
      </c>
      <c r="B598" s="9" t="str">
        <f t="shared" si="29"/>
        <v>Scan-Speak 18W/8543-00</v>
      </c>
      <c r="C598" s="14" t="s">
        <v>1029</v>
      </c>
      <c r="D598" s="14" t="s">
        <v>1356</v>
      </c>
      <c r="E598" s="39"/>
      <c r="F598" s="14"/>
      <c r="G598" s="14"/>
      <c r="H598" s="14">
        <v>80</v>
      </c>
      <c r="I598" s="14">
        <v>88.5</v>
      </c>
      <c r="J598" s="9">
        <v>6.5</v>
      </c>
      <c r="K598" s="14">
        <v>30</v>
      </c>
      <c r="L598" s="14">
        <v>49</v>
      </c>
      <c r="M598" s="14">
        <v>0.22</v>
      </c>
      <c r="N598" s="14">
        <f t="shared" si="27"/>
        <v>0.2608695652173913</v>
      </c>
      <c r="O598" s="14">
        <f t="shared" si="28"/>
        <v>1.4042553191489358</v>
      </c>
      <c r="P598" s="14"/>
      <c r="Q598" s="14"/>
      <c r="R598" s="14"/>
      <c r="W598" t="s">
        <v>3530</v>
      </c>
      <c r="X598" s="6">
        <v>2004</v>
      </c>
      <c r="Z598" s="6">
        <v>0</v>
      </c>
      <c r="AD598" s="14">
        <v>115</v>
      </c>
    </row>
    <row r="599" spans="1:30">
      <c r="A599" s="9">
        <v>7</v>
      </c>
      <c r="B599" s="9" t="str">
        <f t="shared" si="29"/>
        <v>Scan-Speak 18W/8545-00</v>
      </c>
      <c r="C599" s="14" t="s">
        <v>1029</v>
      </c>
      <c r="D599" s="14" t="s">
        <v>1357</v>
      </c>
      <c r="E599" s="39"/>
      <c r="F599" s="14"/>
      <c r="G599" s="14"/>
      <c r="H599" s="14">
        <v>100</v>
      </c>
      <c r="I599" s="14">
        <v>88</v>
      </c>
      <c r="J599" s="9">
        <v>6.5</v>
      </c>
      <c r="K599" s="14">
        <v>28</v>
      </c>
      <c r="L599" s="14">
        <v>48</v>
      </c>
      <c r="M599" s="14">
        <v>0.27</v>
      </c>
      <c r="N599" s="14">
        <f t="shared" si="27"/>
        <v>0.30107526881720431</v>
      </c>
      <c r="O599" s="14">
        <f t="shared" si="28"/>
        <v>2.615916955017302</v>
      </c>
      <c r="P599" s="14"/>
      <c r="Q599" s="14"/>
      <c r="R599" s="14"/>
      <c r="W599" t="s">
        <v>3530</v>
      </c>
      <c r="X599" s="6">
        <v>2004</v>
      </c>
      <c r="Z599" s="6">
        <v>0</v>
      </c>
      <c r="AD599" s="14">
        <v>93</v>
      </c>
    </row>
    <row r="600" spans="1:30">
      <c r="A600" s="9">
        <v>7</v>
      </c>
      <c r="B600" s="9" t="str">
        <f t="shared" si="29"/>
        <v>Scan-Speak 18W/8545K00</v>
      </c>
      <c r="C600" s="14" t="s">
        <v>1029</v>
      </c>
      <c r="D600" s="14" t="s">
        <v>1358</v>
      </c>
      <c r="E600" s="39"/>
      <c r="F600" s="14"/>
      <c r="G600" s="14"/>
      <c r="H600" s="14">
        <v>100</v>
      </c>
      <c r="I600" s="14">
        <v>87.5</v>
      </c>
      <c r="J600" s="9">
        <v>6.5</v>
      </c>
      <c r="K600" s="14">
        <v>28</v>
      </c>
      <c r="L600" s="14">
        <v>48</v>
      </c>
      <c r="M600" s="14">
        <v>0.28000000000000003</v>
      </c>
      <c r="N600" s="14">
        <f t="shared" si="27"/>
        <v>0.30107526881720431</v>
      </c>
      <c r="O600" s="14">
        <f t="shared" si="28"/>
        <v>4</v>
      </c>
      <c r="P600" s="14"/>
      <c r="Q600" s="14"/>
      <c r="R600" s="14"/>
      <c r="W600" t="s">
        <v>3530</v>
      </c>
      <c r="X600" s="6">
        <v>2004</v>
      </c>
      <c r="Z600" s="6">
        <v>0</v>
      </c>
      <c r="AD600" s="14">
        <v>93</v>
      </c>
    </row>
    <row r="601" spans="1:30">
      <c r="A601" s="9">
        <v>7</v>
      </c>
      <c r="B601" s="9" t="str">
        <f t="shared" si="29"/>
        <v>Scan-Speak 18W/8546-00</v>
      </c>
      <c r="C601" s="14" t="s">
        <v>1029</v>
      </c>
      <c r="D601" s="14" t="s">
        <v>1359</v>
      </c>
      <c r="E601" s="39"/>
      <c r="F601" s="14"/>
      <c r="G601" s="14"/>
      <c r="H601" s="14">
        <v>100</v>
      </c>
      <c r="I601" s="14">
        <v>88</v>
      </c>
      <c r="J601" s="9">
        <v>6.5</v>
      </c>
      <c r="K601" s="14">
        <v>22</v>
      </c>
      <c r="L601" s="14">
        <v>84</v>
      </c>
      <c r="M601" s="14">
        <v>0.19</v>
      </c>
      <c r="N601" s="14">
        <f t="shared" si="27"/>
        <v>0.22</v>
      </c>
      <c r="O601" s="14">
        <f t="shared" si="28"/>
        <v>1.3933333333333333</v>
      </c>
      <c r="P601" s="14"/>
      <c r="Q601" s="14"/>
      <c r="R601" s="14"/>
      <c r="W601" t="s">
        <v>3530</v>
      </c>
      <c r="X601" s="6">
        <v>2004</v>
      </c>
      <c r="Z601" s="6">
        <v>0</v>
      </c>
      <c r="AD601" s="14">
        <v>100</v>
      </c>
    </row>
    <row r="602" spans="1:30">
      <c r="A602" s="9">
        <v>7</v>
      </c>
      <c r="B602" s="9" t="str">
        <f t="shared" si="29"/>
        <v xml:space="preserve">Seas CA18RNXÂ </v>
      </c>
      <c r="C602" s="14" t="s">
        <v>874</v>
      </c>
      <c r="D602" s="14" t="s">
        <v>1360</v>
      </c>
      <c r="E602" s="39"/>
      <c r="F602" s="14"/>
      <c r="G602" s="14"/>
      <c r="H602" s="14"/>
      <c r="I602" s="14"/>
      <c r="J602" s="9"/>
      <c r="K602" s="14">
        <v>36</v>
      </c>
      <c r="L602" s="14">
        <v>36</v>
      </c>
      <c r="M602" s="14">
        <v>0.35</v>
      </c>
      <c r="N602" s="14">
        <f t="shared" si="27"/>
        <v>0</v>
      </c>
      <c r="O602" s="14">
        <f t="shared" si="28"/>
        <v>0</v>
      </c>
      <c r="P602" s="14"/>
      <c r="Q602" s="14"/>
      <c r="R602" s="14"/>
      <c r="W602" t="s">
        <v>3530</v>
      </c>
      <c r="X602" s="6">
        <v>2004</v>
      </c>
      <c r="Z602" s="6">
        <v>0</v>
      </c>
      <c r="AD602" s="14"/>
    </row>
    <row r="603" spans="1:30">
      <c r="A603" s="9">
        <v>7</v>
      </c>
      <c r="B603" s="9" t="str">
        <f t="shared" si="29"/>
        <v xml:space="preserve">Seas L18RCY/PÂ </v>
      </c>
      <c r="C603" s="14" t="s">
        <v>874</v>
      </c>
      <c r="D603" s="14" t="s">
        <v>1361</v>
      </c>
      <c r="E603" s="39"/>
      <c r="F603" s="14"/>
      <c r="G603" s="14"/>
      <c r="H603" s="14"/>
      <c r="I603" s="14"/>
      <c r="J603" s="9"/>
      <c r="K603" s="14">
        <v>35</v>
      </c>
      <c r="L603" s="14">
        <v>34</v>
      </c>
      <c r="M603" s="14">
        <v>0.32</v>
      </c>
      <c r="N603" s="14">
        <f t="shared" si="27"/>
        <v>0</v>
      </c>
      <c r="O603" s="14">
        <f t="shared" si="28"/>
        <v>0</v>
      </c>
      <c r="P603" s="14"/>
      <c r="Q603" s="14"/>
      <c r="R603" s="14"/>
      <c r="W603" t="s">
        <v>3530</v>
      </c>
      <c r="X603" s="6">
        <v>2004</v>
      </c>
      <c r="Z603" s="6">
        <v>0</v>
      </c>
      <c r="AD603" s="14"/>
    </row>
    <row r="604" spans="1:30">
      <c r="A604" s="9">
        <v>7</v>
      </c>
      <c r="B604" s="9" t="str">
        <f t="shared" si="29"/>
        <v>Seas L18RNX/P</v>
      </c>
      <c r="C604" s="14" t="s">
        <v>874</v>
      </c>
      <c r="D604" s="14" t="s">
        <v>1362</v>
      </c>
      <c r="E604" s="39"/>
      <c r="F604" s="14"/>
      <c r="G604" s="14"/>
      <c r="H604" s="14"/>
      <c r="I604" s="14"/>
      <c r="J604" s="9"/>
      <c r="K604" s="14">
        <v>37</v>
      </c>
      <c r="L604" s="14">
        <v>26</v>
      </c>
      <c r="M604" s="14">
        <v>0.33</v>
      </c>
      <c r="N604" s="14">
        <f t="shared" si="27"/>
        <v>0</v>
      </c>
      <c r="O604" s="14">
        <f t="shared" si="28"/>
        <v>0</v>
      </c>
      <c r="P604" s="14"/>
      <c r="Q604" s="14"/>
      <c r="R604" s="14"/>
      <c r="W604" t="s">
        <v>3530</v>
      </c>
      <c r="X604" s="6">
        <v>2004</v>
      </c>
      <c r="Z604" s="6">
        <v>0</v>
      </c>
      <c r="AD604" s="14"/>
    </row>
    <row r="605" spans="1:30">
      <c r="A605" s="9">
        <v>7</v>
      </c>
      <c r="B605" s="9" t="str">
        <f t="shared" si="29"/>
        <v>Seas T18RECOAX/TVFC</v>
      </c>
      <c r="C605" s="14" t="s">
        <v>874</v>
      </c>
      <c r="D605" s="14" t="s">
        <v>1363</v>
      </c>
      <c r="E605" s="39"/>
      <c r="F605" s="14"/>
      <c r="G605" s="14"/>
      <c r="H605" s="14"/>
      <c r="I605" s="14"/>
      <c r="J605" s="9"/>
      <c r="K605" s="14">
        <v>38</v>
      </c>
      <c r="L605" s="14">
        <v>27</v>
      </c>
      <c r="M605" s="14">
        <v>0.3</v>
      </c>
      <c r="N605" s="14">
        <f t="shared" si="27"/>
        <v>0</v>
      </c>
      <c r="O605" s="14">
        <f t="shared" si="28"/>
        <v>0</v>
      </c>
      <c r="P605" s="14"/>
      <c r="Q605" s="14"/>
      <c r="R605" s="14"/>
      <c r="W605" t="s">
        <v>3530</v>
      </c>
      <c r="X605" s="6">
        <v>2004</v>
      </c>
      <c r="Z605" s="6">
        <v>0</v>
      </c>
      <c r="AD605" s="14"/>
    </row>
    <row r="606" spans="1:30">
      <c r="A606" s="9">
        <v>7</v>
      </c>
      <c r="B606" s="9" t="str">
        <f t="shared" si="29"/>
        <v>Seas W18E001</v>
      </c>
      <c r="C606" s="14" t="s">
        <v>874</v>
      </c>
      <c r="D606" s="14" t="s">
        <v>1364</v>
      </c>
      <c r="E606" s="39"/>
      <c r="F606" s="14"/>
      <c r="G606" s="14"/>
      <c r="H606" s="14"/>
      <c r="I606" s="14"/>
      <c r="J606" s="9"/>
      <c r="K606" s="14">
        <v>31</v>
      </c>
      <c r="L606" s="14">
        <v>37</v>
      </c>
      <c r="M606" s="14">
        <v>0.34</v>
      </c>
      <c r="N606" s="14">
        <f t="shared" si="27"/>
        <v>0</v>
      </c>
      <c r="O606" s="14">
        <f t="shared" si="28"/>
        <v>0</v>
      </c>
      <c r="P606" s="14"/>
      <c r="Q606" s="14"/>
      <c r="R606" s="14"/>
      <c r="W606" t="s">
        <v>3530</v>
      </c>
      <c r="X606" s="6">
        <v>2004</v>
      </c>
      <c r="Z606" s="6">
        <v>0</v>
      </c>
      <c r="AD606" s="14"/>
    </row>
    <row r="607" spans="1:30">
      <c r="A607" s="9">
        <v>7</v>
      </c>
      <c r="B607" s="9" t="str">
        <f t="shared" si="29"/>
        <v>Seas W18EX001</v>
      </c>
      <c r="C607" s="14" t="s">
        <v>874</v>
      </c>
      <c r="D607" s="14" t="s">
        <v>1365</v>
      </c>
      <c r="E607" s="39"/>
      <c r="F607" s="14"/>
      <c r="G607" s="14"/>
      <c r="H607" s="14"/>
      <c r="I607" s="14"/>
      <c r="J607" s="9"/>
      <c r="K607" s="14">
        <v>31</v>
      </c>
      <c r="L607" s="14">
        <v>37</v>
      </c>
      <c r="M607" s="14">
        <v>0.24</v>
      </c>
      <c r="N607" s="14">
        <f t="shared" si="27"/>
        <v>0</v>
      </c>
      <c r="O607" s="14">
        <f t="shared" si="28"/>
        <v>0</v>
      </c>
      <c r="P607" s="14"/>
      <c r="Q607" s="14"/>
      <c r="R607" s="14"/>
      <c r="W607" t="s">
        <v>3530</v>
      </c>
      <c r="X607" s="6">
        <v>2004</v>
      </c>
      <c r="Z607" s="6">
        <v>0</v>
      </c>
      <c r="AD607" s="14"/>
    </row>
    <row r="608" spans="1:30">
      <c r="A608" s="9">
        <v>7</v>
      </c>
      <c r="B608" s="9" t="str">
        <f t="shared" si="29"/>
        <v>Stillwater F-6.9</v>
      </c>
      <c r="C608" s="14" t="s">
        <v>1292</v>
      </c>
      <c r="D608" s="14" t="s">
        <v>1366</v>
      </c>
      <c r="E608" s="39"/>
      <c r="F608" s="14"/>
      <c r="G608" s="14"/>
      <c r="H608" s="14">
        <v>200</v>
      </c>
      <c r="I608" s="14">
        <v>96</v>
      </c>
      <c r="J608" s="9"/>
      <c r="K608" s="14">
        <v>32</v>
      </c>
      <c r="L608" s="14">
        <v>56.09</v>
      </c>
      <c r="M608" s="14">
        <v>0.32600000000000001</v>
      </c>
      <c r="N608" s="14">
        <f t="shared" si="27"/>
        <v>0</v>
      </c>
      <c r="O608" s="14">
        <f t="shared" si="28"/>
        <v>0</v>
      </c>
      <c r="P608" s="14"/>
      <c r="Q608" s="14"/>
      <c r="R608" s="14"/>
      <c r="W608" t="s">
        <v>3530</v>
      </c>
      <c r="X608" s="6">
        <v>2004</v>
      </c>
      <c r="Z608" s="6">
        <v>0</v>
      </c>
      <c r="AD608" s="14"/>
    </row>
    <row r="609" spans="1:30">
      <c r="A609" s="9">
        <v>7</v>
      </c>
      <c r="B609" s="9" t="str">
        <f t="shared" si="29"/>
        <v>Supravox 165-2000</v>
      </c>
      <c r="C609" s="14" t="s">
        <v>1209</v>
      </c>
      <c r="D609" s="14" t="s">
        <v>1367</v>
      </c>
      <c r="E609" s="39"/>
      <c r="F609" s="14"/>
      <c r="G609" s="14"/>
      <c r="H609" s="14">
        <v>35</v>
      </c>
      <c r="I609" s="14">
        <v>95</v>
      </c>
      <c r="J609" s="9">
        <v>10</v>
      </c>
      <c r="K609" s="14">
        <v>75</v>
      </c>
      <c r="L609" s="14">
        <v>32</v>
      </c>
      <c r="M609" s="14">
        <v>0.74</v>
      </c>
      <c r="N609" s="14">
        <f t="shared" si="27"/>
        <v>0.7978723404255319</v>
      </c>
      <c r="O609" s="14">
        <f t="shared" si="28"/>
        <v>10.202205882352953</v>
      </c>
      <c r="P609" s="14"/>
      <c r="Q609" s="14"/>
      <c r="R609" s="14"/>
      <c r="W609" t="s">
        <v>3530</v>
      </c>
      <c r="X609" s="6">
        <v>2004</v>
      </c>
      <c r="Z609" s="6">
        <v>0</v>
      </c>
      <c r="AD609" s="14">
        <v>94</v>
      </c>
    </row>
    <row r="610" spans="1:30">
      <c r="A610" s="9">
        <v>7</v>
      </c>
      <c r="B610" s="9" t="str">
        <f t="shared" si="29"/>
        <v>Supravox 165-2000EXC</v>
      </c>
      <c r="C610" s="14" t="s">
        <v>1209</v>
      </c>
      <c r="D610" s="14" t="s">
        <v>1368</v>
      </c>
      <c r="E610" s="39"/>
      <c r="F610" s="14"/>
      <c r="G610" s="14"/>
      <c r="H610" s="14">
        <v>35</v>
      </c>
      <c r="I610" s="14">
        <v>95</v>
      </c>
      <c r="J610" s="9">
        <v>5</v>
      </c>
      <c r="K610" s="14">
        <v>78</v>
      </c>
      <c r="L610" s="14">
        <v>39.5</v>
      </c>
      <c r="M610" s="14">
        <v>0.8</v>
      </c>
      <c r="N610" s="14">
        <f t="shared" si="27"/>
        <v>0.84782608695652173</v>
      </c>
      <c r="O610" s="14">
        <f t="shared" si="28"/>
        <v>14.181818181818187</v>
      </c>
      <c r="P610" s="14"/>
      <c r="Q610" s="14"/>
      <c r="R610" s="14"/>
      <c r="W610" t="s">
        <v>3530</v>
      </c>
      <c r="X610" s="6">
        <v>2004</v>
      </c>
      <c r="Z610" s="6">
        <v>0</v>
      </c>
      <c r="AD610" s="14">
        <v>92</v>
      </c>
    </row>
    <row r="611" spans="1:30">
      <c r="A611" s="9">
        <v>7</v>
      </c>
      <c r="B611" s="9" t="str">
        <f t="shared" si="29"/>
        <v>Supravox 165-GMF</v>
      </c>
      <c r="C611" s="14" t="s">
        <v>1209</v>
      </c>
      <c r="D611" s="14" t="s">
        <v>1369</v>
      </c>
      <c r="E611" s="39"/>
      <c r="F611" s="14"/>
      <c r="G611" s="14"/>
      <c r="H611" s="14">
        <v>35</v>
      </c>
      <c r="I611" s="14">
        <v>97</v>
      </c>
      <c r="J611" s="9">
        <v>6</v>
      </c>
      <c r="K611" s="14">
        <v>64</v>
      </c>
      <c r="L611" s="14">
        <v>33</v>
      </c>
      <c r="M611" s="14">
        <v>0.38</v>
      </c>
      <c r="N611" s="14">
        <f t="shared" si="27"/>
        <v>0.4</v>
      </c>
      <c r="O611" s="14">
        <f t="shared" si="28"/>
        <v>7.599999999999989</v>
      </c>
      <c r="P611" s="14"/>
      <c r="Q611" s="14"/>
      <c r="R611" s="14"/>
      <c r="W611" t="s">
        <v>3530</v>
      </c>
      <c r="X611" s="6">
        <v>2004</v>
      </c>
      <c r="Z611" s="6">
        <v>0</v>
      </c>
      <c r="AD611" s="14">
        <v>160</v>
      </c>
    </row>
    <row r="612" spans="1:30">
      <c r="A612" s="9">
        <v>7</v>
      </c>
      <c r="B612" s="9" t="str">
        <f t="shared" si="29"/>
        <v>Supravox 165-LB</v>
      </c>
      <c r="C612" s="14" t="s">
        <v>1209</v>
      </c>
      <c r="D612" s="14" t="s">
        <v>1370</v>
      </c>
      <c r="E612" s="39"/>
      <c r="F612" s="14"/>
      <c r="G612" s="14"/>
      <c r="H612" s="14">
        <v>35</v>
      </c>
      <c r="I612" s="14">
        <v>96</v>
      </c>
      <c r="J612" s="9">
        <v>6</v>
      </c>
      <c r="K612" s="14">
        <v>64</v>
      </c>
      <c r="L612" s="14">
        <v>33</v>
      </c>
      <c r="M612" s="14">
        <v>0.42</v>
      </c>
      <c r="N612" s="14">
        <f t="shared" si="27"/>
        <v>0.46043165467625902</v>
      </c>
      <c r="O612" s="14">
        <f t="shared" si="28"/>
        <v>4.7829181494661928</v>
      </c>
      <c r="P612" s="14"/>
      <c r="Q612" s="14"/>
      <c r="R612" s="14"/>
      <c r="W612" t="s">
        <v>3530</v>
      </c>
      <c r="X612" s="6">
        <v>2004</v>
      </c>
      <c r="Z612" s="6">
        <v>0</v>
      </c>
      <c r="AD612" s="14">
        <v>139</v>
      </c>
    </row>
    <row r="613" spans="1:30">
      <c r="A613" s="9">
        <v>7</v>
      </c>
      <c r="B613" s="9" t="str">
        <f t="shared" si="29"/>
        <v>Tang Band W7-337S</v>
      </c>
      <c r="C613" s="14" t="s">
        <v>14</v>
      </c>
      <c r="D613" s="14" t="s">
        <v>1371</v>
      </c>
      <c r="E613" s="39"/>
      <c r="F613" s="14"/>
      <c r="G613" s="14"/>
      <c r="H613" s="14">
        <v>70</v>
      </c>
      <c r="I613" s="14">
        <v>86</v>
      </c>
      <c r="J613" s="9">
        <v>4</v>
      </c>
      <c r="K613" s="14">
        <v>50</v>
      </c>
      <c r="L613" s="14">
        <v>21.1</v>
      </c>
      <c r="M613" s="14">
        <v>0.68</v>
      </c>
      <c r="N613" s="14">
        <f t="shared" si="27"/>
        <v>0.83333333333333337</v>
      </c>
      <c r="O613" s="14">
        <f t="shared" si="28"/>
        <v>3.6956521739130443</v>
      </c>
      <c r="P613" s="14"/>
      <c r="Q613" s="14"/>
      <c r="R613" s="14"/>
      <c r="W613" t="s">
        <v>3530</v>
      </c>
      <c r="X613" s="6">
        <v>2004</v>
      </c>
      <c r="Z613" s="6">
        <v>0</v>
      </c>
      <c r="AD613" s="14">
        <v>60</v>
      </c>
    </row>
    <row r="614" spans="1:30">
      <c r="A614" s="9">
        <v>7</v>
      </c>
      <c r="B614" s="9" t="str">
        <f t="shared" si="29"/>
        <v>Visaton AL 170 8 Ohm</v>
      </c>
      <c r="C614" s="14" t="s">
        <v>752</v>
      </c>
      <c r="D614" s="14" t="s">
        <v>1372</v>
      </c>
      <c r="E614" s="39"/>
      <c r="F614" s="14"/>
      <c r="G614" s="14"/>
      <c r="H614" s="14">
        <v>70</v>
      </c>
      <c r="I614" s="14">
        <v>88</v>
      </c>
      <c r="J614" s="9">
        <v>11</v>
      </c>
      <c r="K614" s="14">
        <v>38</v>
      </c>
      <c r="L614" s="14">
        <v>33</v>
      </c>
      <c r="M614" s="14">
        <v>0.34</v>
      </c>
      <c r="N614" s="14">
        <f t="shared" si="27"/>
        <v>0.35849056603773582</v>
      </c>
      <c r="O614" s="14">
        <f t="shared" si="28"/>
        <v>6.5918367346938975</v>
      </c>
      <c r="P614" s="14"/>
      <c r="Q614" s="14"/>
      <c r="R614" s="14"/>
      <c r="W614" t="s">
        <v>3530</v>
      </c>
      <c r="X614" s="6">
        <v>2004</v>
      </c>
      <c r="Z614" s="6">
        <v>0</v>
      </c>
      <c r="AD614" s="14">
        <v>106</v>
      </c>
    </row>
    <row r="615" spans="1:30">
      <c r="A615" s="9">
        <v>7</v>
      </c>
      <c r="B615" s="9" t="str">
        <f t="shared" si="29"/>
        <v>Visaton BG 17 8 Ohm</v>
      </c>
      <c r="C615" s="14" t="s">
        <v>752</v>
      </c>
      <c r="D615" s="14" t="s">
        <v>1373</v>
      </c>
      <c r="E615" s="39"/>
      <c r="F615" s="14"/>
      <c r="G615" s="14"/>
      <c r="H615" s="14">
        <v>40</v>
      </c>
      <c r="I615" s="14">
        <v>93</v>
      </c>
      <c r="J615" s="9">
        <v>2</v>
      </c>
      <c r="K615" s="14">
        <v>110</v>
      </c>
      <c r="L615" s="14">
        <v>9.6999999999999993</v>
      </c>
      <c r="M615" s="14">
        <v>0.67</v>
      </c>
      <c r="N615" s="14">
        <f t="shared" si="27"/>
        <v>0.82706766917293228</v>
      </c>
      <c r="O615" s="14">
        <f t="shared" si="28"/>
        <v>3.5280038295835361</v>
      </c>
      <c r="P615" s="14"/>
      <c r="Q615" s="14"/>
      <c r="R615" s="14"/>
      <c r="W615" t="s">
        <v>3530</v>
      </c>
      <c r="X615" s="6">
        <v>2004</v>
      </c>
      <c r="Z615" s="6">
        <v>0</v>
      </c>
      <c r="AD615" s="14">
        <v>133</v>
      </c>
    </row>
    <row r="616" spans="1:30">
      <c r="A616" s="9">
        <v>7</v>
      </c>
      <c r="B616" s="9" t="str">
        <f t="shared" si="29"/>
        <v>Visaton DL 18/2 8 Ohm</v>
      </c>
      <c r="C616" s="14" t="s">
        <v>752</v>
      </c>
      <c r="D616" s="14" t="s">
        <v>1374</v>
      </c>
      <c r="E616" s="39"/>
      <c r="F616" s="14"/>
      <c r="G616" s="14"/>
      <c r="H616" s="14">
        <v>50</v>
      </c>
      <c r="I616" s="14">
        <v>90</v>
      </c>
      <c r="J616" s="9">
        <v>0</v>
      </c>
      <c r="K616" s="14">
        <v>90</v>
      </c>
      <c r="L616" s="14">
        <v>15</v>
      </c>
      <c r="M616" s="14">
        <v>1.03</v>
      </c>
      <c r="N616" s="14">
        <f t="shared" si="27"/>
        <v>1.6666666666666667</v>
      </c>
      <c r="O616" s="14">
        <f t="shared" si="28"/>
        <v>2.6963350785340312</v>
      </c>
      <c r="P616" s="14"/>
      <c r="Q616" s="14"/>
      <c r="R616" s="14"/>
      <c r="W616" t="s">
        <v>3530</v>
      </c>
      <c r="X616" s="6">
        <v>2004</v>
      </c>
      <c r="Z616" s="6">
        <v>0</v>
      </c>
      <c r="AD616" s="14">
        <v>54</v>
      </c>
    </row>
    <row r="617" spans="1:30">
      <c r="A617" s="9">
        <v>7</v>
      </c>
      <c r="B617" s="9" t="str">
        <f t="shared" si="29"/>
        <v>Visaton FR 16 WP 4 Ohm</v>
      </c>
      <c r="C617" s="14" t="s">
        <v>752</v>
      </c>
      <c r="D617" s="14" t="s">
        <v>1375</v>
      </c>
      <c r="E617" s="39"/>
      <c r="F617" s="14"/>
      <c r="G617" s="14"/>
      <c r="H617" s="14">
        <v>60</v>
      </c>
      <c r="I617" s="14">
        <v>86</v>
      </c>
      <c r="J617" s="9">
        <v>0</v>
      </c>
      <c r="K617" s="14">
        <v>85</v>
      </c>
      <c r="L617" s="14">
        <v>10</v>
      </c>
      <c r="M617" s="14">
        <v>1.24</v>
      </c>
      <c r="N617" s="14">
        <f t="shared" si="27"/>
        <v>1.5454545454545454</v>
      </c>
      <c r="O617" s="14">
        <f t="shared" si="28"/>
        <v>6.2738095238095228</v>
      </c>
      <c r="P617" s="14"/>
      <c r="Q617" s="14"/>
      <c r="R617" s="14"/>
      <c r="W617" t="s">
        <v>3530</v>
      </c>
      <c r="X617" s="6">
        <v>2004</v>
      </c>
      <c r="Z617" s="6">
        <v>0</v>
      </c>
      <c r="AD617" s="14">
        <v>55</v>
      </c>
    </row>
    <row r="618" spans="1:30">
      <c r="A618" s="9">
        <v>7</v>
      </c>
      <c r="B618" s="9" t="str">
        <f t="shared" si="29"/>
        <v>Visaton FR 6.5 8 Ohm</v>
      </c>
      <c r="C618" s="14" t="s">
        <v>752</v>
      </c>
      <c r="D618" s="14" t="s">
        <v>1319</v>
      </c>
      <c r="E618" s="39"/>
      <c r="F618" s="14"/>
      <c r="G618" s="14"/>
      <c r="H618" s="14">
        <v>60</v>
      </c>
      <c r="I618" s="14">
        <v>87</v>
      </c>
      <c r="J618" s="9">
        <v>6</v>
      </c>
      <c r="K618" s="14">
        <v>80</v>
      </c>
      <c r="L618" s="14">
        <v>16</v>
      </c>
      <c r="M618" s="14">
        <v>1.63</v>
      </c>
      <c r="N618" s="14">
        <f t="shared" si="27"/>
        <v>3.2</v>
      </c>
      <c r="O618" s="14">
        <f t="shared" si="28"/>
        <v>3.322292993630573</v>
      </c>
      <c r="P618" s="14"/>
      <c r="Q618" s="14"/>
      <c r="R618" s="14"/>
      <c r="W618" t="s">
        <v>3530</v>
      </c>
      <c r="X618" s="6">
        <v>2004</v>
      </c>
      <c r="Z618" s="6">
        <v>0</v>
      </c>
      <c r="AD618" s="14">
        <v>25</v>
      </c>
    </row>
    <row r="619" spans="1:30">
      <c r="A619" s="9">
        <v>7</v>
      </c>
      <c r="B619" s="9" t="str">
        <f t="shared" si="29"/>
        <v>Visaton W 170 4 Ohm</v>
      </c>
      <c r="C619" s="14" t="s">
        <v>752</v>
      </c>
      <c r="D619" s="14" t="s">
        <v>1376</v>
      </c>
      <c r="E619" s="39"/>
      <c r="F619" s="14"/>
      <c r="G619" s="14"/>
      <c r="H619" s="14">
        <v>40</v>
      </c>
      <c r="I619" s="14">
        <v>87</v>
      </c>
      <c r="J619" s="9">
        <v>7.5</v>
      </c>
      <c r="K619" s="14">
        <v>68</v>
      </c>
      <c r="L619" s="14">
        <v>17.3</v>
      </c>
      <c r="M619" s="14">
        <v>0.76</v>
      </c>
      <c r="N619" s="14">
        <f t="shared" si="27"/>
        <v>0.94444444444444442</v>
      </c>
      <c r="O619" s="14">
        <f t="shared" si="28"/>
        <v>3.8915662650602396</v>
      </c>
      <c r="P619" s="14"/>
      <c r="Q619" s="14"/>
      <c r="R619" s="14"/>
      <c r="W619" t="s">
        <v>3530</v>
      </c>
      <c r="X619" s="6">
        <v>2004</v>
      </c>
      <c r="Z619" s="6">
        <v>0</v>
      </c>
      <c r="AD619" s="14">
        <v>72</v>
      </c>
    </row>
    <row r="620" spans="1:30">
      <c r="A620" s="9">
        <v>7</v>
      </c>
      <c r="B620" s="9" t="str">
        <f t="shared" si="29"/>
        <v>Visaton W 170 8 Ohm</v>
      </c>
      <c r="C620" s="14" t="s">
        <v>752</v>
      </c>
      <c r="D620" s="14" t="s">
        <v>1377</v>
      </c>
      <c r="E620" s="39"/>
      <c r="F620" s="14"/>
      <c r="G620" s="14"/>
      <c r="H620" s="14">
        <v>40</v>
      </c>
      <c r="I620" s="14">
        <v>87</v>
      </c>
      <c r="J620" s="9">
        <v>7.5</v>
      </c>
      <c r="K620" s="14">
        <v>68</v>
      </c>
      <c r="L620" s="14">
        <v>16.3</v>
      </c>
      <c r="M620" s="14">
        <v>0.93</v>
      </c>
      <c r="N620" s="14">
        <f t="shared" si="27"/>
        <v>1.2363636363636363</v>
      </c>
      <c r="O620" s="14">
        <f t="shared" si="28"/>
        <v>3.7531157270029687</v>
      </c>
      <c r="P620" s="14"/>
      <c r="Q620" s="14"/>
      <c r="R620" s="14"/>
      <c r="W620" t="s">
        <v>3530</v>
      </c>
      <c r="X620" s="6">
        <v>2004</v>
      </c>
      <c r="Z620" s="6">
        <v>0</v>
      </c>
      <c r="AD620" s="14">
        <v>55</v>
      </c>
    </row>
    <row r="621" spans="1:30">
      <c r="A621" s="9">
        <v>7</v>
      </c>
      <c r="B621" s="9" t="str">
        <f t="shared" si="29"/>
        <v>Visaton W 170 S 4 Ohm</v>
      </c>
      <c r="C621" s="14" t="s">
        <v>752</v>
      </c>
      <c r="D621" s="14" t="s">
        <v>1378</v>
      </c>
      <c r="E621" s="39"/>
      <c r="F621" s="14"/>
      <c r="G621" s="14"/>
      <c r="H621" s="14">
        <v>50</v>
      </c>
      <c r="I621" s="14">
        <v>86</v>
      </c>
      <c r="J621" s="9">
        <v>10</v>
      </c>
      <c r="K621" s="14">
        <v>36</v>
      </c>
      <c r="L621" s="14">
        <v>38</v>
      </c>
      <c r="M621" s="14">
        <v>0.41</v>
      </c>
      <c r="N621" s="14">
        <f t="shared" si="27"/>
        <v>0.50704225352112675</v>
      </c>
      <c r="O621" s="14">
        <f t="shared" si="28"/>
        <v>2.1422351233671995</v>
      </c>
      <c r="P621" s="14"/>
      <c r="Q621" s="14"/>
      <c r="R621" s="14"/>
      <c r="W621" t="s">
        <v>3530</v>
      </c>
      <c r="X621" s="6">
        <v>2004</v>
      </c>
      <c r="Z621" s="6">
        <v>0</v>
      </c>
      <c r="AD621" s="14">
        <v>71</v>
      </c>
    </row>
    <row r="622" spans="1:30">
      <c r="A622" s="9">
        <v>7</v>
      </c>
      <c r="B622" s="9" t="str">
        <f t="shared" si="29"/>
        <v>Visaton W 170 S 8 Ohm</v>
      </c>
      <c r="C622" s="14" t="s">
        <v>752</v>
      </c>
      <c r="D622" s="14" t="s">
        <v>1379</v>
      </c>
      <c r="E622" s="39"/>
      <c r="F622" s="14"/>
      <c r="G622" s="14"/>
      <c r="H622" s="14">
        <v>50</v>
      </c>
      <c r="I622" s="14">
        <v>86</v>
      </c>
      <c r="J622" s="9">
        <v>10</v>
      </c>
      <c r="K622" s="14">
        <v>36</v>
      </c>
      <c r="L622" s="14">
        <v>38</v>
      </c>
      <c r="M622" s="14">
        <v>0.47</v>
      </c>
      <c r="N622" s="14">
        <f t="shared" si="27"/>
        <v>0.6</v>
      </c>
      <c r="O622" s="14">
        <f t="shared" si="28"/>
        <v>2.16923076923077</v>
      </c>
      <c r="P622" s="14"/>
      <c r="Q622" s="14"/>
      <c r="R622" s="14"/>
      <c r="W622" t="s">
        <v>3530</v>
      </c>
      <c r="X622" s="6">
        <v>2004</v>
      </c>
      <c r="Z622" s="6">
        <v>0</v>
      </c>
      <c r="AD622" s="14">
        <v>60</v>
      </c>
    </row>
    <row r="623" spans="1:30">
      <c r="A623" s="9">
        <v>7</v>
      </c>
      <c r="B623" s="9" t="str">
        <f t="shared" si="29"/>
        <v>Visaton W 170 SC 4 Ohm</v>
      </c>
      <c r="C623" s="14" t="s">
        <v>752</v>
      </c>
      <c r="D623" s="14" t="s">
        <v>1380</v>
      </c>
      <c r="E623" s="39"/>
      <c r="F623" s="14"/>
      <c r="G623" s="14"/>
      <c r="H623" s="14">
        <v>50</v>
      </c>
      <c r="I623" s="14">
        <v>86</v>
      </c>
      <c r="J623" s="9">
        <v>10</v>
      </c>
      <c r="K623" s="14">
        <v>36</v>
      </c>
      <c r="L623" s="14">
        <v>36</v>
      </c>
      <c r="M623" s="14">
        <v>0.35</v>
      </c>
      <c r="N623" s="14">
        <f t="shared" si="27"/>
        <v>0.41860465116279072</v>
      </c>
      <c r="O623" s="14">
        <f t="shared" si="28"/>
        <v>2.1355932203389827</v>
      </c>
      <c r="P623" s="14"/>
      <c r="Q623" s="14"/>
      <c r="R623" s="14"/>
      <c r="W623" t="s">
        <v>3530</v>
      </c>
      <c r="X623" s="6">
        <v>2004</v>
      </c>
      <c r="Z623" s="6">
        <v>0</v>
      </c>
      <c r="AD623" s="14">
        <v>86</v>
      </c>
    </row>
    <row r="624" spans="1:30">
      <c r="A624" s="9">
        <v>7</v>
      </c>
      <c r="B624" s="9" t="str">
        <f t="shared" si="29"/>
        <v>Visaton W 170 SC 8 Ohm</v>
      </c>
      <c r="C624" s="14" t="s">
        <v>752</v>
      </c>
      <c r="D624" s="14" t="s">
        <v>1381</v>
      </c>
      <c r="E624" s="39"/>
      <c r="F624" s="14"/>
      <c r="G624" s="14"/>
      <c r="H624" s="14">
        <v>50</v>
      </c>
      <c r="I624" s="14">
        <v>86</v>
      </c>
      <c r="J624" s="9">
        <v>10</v>
      </c>
      <c r="K624" s="14">
        <v>36</v>
      </c>
      <c r="L624" s="14">
        <v>39</v>
      </c>
      <c r="M624" s="14">
        <v>0.45</v>
      </c>
      <c r="N624" s="14">
        <f t="shared" si="27"/>
        <v>0.5901639344262295</v>
      </c>
      <c r="O624" s="14">
        <f t="shared" si="28"/>
        <v>1.8947368421052626</v>
      </c>
      <c r="P624" s="14"/>
      <c r="Q624" s="14"/>
      <c r="R624" s="14"/>
      <c r="W624" t="s">
        <v>3530</v>
      </c>
      <c r="X624" s="6">
        <v>2004</v>
      </c>
      <c r="Z624" s="6">
        <v>0</v>
      </c>
      <c r="AD624" s="14">
        <v>61</v>
      </c>
    </row>
    <row r="625" spans="1:30">
      <c r="A625" s="9">
        <v>7</v>
      </c>
      <c r="B625" s="9" t="str">
        <f t="shared" si="29"/>
        <v>Visaton WS 17 E 4 Ohm</v>
      </c>
      <c r="C625" s="14" t="s">
        <v>752</v>
      </c>
      <c r="D625" s="14" t="s">
        <v>1382</v>
      </c>
      <c r="E625" s="39"/>
      <c r="F625" s="14"/>
      <c r="G625" s="14"/>
      <c r="H625" s="14">
        <v>60</v>
      </c>
      <c r="I625" s="14">
        <v>88</v>
      </c>
      <c r="J625" s="9">
        <v>6.5</v>
      </c>
      <c r="K625" s="14">
        <v>45</v>
      </c>
      <c r="L625" s="14">
        <v>21</v>
      </c>
      <c r="M625" s="14">
        <v>0.48</v>
      </c>
      <c r="N625" s="14">
        <f t="shared" si="27"/>
        <v>0.60810810810810811</v>
      </c>
      <c r="O625" s="14">
        <f t="shared" si="28"/>
        <v>2.2784810126582267</v>
      </c>
      <c r="P625" s="14"/>
      <c r="Q625" s="14"/>
      <c r="R625" s="14"/>
      <c r="W625" t="s">
        <v>3530</v>
      </c>
      <c r="X625" s="6">
        <v>2004</v>
      </c>
      <c r="Z625" s="6">
        <v>0</v>
      </c>
      <c r="AD625" s="14">
        <v>74</v>
      </c>
    </row>
    <row r="626" spans="1:30">
      <c r="A626" s="9">
        <v>7</v>
      </c>
      <c r="B626" s="9" t="str">
        <f t="shared" si="29"/>
        <v>Visaton WS 17 E 8 Ohm</v>
      </c>
      <c r="C626" s="14" t="s">
        <v>752</v>
      </c>
      <c r="D626" s="14" t="s">
        <v>1383</v>
      </c>
      <c r="E626" s="39"/>
      <c r="F626" s="14"/>
      <c r="G626" s="14"/>
      <c r="H626" s="14">
        <v>60</v>
      </c>
      <c r="I626" s="14">
        <v>88</v>
      </c>
      <c r="J626" s="9">
        <v>6.5</v>
      </c>
      <c r="K626" s="14">
        <v>41</v>
      </c>
      <c r="L626" s="14">
        <v>31</v>
      </c>
      <c r="M626" s="14">
        <v>0.63</v>
      </c>
      <c r="N626" s="14">
        <f t="shared" si="27"/>
        <v>0.80392156862745101</v>
      </c>
      <c r="O626" s="14">
        <f t="shared" si="28"/>
        <v>2.9120631341600909</v>
      </c>
      <c r="P626" s="14"/>
      <c r="Q626" s="14"/>
      <c r="R626" s="14"/>
      <c r="W626" t="s">
        <v>3530</v>
      </c>
      <c r="X626" s="6">
        <v>2004</v>
      </c>
      <c r="Z626" s="6">
        <v>0</v>
      </c>
      <c r="AD626" s="14">
        <v>51</v>
      </c>
    </row>
    <row r="627" spans="1:30">
      <c r="A627" s="9">
        <v>7.5</v>
      </c>
      <c r="B627" s="9" t="str">
        <f t="shared" si="29"/>
        <v>Cerwin-Vega HED-8DVC</v>
      </c>
      <c r="C627" s="9" t="s">
        <v>1384</v>
      </c>
      <c r="D627" s="9" t="s">
        <v>1385</v>
      </c>
      <c r="E627" s="38"/>
      <c r="F627" s="9"/>
      <c r="G627" s="9"/>
      <c r="H627" s="9">
        <v>150</v>
      </c>
      <c r="I627" s="9">
        <v>88</v>
      </c>
      <c r="J627" s="9">
        <v>12</v>
      </c>
      <c r="K627" s="9">
        <v>31</v>
      </c>
      <c r="L627" s="9">
        <v>28.65</v>
      </c>
      <c r="M627" s="9">
        <v>0.623</v>
      </c>
      <c r="N627" s="14">
        <f t="shared" si="27"/>
        <v>0.68888888888888888</v>
      </c>
      <c r="O627" s="14">
        <f t="shared" si="28"/>
        <v>6.5136593591905561</v>
      </c>
      <c r="P627" s="9"/>
      <c r="Q627" s="9"/>
      <c r="R627" s="9"/>
      <c r="W627" t="s">
        <v>3530</v>
      </c>
      <c r="X627" s="6">
        <v>2004</v>
      </c>
      <c r="Z627" s="6">
        <v>0</v>
      </c>
      <c r="AD627" s="9">
        <v>45</v>
      </c>
    </row>
    <row r="628" spans="1:30">
      <c r="A628" s="9">
        <v>7.5</v>
      </c>
      <c r="B628" s="9" t="str">
        <f t="shared" si="29"/>
        <v>Cerwin-Vega HED-8SVC</v>
      </c>
      <c r="C628" s="9" t="s">
        <v>1384</v>
      </c>
      <c r="D628" s="9" t="s">
        <v>1386</v>
      </c>
      <c r="E628" s="38"/>
      <c r="F628" s="9"/>
      <c r="G628" s="9"/>
      <c r="H628" s="9">
        <v>150</v>
      </c>
      <c r="I628" s="9">
        <v>88</v>
      </c>
      <c r="J628" s="9">
        <v>12</v>
      </c>
      <c r="K628" s="9">
        <v>30</v>
      </c>
      <c r="L628" s="9">
        <v>30.23</v>
      </c>
      <c r="M628" s="9">
        <v>0.54</v>
      </c>
      <c r="N628" s="14">
        <f t="shared" si="27"/>
        <v>0.58823529411764708</v>
      </c>
      <c r="O628" s="14">
        <f t="shared" si="28"/>
        <v>6.5853658536585442</v>
      </c>
      <c r="P628" s="9"/>
      <c r="Q628" s="9"/>
      <c r="R628" s="9"/>
      <c r="W628" t="s">
        <v>3530</v>
      </c>
      <c r="X628" s="6">
        <v>2004</v>
      </c>
      <c r="Z628" s="6">
        <v>0</v>
      </c>
      <c r="AD628" s="9">
        <v>51</v>
      </c>
    </row>
    <row r="629" spans="1:30">
      <c r="A629" s="9">
        <v>7.5</v>
      </c>
      <c r="B629" s="9" t="str">
        <f t="shared" si="29"/>
        <v>Cerwin-Vega HED-D802</v>
      </c>
      <c r="C629" s="9" t="s">
        <v>1384</v>
      </c>
      <c r="D629" s="9" t="s">
        <v>1387</v>
      </c>
      <c r="E629" s="38"/>
      <c r="F629" s="9"/>
      <c r="G629" s="9"/>
      <c r="H629" s="9">
        <v>150</v>
      </c>
      <c r="I629" s="9">
        <v>88</v>
      </c>
      <c r="J629" s="9">
        <v>12</v>
      </c>
      <c r="K629" s="9">
        <v>31</v>
      </c>
      <c r="L629" s="9">
        <v>28.65</v>
      </c>
      <c r="M629" s="9">
        <v>0.623</v>
      </c>
      <c r="N629" s="14">
        <f t="shared" si="27"/>
        <v>0.68888888888888888</v>
      </c>
      <c r="O629" s="14">
        <f t="shared" si="28"/>
        <v>6.5136593591905561</v>
      </c>
      <c r="P629" s="9"/>
      <c r="Q629" s="9"/>
      <c r="R629" s="9"/>
      <c r="W629" t="s">
        <v>3530</v>
      </c>
      <c r="X629" s="6">
        <v>2004</v>
      </c>
      <c r="Z629" s="6">
        <v>0</v>
      </c>
      <c r="AD629" s="9">
        <v>45</v>
      </c>
    </row>
    <row r="630" spans="1:30">
      <c r="A630" s="9">
        <v>7.5</v>
      </c>
      <c r="B630" s="9" t="str">
        <f t="shared" si="29"/>
        <v>Cerwin-Vega HED-S800</v>
      </c>
      <c r="C630" s="9" t="s">
        <v>1384</v>
      </c>
      <c r="D630" s="9" t="s">
        <v>1388</v>
      </c>
      <c r="E630" s="38"/>
      <c r="F630" s="9"/>
      <c r="G630" s="9"/>
      <c r="H630" s="9">
        <v>150</v>
      </c>
      <c r="I630" s="9">
        <v>88</v>
      </c>
      <c r="J630" s="9">
        <v>12</v>
      </c>
      <c r="K630" s="9">
        <v>30</v>
      </c>
      <c r="L630" s="9">
        <v>30.23</v>
      </c>
      <c r="M630" s="9">
        <v>0.54</v>
      </c>
      <c r="N630" s="14">
        <f t="shared" si="27"/>
        <v>0.58823529411764708</v>
      </c>
      <c r="O630" s="14">
        <f t="shared" si="28"/>
        <v>6.5853658536585442</v>
      </c>
      <c r="P630" s="9"/>
      <c r="Q630" s="9"/>
      <c r="R630" s="9"/>
      <c r="W630" t="s">
        <v>3530</v>
      </c>
      <c r="X630" s="6">
        <v>2004</v>
      </c>
      <c r="Z630" s="6">
        <v>0</v>
      </c>
      <c r="AD630" s="9">
        <v>51</v>
      </c>
    </row>
    <row r="631" spans="1:30">
      <c r="A631" s="9">
        <v>7.5</v>
      </c>
      <c r="B631" s="9" t="str">
        <f t="shared" si="29"/>
        <v>Pioneer TS-A6995</v>
      </c>
      <c r="C631" s="14" t="s">
        <v>21</v>
      </c>
      <c r="D631" s="14" t="s">
        <v>1389</v>
      </c>
      <c r="E631" s="39"/>
      <c r="F631" s="14"/>
      <c r="G631" s="14"/>
      <c r="H631" s="14">
        <v>300</v>
      </c>
      <c r="I631" s="14">
        <v>93</v>
      </c>
      <c r="J631" s="9"/>
      <c r="K631" s="14">
        <v>63</v>
      </c>
      <c r="L631" s="14">
        <v>11</v>
      </c>
      <c r="M631" s="14">
        <v>0.748</v>
      </c>
      <c r="N631" s="14">
        <f t="shared" si="27"/>
        <v>0.9</v>
      </c>
      <c r="O631" s="14">
        <f t="shared" si="28"/>
        <v>4.4289473684210536</v>
      </c>
      <c r="P631" s="14"/>
      <c r="Q631" s="14"/>
      <c r="R631" s="14"/>
      <c r="W631" t="s">
        <v>3530</v>
      </c>
      <c r="X631" s="6">
        <v>2004</v>
      </c>
      <c r="Z631" s="6">
        <v>0</v>
      </c>
      <c r="AD631" s="14">
        <v>70</v>
      </c>
    </row>
    <row r="632" spans="1:30">
      <c r="A632" s="9">
        <v>8</v>
      </c>
      <c r="B632" s="9" t="str">
        <f t="shared" si="29"/>
        <v>Acousto Pro 830PC-35F</v>
      </c>
      <c r="C632" s="14" t="s">
        <v>948</v>
      </c>
      <c r="D632" s="14" t="s">
        <v>1390</v>
      </c>
      <c r="E632" s="39"/>
      <c r="F632" s="14"/>
      <c r="G632" s="14"/>
      <c r="H632" s="14">
        <v>50</v>
      </c>
      <c r="I632" s="14">
        <v>90</v>
      </c>
      <c r="J632" s="9"/>
      <c r="K632" s="14">
        <v>38</v>
      </c>
      <c r="L632" s="14">
        <v>50</v>
      </c>
      <c r="M632" s="14">
        <v>0.32</v>
      </c>
      <c r="N632" s="14">
        <f t="shared" si="27"/>
        <v>0.39175257731958762</v>
      </c>
      <c r="O632" s="14">
        <f t="shared" si="28"/>
        <v>1.7471264367816097</v>
      </c>
      <c r="P632" s="14"/>
      <c r="Q632" s="14"/>
      <c r="R632" s="14"/>
      <c r="W632" t="s">
        <v>3530</v>
      </c>
      <c r="X632" s="6">
        <v>2004</v>
      </c>
      <c r="Z632" s="6">
        <v>0</v>
      </c>
      <c r="AD632" s="14">
        <v>97</v>
      </c>
    </row>
    <row r="633" spans="1:30">
      <c r="A633" s="9">
        <v>8</v>
      </c>
      <c r="B633" s="9" t="str">
        <f t="shared" si="29"/>
        <v>Acousto Pro F-830</v>
      </c>
      <c r="C633" s="14" t="s">
        <v>948</v>
      </c>
      <c r="D633" s="14" t="s">
        <v>1391</v>
      </c>
      <c r="E633" s="39"/>
      <c r="F633" s="14"/>
      <c r="G633" s="14"/>
      <c r="H633" s="14">
        <v>50</v>
      </c>
      <c r="I633" s="14">
        <v>92</v>
      </c>
      <c r="J633" s="9"/>
      <c r="K633" s="14">
        <v>46</v>
      </c>
      <c r="L633" s="14">
        <v>46</v>
      </c>
      <c r="M633" s="14">
        <v>0.44</v>
      </c>
      <c r="N633" s="14">
        <f t="shared" si="27"/>
        <v>0.47916666666666669</v>
      </c>
      <c r="O633" s="14">
        <f t="shared" si="28"/>
        <v>5.3829787234042481</v>
      </c>
      <c r="P633" s="14"/>
      <c r="Q633" s="14"/>
      <c r="R633" s="14"/>
      <c r="W633" t="s">
        <v>3530</v>
      </c>
      <c r="X633" s="6">
        <v>2004</v>
      </c>
      <c r="Z633" s="6">
        <v>0</v>
      </c>
      <c r="AD633" s="14">
        <v>96</v>
      </c>
    </row>
    <row r="634" spans="1:30">
      <c r="A634" s="9">
        <v>8</v>
      </c>
      <c r="B634" s="9" t="str">
        <f t="shared" si="29"/>
        <v>Acousto Pro FP-0813</v>
      </c>
      <c r="C634" s="14" t="s">
        <v>948</v>
      </c>
      <c r="D634" s="14" t="s">
        <v>1392</v>
      </c>
      <c r="E634" s="39"/>
      <c r="F634" s="14"/>
      <c r="G634" s="14"/>
      <c r="H634" s="14">
        <v>30</v>
      </c>
      <c r="I634" s="14">
        <v>88</v>
      </c>
      <c r="J634" s="9"/>
      <c r="K634" s="14">
        <v>44</v>
      </c>
      <c r="L634" s="14">
        <v>48</v>
      </c>
      <c r="M634" s="14">
        <v>0.87</v>
      </c>
      <c r="N634" s="14">
        <f t="shared" si="27"/>
        <v>1.0476190476190477</v>
      </c>
      <c r="O634" s="14">
        <f t="shared" si="28"/>
        <v>5.1313672922252014</v>
      </c>
      <c r="P634" s="14"/>
      <c r="Q634" s="14"/>
      <c r="R634" s="14"/>
      <c r="W634" t="s">
        <v>3530</v>
      </c>
      <c r="X634" s="6">
        <v>2004</v>
      </c>
      <c r="Z634" s="6">
        <v>0</v>
      </c>
      <c r="AD634" s="14">
        <v>42</v>
      </c>
    </row>
    <row r="635" spans="1:30">
      <c r="A635" s="9">
        <v>8</v>
      </c>
      <c r="B635" s="9" t="str">
        <f t="shared" si="29"/>
        <v>Acousto Pro P-830A</v>
      </c>
      <c r="C635" s="14" t="s">
        <v>948</v>
      </c>
      <c r="D635" s="14" t="s">
        <v>1393</v>
      </c>
      <c r="E635" s="39"/>
      <c r="F635" s="14"/>
      <c r="G635" s="14"/>
      <c r="H635" s="14">
        <v>75</v>
      </c>
      <c r="I635" s="14">
        <v>93</v>
      </c>
      <c r="J635" s="9"/>
      <c r="K635" s="14">
        <v>57</v>
      </c>
      <c r="L635" s="14">
        <v>29</v>
      </c>
      <c r="M635" s="14">
        <v>0.39</v>
      </c>
      <c r="N635" s="14">
        <f t="shared" si="27"/>
        <v>0.42857142857142855</v>
      </c>
      <c r="O635" s="14">
        <f t="shared" si="28"/>
        <v>4.3333333333333401</v>
      </c>
      <c r="P635" s="14"/>
      <c r="Q635" s="14"/>
      <c r="R635" s="14"/>
      <c r="W635" t="s">
        <v>3530</v>
      </c>
      <c r="X635" s="6">
        <v>2004</v>
      </c>
      <c r="Z635" s="6">
        <v>0</v>
      </c>
      <c r="AD635" s="14">
        <v>133</v>
      </c>
    </row>
    <row r="636" spans="1:30">
      <c r="A636" s="9">
        <v>8</v>
      </c>
      <c r="B636" s="9" t="str">
        <f t="shared" si="29"/>
        <v>Acousto Pro SH-830</v>
      </c>
      <c r="C636" s="14" t="s">
        <v>948</v>
      </c>
      <c r="D636" s="14" t="s">
        <v>1394</v>
      </c>
      <c r="E636" s="39"/>
      <c r="F636" s="14"/>
      <c r="G636" s="14"/>
      <c r="H636" s="14">
        <v>50</v>
      </c>
      <c r="I636" s="14">
        <v>90</v>
      </c>
      <c r="J636" s="9"/>
      <c r="K636" s="14">
        <v>45.5</v>
      </c>
      <c r="L636" s="14">
        <v>26</v>
      </c>
      <c r="M636" s="14">
        <v>0.34</v>
      </c>
      <c r="N636" s="14">
        <f t="shared" si="27"/>
        <v>0.36991869918699188</v>
      </c>
      <c r="O636" s="14">
        <f t="shared" si="28"/>
        <v>4.203804347826086</v>
      </c>
      <c r="P636" s="14"/>
      <c r="Q636" s="14"/>
      <c r="R636" s="14"/>
      <c r="W636" t="s">
        <v>3530</v>
      </c>
      <c r="X636" s="6">
        <v>2004</v>
      </c>
      <c r="Z636" s="6">
        <v>0</v>
      </c>
      <c r="AD636" s="14">
        <v>123</v>
      </c>
    </row>
    <row r="637" spans="1:30">
      <c r="A637" s="9">
        <v>8</v>
      </c>
      <c r="B637" s="9" t="str">
        <f t="shared" si="29"/>
        <v>Alpine SWL-2048</v>
      </c>
      <c r="C637" s="14" t="s">
        <v>1395</v>
      </c>
      <c r="D637" s="14" t="s">
        <v>1396</v>
      </c>
      <c r="E637" s="39"/>
      <c r="F637" s="14"/>
      <c r="G637" s="14"/>
      <c r="H637" s="14">
        <v>150</v>
      </c>
      <c r="I637" s="14"/>
      <c r="J637" s="9">
        <v>10</v>
      </c>
      <c r="K637" s="14">
        <v>38</v>
      </c>
      <c r="L637" s="14">
        <v>14.1</v>
      </c>
      <c r="M637" s="14">
        <v>0.52</v>
      </c>
      <c r="N637" s="14">
        <f t="shared" si="27"/>
        <v>0.54285714285714282</v>
      </c>
      <c r="O637" s="14">
        <f t="shared" si="28"/>
        <v>12.350000000000053</v>
      </c>
      <c r="P637" s="14"/>
      <c r="Q637" s="14"/>
      <c r="R637" s="14"/>
      <c r="W637" t="s">
        <v>3530</v>
      </c>
      <c r="X637" s="6">
        <v>2004</v>
      </c>
      <c r="Z637" s="6">
        <v>0</v>
      </c>
      <c r="AD637" s="14">
        <v>70</v>
      </c>
    </row>
    <row r="638" spans="1:30">
      <c r="A638" s="9">
        <v>8</v>
      </c>
      <c r="B638" s="9" t="str">
        <f t="shared" si="29"/>
        <v>Alpine SWS-2045</v>
      </c>
      <c r="C638" s="14" t="s">
        <v>1395</v>
      </c>
      <c r="D638" s="14" t="s">
        <v>1397</v>
      </c>
      <c r="E638" s="39"/>
      <c r="F638" s="14"/>
      <c r="G638" s="14"/>
      <c r="H638" s="14">
        <v>100</v>
      </c>
      <c r="I638" s="14">
        <v>87</v>
      </c>
      <c r="J638" s="9">
        <v>3.85</v>
      </c>
      <c r="K638" s="14">
        <v>39</v>
      </c>
      <c r="L638" s="14">
        <v>30.9</v>
      </c>
      <c r="M638" s="14">
        <v>0.42</v>
      </c>
      <c r="N638" s="14">
        <f t="shared" si="27"/>
        <v>0.44827586206896552</v>
      </c>
      <c r="O638" s="14">
        <f t="shared" si="28"/>
        <v>6.6585365853658578</v>
      </c>
      <c r="P638" s="14"/>
      <c r="Q638" s="14"/>
      <c r="R638" s="14"/>
      <c r="W638" t="s">
        <v>3530</v>
      </c>
      <c r="X638" s="6">
        <v>2004</v>
      </c>
      <c r="Z638" s="6">
        <v>0</v>
      </c>
      <c r="AD638" s="14">
        <v>87</v>
      </c>
    </row>
    <row r="639" spans="1:30">
      <c r="A639" s="9">
        <v>8</v>
      </c>
      <c r="B639" s="9" t="str">
        <f t="shared" si="29"/>
        <v>Atomic MA8</v>
      </c>
      <c r="C639" s="14" t="s">
        <v>1113</v>
      </c>
      <c r="D639" s="14" t="s">
        <v>1398</v>
      </c>
      <c r="E639" s="39"/>
      <c r="F639" s="14"/>
      <c r="G639" s="14"/>
      <c r="H639" s="14"/>
      <c r="I639" s="14">
        <v>80</v>
      </c>
      <c r="J639" s="9">
        <v>8.5</v>
      </c>
      <c r="K639" s="14">
        <v>28.2</v>
      </c>
      <c r="L639" s="14">
        <v>42</v>
      </c>
      <c r="M639" s="14">
        <v>0.31</v>
      </c>
      <c r="N639" s="14">
        <f t="shared" si="27"/>
        <v>0.33176470588235291</v>
      </c>
      <c r="O639" s="14">
        <f t="shared" si="28"/>
        <v>4.7254054054054055</v>
      </c>
      <c r="P639" s="14"/>
      <c r="Q639" s="14"/>
      <c r="R639" s="14"/>
      <c r="W639" t="s">
        <v>3530</v>
      </c>
      <c r="X639" s="6">
        <v>2004</v>
      </c>
      <c r="Z639" s="6">
        <v>0</v>
      </c>
      <c r="AD639" s="14">
        <v>85</v>
      </c>
    </row>
    <row r="640" spans="1:30">
      <c r="A640" s="9">
        <v>8</v>
      </c>
      <c r="B640" s="9" t="str">
        <f t="shared" si="29"/>
        <v>Atomic QT8</v>
      </c>
      <c r="C640" s="14" t="s">
        <v>1113</v>
      </c>
      <c r="D640" s="14" t="s">
        <v>1399</v>
      </c>
      <c r="E640" s="39"/>
      <c r="F640" s="14"/>
      <c r="G640" s="14"/>
      <c r="H640" s="14"/>
      <c r="I640" s="14">
        <v>87.56</v>
      </c>
      <c r="J640" s="9">
        <v>11</v>
      </c>
      <c r="K640" s="14">
        <v>40.200000000000003</v>
      </c>
      <c r="L640" s="14">
        <v>12.6</v>
      </c>
      <c r="M640" s="14">
        <v>0.39</v>
      </c>
      <c r="N640" s="14">
        <f t="shared" si="27"/>
        <v>0.41875000000000001</v>
      </c>
      <c r="O640" s="14">
        <f t="shared" si="28"/>
        <v>5.6804347826086961</v>
      </c>
      <c r="P640" s="14"/>
      <c r="Q640" s="14"/>
      <c r="R640" s="14"/>
      <c r="W640" t="s">
        <v>3530</v>
      </c>
      <c r="X640" s="6">
        <v>2004</v>
      </c>
      <c r="Z640" s="6">
        <v>0</v>
      </c>
      <c r="AD640" s="14">
        <v>96</v>
      </c>
    </row>
    <row r="641" spans="1:30">
      <c r="A641" s="9">
        <v>8</v>
      </c>
      <c r="B641" s="9" t="str">
        <f t="shared" si="29"/>
        <v>Audax AM210Z2</v>
      </c>
      <c r="C641" s="14" t="s">
        <v>782</v>
      </c>
      <c r="D641" s="14" t="s">
        <v>1400</v>
      </c>
      <c r="E641" s="39"/>
      <c r="F641" s="14"/>
      <c r="G641" s="14"/>
      <c r="H641" s="14">
        <v>70</v>
      </c>
      <c r="I641" s="14">
        <v>90.6</v>
      </c>
      <c r="J641" s="9">
        <v>4.4000000000000004</v>
      </c>
      <c r="K641" s="14">
        <v>32</v>
      </c>
      <c r="L641" s="14">
        <v>88.6</v>
      </c>
      <c r="M641" s="14">
        <v>0.32</v>
      </c>
      <c r="N641" s="14">
        <f t="shared" si="27"/>
        <v>0</v>
      </c>
      <c r="O641" s="14">
        <f t="shared" si="28"/>
        <v>0</v>
      </c>
      <c r="P641" s="14"/>
      <c r="Q641" s="14"/>
      <c r="R641" s="14"/>
      <c r="W641" t="s">
        <v>3530</v>
      </c>
      <c r="X641" s="6">
        <v>2004</v>
      </c>
      <c r="Z641" s="6">
        <v>0</v>
      </c>
      <c r="AD641" s="14"/>
    </row>
    <row r="642" spans="1:30">
      <c r="A642" s="9">
        <v>8</v>
      </c>
      <c r="B642" s="9" t="str">
        <f t="shared" si="29"/>
        <v>Audax HM210C0</v>
      </c>
      <c r="C642" s="14" t="s">
        <v>782</v>
      </c>
      <c r="D642" s="14" t="s">
        <v>1401</v>
      </c>
      <c r="E642" s="39"/>
      <c r="F642" s="14"/>
      <c r="G642" s="14"/>
      <c r="H642" s="14">
        <v>70</v>
      </c>
      <c r="I642" s="14">
        <v>90</v>
      </c>
      <c r="J642" s="9">
        <v>4.1500000000000004</v>
      </c>
      <c r="K642" s="14">
        <v>31</v>
      </c>
      <c r="L642" s="14">
        <v>83</v>
      </c>
      <c r="M642" s="14">
        <v>0.39</v>
      </c>
      <c r="N642" s="14">
        <f t="shared" ref="N642:N705" si="30">IF(AD642&gt;0,K642/AD642,0)</f>
        <v>0</v>
      </c>
      <c r="O642" s="14">
        <f t="shared" ref="O642:O705" si="31">IF(AD642&gt;0,1/(1/M642-1/N642),0)</f>
        <v>0</v>
      </c>
      <c r="P642" s="14"/>
      <c r="Q642" s="14"/>
      <c r="R642" s="14"/>
      <c r="W642" t="s">
        <v>3530</v>
      </c>
      <c r="X642" s="6">
        <v>2004</v>
      </c>
      <c r="Z642" s="6">
        <v>0</v>
      </c>
      <c r="AD642" s="14"/>
    </row>
    <row r="643" spans="1:30">
      <c r="A643" s="9">
        <v>8</v>
      </c>
      <c r="B643" s="9" t="str">
        <f t="shared" ref="B643:B706" si="32">CONCATENATE(C643,CHAR(32),D643)</f>
        <v>Audax HM210G6</v>
      </c>
      <c r="C643" s="14" t="s">
        <v>782</v>
      </c>
      <c r="D643" s="14" t="s">
        <v>1402</v>
      </c>
      <c r="E643" s="39"/>
      <c r="F643" s="14"/>
      <c r="G643" s="14"/>
      <c r="H643" s="14">
        <v>70</v>
      </c>
      <c r="I643" s="14">
        <v>88.9</v>
      </c>
      <c r="J643" s="9">
        <v>4.4000000000000004</v>
      </c>
      <c r="K643" s="14">
        <v>33</v>
      </c>
      <c r="L643" s="14">
        <v>81.67</v>
      </c>
      <c r="M643" s="14">
        <v>0.49</v>
      </c>
      <c r="N643" s="14">
        <f t="shared" si="30"/>
        <v>0</v>
      </c>
      <c r="O643" s="14">
        <f t="shared" si="31"/>
        <v>0</v>
      </c>
      <c r="P643" s="14"/>
      <c r="Q643" s="14"/>
      <c r="R643" s="14"/>
      <c r="W643" t="s">
        <v>3530</v>
      </c>
      <c r="X643" s="6">
        <v>2004</v>
      </c>
      <c r="Z643" s="6">
        <v>0</v>
      </c>
      <c r="AD643" s="14"/>
    </row>
    <row r="644" spans="1:30">
      <c r="A644" s="9">
        <v>8</v>
      </c>
      <c r="B644" s="9" t="str">
        <f t="shared" si="32"/>
        <v>Audax HM210Z12</v>
      </c>
      <c r="C644" s="14" t="s">
        <v>782</v>
      </c>
      <c r="D644" s="14" t="s">
        <v>1403</v>
      </c>
      <c r="E644" s="39"/>
      <c r="F644" s="14"/>
      <c r="G644" s="14"/>
      <c r="H644" s="14">
        <v>70</v>
      </c>
      <c r="I644" s="14">
        <v>90.7</v>
      </c>
      <c r="J644" s="9">
        <v>4.4000000000000004</v>
      </c>
      <c r="K644" s="14">
        <v>32</v>
      </c>
      <c r="L644" s="14">
        <v>86.24</v>
      </c>
      <c r="M644" s="14">
        <v>0.33</v>
      </c>
      <c r="N644" s="14">
        <f t="shared" si="30"/>
        <v>0</v>
      </c>
      <c r="O644" s="14">
        <f t="shared" si="31"/>
        <v>0</v>
      </c>
      <c r="P644" s="14"/>
      <c r="Q644" s="14"/>
      <c r="R644" s="14"/>
      <c r="W644" t="s">
        <v>3530</v>
      </c>
      <c r="X644" s="6">
        <v>2004</v>
      </c>
      <c r="Z644" s="6">
        <v>0</v>
      </c>
      <c r="AD644" s="14"/>
    </row>
    <row r="645" spans="1:30">
      <c r="A645" s="9">
        <v>8</v>
      </c>
      <c r="B645" s="9" t="str">
        <f t="shared" si="32"/>
        <v>Audes 70W81-8</v>
      </c>
      <c r="C645" s="14" t="s">
        <v>1219</v>
      </c>
      <c r="D645" s="14" t="s">
        <v>1404</v>
      </c>
      <c r="E645" s="39"/>
      <c r="F645" s="14"/>
      <c r="G645" s="14"/>
      <c r="H645" s="14"/>
      <c r="I645" s="14">
        <v>87</v>
      </c>
      <c r="J645" s="9"/>
      <c r="K645" s="14">
        <v>32</v>
      </c>
      <c r="L645" s="14">
        <v>56</v>
      </c>
      <c r="M645" s="14">
        <v>0.41</v>
      </c>
      <c r="N645" s="14">
        <f t="shared" si="30"/>
        <v>0.49230769230769234</v>
      </c>
      <c r="O645" s="14">
        <f t="shared" si="31"/>
        <v>2.4523364485981314</v>
      </c>
      <c r="P645" s="14"/>
      <c r="Q645" s="14"/>
      <c r="R645" s="14"/>
      <c r="W645" t="s">
        <v>3530</v>
      </c>
      <c r="X645" s="6">
        <v>2004</v>
      </c>
      <c r="Z645" s="6">
        <v>0</v>
      </c>
      <c r="AD645" s="14">
        <v>65</v>
      </c>
    </row>
    <row r="646" spans="1:30">
      <c r="A646" s="9">
        <v>8</v>
      </c>
      <c r="B646" s="9" t="str">
        <f t="shared" si="32"/>
        <v>Audes 75W82-8</v>
      </c>
      <c r="C646" s="14" t="s">
        <v>1219</v>
      </c>
      <c r="D646" s="14" t="s">
        <v>1405</v>
      </c>
      <c r="E646" s="39"/>
      <c r="F646" s="14"/>
      <c r="G646" s="14"/>
      <c r="H646" s="14">
        <v>130</v>
      </c>
      <c r="I646" s="14"/>
      <c r="J646" s="9"/>
      <c r="K646" s="14">
        <v>35</v>
      </c>
      <c r="L646" s="14">
        <v>45</v>
      </c>
      <c r="M646" s="14">
        <v>0.37</v>
      </c>
      <c r="N646" s="14">
        <f t="shared" si="30"/>
        <v>0.44871794871794873</v>
      </c>
      <c r="O646" s="14">
        <f t="shared" si="31"/>
        <v>2.1091205211726392</v>
      </c>
      <c r="P646" s="14"/>
      <c r="Q646" s="14"/>
      <c r="R646" s="14"/>
      <c r="W646" t="s">
        <v>3530</v>
      </c>
      <c r="X646" s="6">
        <v>2004</v>
      </c>
      <c r="Z646" s="6">
        <v>0</v>
      </c>
      <c r="AD646" s="14">
        <v>78</v>
      </c>
    </row>
    <row r="647" spans="1:30">
      <c r="A647" s="9">
        <v>8</v>
      </c>
      <c r="B647" s="9" t="str">
        <f t="shared" si="32"/>
        <v>Audes 75W87-8</v>
      </c>
      <c r="C647" s="14" t="s">
        <v>1219</v>
      </c>
      <c r="D647" s="14" t="s">
        <v>1406</v>
      </c>
      <c r="E647" s="39"/>
      <c r="F647" s="14"/>
      <c r="G647" s="14"/>
      <c r="H647" s="14">
        <v>130</v>
      </c>
      <c r="I647" s="14">
        <v>87</v>
      </c>
      <c r="J647" s="9"/>
      <c r="K647" s="14">
        <v>35</v>
      </c>
      <c r="L647" s="14">
        <v>45</v>
      </c>
      <c r="M647" s="14">
        <v>0.35</v>
      </c>
      <c r="N647" s="14">
        <f t="shared" si="30"/>
        <v>0.42168674698795183</v>
      </c>
      <c r="O647" s="14">
        <f t="shared" si="31"/>
        <v>2.0588235294117645</v>
      </c>
      <c r="P647" s="14"/>
      <c r="Q647" s="14"/>
      <c r="R647" s="14"/>
      <c r="W647" t="s">
        <v>3530</v>
      </c>
      <c r="X647" s="6">
        <v>2004</v>
      </c>
      <c r="Z647" s="6">
        <v>0</v>
      </c>
      <c r="AD647" s="14">
        <v>83</v>
      </c>
    </row>
    <row r="648" spans="1:30">
      <c r="A648" s="9">
        <v>8</v>
      </c>
      <c r="B648" s="9" t="str">
        <f t="shared" si="32"/>
        <v>Audio Technology 8 I 52 20 08 SD</v>
      </c>
      <c r="C648" s="14" t="s">
        <v>841</v>
      </c>
      <c r="D648" s="14" t="s">
        <v>1407</v>
      </c>
      <c r="E648" s="39"/>
      <c r="F648" s="14"/>
      <c r="G648" s="14"/>
      <c r="H648" s="14">
        <v>180</v>
      </c>
      <c r="I648" s="14">
        <v>91</v>
      </c>
      <c r="J648" s="9">
        <v>9</v>
      </c>
      <c r="K648" s="14">
        <v>33</v>
      </c>
      <c r="L648" s="14">
        <v>70</v>
      </c>
      <c r="M648" s="14">
        <v>0.26</v>
      </c>
      <c r="N648" s="14">
        <f t="shared" si="30"/>
        <v>0.3</v>
      </c>
      <c r="O648" s="14">
        <f t="shared" si="31"/>
        <v>1.950000000000002</v>
      </c>
      <c r="P648" s="14"/>
      <c r="Q648" s="14"/>
      <c r="R648" s="14"/>
      <c r="W648" t="s">
        <v>3530</v>
      </c>
      <c r="X648" s="6">
        <v>2004</v>
      </c>
      <c r="Z648" s="6">
        <v>0</v>
      </c>
      <c r="AD648" s="14">
        <v>110</v>
      </c>
    </row>
    <row r="649" spans="1:30">
      <c r="A649" s="9">
        <v>8</v>
      </c>
      <c r="B649" s="9" t="str">
        <f t="shared" si="32"/>
        <v>Babb L6</v>
      </c>
      <c r="C649" s="14" t="s">
        <v>843</v>
      </c>
      <c r="D649" s="14" t="s">
        <v>1408</v>
      </c>
      <c r="E649" s="39"/>
      <c r="F649" s="14"/>
      <c r="G649" s="14"/>
      <c r="H649" s="14">
        <v>100</v>
      </c>
      <c r="I649" s="14">
        <v>86</v>
      </c>
      <c r="J649" s="9"/>
      <c r="K649" s="14">
        <v>24.22</v>
      </c>
      <c r="L649" s="14">
        <v>26.08</v>
      </c>
      <c r="M649" s="14">
        <v>0.51</v>
      </c>
      <c r="N649" s="14">
        <f t="shared" si="30"/>
        <v>1.0530434782608695</v>
      </c>
      <c r="O649" s="14">
        <f t="shared" si="31"/>
        <v>0.98896717373899135</v>
      </c>
      <c r="P649" s="14"/>
      <c r="Q649" s="14"/>
      <c r="R649" s="14"/>
      <c r="W649" t="s">
        <v>3530</v>
      </c>
      <c r="X649" s="6">
        <v>2004</v>
      </c>
      <c r="Z649" s="6">
        <v>0</v>
      </c>
      <c r="AD649" s="14">
        <v>23</v>
      </c>
    </row>
    <row r="650" spans="1:30">
      <c r="A650" s="9">
        <v>8</v>
      </c>
      <c r="B650" s="9" t="str">
        <f t="shared" si="32"/>
        <v xml:space="preserve">BC 8 CX 21 </v>
      </c>
      <c r="C650" s="14" t="s">
        <v>1221</v>
      </c>
      <c r="D650" s="14" t="s">
        <v>1409</v>
      </c>
      <c r="E650" s="39"/>
      <c r="F650" s="14"/>
      <c r="G650" s="14"/>
      <c r="H650" s="14">
        <v>200</v>
      </c>
      <c r="I650" s="14">
        <v>94</v>
      </c>
      <c r="J650" s="9">
        <v>5</v>
      </c>
      <c r="K650" s="14">
        <v>74</v>
      </c>
      <c r="L650" s="14">
        <v>15</v>
      </c>
      <c r="M650" s="14">
        <v>0.36</v>
      </c>
      <c r="N650" s="14">
        <f t="shared" si="30"/>
        <v>0.38947368421052631</v>
      </c>
      <c r="O650" s="14">
        <f t="shared" si="31"/>
        <v>4.7571428571428589</v>
      </c>
      <c r="P650" s="14"/>
      <c r="Q650" s="14"/>
      <c r="R650" s="14"/>
      <c r="W650" t="s">
        <v>3530</v>
      </c>
      <c r="X650" s="6">
        <v>2004</v>
      </c>
      <c r="Z650" s="6">
        <v>0</v>
      </c>
      <c r="AD650" s="14">
        <v>190</v>
      </c>
    </row>
    <row r="651" spans="1:30">
      <c r="A651" s="9">
        <v>8</v>
      </c>
      <c r="B651" s="9" t="str">
        <f t="shared" si="32"/>
        <v>Beyma 8 AG / 1N</v>
      </c>
      <c r="C651" s="14" t="s">
        <v>952</v>
      </c>
      <c r="D651" s="14" t="s">
        <v>1410</v>
      </c>
      <c r="E651" s="39"/>
      <c r="F651" s="14"/>
      <c r="G651" s="14"/>
      <c r="H651" s="14">
        <v>30</v>
      </c>
      <c r="I651" s="14">
        <v>94</v>
      </c>
      <c r="J651" s="9">
        <v>1</v>
      </c>
      <c r="K651" s="14">
        <v>120</v>
      </c>
      <c r="L651" s="14">
        <v>10</v>
      </c>
      <c r="M651" s="14">
        <v>1.59</v>
      </c>
      <c r="N651" s="14">
        <f t="shared" si="30"/>
        <v>2.1818181818181817</v>
      </c>
      <c r="O651" s="14">
        <f t="shared" si="31"/>
        <v>5.8617511520737349</v>
      </c>
      <c r="P651" s="14"/>
      <c r="Q651" s="14"/>
      <c r="R651" s="14"/>
      <c r="W651" t="s">
        <v>3530</v>
      </c>
      <c r="X651" s="6">
        <v>2004</v>
      </c>
      <c r="Z651" s="6">
        <v>0</v>
      </c>
      <c r="AD651" s="14">
        <v>55</v>
      </c>
    </row>
    <row r="652" spans="1:30">
      <c r="A652" s="9">
        <v>8</v>
      </c>
      <c r="B652" s="9" t="str">
        <f t="shared" si="32"/>
        <v>Beyma 8 AG / N</v>
      </c>
      <c r="C652" s="14" t="s">
        <v>952</v>
      </c>
      <c r="D652" s="14" t="s">
        <v>1411</v>
      </c>
      <c r="E652" s="39"/>
      <c r="F652" s="14"/>
      <c r="G652" s="14"/>
      <c r="H652" s="14">
        <v>35</v>
      </c>
      <c r="I652" s="14">
        <v>96</v>
      </c>
      <c r="J652" s="9">
        <v>2</v>
      </c>
      <c r="K652" s="14">
        <v>105</v>
      </c>
      <c r="L652" s="14">
        <v>11</v>
      </c>
      <c r="M652" s="14">
        <v>1.1499999999999999</v>
      </c>
      <c r="N652" s="14">
        <f t="shared" si="30"/>
        <v>1.5909090909090908</v>
      </c>
      <c r="O652" s="14">
        <f t="shared" si="31"/>
        <v>4.1494845360824728</v>
      </c>
      <c r="P652" s="14"/>
      <c r="Q652" s="14"/>
      <c r="R652" s="14"/>
      <c r="W652" t="s">
        <v>3530</v>
      </c>
      <c r="X652" s="6">
        <v>2004</v>
      </c>
      <c r="Z652" s="6">
        <v>0</v>
      </c>
      <c r="AD652" s="14">
        <v>66</v>
      </c>
    </row>
    <row r="653" spans="1:30">
      <c r="A653" s="9">
        <v>8</v>
      </c>
      <c r="B653" s="9" t="str">
        <f t="shared" si="32"/>
        <v>Beyma 8 B40</v>
      </c>
      <c r="C653" s="14" t="s">
        <v>952</v>
      </c>
      <c r="D653" s="14" t="s">
        <v>1412</v>
      </c>
      <c r="E653" s="39"/>
      <c r="F653" s="14"/>
      <c r="G653" s="14"/>
      <c r="H653" s="14">
        <v>50</v>
      </c>
      <c r="I653" s="14">
        <v>90</v>
      </c>
      <c r="J653" s="9">
        <v>5</v>
      </c>
      <c r="K653" s="14">
        <v>29</v>
      </c>
      <c r="L653" s="14">
        <v>105</v>
      </c>
      <c r="M653" s="14">
        <v>0.44</v>
      </c>
      <c r="N653" s="14">
        <f t="shared" si="30"/>
        <v>0.52727272727272723</v>
      </c>
      <c r="O653" s="14">
        <f t="shared" si="31"/>
        <v>2.6583333333333337</v>
      </c>
      <c r="P653" s="14"/>
      <c r="Q653" s="14"/>
      <c r="R653" s="14"/>
      <c r="W653" t="s">
        <v>3530</v>
      </c>
      <c r="X653" s="6">
        <v>2004</v>
      </c>
      <c r="Z653" s="6">
        <v>0</v>
      </c>
      <c r="AD653" s="14">
        <v>55</v>
      </c>
    </row>
    <row r="654" spans="1:30">
      <c r="A654" s="9">
        <v>8</v>
      </c>
      <c r="B654" s="9" t="str">
        <f t="shared" si="32"/>
        <v>Beyma 8 BX</v>
      </c>
      <c r="C654" s="14" t="s">
        <v>952</v>
      </c>
      <c r="D654" s="14" t="s">
        <v>1413</v>
      </c>
      <c r="E654" s="39"/>
      <c r="F654" s="14"/>
      <c r="G654" s="14"/>
      <c r="H654" s="14">
        <v>100</v>
      </c>
      <c r="I654" s="14">
        <v>92</v>
      </c>
      <c r="J654" s="9">
        <v>5</v>
      </c>
      <c r="K654" s="14">
        <v>46</v>
      </c>
      <c r="L654" s="14">
        <v>40.700000000000003</v>
      </c>
      <c r="M654" s="14">
        <v>0.57999999999999996</v>
      </c>
      <c r="N654" s="14">
        <f t="shared" si="30"/>
        <v>0.65714285714285714</v>
      </c>
      <c r="O654" s="14">
        <f t="shared" si="31"/>
        <v>4.9407407407407407</v>
      </c>
      <c r="P654" s="14"/>
      <c r="Q654" s="14"/>
      <c r="R654" s="14"/>
      <c r="W654" t="s">
        <v>3530</v>
      </c>
      <c r="X654" s="6">
        <v>2004</v>
      </c>
      <c r="Z654" s="6">
        <v>0</v>
      </c>
      <c r="AD654" s="14">
        <v>70</v>
      </c>
    </row>
    <row r="655" spans="1:30">
      <c r="A655" s="9">
        <v>8</v>
      </c>
      <c r="B655" s="9" t="str">
        <f t="shared" si="32"/>
        <v>Beyma 8 M100</v>
      </c>
      <c r="C655" s="14" t="s">
        <v>952</v>
      </c>
      <c r="D655" s="14" t="s">
        <v>1414</v>
      </c>
      <c r="E655" s="39"/>
      <c r="F655" s="14"/>
      <c r="G655" s="14"/>
      <c r="H655" s="14">
        <v>100</v>
      </c>
      <c r="I655" s="14">
        <v>95</v>
      </c>
      <c r="J655" s="9">
        <v>1</v>
      </c>
      <c r="K655" s="14">
        <v>94</v>
      </c>
      <c r="L655" s="14">
        <v>11.35</v>
      </c>
      <c r="M655" s="14">
        <v>0.54</v>
      </c>
      <c r="N655" s="14">
        <f t="shared" si="30"/>
        <v>0.63087248322147649</v>
      </c>
      <c r="O655" s="14">
        <f t="shared" si="31"/>
        <v>3.7488921713441701</v>
      </c>
      <c r="P655" s="14"/>
      <c r="Q655" s="14"/>
      <c r="R655" s="14"/>
      <c r="W655" t="s">
        <v>3530</v>
      </c>
      <c r="X655" s="6">
        <v>2004</v>
      </c>
      <c r="Z655" s="6">
        <v>0</v>
      </c>
      <c r="AD655" s="14">
        <v>149</v>
      </c>
    </row>
    <row r="656" spans="1:30">
      <c r="A656" s="9">
        <v>8</v>
      </c>
      <c r="B656" s="9" t="str">
        <f t="shared" si="32"/>
        <v>Beyma 8 M60</v>
      </c>
      <c r="C656" s="14" t="s">
        <v>952</v>
      </c>
      <c r="D656" s="14" t="s">
        <v>1415</v>
      </c>
      <c r="E656" s="39"/>
      <c r="F656" s="14"/>
      <c r="G656" s="14"/>
      <c r="H656" s="14">
        <v>70</v>
      </c>
      <c r="I656" s="14">
        <v>95</v>
      </c>
      <c r="J656" s="9">
        <v>1</v>
      </c>
      <c r="K656" s="14">
        <v>87</v>
      </c>
      <c r="L656" s="14">
        <v>11.3</v>
      </c>
      <c r="M656" s="14">
        <v>0.60389999999999999</v>
      </c>
      <c r="N656" s="14">
        <f t="shared" si="30"/>
        <v>0.7767857142857143</v>
      </c>
      <c r="O656" s="14">
        <f t="shared" si="31"/>
        <v>2.713358329201784</v>
      </c>
      <c r="P656" s="14"/>
      <c r="Q656" s="14"/>
      <c r="R656" s="14"/>
      <c r="W656" t="s">
        <v>3530</v>
      </c>
      <c r="X656" s="6">
        <v>2004</v>
      </c>
      <c r="Z656" s="6">
        <v>0</v>
      </c>
      <c r="AD656" s="14">
        <v>112</v>
      </c>
    </row>
    <row r="657" spans="1:30">
      <c r="A657" s="9">
        <v>8</v>
      </c>
      <c r="B657" s="9" t="str">
        <f t="shared" si="32"/>
        <v>Beyma 8 WOOFER / P</v>
      </c>
      <c r="C657" s="14" t="s">
        <v>952</v>
      </c>
      <c r="D657" s="14" t="s">
        <v>1416</v>
      </c>
      <c r="E657" s="39"/>
      <c r="F657" s="14"/>
      <c r="G657" s="14"/>
      <c r="H657" s="14">
        <v>50</v>
      </c>
      <c r="I657" s="14">
        <v>92</v>
      </c>
      <c r="J657" s="9">
        <v>4.5</v>
      </c>
      <c r="K657" s="14">
        <v>35</v>
      </c>
      <c r="L657" s="14">
        <v>75</v>
      </c>
      <c r="M657" s="14">
        <v>0.38</v>
      </c>
      <c r="N657" s="14">
        <f t="shared" si="30"/>
        <v>0.47297297297297297</v>
      </c>
      <c r="O657" s="14">
        <f t="shared" si="31"/>
        <v>1.9331395348837204</v>
      </c>
      <c r="P657" s="14"/>
      <c r="Q657" s="14"/>
      <c r="R657" s="14"/>
      <c r="W657" t="s">
        <v>3530</v>
      </c>
      <c r="X657" s="6">
        <v>2004</v>
      </c>
      <c r="Z657" s="6">
        <v>0</v>
      </c>
      <c r="AD657" s="14">
        <v>74</v>
      </c>
    </row>
    <row r="658" spans="1:30">
      <c r="A658" s="9">
        <v>8</v>
      </c>
      <c r="B658" s="9" t="str">
        <f t="shared" si="32"/>
        <v>Beyma 8LW30</v>
      </c>
      <c r="C658" s="14" t="s">
        <v>952</v>
      </c>
      <c r="D658" s="14" t="s">
        <v>1417</v>
      </c>
      <c r="E658" s="39"/>
      <c r="F658" s="14"/>
      <c r="G658" s="14"/>
      <c r="H658" s="14">
        <v>250</v>
      </c>
      <c r="I658" s="14">
        <v>95</v>
      </c>
      <c r="J658" s="9">
        <v>4.5</v>
      </c>
      <c r="K658" s="14">
        <v>75</v>
      </c>
      <c r="L658" s="14">
        <v>18.5</v>
      </c>
      <c r="M658" s="14">
        <v>0.38</v>
      </c>
      <c r="N658" s="14">
        <f t="shared" si="30"/>
        <v>0.39893617021276595</v>
      </c>
      <c r="O658" s="14">
        <f t="shared" si="31"/>
        <v>8.0056179775280878</v>
      </c>
      <c r="P658" s="14"/>
      <c r="Q658" s="14"/>
      <c r="R658" s="14"/>
      <c r="W658" t="s">
        <v>3530</v>
      </c>
      <c r="X658" s="6">
        <v>2004</v>
      </c>
      <c r="Z658" s="6">
        <v>0</v>
      </c>
      <c r="AD658" s="14">
        <v>188</v>
      </c>
    </row>
    <row r="659" spans="1:30">
      <c r="A659" s="9">
        <v>8</v>
      </c>
      <c r="B659" s="9" t="str">
        <f t="shared" si="32"/>
        <v>Beyma ASL 8</v>
      </c>
      <c r="C659" s="14" t="s">
        <v>952</v>
      </c>
      <c r="D659" s="14" t="s">
        <v>1418</v>
      </c>
      <c r="E659" s="39"/>
      <c r="F659" s="14"/>
      <c r="G659" s="14"/>
      <c r="H659" s="14">
        <v>100</v>
      </c>
      <c r="I659" s="14">
        <v>90</v>
      </c>
      <c r="J659" s="9">
        <v>6</v>
      </c>
      <c r="K659" s="14">
        <v>48</v>
      </c>
      <c r="L659" s="14">
        <v>25</v>
      </c>
      <c r="M659" s="14">
        <v>0.46</v>
      </c>
      <c r="N659" s="14">
        <f t="shared" si="30"/>
        <v>0.55172413793103448</v>
      </c>
      <c r="O659" s="14">
        <f t="shared" si="31"/>
        <v>2.7669172932330834</v>
      </c>
      <c r="P659" s="14"/>
      <c r="Q659" s="14"/>
      <c r="R659" s="14"/>
      <c r="W659" t="s">
        <v>3530</v>
      </c>
      <c r="X659" s="6">
        <v>2004</v>
      </c>
      <c r="Z659" s="6">
        <v>0</v>
      </c>
      <c r="AD659" s="14">
        <v>87</v>
      </c>
    </row>
    <row r="660" spans="1:30">
      <c r="A660" s="9">
        <v>8</v>
      </c>
      <c r="B660" s="9" t="str">
        <f t="shared" si="32"/>
        <v>Beyma PRO 800</v>
      </c>
      <c r="C660" s="14" t="s">
        <v>952</v>
      </c>
      <c r="D660" s="14" t="s">
        <v>1419</v>
      </c>
      <c r="E660" s="39"/>
      <c r="F660" s="14"/>
      <c r="G660" s="14"/>
      <c r="H660" s="14">
        <v>100</v>
      </c>
      <c r="I660" s="14">
        <v>89</v>
      </c>
      <c r="J660" s="9">
        <v>6</v>
      </c>
      <c r="K660" s="14">
        <v>30</v>
      </c>
      <c r="L660" s="14">
        <v>60</v>
      </c>
      <c r="M660" s="14">
        <v>0.33</v>
      </c>
      <c r="N660" s="14">
        <f t="shared" si="30"/>
        <v>0.34883720930232559</v>
      </c>
      <c r="O660" s="14">
        <f t="shared" si="31"/>
        <v>6.1111111111111134</v>
      </c>
      <c r="P660" s="14"/>
      <c r="Q660" s="14"/>
      <c r="R660" s="14"/>
      <c r="W660" t="s">
        <v>3530</v>
      </c>
      <c r="X660" s="6">
        <v>2004</v>
      </c>
      <c r="Z660" s="6">
        <v>0</v>
      </c>
      <c r="AD660" s="14">
        <v>86</v>
      </c>
    </row>
    <row r="661" spans="1:30">
      <c r="A661" s="9">
        <v>8</v>
      </c>
      <c r="B661" s="9" t="str">
        <f t="shared" si="32"/>
        <v>BM Audio Labs MB-83CT</v>
      </c>
      <c r="C661" s="14" t="s">
        <v>847</v>
      </c>
      <c r="D661" s="14" t="s">
        <v>1420</v>
      </c>
      <c r="E661" s="39"/>
      <c r="F661" s="14"/>
      <c r="G661" s="14"/>
      <c r="H661" s="14"/>
      <c r="I661" s="14"/>
      <c r="J661" s="9"/>
      <c r="K661" s="14">
        <v>59.774799999999999</v>
      </c>
      <c r="L661" s="14">
        <v>8.3192000000000004</v>
      </c>
      <c r="M661" s="14">
        <v>0.83289999999999997</v>
      </c>
      <c r="N661" s="14">
        <f t="shared" si="30"/>
        <v>1.0131322033898305</v>
      </c>
      <c r="O661" s="14">
        <f t="shared" si="31"/>
        <v>4.6819480444247992</v>
      </c>
      <c r="P661" s="14"/>
      <c r="Q661" s="14"/>
      <c r="R661" s="14"/>
      <c r="W661" t="s">
        <v>3530</v>
      </c>
      <c r="X661" s="6">
        <v>2004</v>
      </c>
      <c r="Z661" s="6">
        <v>0</v>
      </c>
      <c r="AD661" s="14">
        <v>59</v>
      </c>
    </row>
    <row r="662" spans="1:30">
      <c r="A662" s="9">
        <v>8</v>
      </c>
      <c r="B662" s="9" t="str">
        <f t="shared" si="32"/>
        <v>BM Audio Labs V-8DF</v>
      </c>
      <c r="C662" s="14" t="s">
        <v>847</v>
      </c>
      <c r="D662" s="14" t="s">
        <v>1421</v>
      </c>
      <c r="E662" s="39"/>
      <c r="F662" s="14"/>
      <c r="G662" s="14"/>
      <c r="H662" s="14"/>
      <c r="I662" s="14"/>
      <c r="J662" s="9">
        <v>4</v>
      </c>
      <c r="K662" s="14">
        <v>55.4</v>
      </c>
      <c r="L662" s="14">
        <v>55</v>
      </c>
      <c r="M662" s="14">
        <v>0.85</v>
      </c>
      <c r="N662" s="14">
        <f t="shared" si="30"/>
        <v>1.2043478260869565</v>
      </c>
      <c r="O662" s="14">
        <f t="shared" si="31"/>
        <v>2.8889570552147239</v>
      </c>
      <c r="P662" s="14"/>
      <c r="Q662" s="14"/>
      <c r="R662" s="14"/>
      <c r="W662" t="s">
        <v>3530</v>
      </c>
      <c r="X662" s="6">
        <v>2004</v>
      </c>
      <c r="Z662" s="6">
        <v>0</v>
      </c>
      <c r="AD662" s="14">
        <v>46</v>
      </c>
    </row>
    <row r="663" spans="1:30">
      <c r="A663" s="9">
        <v>8</v>
      </c>
      <c r="B663" s="9" t="str">
        <f t="shared" si="32"/>
        <v>BM Audio Labs V-8DFO</v>
      </c>
      <c r="C663" s="14" t="s">
        <v>847</v>
      </c>
      <c r="D663" s="14" t="s">
        <v>1422</v>
      </c>
      <c r="E663" s="39"/>
      <c r="F663" s="14"/>
      <c r="G663" s="14"/>
      <c r="H663" s="14"/>
      <c r="I663" s="14"/>
      <c r="J663" s="9">
        <v>4</v>
      </c>
      <c r="K663" s="14">
        <v>55.4</v>
      </c>
      <c r="L663" s="14">
        <v>55</v>
      </c>
      <c r="M663" s="14">
        <v>0.85</v>
      </c>
      <c r="N663" s="14">
        <f t="shared" si="30"/>
        <v>1.2043478260869565</v>
      </c>
      <c r="O663" s="14">
        <f t="shared" si="31"/>
        <v>2.8889570552147239</v>
      </c>
      <c r="P663" s="14"/>
      <c r="Q663" s="14"/>
      <c r="R663" s="14"/>
      <c r="W663" t="s">
        <v>3530</v>
      </c>
      <c r="X663" s="6">
        <v>2004</v>
      </c>
      <c r="Z663" s="6">
        <v>0</v>
      </c>
      <c r="AD663" s="14">
        <v>46</v>
      </c>
    </row>
    <row r="664" spans="1:30">
      <c r="A664" s="9">
        <v>8</v>
      </c>
      <c r="B664" s="9" t="str">
        <f t="shared" si="32"/>
        <v>BM Audio Labs V-8LA</v>
      </c>
      <c r="C664" s="14" t="s">
        <v>847</v>
      </c>
      <c r="D664" s="14" t="s">
        <v>1423</v>
      </c>
      <c r="E664" s="39"/>
      <c r="F664" s="14"/>
      <c r="G664" s="14"/>
      <c r="H664" s="14"/>
      <c r="I664" s="14"/>
      <c r="J664" s="9">
        <v>4</v>
      </c>
      <c r="K664" s="14">
        <v>55.4</v>
      </c>
      <c r="L664" s="14">
        <v>23</v>
      </c>
      <c r="M664" s="14">
        <v>0.84</v>
      </c>
      <c r="N664" s="14">
        <f t="shared" si="30"/>
        <v>1.0259259259259259</v>
      </c>
      <c r="O664" s="14">
        <f t="shared" si="31"/>
        <v>4.6350597609561746</v>
      </c>
      <c r="P664" s="14"/>
      <c r="Q664" s="14"/>
      <c r="R664" s="14"/>
      <c r="W664" t="s">
        <v>3530</v>
      </c>
      <c r="X664" s="6">
        <v>2004</v>
      </c>
      <c r="Z664" s="6">
        <v>0</v>
      </c>
      <c r="AD664" s="14">
        <v>54</v>
      </c>
    </row>
    <row r="665" spans="1:30">
      <c r="A665" s="9">
        <v>8</v>
      </c>
      <c r="B665" s="9" t="str">
        <f t="shared" si="32"/>
        <v>BM Audio Labs V-8XL</v>
      </c>
      <c r="C665" s="14" t="s">
        <v>847</v>
      </c>
      <c r="D665" s="14" t="s">
        <v>1424</v>
      </c>
      <c r="E665" s="39"/>
      <c r="F665" s="14"/>
      <c r="G665" s="14"/>
      <c r="H665" s="14"/>
      <c r="I665" s="14"/>
      <c r="J665" s="9">
        <v>4</v>
      </c>
      <c r="K665" s="14">
        <v>55.4</v>
      </c>
      <c r="L665" s="14">
        <v>55</v>
      </c>
      <c r="M665" s="14">
        <v>0.85</v>
      </c>
      <c r="N665" s="14">
        <f t="shared" si="30"/>
        <v>1.2043478260869565</v>
      </c>
      <c r="O665" s="14">
        <f t="shared" si="31"/>
        <v>2.8889570552147239</v>
      </c>
      <c r="P665" s="14"/>
      <c r="Q665" s="14"/>
      <c r="R665" s="14"/>
      <c r="W665" t="s">
        <v>3530</v>
      </c>
      <c r="X665" s="6">
        <v>2004</v>
      </c>
      <c r="Z665" s="6">
        <v>0</v>
      </c>
      <c r="AD665" s="14">
        <v>46</v>
      </c>
    </row>
    <row r="666" spans="1:30">
      <c r="A666" s="9">
        <v>8</v>
      </c>
      <c r="B666" s="9" t="str">
        <f t="shared" si="32"/>
        <v>Bumper 8250IP</v>
      </c>
      <c r="C666" s="14" t="s">
        <v>1127</v>
      </c>
      <c r="D666" s="14" t="s">
        <v>1425</v>
      </c>
      <c r="E666" s="39"/>
      <c r="F666" s="14"/>
      <c r="G666" s="14"/>
      <c r="H666" s="14">
        <v>250</v>
      </c>
      <c r="I666" s="14">
        <v>85.2</v>
      </c>
      <c r="J666" s="9">
        <v>4.32</v>
      </c>
      <c r="K666" s="14">
        <v>73.8</v>
      </c>
      <c r="L666" s="14">
        <v>2.8</v>
      </c>
      <c r="M666" s="14">
        <v>0.43</v>
      </c>
      <c r="N666" s="14">
        <f t="shared" si="30"/>
        <v>0.49864864864864861</v>
      </c>
      <c r="O666" s="14">
        <f t="shared" si="31"/>
        <v>3.1234251968503948</v>
      </c>
      <c r="P666" s="14"/>
      <c r="Q666" s="14"/>
      <c r="R666" s="14"/>
      <c r="W666" t="s">
        <v>3530</v>
      </c>
      <c r="X666" s="6">
        <v>2004</v>
      </c>
      <c r="Z666" s="6">
        <v>0</v>
      </c>
      <c r="AD666" s="14">
        <v>148</v>
      </c>
    </row>
    <row r="667" spans="1:30">
      <c r="A667" s="9">
        <v>8</v>
      </c>
      <c r="B667" s="9" t="str">
        <f t="shared" si="32"/>
        <v>Bumper 8350IP</v>
      </c>
      <c r="C667" s="14" t="s">
        <v>1127</v>
      </c>
      <c r="D667" s="14" t="s">
        <v>1426</v>
      </c>
      <c r="E667" s="39"/>
      <c r="F667" s="14"/>
      <c r="G667" s="14"/>
      <c r="H667" s="14">
        <v>350</v>
      </c>
      <c r="I667" s="14">
        <v>86.6</v>
      </c>
      <c r="J667" s="9">
        <v>4.32</v>
      </c>
      <c r="K667" s="14">
        <v>58.8</v>
      </c>
      <c r="L667" s="14">
        <v>8.5</v>
      </c>
      <c r="M667" s="14">
        <v>0.51</v>
      </c>
      <c r="N667" s="14">
        <f t="shared" si="30"/>
        <v>0.6</v>
      </c>
      <c r="O667" s="14">
        <f t="shared" si="31"/>
        <v>3.4000000000000017</v>
      </c>
      <c r="P667" s="14"/>
      <c r="Q667" s="14"/>
      <c r="R667" s="14"/>
      <c r="W667" t="s">
        <v>3530</v>
      </c>
      <c r="X667" s="6">
        <v>2004</v>
      </c>
      <c r="Z667" s="6">
        <v>0</v>
      </c>
      <c r="AD667" s="14">
        <v>98</v>
      </c>
    </row>
    <row r="668" spans="1:30">
      <c r="A668" s="9">
        <v>8</v>
      </c>
      <c r="B668" s="9" t="str">
        <f t="shared" si="32"/>
        <v>Bumper 835IP</v>
      </c>
      <c r="C668" s="14" t="s">
        <v>1127</v>
      </c>
      <c r="D668" s="14" t="s">
        <v>1427</v>
      </c>
      <c r="E668" s="39"/>
      <c r="F668" s="14"/>
      <c r="G668" s="14"/>
      <c r="H668" s="14">
        <v>250</v>
      </c>
      <c r="I668" s="14">
        <v>85.2</v>
      </c>
      <c r="J668" s="9">
        <v>4.32</v>
      </c>
      <c r="K668" s="14">
        <v>73.8</v>
      </c>
      <c r="L668" s="14">
        <v>2.8</v>
      </c>
      <c r="M668" s="14">
        <v>0.43</v>
      </c>
      <c r="N668" s="14">
        <f t="shared" si="30"/>
        <v>0.49864864864864861</v>
      </c>
      <c r="O668" s="14">
        <f t="shared" si="31"/>
        <v>3.1234251968503948</v>
      </c>
      <c r="P668" s="14"/>
      <c r="Q668" s="14"/>
      <c r="R668" s="14"/>
      <c r="W668" t="s">
        <v>3530</v>
      </c>
      <c r="X668" s="6">
        <v>2004</v>
      </c>
      <c r="Z668" s="6">
        <v>0</v>
      </c>
      <c r="AD668" s="14">
        <v>148</v>
      </c>
    </row>
    <row r="669" spans="1:30">
      <c r="A669" s="9">
        <v>8</v>
      </c>
      <c r="B669" s="9" t="str">
        <f t="shared" si="32"/>
        <v>Bumper 8450IP</v>
      </c>
      <c r="C669" s="14" t="s">
        <v>1127</v>
      </c>
      <c r="D669" s="14" t="s">
        <v>1428</v>
      </c>
      <c r="E669" s="39"/>
      <c r="F669" s="14"/>
      <c r="G669" s="14"/>
      <c r="H669" s="14">
        <v>450</v>
      </c>
      <c r="I669" s="14">
        <v>85.8</v>
      </c>
      <c r="J669" s="9">
        <v>4.32</v>
      </c>
      <c r="K669" s="14">
        <v>55.4</v>
      </c>
      <c r="L669" s="14">
        <v>8</v>
      </c>
      <c r="M669" s="14">
        <v>0.5</v>
      </c>
      <c r="N669" s="14">
        <f t="shared" si="30"/>
        <v>0.49909909909909911</v>
      </c>
      <c r="O669" s="14">
        <f t="shared" si="31"/>
        <v>-276.99999999999608</v>
      </c>
      <c r="P669" s="14"/>
      <c r="Q669" s="14"/>
      <c r="R669" s="14"/>
      <c r="W669" t="s">
        <v>3530</v>
      </c>
      <c r="X669" s="6">
        <v>2004</v>
      </c>
      <c r="Z669" s="6">
        <v>0</v>
      </c>
      <c r="AD669" s="14">
        <v>111</v>
      </c>
    </row>
    <row r="670" spans="1:30">
      <c r="A670" s="9">
        <v>8</v>
      </c>
      <c r="B670" s="9" t="str">
        <f t="shared" si="32"/>
        <v>Bumper 848C</v>
      </c>
      <c r="C670" s="14" t="s">
        <v>1127</v>
      </c>
      <c r="D670" s="14" t="s">
        <v>1429</v>
      </c>
      <c r="E670" s="39"/>
      <c r="F670" s="14"/>
      <c r="G670" s="14"/>
      <c r="H670" s="14">
        <v>350</v>
      </c>
      <c r="I670" s="14">
        <v>89.4</v>
      </c>
      <c r="J670" s="9">
        <v>4.83</v>
      </c>
      <c r="K670" s="14">
        <v>67.400000000000006</v>
      </c>
      <c r="L670" s="14">
        <v>8.5</v>
      </c>
      <c r="M670" s="14">
        <v>0.43</v>
      </c>
      <c r="N670" s="14">
        <f t="shared" si="30"/>
        <v>0.49925925925925929</v>
      </c>
      <c r="O670" s="14">
        <f t="shared" si="31"/>
        <v>3.0996791443850231</v>
      </c>
      <c r="P670" s="14"/>
      <c r="Q670" s="14"/>
      <c r="R670" s="14"/>
      <c r="W670" t="s">
        <v>3530</v>
      </c>
      <c r="X670" s="6">
        <v>2004</v>
      </c>
      <c r="Z670" s="6">
        <v>0</v>
      </c>
      <c r="AD670" s="14">
        <v>135</v>
      </c>
    </row>
    <row r="671" spans="1:30">
      <c r="A671" s="9">
        <v>8</v>
      </c>
      <c r="B671" s="9" t="str">
        <f t="shared" si="32"/>
        <v>Bumper 848IP</v>
      </c>
      <c r="C671" s="14" t="s">
        <v>1127</v>
      </c>
      <c r="D671" s="14" t="s">
        <v>1430</v>
      </c>
      <c r="E671" s="39"/>
      <c r="F671" s="14"/>
      <c r="G671" s="14"/>
      <c r="H671" s="14">
        <v>350</v>
      </c>
      <c r="I671" s="14">
        <v>86.6</v>
      </c>
      <c r="J671" s="9">
        <v>4.32</v>
      </c>
      <c r="K671" s="14">
        <v>58.8</v>
      </c>
      <c r="L671" s="14">
        <v>8.5</v>
      </c>
      <c r="M671" s="14">
        <v>0.51</v>
      </c>
      <c r="N671" s="14">
        <f t="shared" si="30"/>
        <v>0.6</v>
      </c>
      <c r="O671" s="14">
        <f t="shared" si="31"/>
        <v>3.4000000000000017</v>
      </c>
      <c r="P671" s="14"/>
      <c r="Q671" s="14"/>
      <c r="R671" s="14"/>
      <c r="W671" t="s">
        <v>3530</v>
      </c>
      <c r="X671" s="6">
        <v>2004</v>
      </c>
      <c r="Z671" s="6">
        <v>0</v>
      </c>
      <c r="AD671" s="14">
        <v>98</v>
      </c>
    </row>
    <row r="672" spans="1:30">
      <c r="A672" s="9">
        <v>8</v>
      </c>
      <c r="B672" s="9" t="str">
        <f t="shared" si="32"/>
        <v>Bumper 848IPRS</v>
      </c>
      <c r="C672" s="14" t="s">
        <v>1127</v>
      </c>
      <c r="D672" s="14" t="s">
        <v>1431</v>
      </c>
      <c r="E672" s="39"/>
      <c r="F672" s="14"/>
      <c r="G672" s="14"/>
      <c r="H672" s="14">
        <v>350</v>
      </c>
      <c r="I672" s="14">
        <v>88.2</v>
      </c>
      <c r="J672" s="9">
        <v>4.32</v>
      </c>
      <c r="K672" s="14">
        <v>40.1</v>
      </c>
      <c r="L672" s="14">
        <v>14</v>
      </c>
      <c r="M672" s="14">
        <v>0.39</v>
      </c>
      <c r="N672" s="14">
        <f t="shared" si="30"/>
        <v>0.40100000000000002</v>
      </c>
      <c r="O672" s="14">
        <f t="shared" si="31"/>
        <v>14.217272727272706</v>
      </c>
      <c r="P672" s="14"/>
      <c r="Q672" s="14"/>
      <c r="R672" s="14"/>
      <c r="W672" t="s">
        <v>3530</v>
      </c>
      <c r="X672" s="6">
        <v>2004</v>
      </c>
      <c r="Z672" s="6">
        <v>0</v>
      </c>
      <c r="AD672" s="14">
        <v>100</v>
      </c>
    </row>
    <row r="673" spans="1:30">
      <c r="A673" s="9">
        <v>8</v>
      </c>
      <c r="B673" s="9" t="str">
        <f t="shared" si="32"/>
        <v>Bumper 848RF</v>
      </c>
      <c r="C673" s="14" t="s">
        <v>1127</v>
      </c>
      <c r="D673" s="14" t="s">
        <v>1432</v>
      </c>
      <c r="E673" s="39"/>
      <c r="F673" s="14"/>
      <c r="G673" s="14"/>
      <c r="H673" s="14">
        <v>300</v>
      </c>
      <c r="I673" s="14"/>
      <c r="J673" s="9">
        <v>5.6</v>
      </c>
      <c r="K673" s="14">
        <v>47.4</v>
      </c>
      <c r="L673" s="14">
        <v>31.2</v>
      </c>
      <c r="M673" s="14">
        <v>0.37</v>
      </c>
      <c r="N673" s="14">
        <f t="shared" si="30"/>
        <v>0.39831932773109241</v>
      </c>
      <c r="O673" s="14">
        <f t="shared" si="31"/>
        <v>5.2041543026706307</v>
      </c>
      <c r="P673" s="14"/>
      <c r="Q673" s="14"/>
      <c r="R673" s="14"/>
      <c r="W673" t="s">
        <v>3530</v>
      </c>
      <c r="X673" s="6">
        <v>2004</v>
      </c>
      <c r="Z673" s="6">
        <v>0</v>
      </c>
      <c r="AD673" s="14">
        <v>119</v>
      </c>
    </row>
    <row r="674" spans="1:30">
      <c r="A674" s="9">
        <v>8</v>
      </c>
      <c r="B674" s="9" t="str">
        <f t="shared" si="32"/>
        <v>Bumper 848X</v>
      </c>
      <c r="C674" s="14" t="s">
        <v>1127</v>
      </c>
      <c r="D674" s="14" t="s">
        <v>1433</v>
      </c>
      <c r="E674" s="39"/>
      <c r="F674" s="14"/>
      <c r="G674" s="14"/>
      <c r="H674" s="14">
        <v>350</v>
      </c>
      <c r="I674" s="14">
        <v>88.5</v>
      </c>
      <c r="J674" s="9">
        <v>4.32</v>
      </c>
      <c r="K674" s="14">
        <v>62.5</v>
      </c>
      <c r="L674" s="14">
        <v>8.5</v>
      </c>
      <c r="M674" s="14">
        <v>0.48</v>
      </c>
      <c r="N674" s="14">
        <f t="shared" si="30"/>
        <v>0.5</v>
      </c>
      <c r="O674" s="14">
        <f t="shared" si="31"/>
        <v>11.999999999999979</v>
      </c>
      <c r="P674" s="14"/>
      <c r="Q674" s="14"/>
      <c r="R674" s="14"/>
      <c r="W674" t="s">
        <v>3530</v>
      </c>
      <c r="X674" s="6">
        <v>2004</v>
      </c>
      <c r="Z674" s="6">
        <v>0</v>
      </c>
      <c r="AD674" s="14">
        <v>125</v>
      </c>
    </row>
    <row r="675" spans="1:30">
      <c r="A675" s="9">
        <v>8</v>
      </c>
      <c r="B675" s="9" t="str">
        <f t="shared" si="32"/>
        <v>Bumper 848X-8</v>
      </c>
      <c r="C675" s="14" t="s">
        <v>1127</v>
      </c>
      <c r="D675" s="14" t="s">
        <v>1434</v>
      </c>
      <c r="E675" s="39"/>
      <c r="F675" s="14"/>
      <c r="G675" s="14"/>
      <c r="H675" s="14">
        <v>350</v>
      </c>
      <c r="I675" s="14">
        <v>86.3</v>
      </c>
      <c r="J675" s="9">
        <v>4.83</v>
      </c>
      <c r="K675" s="14">
        <v>69.5</v>
      </c>
      <c r="L675" s="14">
        <v>17</v>
      </c>
      <c r="M675" s="14">
        <v>0.62</v>
      </c>
      <c r="N675" s="14">
        <f t="shared" si="30"/>
        <v>0.70202020202020199</v>
      </c>
      <c r="O675" s="14">
        <f t="shared" si="31"/>
        <v>5.3066502463054164</v>
      </c>
      <c r="P675" s="14"/>
      <c r="Q675" s="14"/>
      <c r="R675" s="14"/>
      <c r="W675" t="s">
        <v>3530</v>
      </c>
      <c r="X675" s="6">
        <v>2004</v>
      </c>
      <c r="Z675" s="6">
        <v>0</v>
      </c>
      <c r="AD675" s="14">
        <v>99</v>
      </c>
    </row>
    <row r="676" spans="1:30">
      <c r="A676" s="9">
        <v>8</v>
      </c>
      <c r="B676" s="9" t="str">
        <f t="shared" si="32"/>
        <v>Bumper 865C</v>
      </c>
      <c r="C676" s="14" t="s">
        <v>1127</v>
      </c>
      <c r="D676" s="14" t="s">
        <v>1435</v>
      </c>
      <c r="E676" s="39"/>
      <c r="F676" s="14"/>
      <c r="G676" s="14"/>
      <c r="H676" s="14">
        <v>450</v>
      </c>
      <c r="I676" s="14">
        <v>90.9</v>
      </c>
      <c r="J676" s="9">
        <v>4.83</v>
      </c>
      <c r="K676" s="14">
        <v>66.400000000000006</v>
      </c>
      <c r="L676" s="14">
        <v>11.5</v>
      </c>
      <c r="M676" s="14">
        <v>0.38</v>
      </c>
      <c r="N676" s="14">
        <f t="shared" si="30"/>
        <v>0.4</v>
      </c>
      <c r="O676" s="14">
        <f t="shared" si="31"/>
        <v>7.599999999999989</v>
      </c>
      <c r="P676" s="14"/>
      <c r="Q676" s="14"/>
      <c r="R676" s="14"/>
      <c r="W676" t="s">
        <v>3530</v>
      </c>
      <c r="X676" s="6">
        <v>2004</v>
      </c>
      <c r="Z676" s="6">
        <v>0</v>
      </c>
      <c r="AD676" s="14">
        <v>166</v>
      </c>
    </row>
    <row r="677" spans="1:30">
      <c r="A677" s="9">
        <v>8</v>
      </c>
      <c r="B677" s="9" t="str">
        <f t="shared" si="32"/>
        <v>Bumper 865IP</v>
      </c>
      <c r="C677" s="14" t="s">
        <v>1127</v>
      </c>
      <c r="D677" s="14" t="s">
        <v>1436</v>
      </c>
      <c r="E677" s="39"/>
      <c r="F677" s="14"/>
      <c r="G677" s="14"/>
      <c r="H677" s="14">
        <v>450</v>
      </c>
      <c r="I677" s="14">
        <v>85.8</v>
      </c>
      <c r="J677" s="9">
        <v>4.32</v>
      </c>
      <c r="K677" s="14">
        <v>55.4</v>
      </c>
      <c r="L677" s="14">
        <v>8</v>
      </c>
      <c r="M677" s="14">
        <v>0.5</v>
      </c>
      <c r="N677" s="14">
        <f t="shared" si="30"/>
        <v>0.49909909909909911</v>
      </c>
      <c r="O677" s="14">
        <f t="shared" si="31"/>
        <v>-276.99999999999608</v>
      </c>
      <c r="P677" s="14"/>
      <c r="Q677" s="14"/>
      <c r="R677" s="14"/>
      <c r="W677" t="s">
        <v>3530</v>
      </c>
      <c r="X677" s="6">
        <v>2004</v>
      </c>
      <c r="Z677" s="6">
        <v>0</v>
      </c>
      <c r="AD677" s="14">
        <v>111</v>
      </c>
    </row>
    <row r="678" spans="1:30">
      <c r="A678" s="9">
        <v>8</v>
      </c>
      <c r="B678" s="9" t="str">
        <f t="shared" si="32"/>
        <v>Bumper 865IPMF</v>
      </c>
      <c r="C678" s="14" t="s">
        <v>1127</v>
      </c>
      <c r="D678" s="14" t="s">
        <v>1437</v>
      </c>
      <c r="E678" s="39"/>
      <c r="F678" s="14"/>
      <c r="G678" s="14"/>
      <c r="H678" s="14">
        <v>450</v>
      </c>
      <c r="I678" s="14">
        <v>86.9</v>
      </c>
      <c r="J678" s="9">
        <v>8.5</v>
      </c>
      <c r="K678" s="14">
        <v>53.5</v>
      </c>
      <c r="L678" s="14">
        <v>8.6999999999999993</v>
      </c>
      <c r="M678" s="14">
        <v>0.4</v>
      </c>
      <c r="N678" s="14">
        <f t="shared" si="30"/>
        <v>0.39925373134328357</v>
      </c>
      <c r="O678" s="14">
        <f t="shared" si="31"/>
        <v>-213.99999999998727</v>
      </c>
      <c r="P678" s="14"/>
      <c r="Q678" s="14"/>
      <c r="R678" s="14"/>
      <c r="W678" t="s">
        <v>3530</v>
      </c>
      <c r="X678" s="6">
        <v>2004</v>
      </c>
      <c r="Z678" s="6">
        <v>0</v>
      </c>
      <c r="AD678" s="14">
        <v>134</v>
      </c>
    </row>
    <row r="679" spans="1:30">
      <c r="A679" s="9">
        <v>8</v>
      </c>
      <c r="B679" s="9" t="str">
        <f t="shared" si="32"/>
        <v>Bumper 865MX</v>
      </c>
      <c r="C679" s="14" t="s">
        <v>1127</v>
      </c>
      <c r="D679" s="14" t="s">
        <v>1438</v>
      </c>
      <c r="E679" s="39"/>
      <c r="F679" s="14"/>
      <c r="G679" s="14"/>
      <c r="H679" s="14">
        <v>450</v>
      </c>
      <c r="I679" s="14">
        <v>86.5</v>
      </c>
      <c r="J679" s="9">
        <v>7.62</v>
      </c>
      <c r="K679" s="14">
        <v>50.5</v>
      </c>
      <c r="L679" s="14">
        <v>9</v>
      </c>
      <c r="M679" s="14">
        <v>0.38</v>
      </c>
      <c r="N679" s="14">
        <f t="shared" si="30"/>
        <v>0.40079365079365081</v>
      </c>
      <c r="O679" s="14">
        <f t="shared" si="31"/>
        <v>7.3244274809160199</v>
      </c>
      <c r="P679" s="14"/>
      <c r="Q679" s="14"/>
      <c r="R679" s="14"/>
      <c r="W679" t="s">
        <v>3530</v>
      </c>
      <c r="X679" s="6">
        <v>2004</v>
      </c>
      <c r="Z679" s="6">
        <v>0</v>
      </c>
      <c r="AD679" s="14">
        <v>126</v>
      </c>
    </row>
    <row r="680" spans="1:30">
      <c r="A680" s="9">
        <v>8</v>
      </c>
      <c r="B680" s="9" t="str">
        <f t="shared" si="32"/>
        <v>Bumper 896IP</v>
      </c>
      <c r="C680" s="14" t="s">
        <v>1127</v>
      </c>
      <c r="D680" s="14" t="s">
        <v>1439</v>
      </c>
      <c r="E680" s="39"/>
      <c r="F680" s="14"/>
      <c r="G680" s="14"/>
      <c r="H680" s="14">
        <v>470</v>
      </c>
      <c r="I680" s="14">
        <v>87.9</v>
      </c>
      <c r="J680" s="9">
        <v>4.32</v>
      </c>
      <c r="K680" s="14">
        <v>48.4</v>
      </c>
      <c r="L680" s="14">
        <v>18.8</v>
      </c>
      <c r="M680" s="14">
        <v>0.49</v>
      </c>
      <c r="N680" s="14">
        <f t="shared" si="30"/>
        <v>0.49896907216494846</v>
      </c>
      <c r="O680" s="14">
        <f t="shared" si="31"/>
        <v>27.259770114942402</v>
      </c>
      <c r="P680" s="14"/>
      <c r="Q680" s="14"/>
      <c r="R680" s="14"/>
      <c r="W680" t="s">
        <v>3530</v>
      </c>
      <c r="X680" s="6">
        <v>2004</v>
      </c>
      <c r="Z680" s="6">
        <v>0</v>
      </c>
      <c r="AD680" s="14">
        <v>97</v>
      </c>
    </row>
    <row r="681" spans="1:30">
      <c r="A681" s="9">
        <v>8</v>
      </c>
      <c r="B681" s="9" t="str">
        <f t="shared" si="32"/>
        <v>Bumper 896IPMF</v>
      </c>
      <c r="C681" s="14" t="s">
        <v>1127</v>
      </c>
      <c r="D681" s="14" t="s">
        <v>1440</v>
      </c>
      <c r="E681" s="39"/>
      <c r="F681" s="14"/>
      <c r="G681" s="14"/>
      <c r="H681" s="14">
        <v>470</v>
      </c>
      <c r="I681" s="14">
        <v>85.6</v>
      </c>
      <c r="J681" s="9">
        <v>8.5</v>
      </c>
      <c r="K681" s="14">
        <v>50.5</v>
      </c>
      <c r="L681" s="14">
        <v>9</v>
      </c>
      <c r="M681" s="14">
        <v>0.46</v>
      </c>
      <c r="N681" s="14">
        <f t="shared" si="30"/>
        <v>0.5</v>
      </c>
      <c r="O681" s="14">
        <f t="shared" si="31"/>
        <v>5.7500000000000036</v>
      </c>
      <c r="P681" s="14"/>
      <c r="Q681" s="14"/>
      <c r="R681" s="14"/>
      <c r="W681" t="s">
        <v>3530</v>
      </c>
      <c r="X681" s="6">
        <v>2004</v>
      </c>
      <c r="Z681" s="6">
        <v>0</v>
      </c>
      <c r="AD681" s="14">
        <v>101</v>
      </c>
    </row>
    <row r="682" spans="1:30">
      <c r="A682" s="9">
        <v>8</v>
      </c>
      <c r="B682" s="9" t="str">
        <f t="shared" si="32"/>
        <v>Bumper 896MX</v>
      </c>
      <c r="C682" s="14" t="s">
        <v>1127</v>
      </c>
      <c r="D682" s="14" t="s">
        <v>1441</v>
      </c>
      <c r="E682" s="39"/>
      <c r="F682" s="14"/>
      <c r="G682" s="14"/>
      <c r="H682" s="14">
        <v>470</v>
      </c>
      <c r="I682" s="14">
        <v>86.1</v>
      </c>
      <c r="J682" s="9">
        <v>7.62</v>
      </c>
      <c r="K682" s="14">
        <v>49.4</v>
      </c>
      <c r="L682" s="14">
        <v>9.9</v>
      </c>
      <c r="M682" s="14">
        <v>0.43</v>
      </c>
      <c r="N682" s="14">
        <f t="shared" si="30"/>
        <v>0.49898989898989898</v>
      </c>
      <c r="O682" s="14">
        <f t="shared" si="31"/>
        <v>3.1101024890190336</v>
      </c>
      <c r="P682" s="14"/>
      <c r="Q682" s="14"/>
      <c r="R682" s="14"/>
      <c r="W682" t="s">
        <v>3530</v>
      </c>
      <c r="X682" s="6">
        <v>2004</v>
      </c>
      <c r="Z682" s="6">
        <v>0</v>
      </c>
      <c r="AD682" s="14">
        <v>99</v>
      </c>
    </row>
    <row r="683" spans="1:30">
      <c r="A683" s="9">
        <v>8</v>
      </c>
      <c r="B683" s="9" t="str">
        <f t="shared" si="32"/>
        <v>Cadence CADENCW MW88</v>
      </c>
      <c r="C683" s="14" t="s">
        <v>849</v>
      </c>
      <c r="D683" s="14" t="s">
        <v>1442</v>
      </c>
      <c r="E683" s="39"/>
      <c r="F683" s="14"/>
      <c r="G683" s="14"/>
      <c r="H683" s="14">
        <v>200</v>
      </c>
      <c r="I683" s="14">
        <v>85</v>
      </c>
      <c r="J683" s="9">
        <v>8</v>
      </c>
      <c r="K683" s="14">
        <v>43</v>
      </c>
      <c r="L683" s="14">
        <v>13.3</v>
      </c>
      <c r="M683" s="14">
        <v>0.72</v>
      </c>
      <c r="N683" s="14">
        <f t="shared" si="30"/>
        <v>0.75438596491228072</v>
      </c>
      <c r="O683" s="14">
        <f t="shared" si="31"/>
        <v>15.795918367346928</v>
      </c>
      <c r="P683" s="14"/>
      <c r="Q683" s="14"/>
      <c r="R683" s="14"/>
      <c r="W683" t="s">
        <v>3530</v>
      </c>
      <c r="X683" s="6">
        <v>2004</v>
      </c>
      <c r="Z683" s="6">
        <v>0</v>
      </c>
      <c r="AD683" s="14">
        <v>57</v>
      </c>
    </row>
    <row r="684" spans="1:30">
      <c r="A684" s="9">
        <v>8</v>
      </c>
      <c r="B684" s="9" t="str">
        <f t="shared" si="32"/>
        <v>Celestion Truvox 0818</v>
      </c>
      <c r="C684" s="9" t="s">
        <v>960</v>
      </c>
      <c r="D684" s="9" t="s">
        <v>1443</v>
      </c>
      <c r="E684" s="38"/>
      <c r="F684" s="9"/>
      <c r="G684" s="9"/>
      <c r="H684" s="9">
        <v>150</v>
      </c>
      <c r="I684" s="9">
        <v>94</v>
      </c>
      <c r="J684" s="9">
        <v>3.4</v>
      </c>
      <c r="K684" s="9">
        <v>85</v>
      </c>
      <c r="L684" s="9">
        <v>12.6</v>
      </c>
      <c r="M684" s="9">
        <v>0.44</v>
      </c>
      <c r="N684" s="14">
        <f t="shared" si="30"/>
        <v>0.5</v>
      </c>
      <c r="O684" s="14">
        <f t="shared" si="31"/>
        <v>3.6666666666666639</v>
      </c>
      <c r="P684" s="9"/>
      <c r="Q684" s="9"/>
      <c r="R684" s="9"/>
      <c r="W684" t="s">
        <v>3530</v>
      </c>
      <c r="X684" s="6">
        <v>2004</v>
      </c>
      <c r="Z684" s="6">
        <v>0</v>
      </c>
      <c r="AD684" s="9">
        <v>170</v>
      </c>
    </row>
    <row r="685" spans="1:30">
      <c r="A685" s="9">
        <v>8</v>
      </c>
      <c r="B685" s="9" t="str">
        <f t="shared" si="32"/>
        <v>Craaft 8/250PCD</v>
      </c>
      <c r="C685" s="9" t="s">
        <v>1135</v>
      </c>
      <c r="D685" s="9" t="s">
        <v>1444</v>
      </c>
      <c r="E685" s="38"/>
      <c r="F685" s="9"/>
      <c r="G685" s="9"/>
      <c r="H685" s="9">
        <v>250</v>
      </c>
      <c r="I685" s="9">
        <v>99</v>
      </c>
      <c r="J685" s="9">
        <v>2</v>
      </c>
      <c r="K685" s="9">
        <v>97</v>
      </c>
      <c r="L685" s="9">
        <v>17</v>
      </c>
      <c r="M685" s="9">
        <v>0.31</v>
      </c>
      <c r="N685" s="14">
        <f t="shared" si="30"/>
        <v>0.36059479553903345</v>
      </c>
      <c r="O685" s="14">
        <f t="shared" si="31"/>
        <v>2.2094048493754577</v>
      </c>
      <c r="P685" s="9"/>
      <c r="Q685" s="9"/>
      <c r="R685" s="9"/>
      <c r="W685" t="s">
        <v>3530</v>
      </c>
      <c r="X685" s="6">
        <v>2004</v>
      </c>
      <c r="Z685" s="6">
        <v>0</v>
      </c>
      <c r="AD685" s="9">
        <v>269</v>
      </c>
    </row>
    <row r="686" spans="1:30">
      <c r="A686" s="9">
        <v>8</v>
      </c>
      <c r="B686" s="9" t="str">
        <f t="shared" si="32"/>
        <v>Crunch BL84</v>
      </c>
      <c r="C686" s="9" t="s">
        <v>1137</v>
      </c>
      <c r="D686" s="9" t="s">
        <v>1445</v>
      </c>
      <c r="E686" s="38"/>
      <c r="F686" s="9"/>
      <c r="G686" s="9"/>
      <c r="H686" s="9">
        <v>100</v>
      </c>
      <c r="I686" s="9">
        <v>89</v>
      </c>
      <c r="J686" s="9">
        <v>4</v>
      </c>
      <c r="K686" s="9">
        <v>40</v>
      </c>
      <c r="L686" s="9">
        <v>36</v>
      </c>
      <c r="M686" s="9">
        <v>0.40289999999999998</v>
      </c>
      <c r="N686" s="14">
        <f t="shared" si="30"/>
        <v>0.43010752688172044</v>
      </c>
      <c r="O686" s="14">
        <f t="shared" si="31"/>
        <v>6.3692052325811215</v>
      </c>
      <c r="P686" s="9"/>
      <c r="Q686" s="9"/>
      <c r="R686" s="9"/>
      <c r="W686" t="s">
        <v>3530</v>
      </c>
      <c r="X686" s="6">
        <v>2004</v>
      </c>
      <c r="Z686" s="6">
        <v>0</v>
      </c>
      <c r="AD686" s="9">
        <v>93</v>
      </c>
    </row>
    <row r="687" spans="1:30">
      <c r="A687" s="9">
        <v>8</v>
      </c>
      <c r="B687" s="9" t="str">
        <f t="shared" si="32"/>
        <v>Crunch CR84</v>
      </c>
      <c r="C687" s="9" t="s">
        <v>1137</v>
      </c>
      <c r="D687" s="9" t="s">
        <v>1446</v>
      </c>
      <c r="E687" s="38"/>
      <c r="F687" s="9"/>
      <c r="G687" s="9"/>
      <c r="H687" s="9">
        <v>125</v>
      </c>
      <c r="I687" s="9">
        <v>90</v>
      </c>
      <c r="J687" s="9">
        <v>4</v>
      </c>
      <c r="K687" s="9">
        <v>35</v>
      </c>
      <c r="L687" s="9">
        <v>45.6</v>
      </c>
      <c r="M687" s="9">
        <v>0.31269999999999998</v>
      </c>
      <c r="N687" s="14">
        <f t="shared" si="30"/>
        <v>0.330188679245283</v>
      </c>
      <c r="O687" s="14">
        <f t="shared" si="31"/>
        <v>5.9038191822203094</v>
      </c>
      <c r="P687" s="9"/>
      <c r="Q687" s="9"/>
      <c r="R687" s="9"/>
      <c r="W687" t="s">
        <v>3530</v>
      </c>
      <c r="X687" s="6">
        <v>2004</v>
      </c>
      <c r="Z687" s="6">
        <v>0</v>
      </c>
      <c r="AD687" s="9">
        <v>106</v>
      </c>
    </row>
    <row r="688" spans="1:30">
      <c r="A688" s="9">
        <v>8</v>
      </c>
      <c r="B688" s="9" t="str">
        <f t="shared" si="32"/>
        <v>Crunch CR88</v>
      </c>
      <c r="C688" s="9" t="s">
        <v>1137</v>
      </c>
      <c r="D688" s="9" t="s">
        <v>1447</v>
      </c>
      <c r="E688" s="38"/>
      <c r="F688" s="9"/>
      <c r="G688" s="9"/>
      <c r="H688" s="9">
        <v>125</v>
      </c>
      <c r="I688" s="9">
        <v>90</v>
      </c>
      <c r="J688" s="9">
        <v>3.7</v>
      </c>
      <c r="K688" s="9">
        <v>39</v>
      </c>
      <c r="L688" s="9">
        <v>39.9</v>
      </c>
      <c r="M688" s="9">
        <v>0.38669999999999999</v>
      </c>
      <c r="N688" s="14">
        <f t="shared" si="30"/>
        <v>0.41935483870967744</v>
      </c>
      <c r="O688" s="14">
        <f t="shared" si="31"/>
        <v>4.9660179788600232</v>
      </c>
      <c r="P688" s="9"/>
      <c r="Q688" s="9"/>
      <c r="R688" s="9"/>
      <c r="W688" t="s">
        <v>3530</v>
      </c>
      <c r="X688" s="6">
        <v>2004</v>
      </c>
      <c r="Z688" s="6">
        <v>0</v>
      </c>
      <c r="AD688" s="9">
        <v>93</v>
      </c>
    </row>
    <row r="689" spans="1:30">
      <c r="A689" s="9">
        <v>8</v>
      </c>
      <c r="B689" s="9" t="str">
        <f t="shared" si="32"/>
        <v>Crunch CR8WTP-04</v>
      </c>
      <c r="C689" s="9" t="s">
        <v>1137</v>
      </c>
      <c r="D689" s="9" t="s">
        <v>1448</v>
      </c>
      <c r="E689" s="38"/>
      <c r="F689" s="9"/>
      <c r="G689" s="9"/>
      <c r="H689" s="9">
        <v>150</v>
      </c>
      <c r="I689" s="9">
        <v>90</v>
      </c>
      <c r="J689" s="9">
        <v>6.6</v>
      </c>
      <c r="K689" s="9">
        <v>36</v>
      </c>
      <c r="L689" s="9">
        <v>44.5</v>
      </c>
      <c r="M689" s="9">
        <v>0.30399999999999999</v>
      </c>
      <c r="N689" s="14">
        <f t="shared" si="30"/>
        <v>0.31858407079646017</v>
      </c>
      <c r="O689" s="14">
        <f t="shared" si="31"/>
        <v>6.6407766990291135</v>
      </c>
      <c r="P689" s="9"/>
      <c r="Q689" s="9"/>
      <c r="R689" s="9"/>
      <c r="W689" t="s">
        <v>3530</v>
      </c>
      <c r="X689" s="6">
        <v>2004</v>
      </c>
      <c r="Z689" s="6">
        <v>0</v>
      </c>
      <c r="AD689" s="9">
        <v>113</v>
      </c>
    </row>
    <row r="690" spans="1:30">
      <c r="A690" s="9">
        <v>8</v>
      </c>
      <c r="B690" s="9" t="str">
        <f t="shared" si="32"/>
        <v>Crunch CR8WTP-08</v>
      </c>
      <c r="C690" s="9" t="s">
        <v>1137</v>
      </c>
      <c r="D690" s="9" t="s">
        <v>1449</v>
      </c>
      <c r="E690" s="38"/>
      <c r="F690" s="9"/>
      <c r="G690" s="9"/>
      <c r="H690" s="9">
        <v>150</v>
      </c>
      <c r="I690" s="9">
        <v>90</v>
      </c>
      <c r="J690" s="9">
        <v>6.6</v>
      </c>
      <c r="K690" s="9">
        <v>45</v>
      </c>
      <c r="L690" s="9">
        <v>29.2</v>
      </c>
      <c r="M690" s="9">
        <v>0.37709999999999999</v>
      </c>
      <c r="N690" s="14">
        <f t="shared" si="30"/>
        <v>0.40909090909090912</v>
      </c>
      <c r="O690" s="14">
        <f t="shared" si="31"/>
        <v>4.8222506393861799</v>
      </c>
      <c r="P690" s="9"/>
      <c r="Q690" s="9"/>
      <c r="R690" s="9"/>
      <c r="W690" t="s">
        <v>3530</v>
      </c>
      <c r="X690" s="6">
        <v>2004</v>
      </c>
      <c r="Z690" s="6">
        <v>0</v>
      </c>
      <c r="AD690" s="9">
        <v>110</v>
      </c>
    </row>
    <row r="691" spans="1:30">
      <c r="A691" s="9">
        <v>8</v>
      </c>
      <c r="B691" s="9" t="str">
        <f t="shared" si="32"/>
        <v xml:space="preserve">Davis 19 KLV 6am </v>
      </c>
      <c r="C691" s="9" t="s">
        <v>851</v>
      </c>
      <c r="D691" s="9" t="s">
        <v>1450</v>
      </c>
      <c r="E691" s="38"/>
      <c r="F691" s="9"/>
      <c r="G691" s="9"/>
      <c r="H691" s="9"/>
      <c r="I691" s="9">
        <v>89</v>
      </c>
      <c r="J691" s="9">
        <v>5</v>
      </c>
      <c r="K691" s="9">
        <v>51</v>
      </c>
      <c r="L691" s="9">
        <v>25.9</v>
      </c>
      <c r="M691" s="9">
        <v>0.83</v>
      </c>
      <c r="N691" s="14">
        <f t="shared" si="30"/>
        <v>1.1086956521739131</v>
      </c>
      <c r="O691" s="14">
        <f t="shared" si="31"/>
        <v>3.3018720748829944</v>
      </c>
      <c r="P691" s="9"/>
      <c r="Q691" s="9"/>
      <c r="R691" s="9"/>
      <c r="W691" t="s">
        <v>3530</v>
      </c>
      <c r="X691" s="6">
        <v>2004</v>
      </c>
      <c r="Z691" s="6">
        <v>0</v>
      </c>
      <c r="AD691" s="9">
        <v>46</v>
      </c>
    </row>
    <row r="692" spans="1:30">
      <c r="A692" s="9">
        <v>8</v>
      </c>
      <c r="B692" s="9" t="str">
        <f t="shared" si="32"/>
        <v xml:space="preserve">Davis 20 GKLV8 TDF </v>
      </c>
      <c r="C692" s="9" t="s">
        <v>851</v>
      </c>
      <c r="D692" s="9" t="s">
        <v>1451</v>
      </c>
      <c r="E692" s="38"/>
      <c r="F692" s="9"/>
      <c r="G692" s="9"/>
      <c r="H692" s="9"/>
      <c r="I692" s="9">
        <v>96</v>
      </c>
      <c r="J692" s="9">
        <v>6</v>
      </c>
      <c r="K692" s="9">
        <v>77</v>
      </c>
      <c r="L692" s="9">
        <v>19.5</v>
      </c>
      <c r="M692" s="9">
        <v>0.44</v>
      </c>
      <c r="N692" s="14">
        <f t="shared" si="30"/>
        <v>0.53103448275862064</v>
      </c>
      <c r="O692" s="14">
        <f t="shared" si="31"/>
        <v>2.566666666666666</v>
      </c>
      <c r="P692" s="9"/>
      <c r="Q692" s="9"/>
      <c r="R692" s="9"/>
      <c r="W692" t="s">
        <v>3530</v>
      </c>
      <c r="X692" s="6">
        <v>2004</v>
      </c>
      <c r="Z692" s="6">
        <v>0</v>
      </c>
      <c r="AD692" s="9">
        <v>145</v>
      </c>
    </row>
    <row r="693" spans="1:30">
      <c r="A693" s="9">
        <v>8</v>
      </c>
      <c r="B693" s="9" t="str">
        <f t="shared" si="32"/>
        <v>Davis 20 KLV 8</v>
      </c>
      <c r="C693" s="9" t="s">
        <v>851</v>
      </c>
      <c r="D693" s="9" t="s">
        <v>1452</v>
      </c>
      <c r="E693" s="38"/>
      <c r="F693" s="9"/>
      <c r="G693" s="9"/>
      <c r="H693" s="9"/>
      <c r="I693" s="9">
        <v>92</v>
      </c>
      <c r="J693" s="9">
        <v>6</v>
      </c>
      <c r="K693" s="9">
        <v>46</v>
      </c>
      <c r="L693" s="9">
        <v>41.2</v>
      </c>
      <c r="M693" s="9">
        <v>0.39</v>
      </c>
      <c r="N693" s="14">
        <f t="shared" si="30"/>
        <v>0.43809523809523809</v>
      </c>
      <c r="O693" s="14">
        <f t="shared" si="31"/>
        <v>3.5524752475247543</v>
      </c>
      <c r="P693" s="9"/>
      <c r="Q693" s="9"/>
      <c r="R693" s="9"/>
      <c r="W693" t="s">
        <v>3530</v>
      </c>
      <c r="X693" s="6">
        <v>2004</v>
      </c>
      <c r="Z693" s="6">
        <v>0</v>
      </c>
      <c r="AD693" s="9">
        <v>105</v>
      </c>
    </row>
    <row r="694" spans="1:30">
      <c r="A694" s="9">
        <v>8</v>
      </c>
      <c r="B694" s="9" t="str">
        <f t="shared" si="32"/>
        <v xml:space="preserve">Davis 20 MC8A </v>
      </c>
      <c r="C694" s="9" t="s">
        <v>851</v>
      </c>
      <c r="D694" s="9" t="s">
        <v>1453</v>
      </c>
      <c r="E694" s="38"/>
      <c r="F694" s="9"/>
      <c r="G694" s="9"/>
      <c r="H694" s="9"/>
      <c r="I694" s="9">
        <v>91</v>
      </c>
      <c r="J694" s="9">
        <v>6</v>
      </c>
      <c r="K694" s="9">
        <v>37</v>
      </c>
      <c r="L694" s="9">
        <v>54</v>
      </c>
      <c r="M694" s="9">
        <v>0.54</v>
      </c>
      <c r="N694" s="14">
        <f t="shared" si="30"/>
        <v>0.63793103448275867</v>
      </c>
      <c r="O694" s="14">
        <f t="shared" si="31"/>
        <v>3.5176056338028192</v>
      </c>
      <c r="P694" s="9"/>
      <c r="Q694" s="9"/>
      <c r="R694" s="9"/>
      <c r="W694" t="s">
        <v>3530</v>
      </c>
      <c r="X694" s="6">
        <v>2004</v>
      </c>
      <c r="Z694" s="6">
        <v>0</v>
      </c>
      <c r="AD694" s="9">
        <v>58</v>
      </c>
    </row>
    <row r="695" spans="1:30">
      <c r="A695" s="9">
        <v>8</v>
      </c>
      <c r="B695" s="9" t="str">
        <f t="shared" si="32"/>
        <v>Davis 20 MP 8GT</v>
      </c>
      <c r="C695" s="9" t="s">
        <v>851</v>
      </c>
      <c r="D695" s="9" t="s">
        <v>1454</v>
      </c>
      <c r="E695" s="38"/>
      <c r="F695" s="9"/>
      <c r="G695" s="9"/>
      <c r="H695" s="9"/>
      <c r="I695" s="9">
        <v>91</v>
      </c>
      <c r="J695" s="9">
        <v>6</v>
      </c>
      <c r="K695" s="9">
        <v>38</v>
      </c>
      <c r="L695" s="9">
        <v>48.7</v>
      </c>
      <c r="M695" s="9">
        <v>0.57999999999999996</v>
      </c>
      <c r="N695" s="14">
        <f t="shared" si="30"/>
        <v>0.6785714285714286</v>
      </c>
      <c r="O695" s="14">
        <f t="shared" si="31"/>
        <v>3.9927536231884027</v>
      </c>
      <c r="P695" s="9"/>
      <c r="Q695" s="9"/>
      <c r="R695" s="9"/>
      <c r="W695" t="s">
        <v>3530</v>
      </c>
      <c r="X695" s="6">
        <v>2004</v>
      </c>
      <c r="Z695" s="6">
        <v>0</v>
      </c>
      <c r="AD695" s="9">
        <v>56</v>
      </c>
    </row>
    <row r="696" spans="1:30">
      <c r="A696" s="9">
        <v>8</v>
      </c>
      <c r="B696" s="9" t="str">
        <f t="shared" si="32"/>
        <v>Davis 20 MP 8R</v>
      </c>
      <c r="C696" s="9" t="s">
        <v>851</v>
      </c>
      <c r="D696" s="9" t="s">
        <v>1455</v>
      </c>
      <c r="E696" s="38"/>
      <c r="F696" s="9"/>
      <c r="G696" s="9"/>
      <c r="H696" s="9"/>
      <c r="I696" s="9">
        <v>92</v>
      </c>
      <c r="J696" s="9">
        <v>6</v>
      </c>
      <c r="K696" s="9">
        <v>34</v>
      </c>
      <c r="L696" s="9">
        <v>31.9</v>
      </c>
      <c r="M696" s="9">
        <v>0.57999999999999996</v>
      </c>
      <c r="N696" s="14">
        <f t="shared" si="30"/>
        <v>0.70833333333333337</v>
      </c>
      <c r="O696" s="14">
        <f t="shared" si="31"/>
        <v>3.2012987012986986</v>
      </c>
      <c r="P696" s="9"/>
      <c r="Q696" s="9"/>
      <c r="R696" s="9"/>
      <c r="W696" t="s">
        <v>3530</v>
      </c>
      <c r="X696" s="6">
        <v>2004</v>
      </c>
      <c r="Z696" s="6">
        <v>0</v>
      </c>
      <c r="AD696" s="9">
        <v>48</v>
      </c>
    </row>
    <row r="697" spans="1:30">
      <c r="A697" s="9">
        <v>8</v>
      </c>
      <c r="B697" s="9" t="str">
        <f t="shared" si="32"/>
        <v>Davis 20 MP8GAW</v>
      </c>
      <c r="C697" s="9" t="s">
        <v>851</v>
      </c>
      <c r="D697" s="9" t="s">
        <v>1456</v>
      </c>
      <c r="E697" s="38"/>
      <c r="F697" s="9"/>
      <c r="G697" s="9"/>
      <c r="H697" s="9"/>
      <c r="I697" s="9">
        <v>92</v>
      </c>
      <c r="J697" s="9">
        <v>6</v>
      </c>
      <c r="K697" s="9">
        <v>34</v>
      </c>
      <c r="L697" s="9">
        <v>47</v>
      </c>
      <c r="M697" s="9">
        <v>0.69</v>
      </c>
      <c r="N697" s="14">
        <f t="shared" si="30"/>
        <v>0.85</v>
      </c>
      <c r="O697" s="14">
        <f t="shared" si="31"/>
        <v>3.6656249999999977</v>
      </c>
      <c r="P697" s="9"/>
      <c r="Q697" s="9"/>
      <c r="R697" s="9"/>
      <c r="W697" t="s">
        <v>3530</v>
      </c>
      <c r="X697" s="6">
        <v>2004</v>
      </c>
      <c r="Z697" s="6">
        <v>0</v>
      </c>
      <c r="AD697" s="9">
        <v>40</v>
      </c>
    </row>
    <row r="698" spans="1:30">
      <c r="A698" s="9">
        <v>8</v>
      </c>
      <c r="B698" s="9" t="str">
        <f t="shared" si="32"/>
        <v xml:space="preserve">Davis 20 TK8 </v>
      </c>
      <c r="C698" s="9" t="s">
        <v>851</v>
      </c>
      <c r="D698" s="9" t="s">
        <v>1457</v>
      </c>
      <c r="E698" s="38"/>
      <c r="F698" s="9"/>
      <c r="G698" s="9"/>
      <c r="H698" s="9"/>
      <c r="I698" s="9">
        <v>96</v>
      </c>
      <c r="J698" s="9">
        <v>6</v>
      </c>
      <c r="K698" s="9">
        <v>77</v>
      </c>
      <c r="L698" s="9">
        <v>19.5</v>
      </c>
      <c r="M698" s="9">
        <v>0.44</v>
      </c>
      <c r="N698" s="14">
        <f t="shared" si="30"/>
        <v>0.53103448275862064</v>
      </c>
      <c r="O698" s="14">
        <f t="shared" si="31"/>
        <v>2.566666666666666</v>
      </c>
      <c r="P698" s="9"/>
      <c r="Q698" s="9"/>
      <c r="R698" s="9"/>
      <c r="W698" t="s">
        <v>3530</v>
      </c>
      <c r="X698" s="6">
        <v>2004</v>
      </c>
      <c r="Z698" s="6">
        <v>0</v>
      </c>
      <c r="AD698" s="9">
        <v>145</v>
      </c>
    </row>
    <row r="699" spans="1:30">
      <c r="A699" s="9">
        <v>8</v>
      </c>
      <c r="B699" s="9" t="str">
        <f t="shared" si="32"/>
        <v>Davis 21 MRP</v>
      </c>
      <c r="C699" s="9" t="s">
        <v>851</v>
      </c>
      <c r="D699" s="9" t="s">
        <v>1458</v>
      </c>
      <c r="E699" s="38"/>
      <c r="F699" s="9"/>
      <c r="G699" s="9"/>
      <c r="H699" s="9"/>
      <c r="I699" s="9">
        <v>93</v>
      </c>
      <c r="J699" s="9">
        <v>6</v>
      </c>
      <c r="K699" s="9">
        <v>61</v>
      </c>
      <c r="L699" s="9">
        <v>52</v>
      </c>
      <c r="M699" s="9">
        <v>0.4</v>
      </c>
      <c r="N699" s="14">
        <f t="shared" si="30"/>
        <v>0</v>
      </c>
      <c r="O699" s="14">
        <f t="shared" si="31"/>
        <v>0</v>
      </c>
      <c r="P699" s="9"/>
      <c r="Q699" s="9"/>
      <c r="R699" s="9"/>
      <c r="W699" t="s">
        <v>3530</v>
      </c>
      <c r="X699" s="6">
        <v>2004</v>
      </c>
      <c r="Z699" s="6">
        <v>0</v>
      </c>
      <c r="AD699" s="9"/>
    </row>
    <row r="700" spans="1:30">
      <c r="A700" s="9">
        <v>8</v>
      </c>
      <c r="B700" s="9" t="str">
        <f t="shared" si="32"/>
        <v>Dayton 295-310</v>
      </c>
      <c r="C700" s="9" t="s">
        <v>970</v>
      </c>
      <c r="D700" s="9" t="s">
        <v>127</v>
      </c>
      <c r="E700" s="38"/>
      <c r="F700" s="9"/>
      <c r="G700" s="9"/>
      <c r="H700" s="9">
        <v>85</v>
      </c>
      <c r="I700" s="9">
        <v>88</v>
      </c>
      <c r="J700" s="9">
        <v>4.5</v>
      </c>
      <c r="K700" s="9">
        <v>29</v>
      </c>
      <c r="L700" s="9">
        <v>57.8</v>
      </c>
      <c r="M700" s="9">
        <v>0.38</v>
      </c>
      <c r="N700" s="14">
        <f t="shared" si="30"/>
        <v>0.43939393939393939</v>
      </c>
      <c r="O700" s="14">
        <f t="shared" si="31"/>
        <v>2.8112244897959178</v>
      </c>
      <c r="P700" s="9"/>
      <c r="Q700" s="9"/>
      <c r="R700" s="9"/>
      <c r="W700" t="s">
        <v>3530</v>
      </c>
      <c r="X700" s="6">
        <v>2004</v>
      </c>
      <c r="Z700" s="6">
        <v>0</v>
      </c>
      <c r="AD700" s="9">
        <v>66</v>
      </c>
    </row>
    <row r="701" spans="1:30">
      <c r="A701" s="9">
        <v>8</v>
      </c>
      <c r="B701" s="9" t="str">
        <f t="shared" si="32"/>
        <v xml:space="preserve">Dayton PE 295-310 </v>
      </c>
      <c r="C701" s="9" t="s">
        <v>970</v>
      </c>
      <c r="D701" s="9" t="s">
        <v>1459</v>
      </c>
      <c r="E701" s="38"/>
      <c r="F701" s="9"/>
      <c r="G701" s="9"/>
      <c r="H701" s="9">
        <v>60</v>
      </c>
      <c r="I701" s="9">
        <v>87</v>
      </c>
      <c r="J701" s="9">
        <v>4.5</v>
      </c>
      <c r="K701" s="9">
        <v>33</v>
      </c>
      <c r="L701" s="9">
        <v>30</v>
      </c>
      <c r="M701" s="9">
        <v>0.45</v>
      </c>
      <c r="N701" s="14">
        <f t="shared" si="30"/>
        <v>0.50769230769230766</v>
      </c>
      <c r="O701" s="14">
        <f t="shared" si="31"/>
        <v>3.9599999999999991</v>
      </c>
      <c r="P701" s="9"/>
      <c r="Q701" s="9"/>
      <c r="R701" s="9"/>
      <c r="W701" t="s">
        <v>3530</v>
      </c>
      <c r="X701" s="6">
        <v>2004</v>
      </c>
      <c r="Z701" s="6">
        <v>0</v>
      </c>
      <c r="AD701" s="9">
        <v>65</v>
      </c>
    </row>
    <row r="702" spans="1:30">
      <c r="A702" s="9">
        <v>8</v>
      </c>
      <c r="B702" s="9" t="str">
        <f t="shared" si="32"/>
        <v>Dynaudio MW170</v>
      </c>
      <c r="C702" s="9" t="s">
        <v>1143</v>
      </c>
      <c r="D702" s="9" t="s">
        <v>1460</v>
      </c>
      <c r="E702" s="38"/>
      <c r="F702" s="9"/>
      <c r="G702" s="9"/>
      <c r="H702" s="9">
        <v>150</v>
      </c>
      <c r="I702" s="9"/>
      <c r="J702" s="9">
        <v>9</v>
      </c>
      <c r="K702" s="9">
        <v>41</v>
      </c>
      <c r="L702" s="9">
        <v>31.8</v>
      </c>
      <c r="M702" s="9">
        <v>0.52</v>
      </c>
      <c r="N702" s="14">
        <f t="shared" si="30"/>
        <v>0.67213114754098358</v>
      </c>
      <c r="O702" s="14">
        <f t="shared" si="31"/>
        <v>2.2974137931034493</v>
      </c>
      <c r="P702" s="9"/>
      <c r="Q702" s="9"/>
      <c r="R702" s="9"/>
      <c r="W702" t="s">
        <v>3530</v>
      </c>
      <c r="X702" s="6">
        <v>2004</v>
      </c>
      <c r="Z702" s="6">
        <v>0</v>
      </c>
      <c r="AD702" s="9">
        <v>61</v>
      </c>
    </row>
    <row r="703" spans="1:30">
      <c r="A703" s="9">
        <v>8</v>
      </c>
      <c r="B703" s="9" t="str">
        <f t="shared" si="32"/>
        <v>Earthquake TremorX 8R</v>
      </c>
      <c r="C703" s="9" t="s">
        <v>1461</v>
      </c>
      <c r="D703" s="9" t="s">
        <v>1462</v>
      </c>
      <c r="E703" s="38"/>
      <c r="F703" s="9"/>
      <c r="G703" s="9"/>
      <c r="H703" s="9">
        <v>800</v>
      </c>
      <c r="I703" s="9">
        <v>85</v>
      </c>
      <c r="J703" s="9">
        <v>12.5</v>
      </c>
      <c r="K703" s="9">
        <v>29</v>
      </c>
      <c r="L703" s="9">
        <v>20.25</v>
      </c>
      <c r="M703" s="9">
        <v>0.40720000000000001</v>
      </c>
      <c r="N703" s="14">
        <f t="shared" si="30"/>
        <v>0.46031746031746029</v>
      </c>
      <c r="O703" s="14">
        <f t="shared" si="31"/>
        <v>3.528807076261061</v>
      </c>
      <c r="P703" s="9"/>
      <c r="Q703" s="9"/>
      <c r="R703" s="9"/>
      <c r="W703" t="s">
        <v>3530</v>
      </c>
      <c r="X703" s="6">
        <v>2004</v>
      </c>
      <c r="Z703" s="6">
        <v>0</v>
      </c>
      <c r="AD703" s="9">
        <v>63</v>
      </c>
    </row>
    <row r="704" spans="1:30">
      <c r="A704" s="9">
        <v>8</v>
      </c>
      <c r="B704" s="9" t="str">
        <f t="shared" si="32"/>
        <v>Eighteen Sound 8CX400F 8 ohm</v>
      </c>
      <c r="C704" s="9" t="s">
        <v>1145</v>
      </c>
      <c r="D704" s="9" t="s">
        <v>1463</v>
      </c>
      <c r="E704" s="38"/>
      <c r="F704" s="9"/>
      <c r="G704" s="9"/>
      <c r="H704" s="9">
        <v>280</v>
      </c>
      <c r="I704" s="9">
        <v>95</v>
      </c>
      <c r="J704" s="9">
        <v>8</v>
      </c>
      <c r="K704" s="9">
        <v>64</v>
      </c>
      <c r="L704" s="9">
        <v>23.9</v>
      </c>
      <c r="M704" s="9">
        <v>0.38</v>
      </c>
      <c r="N704" s="14">
        <f t="shared" si="30"/>
        <v>0.42953020134228187</v>
      </c>
      <c r="O704" s="14">
        <f t="shared" si="31"/>
        <v>3.2953929539295372</v>
      </c>
      <c r="P704" s="9"/>
      <c r="Q704" s="9"/>
      <c r="R704" s="9"/>
      <c r="W704" t="s">
        <v>3530</v>
      </c>
      <c r="X704" s="6">
        <v>2004</v>
      </c>
      <c r="Z704" s="6">
        <v>0</v>
      </c>
      <c r="AD704" s="9">
        <v>149</v>
      </c>
    </row>
    <row r="705" spans="1:30">
      <c r="A705" s="9">
        <v>8</v>
      </c>
      <c r="B705" s="9" t="str">
        <f t="shared" si="32"/>
        <v>Eighteen Sound 8M400 8 ohm</v>
      </c>
      <c r="C705" s="9" t="s">
        <v>1145</v>
      </c>
      <c r="D705" s="9" t="s">
        <v>1464</v>
      </c>
      <c r="E705" s="38"/>
      <c r="F705" s="9"/>
      <c r="G705" s="9"/>
      <c r="H705" s="9">
        <v>250</v>
      </c>
      <c r="I705" s="9">
        <v>100.5</v>
      </c>
      <c r="J705" s="9">
        <v>3</v>
      </c>
      <c r="K705" s="9">
        <v>90</v>
      </c>
      <c r="L705" s="9">
        <v>16.2</v>
      </c>
      <c r="M705" s="9">
        <v>0.27</v>
      </c>
      <c r="N705" s="14">
        <f t="shared" si="30"/>
        <v>0.28037383177570091</v>
      </c>
      <c r="O705" s="14">
        <f t="shared" si="31"/>
        <v>7.2972972972973311</v>
      </c>
      <c r="P705" s="9"/>
      <c r="Q705" s="9"/>
      <c r="R705" s="9"/>
      <c r="W705" t="s">
        <v>3530</v>
      </c>
      <c r="X705" s="6">
        <v>2004</v>
      </c>
      <c r="Z705" s="6">
        <v>0</v>
      </c>
      <c r="AD705" s="9">
        <v>321</v>
      </c>
    </row>
    <row r="706" spans="1:30">
      <c r="A706" s="9">
        <v>8</v>
      </c>
      <c r="B706" s="9" t="str">
        <f t="shared" si="32"/>
        <v>Eighteen Sound 8MB400 8 ohm</v>
      </c>
      <c r="C706" s="9" t="s">
        <v>1145</v>
      </c>
      <c r="D706" s="9" t="s">
        <v>1465</v>
      </c>
      <c r="E706" s="38"/>
      <c r="F706" s="9"/>
      <c r="G706" s="9"/>
      <c r="H706" s="9">
        <v>280</v>
      </c>
      <c r="I706" s="9">
        <v>95</v>
      </c>
      <c r="J706" s="9">
        <v>5.8</v>
      </c>
      <c r="K706" s="9">
        <v>64</v>
      </c>
      <c r="L706" s="9">
        <v>23.9</v>
      </c>
      <c r="M706" s="9">
        <v>0.38</v>
      </c>
      <c r="N706" s="14">
        <f t="shared" ref="N706:N769" si="33">IF(AD706&gt;0,K706/AD706,0)</f>
        <v>0.42953020134228187</v>
      </c>
      <c r="O706" s="14">
        <f t="shared" ref="O706:O769" si="34">IF(AD706&gt;0,1/(1/M706-1/N706),0)</f>
        <v>3.2953929539295372</v>
      </c>
      <c r="P706" s="9"/>
      <c r="Q706" s="9"/>
      <c r="R706" s="9"/>
      <c r="W706" t="s">
        <v>3530</v>
      </c>
      <c r="X706" s="6">
        <v>2004</v>
      </c>
      <c r="Z706" s="6">
        <v>0</v>
      </c>
      <c r="AD706" s="9">
        <v>149</v>
      </c>
    </row>
    <row r="707" spans="1:30">
      <c r="A707" s="9">
        <v>8</v>
      </c>
      <c r="B707" s="9" t="str">
        <f t="shared" ref="B707:B770" si="35">CONCATENATE(C707,CHAR(32),D707)</f>
        <v>Eminence Alpha 8</v>
      </c>
      <c r="C707" s="9" t="s">
        <v>1148</v>
      </c>
      <c r="D707" s="9" t="s">
        <v>1466</v>
      </c>
      <c r="E707" s="38"/>
      <c r="F707" s="9"/>
      <c r="G707" s="9"/>
      <c r="H707" s="9">
        <v>125</v>
      </c>
      <c r="I707" s="9"/>
      <c r="J707" s="9">
        <v>3.2</v>
      </c>
      <c r="K707" s="9">
        <v>76</v>
      </c>
      <c r="L707" s="9">
        <v>14.1</v>
      </c>
      <c r="M707" s="9">
        <v>0.53</v>
      </c>
      <c r="N707" s="14">
        <f t="shared" si="33"/>
        <v>0.59842519685039375</v>
      </c>
      <c r="O707" s="14">
        <f t="shared" si="34"/>
        <v>4.635212888377449</v>
      </c>
      <c r="P707" s="9"/>
      <c r="Q707" s="9"/>
      <c r="R707" s="9"/>
      <c r="W707" t="s">
        <v>3530</v>
      </c>
      <c r="X707" s="6">
        <v>2004</v>
      </c>
      <c r="Z707" s="6">
        <v>0</v>
      </c>
      <c r="AD707" s="9">
        <v>127</v>
      </c>
    </row>
    <row r="708" spans="1:30">
      <c r="A708" s="9">
        <v>8</v>
      </c>
      <c r="B708" s="9" t="str">
        <f t="shared" si="35"/>
        <v>Eminence Alpha 8MR</v>
      </c>
      <c r="C708" s="9" t="s">
        <v>1148</v>
      </c>
      <c r="D708" s="9" t="s">
        <v>1467</v>
      </c>
      <c r="E708" s="38"/>
      <c r="F708" s="9"/>
      <c r="G708" s="9"/>
      <c r="H708" s="9">
        <v>125</v>
      </c>
      <c r="I708" s="9"/>
      <c r="J708" s="9">
        <v>0</v>
      </c>
      <c r="K708" s="9">
        <v>545</v>
      </c>
      <c r="L708" s="9">
        <v>0.61</v>
      </c>
      <c r="M708" s="9">
        <v>2.0699999999999998</v>
      </c>
      <c r="N708" s="14">
        <f t="shared" si="33"/>
        <v>2.7806122448979593</v>
      </c>
      <c r="O708" s="14">
        <f t="shared" si="34"/>
        <v>8.0998707639287719</v>
      </c>
      <c r="P708" s="9"/>
      <c r="Q708" s="9"/>
      <c r="R708" s="9"/>
      <c r="W708" t="s">
        <v>3530</v>
      </c>
      <c r="X708" s="6">
        <v>2004</v>
      </c>
      <c r="Z708" s="6">
        <v>0</v>
      </c>
      <c r="AD708" s="9">
        <v>196</v>
      </c>
    </row>
    <row r="709" spans="1:30">
      <c r="A709" s="9">
        <v>8</v>
      </c>
      <c r="B709" s="9" t="str">
        <f t="shared" si="35"/>
        <v>Eminence Beta 8</v>
      </c>
      <c r="C709" s="9" t="s">
        <v>1148</v>
      </c>
      <c r="D709" s="9" t="s">
        <v>1468</v>
      </c>
      <c r="E709" s="38"/>
      <c r="F709" s="9"/>
      <c r="G709" s="9"/>
      <c r="H709" s="9">
        <v>225</v>
      </c>
      <c r="I709" s="9"/>
      <c r="J709" s="9">
        <v>3</v>
      </c>
      <c r="K709" s="9">
        <v>58</v>
      </c>
      <c r="L709" s="9">
        <v>35.4</v>
      </c>
      <c r="M709" s="9">
        <v>0.34</v>
      </c>
      <c r="N709" s="14">
        <f t="shared" si="33"/>
        <v>0.36024844720496896</v>
      </c>
      <c r="O709" s="14">
        <f t="shared" si="34"/>
        <v>6.0490797546012391</v>
      </c>
      <c r="P709" s="9"/>
      <c r="Q709" s="9"/>
      <c r="R709" s="9"/>
      <c r="W709" t="s">
        <v>3530</v>
      </c>
      <c r="X709" s="6">
        <v>2004</v>
      </c>
      <c r="Z709" s="6">
        <v>0</v>
      </c>
      <c r="AD709" s="9">
        <v>161</v>
      </c>
    </row>
    <row r="710" spans="1:30">
      <c r="A710" s="9">
        <v>8</v>
      </c>
      <c r="B710" s="9" t="str">
        <f t="shared" si="35"/>
        <v>Eminence Beta 8CX</v>
      </c>
      <c r="C710" s="9" t="s">
        <v>1148</v>
      </c>
      <c r="D710" s="9" t="s">
        <v>1469</v>
      </c>
      <c r="E710" s="38"/>
      <c r="F710" s="9"/>
      <c r="G710" s="9"/>
      <c r="H710" s="9">
        <v>250</v>
      </c>
      <c r="I710" s="9"/>
      <c r="J710" s="9">
        <v>3</v>
      </c>
      <c r="K710" s="9">
        <v>54</v>
      </c>
      <c r="L710" s="9">
        <v>34.9</v>
      </c>
      <c r="M710" s="9">
        <v>0.3</v>
      </c>
      <c r="N710" s="14">
        <f t="shared" si="33"/>
        <v>0.31034482758620691</v>
      </c>
      <c r="O710" s="14">
        <f t="shared" si="34"/>
        <v>8.9999999999999964</v>
      </c>
      <c r="P710" s="9"/>
      <c r="Q710" s="9"/>
      <c r="R710" s="9"/>
      <c r="W710" t="s">
        <v>3530</v>
      </c>
      <c r="X710" s="6">
        <v>2004</v>
      </c>
      <c r="Z710" s="6">
        <v>0</v>
      </c>
      <c r="AD710" s="9">
        <v>174</v>
      </c>
    </row>
    <row r="711" spans="1:30">
      <c r="A711" s="9">
        <v>8</v>
      </c>
      <c r="B711" s="9" t="str">
        <f t="shared" si="35"/>
        <v>Eton 8-480/32</v>
      </c>
      <c r="C711" s="9" t="s">
        <v>853</v>
      </c>
      <c r="D711" s="9" t="s">
        <v>1470</v>
      </c>
      <c r="E711" s="38"/>
      <c r="F711" s="9"/>
      <c r="G711" s="9"/>
      <c r="H711" s="9">
        <v>100</v>
      </c>
      <c r="I711" s="9">
        <v>88</v>
      </c>
      <c r="J711" s="9">
        <v>3.5</v>
      </c>
      <c r="K711" s="9">
        <v>24.5</v>
      </c>
      <c r="L711" s="9">
        <v>93.11</v>
      </c>
      <c r="M711" s="9">
        <v>0.33889999999999998</v>
      </c>
      <c r="N711" s="14">
        <f t="shared" si="33"/>
        <v>0.3828125</v>
      </c>
      <c r="O711" s="14">
        <f t="shared" si="34"/>
        <v>2.9544015086820354</v>
      </c>
      <c r="P711" s="9"/>
      <c r="Q711" s="9"/>
      <c r="R711" s="9"/>
      <c r="W711" t="s">
        <v>3530</v>
      </c>
      <c r="X711" s="6">
        <v>2004</v>
      </c>
      <c r="Z711" s="6">
        <v>0</v>
      </c>
      <c r="AD711" s="9">
        <v>64</v>
      </c>
    </row>
    <row r="712" spans="1:30">
      <c r="A712" s="9">
        <v>8</v>
      </c>
      <c r="B712" s="9" t="str">
        <f t="shared" si="35"/>
        <v>Eton 8-800/37</v>
      </c>
      <c r="C712" s="9" t="s">
        <v>853</v>
      </c>
      <c r="D712" s="9" t="s">
        <v>1471</v>
      </c>
      <c r="E712" s="38"/>
      <c r="F712" s="9"/>
      <c r="G712" s="9"/>
      <c r="H712" s="9">
        <v>120</v>
      </c>
      <c r="I712" s="9">
        <v>88</v>
      </c>
      <c r="J712" s="9">
        <v>3</v>
      </c>
      <c r="K712" s="9">
        <v>31</v>
      </c>
      <c r="L712" s="9">
        <v>62</v>
      </c>
      <c r="M712" s="9">
        <v>0.38269999999999998</v>
      </c>
      <c r="N712" s="14">
        <f t="shared" si="33"/>
        <v>0.44927536231884058</v>
      </c>
      <c r="O712" s="14">
        <f t="shared" si="34"/>
        <v>2.5826022596164298</v>
      </c>
      <c r="P712" s="9"/>
      <c r="Q712" s="9"/>
      <c r="R712" s="9"/>
      <c r="W712" t="s">
        <v>3530</v>
      </c>
      <c r="X712" s="6">
        <v>2004</v>
      </c>
      <c r="Z712" s="6">
        <v>0</v>
      </c>
      <c r="AD712" s="9">
        <v>69</v>
      </c>
    </row>
    <row r="713" spans="1:30">
      <c r="A713" s="9">
        <v>8</v>
      </c>
      <c r="B713" s="9" t="str">
        <f t="shared" si="35"/>
        <v>Fane CLASSIC18/250C</v>
      </c>
      <c r="C713" s="9" t="s">
        <v>974</v>
      </c>
      <c r="D713" s="9" t="s">
        <v>1472</v>
      </c>
      <c r="E713" s="38"/>
      <c r="F713" s="9"/>
      <c r="G713" s="9"/>
      <c r="H713" s="9">
        <v>150</v>
      </c>
      <c r="I713" s="9"/>
      <c r="J713" s="9">
        <v>9.1</v>
      </c>
      <c r="K713" s="9">
        <v>30</v>
      </c>
      <c r="L713" s="9">
        <v>443.9</v>
      </c>
      <c r="M713" s="9">
        <v>0.38</v>
      </c>
      <c r="N713" s="14">
        <f t="shared" si="33"/>
        <v>0.42253521126760563</v>
      </c>
      <c r="O713" s="14">
        <f t="shared" si="34"/>
        <v>3.7748344370860907</v>
      </c>
      <c r="P713" s="9"/>
      <c r="Q713" s="9"/>
      <c r="R713" s="9"/>
      <c r="W713" t="s">
        <v>3530</v>
      </c>
      <c r="X713" s="6">
        <v>2004</v>
      </c>
      <c r="Z713" s="6">
        <v>0</v>
      </c>
      <c r="AD713" s="9">
        <v>71</v>
      </c>
    </row>
    <row r="714" spans="1:30">
      <c r="A714" s="9">
        <v>8</v>
      </c>
      <c r="B714" s="9" t="str">
        <f t="shared" si="35"/>
        <v>Fane CLASSIC8/50</v>
      </c>
      <c r="C714" s="9" t="s">
        <v>974</v>
      </c>
      <c r="D714" s="9" t="s">
        <v>1473</v>
      </c>
      <c r="E714" s="38"/>
      <c r="F714" s="9"/>
      <c r="G714" s="9"/>
      <c r="H714" s="9">
        <v>80</v>
      </c>
      <c r="I714" s="9">
        <v>98</v>
      </c>
      <c r="J714" s="9">
        <v>9.1</v>
      </c>
      <c r="K714" s="9">
        <v>94</v>
      </c>
      <c r="L714" s="9">
        <v>26</v>
      </c>
      <c r="M714" s="9">
        <v>0.64</v>
      </c>
      <c r="N714" s="14">
        <f t="shared" si="33"/>
        <v>0.71212121212121215</v>
      </c>
      <c r="O714" s="14">
        <f t="shared" si="34"/>
        <v>6.3193277310924385</v>
      </c>
      <c r="P714" s="9"/>
      <c r="Q714" s="9"/>
      <c r="R714" s="9"/>
      <c r="W714" t="s">
        <v>3530</v>
      </c>
      <c r="X714" s="6">
        <v>2004</v>
      </c>
      <c r="Z714" s="6">
        <v>0</v>
      </c>
      <c r="AD714" s="9">
        <v>132</v>
      </c>
    </row>
    <row r="715" spans="1:30">
      <c r="A715" s="9">
        <v>8</v>
      </c>
      <c r="B715" s="9" t="str">
        <f t="shared" si="35"/>
        <v>Fane CRESCENDO8/60</v>
      </c>
      <c r="C715" s="9" t="s">
        <v>974</v>
      </c>
      <c r="D715" s="9" t="s">
        <v>1474</v>
      </c>
      <c r="E715" s="38"/>
      <c r="F715" s="9"/>
      <c r="G715" s="9"/>
      <c r="H715" s="9">
        <v>35</v>
      </c>
      <c r="I715" s="9"/>
      <c r="J715" s="9">
        <v>1.1000000000000001</v>
      </c>
      <c r="K715" s="9">
        <v>85</v>
      </c>
      <c r="L715" s="9">
        <v>56</v>
      </c>
      <c r="M715" s="9">
        <v>0.27</v>
      </c>
      <c r="N715" s="14">
        <f t="shared" si="33"/>
        <v>0.27960526315789475</v>
      </c>
      <c r="O715" s="14">
        <f t="shared" si="34"/>
        <v>7.8595890410958997</v>
      </c>
      <c r="P715" s="9"/>
      <c r="Q715" s="9"/>
      <c r="R715" s="9"/>
      <c r="W715" t="s">
        <v>3530</v>
      </c>
      <c r="X715" s="6">
        <v>2004</v>
      </c>
      <c r="Z715" s="6">
        <v>0</v>
      </c>
      <c r="AD715" s="9">
        <v>304</v>
      </c>
    </row>
    <row r="716" spans="1:30">
      <c r="A716" s="9">
        <v>8</v>
      </c>
      <c r="B716" s="9" t="str">
        <f t="shared" si="35"/>
        <v>Fane STUDIO 8M</v>
      </c>
      <c r="C716" s="9" t="s">
        <v>974</v>
      </c>
      <c r="D716" s="9" t="s">
        <v>1475</v>
      </c>
      <c r="E716" s="38"/>
      <c r="F716" s="9"/>
      <c r="G716" s="9"/>
      <c r="H716" s="9">
        <v>100</v>
      </c>
      <c r="I716" s="9">
        <v>91</v>
      </c>
      <c r="J716" s="9">
        <v>5</v>
      </c>
      <c r="K716" s="9">
        <v>81</v>
      </c>
      <c r="L716" s="9">
        <v>7</v>
      </c>
      <c r="M716" s="9">
        <v>0.39710000000000001</v>
      </c>
      <c r="N716" s="14">
        <f t="shared" si="33"/>
        <v>0.44021739130434784</v>
      </c>
      <c r="O716" s="14">
        <f t="shared" si="34"/>
        <v>4.0542880911565957</v>
      </c>
      <c r="P716" s="9"/>
      <c r="Q716" s="9"/>
      <c r="R716" s="9"/>
      <c r="W716" t="s">
        <v>3530</v>
      </c>
      <c r="X716" s="6">
        <v>2004</v>
      </c>
      <c r="Z716" s="6">
        <v>0</v>
      </c>
      <c r="AD716" s="9">
        <v>184</v>
      </c>
    </row>
    <row r="717" spans="1:30">
      <c r="A717" s="9">
        <v>8</v>
      </c>
      <c r="B717" s="9" t="str">
        <f t="shared" si="35"/>
        <v>Focal 21V2</v>
      </c>
      <c r="C717" s="14" t="s">
        <v>977</v>
      </c>
      <c r="D717" s="14" t="s">
        <v>1476</v>
      </c>
      <c r="E717" s="39"/>
      <c r="F717" s="14"/>
      <c r="G717" s="14"/>
      <c r="H717" s="14">
        <v>200</v>
      </c>
      <c r="I717" s="14"/>
      <c r="J717" s="9">
        <v>9</v>
      </c>
      <c r="K717" s="14">
        <v>36.5</v>
      </c>
      <c r="L717" s="14">
        <v>15.27</v>
      </c>
      <c r="M717" s="14">
        <v>0.68</v>
      </c>
      <c r="N717" s="14">
        <f t="shared" si="33"/>
        <v>0.86904761904761907</v>
      </c>
      <c r="O717" s="14">
        <f t="shared" si="34"/>
        <v>3.1259445843828719</v>
      </c>
      <c r="P717" s="14"/>
      <c r="Q717" s="14"/>
      <c r="R717" s="14"/>
      <c r="W717" t="s">
        <v>3530</v>
      </c>
      <c r="X717" s="6">
        <v>2004</v>
      </c>
      <c r="Z717" s="6">
        <v>0</v>
      </c>
      <c r="AD717" s="14">
        <v>42</v>
      </c>
    </row>
    <row r="718" spans="1:30">
      <c r="A718" s="9">
        <v>8</v>
      </c>
      <c r="B718" s="9" t="str">
        <f t="shared" si="35"/>
        <v>Focal 8V5411</v>
      </c>
      <c r="C718" s="14" t="s">
        <v>977</v>
      </c>
      <c r="D718" s="14" t="s">
        <v>1477</v>
      </c>
      <c r="E718" s="39"/>
      <c r="F718" s="14"/>
      <c r="G718" s="14"/>
      <c r="H718" s="14">
        <v>90</v>
      </c>
      <c r="I718" s="14">
        <v>89.14</v>
      </c>
      <c r="J718" s="9">
        <v>3.5</v>
      </c>
      <c r="K718" s="14">
        <v>50</v>
      </c>
      <c r="L718" s="14">
        <v>30.1</v>
      </c>
      <c r="M718" s="14">
        <v>0.51</v>
      </c>
      <c r="N718" s="14">
        <f t="shared" si="33"/>
        <v>0.5376344086021505</v>
      </c>
      <c r="O718" s="14">
        <f t="shared" si="34"/>
        <v>9.9221789883268663</v>
      </c>
      <c r="P718" s="14"/>
      <c r="Q718" s="14"/>
      <c r="R718" s="14"/>
      <c r="W718" t="s">
        <v>3530</v>
      </c>
      <c r="X718" s="6">
        <v>2004</v>
      </c>
      <c r="Z718" s="6">
        <v>0</v>
      </c>
      <c r="AD718" s="14">
        <v>93</v>
      </c>
    </row>
    <row r="719" spans="1:30">
      <c r="A719" s="9">
        <v>8</v>
      </c>
      <c r="B719" s="9" t="str">
        <f t="shared" si="35"/>
        <v>Focal 8W5411</v>
      </c>
      <c r="C719" s="14" t="s">
        <v>977</v>
      </c>
      <c r="D719" s="14" t="s">
        <v>1478</v>
      </c>
      <c r="E719" s="39"/>
      <c r="F719" s="14"/>
      <c r="G719" s="14"/>
      <c r="H719" s="14">
        <v>90</v>
      </c>
      <c r="I719" s="14">
        <v>89.78</v>
      </c>
      <c r="J719" s="9">
        <v>3.5</v>
      </c>
      <c r="K719" s="14">
        <v>41.2</v>
      </c>
      <c r="L719" s="14">
        <v>41.9</v>
      </c>
      <c r="M719" s="14">
        <v>0.34</v>
      </c>
      <c r="N719" s="14">
        <f t="shared" si="33"/>
        <v>0.37117117117117121</v>
      </c>
      <c r="O719" s="14">
        <f t="shared" si="34"/>
        <v>4.0485549132948</v>
      </c>
      <c r="P719" s="14"/>
      <c r="Q719" s="14"/>
      <c r="R719" s="14"/>
      <c r="W719" t="s">
        <v>3530</v>
      </c>
      <c r="X719" s="6">
        <v>2004</v>
      </c>
      <c r="Z719" s="6">
        <v>0</v>
      </c>
      <c r="AD719" s="14">
        <v>111</v>
      </c>
    </row>
    <row r="720" spans="1:30">
      <c r="A720" s="9">
        <v>8</v>
      </c>
      <c r="B720" s="9" t="str">
        <f t="shared" si="35"/>
        <v>Fostex F200A</v>
      </c>
      <c r="C720" s="14" t="s">
        <v>786</v>
      </c>
      <c r="D720" s="14" t="s">
        <v>1479</v>
      </c>
      <c r="E720" s="39"/>
      <c r="F720" s="14"/>
      <c r="G720" s="14"/>
      <c r="H720" s="14">
        <v>80</v>
      </c>
      <c r="I720" s="14">
        <v>90</v>
      </c>
      <c r="J720" s="9">
        <v>2</v>
      </c>
      <c r="K720" s="14">
        <v>30</v>
      </c>
      <c r="L720" s="14">
        <v>98.96</v>
      </c>
      <c r="M720" s="14">
        <v>0.32</v>
      </c>
      <c r="N720" s="14">
        <f t="shared" si="33"/>
        <v>0</v>
      </c>
      <c r="O720" s="14">
        <f t="shared" si="34"/>
        <v>0</v>
      </c>
      <c r="P720" s="14"/>
      <c r="Q720" s="14"/>
      <c r="R720" s="14"/>
      <c r="W720" t="s">
        <v>3530</v>
      </c>
      <c r="X720" s="6">
        <v>2004</v>
      </c>
      <c r="Z720" s="6">
        <v>0</v>
      </c>
      <c r="AD720" s="14"/>
    </row>
    <row r="721" spans="1:30">
      <c r="A721" s="9">
        <v>8</v>
      </c>
      <c r="B721" s="9" t="str">
        <f t="shared" si="35"/>
        <v>Fostex FE108ES</v>
      </c>
      <c r="C721" s="14" t="s">
        <v>786</v>
      </c>
      <c r="D721" s="14" t="s">
        <v>859</v>
      </c>
      <c r="E721" s="39"/>
      <c r="F721" s="14"/>
      <c r="G721" s="14"/>
      <c r="H721" s="14">
        <v>120</v>
      </c>
      <c r="I721" s="14">
        <v>97</v>
      </c>
      <c r="J721" s="9">
        <v>1.25</v>
      </c>
      <c r="K721" s="14">
        <v>42</v>
      </c>
      <c r="L721" s="14">
        <v>60.1</v>
      </c>
      <c r="M721" s="14">
        <v>0.18</v>
      </c>
      <c r="N721" s="14">
        <f t="shared" si="33"/>
        <v>0</v>
      </c>
      <c r="O721" s="14">
        <f t="shared" si="34"/>
        <v>0</v>
      </c>
      <c r="P721" s="14"/>
      <c r="Q721" s="14"/>
      <c r="R721" s="14"/>
      <c r="W721" t="s">
        <v>3530</v>
      </c>
      <c r="X721" s="6">
        <v>2004</v>
      </c>
      <c r="Z721" s="6">
        <v>0</v>
      </c>
      <c r="AD721" s="14"/>
    </row>
    <row r="722" spans="1:30">
      <c r="A722" s="9">
        <v>8</v>
      </c>
      <c r="B722" s="9" t="str">
        <f t="shared" si="35"/>
        <v>Fostex FE206E</v>
      </c>
      <c r="C722" s="14" t="s">
        <v>786</v>
      </c>
      <c r="D722" s="14" t="s">
        <v>1480</v>
      </c>
      <c r="E722" s="39"/>
      <c r="F722" s="14"/>
      <c r="G722" s="14"/>
      <c r="H722" s="14">
        <v>90</v>
      </c>
      <c r="I722" s="14">
        <v>96</v>
      </c>
      <c r="J722" s="9">
        <v>1.5</v>
      </c>
      <c r="K722" s="14">
        <v>39</v>
      </c>
      <c r="L722" s="14">
        <v>54.5</v>
      </c>
      <c r="M722" s="14">
        <v>0.18</v>
      </c>
      <c r="N722" s="14">
        <f t="shared" si="33"/>
        <v>0</v>
      </c>
      <c r="O722" s="14">
        <f t="shared" si="34"/>
        <v>0</v>
      </c>
      <c r="P722" s="14"/>
      <c r="Q722" s="14"/>
      <c r="R722" s="14"/>
      <c r="W722" t="s">
        <v>3530</v>
      </c>
      <c r="X722" s="6">
        <v>2004</v>
      </c>
      <c r="Z722" s="6">
        <v>0</v>
      </c>
      <c r="AD722" s="14"/>
    </row>
    <row r="723" spans="1:30">
      <c r="A723" s="9">
        <v>8</v>
      </c>
      <c r="B723" s="9" t="str">
        <f t="shared" si="35"/>
        <v>Fostex FE207E</v>
      </c>
      <c r="C723" s="14" t="s">
        <v>786</v>
      </c>
      <c r="D723" s="14" t="s">
        <v>1481</v>
      </c>
      <c r="E723" s="39"/>
      <c r="F723" s="14"/>
      <c r="G723" s="14"/>
      <c r="H723" s="14">
        <v>90</v>
      </c>
      <c r="I723" s="14">
        <v>95</v>
      </c>
      <c r="J723" s="9">
        <v>1.5</v>
      </c>
      <c r="K723" s="14">
        <v>39</v>
      </c>
      <c r="L723" s="14">
        <v>56.25</v>
      </c>
      <c r="M723" s="14">
        <v>0.26</v>
      </c>
      <c r="N723" s="14">
        <f t="shared" si="33"/>
        <v>0</v>
      </c>
      <c r="O723" s="14">
        <f t="shared" si="34"/>
        <v>0</v>
      </c>
      <c r="P723" s="14"/>
      <c r="Q723" s="14"/>
      <c r="R723" s="14"/>
      <c r="W723" t="s">
        <v>3530</v>
      </c>
      <c r="X723" s="6">
        <v>2004</v>
      </c>
      <c r="Z723" s="6">
        <v>0</v>
      </c>
      <c r="AD723" s="14"/>
    </row>
    <row r="724" spans="1:30">
      <c r="A724" s="9">
        <v>8</v>
      </c>
      <c r="B724" s="9" t="str">
        <f t="shared" si="35"/>
        <v>Fostex FF225K</v>
      </c>
      <c r="C724" s="14" t="s">
        <v>786</v>
      </c>
      <c r="D724" s="14" t="s">
        <v>1482</v>
      </c>
      <c r="E724" s="39"/>
      <c r="F724" s="14"/>
      <c r="G724" s="14"/>
      <c r="H724" s="14">
        <v>100</v>
      </c>
      <c r="I724" s="14">
        <v>96</v>
      </c>
      <c r="J724" s="9">
        <v>0.3</v>
      </c>
      <c r="K724" s="14">
        <v>38</v>
      </c>
      <c r="L724" s="14">
        <v>79.41</v>
      </c>
      <c r="M724" s="14">
        <v>0.16</v>
      </c>
      <c r="N724" s="14">
        <f t="shared" si="33"/>
        <v>0</v>
      </c>
      <c r="O724" s="14">
        <f t="shared" si="34"/>
        <v>0</v>
      </c>
      <c r="P724" s="14"/>
      <c r="Q724" s="14"/>
      <c r="R724" s="14"/>
      <c r="W724" t="s">
        <v>3530</v>
      </c>
      <c r="X724" s="6">
        <v>2004</v>
      </c>
      <c r="Z724" s="6">
        <v>0</v>
      </c>
      <c r="AD724" s="14"/>
    </row>
    <row r="725" spans="1:30">
      <c r="A725" s="9">
        <v>8</v>
      </c>
      <c r="B725" s="9" t="str">
        <f t="shared" si="35"/>
        <v>Fostex FW208N</v>
      </c>
      <c r="C725" s="14" t="s">
        <v>786</v>
      </c>
      <c r="D725" s="14" t="s">
        <v>1483</v>
      </c>
      <c r="E725" s="39"/>
      <c r="F725" s="14"/>
      <c r="G725" s="14"/>
      <c r="H725" s="14">
        <v>100</v>
      </c>
      <c r="I725" s="14">
        <v>90</v>
      </c>
      <c r="J725" s="9">
        <v>6.5</v>
      </c>
      <c r="K725" s="14">
        <v>29</v>
      </c>
      <c r="L725" s="14">
        <v>43.42</v>
      </c>
      <c r="M725" s="14">
        <v>0.2</v>
      </c>
      <c r="N725" s="14">
        <f t="shared" si="33"/>
        <v>0</v>
      </c>
      <c r="O725" s="14">
        <f t="shared" si="34"/>
        <v>0</v>
      </c>
      <c r="P725" s="14"/>
      <c r="Q725" s="14"/>
      <c r="R725" s="14"/>
      <c r="W725" t="s">
        <v>3530</v>
      </c>
      <c r="X725" s="6">
        <v>2004</v>
      </c>
      <c r="Z725" s="6">
        <v>0</v>
      </c>
      <c r="AD725" s="14"/>
    </row>
    <row r="726" spans="1:30">
      <c r="A726" s="9">
        <v>8</v>
      </c>
      <c r="B726" s="9" t="str">
        <f t="shared" si="35"/>
        <v>Fostex FX200</v>
      </c>
      <c r="C726" s="14" t="s">
        <v>786</v>
      </c>
      <c r="D726" s="14" t="s">
        <v>1484</v>
      </c>
      <c r="E726" s="39"/>
      <c r="F726" s="14"/>
      <c r="G726" s="14"/>
      <c r="H726" s="14">
        <v>45</v>
      </c>
      <c r="I726" s="14">
        <v>92</v>
      </c>
      <c r="J726" s="9">
        <v>1</v>
      </c>
      <c r="K726" s="14">
        <v>38</v>
      </c>
      <c r="L726" s="14">
        <v>82.3</v>
      </c>
      <c r="M726" s="14">
        <v>0.45</v>
      </c>
      <c r="N726" s="14">
        <f t="shared" si="33"/>
        <v>0</v>
      </c>
      <c r="O726" s="14">
        <f t="shared" si="34"/>
        <v>0</v>
      </c>
      <c r="P726" s="14"/>
      <c r="Q726" s="14"/>
      <c r="R726" s="14"/>
      <c r="W726" t="s">
        <v>3530</v>
      </c>
      <c r="X726" s="6">
        <v>2004</v>
      </c>
      <c r="Z726" s="6">
        <v>0</v>
      </c>
      <c r="AD726" s="14"/>
    </row>
    <row r="727" spans="1:30">
      <c r="A727" s="9">
        <v>8</v>
      </c>
      <c r="B727" s="9" t="str">
        <f t="shared" si="35"/>
        <v>Fostex FX200</v>
      </c>
      <c r="C727" s="14" t="s">
        <v>786</v>
      </c>
      <c r="D727" s="14" t="s">
        <v>1484</v>
      </c>
      <c r="E727" s="39"/>
      <c r="F727" s="14"/>
      <c r="G727" s="14"/>
      <c r="H727" s="14">
        <v>45</v>
      </c>
      <c r="I727" s="14">
        <v>92</v>
      </c>
      <c r="J727" s="9">
        <v>1</v>
      </c>
      <c r="K727" s="14">
        <v>38</v>
      </c>
      <c r="L727" s="14">
        <v>82.3</v>
      </c>
      <c r="M727" s="14">
        <v>0.45</v>
      </c>
      <c r="N727" s="14">
        <f t="shared" si="33"/>
        <v>0.48101265822784811</v>
      </c>
      <c r="O727" s="14">
        <f t="shared" si="34"/>
        <v>6.9795918367346905</v>
      </c>
      <c r="P727" s="14"/>
      <c r="Q727" s="14"/>
      <c r="R727" s="14"/>
      <c r="W727" t="s">
        <v>3530</v>
      </c>
      <c r="X727" s="6">
        <v>2004</v>
      </c>
      <c r="Z727" s="6">
        <v>0</v>
      </c>
      <c r="AD727" s="14">
        <v>79</v>
      </c>
    </row>
    <row r="728" spans="1:30">
      <c r="A728" s="9">
        <v>8</v>
      </c>
      <c r="B728" s="9" t="str">
        <f t="shared" si="35"/>
        <v xml:space="preserve">Hi-Vi BG8N </v>
      </c>
      <c r="C728" s="14" t="s">
        <v>8</v>
      </c>
      <c r="D728" s="14" t="s">
        <v>1485</v>
      </c>
      <c r="E728" s="39"/>
      <c r="F728" s="14"/>
      <c r="G728" s="14"/>
      <c r="H728" s="14">
        <v>60</v>
      </c>
      <c r="I728" s="14">
        <v>89</v>
      </c>
      <c r="J728" s="9">
        <v>5</v>
      </c>
      <c r="K728" s="14">
        <v>37</v>
      </c>
      <c r="L728" s="14">
        <v>46.1</v>
      </c>
      <c r="M728" s="14">
        <v>0.36</v>
      </c>
      <c r="N728" s="14">
        <f t="shared" si="33"/>
        <v>0.45121951219512196</v>
      </c>
      <c r="O728" s="14">
        <f t="shared" si="34"/>
        <v>1.7807486631016047</v>
      </c>
      <c r="P728" s="14"/>
      <c r="Q728" s="14"/>
      <c r="R728" s="14"/>
      <c r="W728" t="s">
        <v>3530</v>
      </c>
      <c r="X728" s="6">
        <v>2004</v>
      </c>
      <c r="Z728" s="6">
        <v>0</v>
      </c>
      <c r="AD728" s="14">
        <v>82</v>
      </c>
    </row>
    <row r="729" spans="1:30">
      <c r="A729" s="9">
        <v>8</v>
      </c>
      <c r="B729" s="9" t="str">
        <f t="shared" si="35"/>
        <v xml:space="preserve">Hi-Vi D8.8 </v>
      </c>
      <c r="C729" s="14" t="s">
        <v>8</v>
      </c>
      <c r="D729" s="14" t="s">
        <v>1486</v>
      </c>
      <c r="E729" s="39"/>
      <c r="F729" s="14"/>
      <c r="G729" s="14"/>
      <c r="H729" s="14">
        <v>150</v>
      </c>
      <c r="I729" s="14">
        <v>87</v>
      </c>
      <c r="J729" s="9">
        <v>8.3000000000000007</v>
      </c>
      <c r="K729" s="14">
        <v>30</v>
      </c>
      <c r="L729" s="14">
        <v>46.8</v>
      </c>
      <c r="M729" s="14">
        <v>0.38</v>
      </c>
      <c r="N729" s="14">
        <f t="shared" si="33"/>
        <v>0.46153846153846156</v>
      </c>
      <c r="O729" s="14">
        <f t="shared" si="34"/>
        <v>2.1509433962264137</v>
      </c>
      <c r="P729" s="14"/>
      <c r="Q729" s="14"/>
      <c r="R729" s="14"/>
      <c r="W729" t="s">
        <v>3530</v>
      </c>
      <c r="X729" s="6">
        <v>2004</v>
      </c>
      <c r="Z729" s="6">
        <v>0</v>
      </c>
      <c r="AD729" s="14">
        <v>65</v>
      </c>
    </row>
    <row r="730" spans="1:30">
      <c r="A730" s="9">
        <v>8</v>
      </c>
      <c r="B730" s="9" t="str">
        <f t="shared" si="35"/>
        <v xml:space="preserve">Hi-Vi D8.8+ </v>
      </c>
      <c r="C730" s="14" t="s">
        <v>8</v>
      </c>
      <c r="D730" s="14" t="s">
        <v>1487</v>
      </c>
      <c r="E730" s="39"/>
      <c r="F730" s="14"/>
      <c r="G730" s="14"/>
      <c r="H730" s="14">
        <v>150</v>
      </c>
      <c r="I730" s="14">
        <v>86</v>
      </c>
      <c r="J730" s="9">
        <v>7.5</v>
      </c>
      <c r="K730" s="14">
        <v>31</v>
      </c>
      <c r="L730" s="14">
        <v>34.9</v>
      </c>
      <c r="M730" s="14">
        <v>0.4</v>
      </c>
      <c r="N730" s="14">
        <f t="shared" si="33"/>
        <v>0.44285714285714284</v>
      </c>
      <c r="O730" s="14">
        <f t="shared" si="34"/>
        <v>4.1333333333333373</v>
      </c>
      <c r="P730" s="14"/>
      <c r="Q730" s="14"/>
      <c r="R730" s="14"/>
      <c r="W730" t="s">
        <v>3530</v>
      </c>
      <c r="X730" s="6">
        <v>2004</v>
      </c>
      <c r="Z730" s="6">
        <v>0</v>
      </c>
      <c r="AD730" s="14">
        <v>70</v>
      </c>
    </row>
    <row r="731" spans="1:30">
      <c r="A731" s="9">
        <v>8</v>
      </c>
      <c r="B731" s="9" t="str">
        <f t="shared" si="35"/>
        <v xml:space="preserve">Hi-Vi D8G </v>
      </c>
      <c r="C731" s="14" t="s">
        <v>8</v>
      </c>
      <c r="D731" s="14" t="s">
        <v>1488</v>
      </c>
      <c r="E731" s="39"/>
      <c r="F731" s="14"/>
      <c r="G731" s="14"/>
      <c r="H731" s="14">
        <v>150</v>
      </c>
      <c r="I731" s="14">
        <v>86</v>
      </c>
      <c r="J731" s="9">
        <v>8.3000000000000007</v>
      </c>
      <c r="K731" s="14">
        <v>35</v>
      </c>
      <c r="L731" s="14">
        <v>30.6</v>
      </c>
      <c r="M731" s="14">
        <v>0.45</v>
      </c>
      <c r="N731" s="14">
        <f t="shared" si="33"/>
        <v>0.57377049180327866</v>
      </c>
      <c r="O731" s="14">
        <f t="shared" si="34"/>
        <v>2.0860927152317879</v>
      </c>
      <c r="P731" s="14"/>
      <c r="Q731" s="14"/>
      <c r="R731" s="14"/>
      <c r="W731" t="s">
        <v>3530</v>
      </c>
      <c r="X731" s="6">
        <v>2004</v>
      </c>
      <c r="Z731" s="6">
        <v>0</v>
      </c>
      <c r="AD731" s="14">
        <v>61</v>
      </c>
    </row>
    <row r="732" spans="1:30">
      <c r="A732" s="9">
        <v>8</v>
      </c>
      <c r="B732" s="9" t="str">
        <f t="shared" si="35"/>
        <v xml:space="preserve">Hi-Vi F8 </v>
      </c>
      <c r="C732" s="14" t="s">
        <v>8</v>
      </c>
      <c r="D732" s="14" t="s">
        <v>1489</v>
      </c>
      <c r="E732" s="39"/>
      <c r="F732" s="14"/>
      <c r="G732" s="14"/>
      <c r="H732" s="14">
        <v>60</v>
      </c>
      <c r="I732" s="14">
        <v>87</v>
      </c>
      <c r="J732" s="9">
        <v>5</v>
      </c>
      <c r="K732" s="14">
        <v>36</v>
      </c>
      <c r="L732" s="14">
        <v>36.9</v>
      </c>
      <c r="M732" s="14">
        <v>0.39</v>
      </c>
      <c r="N732" s="14">
        <f t="shared" si="33"/>
        <v>0.50704225352112675</v>
      </c>
      <c r="O732" s="14">
        <f t="shared" si="34"/>
        <v>1.6895306859205785</v>
      </c>
      <c r="P732" s="14"/>
      <c r="Q732" s="14"/>
      <c r="R732" s="14"/>
      <c r="W732" t="s">
        <v>3530</v>
      </c>
      <c r="X732" s="6">
        <v>2004</v>
      </c>
      <c r="Z732" s="6">
        <v>0</v>
      </c>
      <c r="AD732" s="14">
        <v>71</v>
      </c>
    </row>
    <row r="733" spans="1:30">
      <c r="A733" s="9">
        <v>8</v>
      </c>
      <c r="B733" s="9" t="str">
        <f t="shared" si="35"/>
        <v xml:space="preserve">Hi-Vi F8BaÂ </v>
      </c>
      <c r="C733" s="14" t="s">
        <v>8</v>
      </c>
      <c r="D733" s="14" t="s">
        <v>1490</v>
      </c>
      <c r="E733" s="39"/>
      <c r="F733" s="14"/>
      <c r="G733" s="14"/>
      <c r="H733" s="14">
        <v>60</v>
      </c>
      <c r="I733" s="14">
        <v>89</v>
      </c>
      <c r="J733" s="9">
        <v>5</v>
      </c>
      <c r="K733" s="14">
        <v>32</v>
      </c>
      <c r="L733" s="14">
        <v>49.8</v>
      </c>
      <c r="M733" s="14">
        <v>0.34</v>
      </c>
      <c r="N733" s="14">
        <f t="shared" si="33"/>
        <v>0.37209302325581395</v>
      </c>
      <c r="O733" s="14">
        <f t="shared" si="34"/>
        <v>3.9420289855072501</v>
      </c>
      <c r="P733" s="14"/>
      <c r="Q733" s="14"/>
      <c r="R733" s="14"/>
      <c r="W733" t="s">
        <v>3530</v>
      </c>
      <c r="X733" s="6">
        <v>2004</v>
      </c>
      <c r="Z733" s="6">
        <v>0</v>
      </c>
      <c r="AD733" s="14">
        <v>86</v>
      </c>
    </row>
    <row r="734" spans="1:30">
      <c r="A734" s="9">
        <v>8</v>
      </c>
      <c r="B734" s="9" t="str">
        <f t="shared" si="35"/>
        <v xml:space="preserve">Hi-Vi F8BN </v>
      </c>
      <c r="C734" s="14" t="s">
        <v>8</v>
      </c>
      <c r="D734" s="14" t="s">
        <v>1491</v>
      </c>
      <c r="E734" s="39"/>
      <c r="F734" s="14"/>
      <c r="G734" s="14"/>
      <c r="H734" s="14">
        <v>60</v>
      </c>
      <c r="I734" s="14">
        <v>89</v>
      </c>
      <c r="J734" s="9">
        <v>5</v>
      </c>
      <c r="K734" s="14">
        <v>32</v>
      </c>
      <c r="L734" s="14">
        <v>49.8</v>
      </c>
      <c r="M734" s="14">
        <v>0.34</v>
      </c>
      <c r="N734" s="14">
        <f t="shared" si="33"/>
        <v>0.37209302325581395</v>
      </c>
      <c r="O734" s="14">
        <f t="shared" si="34"/>
        <v>3.9420289855072501</v>
      </c>
      <c r="P734" s="14"/>
      <c r="Q734" s="14"/>
      <c r="R734" s="14"/>
      <c r="W734" t="s">
        <v>3530</v>
      </c>
      <c r="X734" s="6">
        <v>2004</v>
      </c>
      <c r="Z734" s="6">
        <v>0</v>
      </c>
      <c r="AD734" s="14">
        <v>86</v>
      </c>
    </row>
    <row r="735" spans="1:30">
      <c r="A735" s="9">
        <v>8</v>
      </c>
      <c r="B735" s="9" t="str">
        <f t="shared" si="35"/>
        <v xml:space="preserve">Hi-Vi F8N </v>
      </c>
      <c r="C735" s="14" t="s">
        <v>8</v>
      </c>
      <c r="D735" s="14" t="s">
        <v>1492</v>
      </c>
      <c r="E735" s="39"/>
      <c r="F735" s="14"/>
      <c r="G735" s="14"/>
      <c r="H735" s="14">
        <v>60</v>
      </c>
      <c r="I735" s="14">
        <v>88</v>
      </c>
      <c r="J735" s="9">
        <v>5</v>
      </c>
      <c r="K735" s="14">
        <v>35</v>
      </c>
      <c r="L735" s="14">
        <v>44.2</v>
      </c>
      <c r="M735" s="14">
        <v>0.39</v>
      </c>
      <c r="N735" s="14">
        <f t="shared" si="33"/>
        <v>0.50724637681159424</v>
      </c>
      <c r="O735" s="14">
        <f t="shared" si="34"/>
        <v>1.6872682323856616</v>
      </c>
      <c r="P735" s="14"/>
      <c r="Q735" s="14"/>
      <c r="R735" s="14"/>
      <c r="W735" t="s">
        <v>3530</v>
      </c>
      <c r="X735" s="6">
        <v>2004</v>
      </c>
      <c r="Z735" s="6">
        <v>0</v>
      </c>
      <c r="AD735" s="14">
        <v>69</v>
      </c>
    </row>
    <row r="736" spans="1:30">
      <c r="A736" s="9">
        <v>8</v>
      </c>
      <c r="B736" s="9" t="str">
        <f t="shared" si="35"/>
        <v xml:space="preserve">Hi-Vi M8a </v>
      </c>
      <c r="C736" s="14" t="s">
        <v>8</v>
      </c>
      <c r="D736" s="14" t="s">
        <v>1493</v>
      </c>
      <c r="E736" s="39"/>
      <c r="F736" s="14"/>
      <c r="G736" s="14"/>
      <c r="H736" s="14">
        <v>80</v>
      </c>
      <c r="I736" s="14">
        <v>87</v>
      </c>
      <c r="J736" s="9">
        <v>5.8</v>
      </c>
      <c r="K736" s="14">
        <v>30</v>
      </c>
      <c r="L736" s="14">
        <v>50.3</v>
      </c>
      <c r="M736" s="14">
        <v>0.43</v>
      </c>
      <c r="N736" s="14">
        <f t="shared" si="33"/>
        <v>0.46875</v>
      </c>
      <c r="O736" s="14">
        <f t="shared" si="34"/>
        <v>5.2016129032258016</v>
      </c>
      <c r="P736" s="14"/>
      <c r="Q736" s="14"/>
      <c r="R736" s="14"/>
      <c r="W736" t="s">
        <v>3530</v>
      </c>
      <c r="X736" s="6">
        <v>2004</v>
      </c>
      <c r="Z736" s="6">
        <v>0</v>
      </c>
      <c r="AD736" s="14">
        <v>64</v>
      </c>
    </row>
    <row r="737" spans="1:30">
      <c r="A737" s="9">
        <v>8</v>
      </c>
      <c r="B737" s="9" t="str">
        <f t="shared" si="35"/>
        <v xml:space="preserve">Hi-Vi M8N </v>
      </c>
      <c r="C737" s="14" t="s">
        <v>8</v>
      </c>
      <c r="D737" s="14" t="s">
        <v>1494</v>
      </c>
      <c r="E737" s="39"/>
      <c r="F737" s="14"/>
      <c r="G737" s="14"/>
      <c r="H737" s="14">
        <v>80</v>
      </c>
      <c r="I737" s="14">
        <v>86</v>
      </c>
      <c r="J737" s="9">
        <v>5.8</v>
      </c>
      <c r="K737" s="14">
        <v>29</v>
      </c>
      <c r="L737" s="14">
        <v>53.5</v>
      </c>
      <c r="M737" s="14">
        <v>0.45</v>
      </c>
      <c r="N737" s="14">
        <f t="shared" si="33"/>
        <v>0.5</v>
      </c>
      <c r="O737" s="14">
        <f t="shared" si="34"/>
        <v>4.4999999999999982</v>
      </c>
      <c r="P737" s="14"/>
      <c r="Q737" s="14"/>
      <c r="R737" s="14"/>
      <c r="W737" t="s">
        <v>3530</v>
      </c>
      <c r="X737" s="6">
        <v>2004</v>
      </c>
      <c r="Z737" s="6">
        <v>0</v>
      </c>
      <c r="AD737" s="14">
        <v>58</v>
      </c>
    </row>
    <row r="738" spans="1:30">
      <c r="A738" s="9">
        <v>8</v>
      </c>
      <c r="B738" s="9" t="str">
        <f t="shared" si="35"/>
        <v xml:space="preserve">Hi-Vi MY8N </v>
      </c>
      <c r="C738" s="14" t="s">
        <v>8</v>
      </c>
      <c r="D738" s="14" t="s">
        <v>1495</v>
      </c>
      <c r="E738" s="39"/>
      <c r="F738" s="14"/>
      <c r="G738" s="14"/>
      <c r="H738" s="14">
        <v>60</v>
      </c>
      <c r="I738" s="14">
        <v>88</v>
      </c>
      <c r="J738" s="9">
        <v>5</v>
      </c>
      <c r="K738" s="14">
        <v>37</v>
      </c>
      <c r="L738" s="14">
        <v>40.9</v>
      </c>
      <c r="M738" s="14">
        <v>0.43</v>
      </c>
      <c r="N738" s="14">
        <f t="shared" si="33"/>
        <v>0.53623188405797106</v>
      </c>
      <c r="O738" s="14">
        <f t="shared" si="34"/>
        <v>2.1705320600272837</v>
      </c>
      <c r="P738" s="14"/>
      <c r="Q738" s="14"/>
      <c r="R738" s="14"/>
      <c r="W738" t="s">
        <v>3530</v>
      </c>
      <c r="X738" s="6">
        <v>2004</v>
      </c>
      <c r="Z738" s="6">
        <v>0</v>
      </c>
      <c r="AD738" s="14">
        <v>69</v>
      </c>
    </row>
    <row r="739" spans="1:30">
      <c r="A739" s="9">
        <v>8</v>
      </c>
      <c r="B739" s="9" t="str">
        <f t="shared" si="35"/>
        <v xml:space="preserve">Hi-Vi PA8 </v>
      </c>
      <c r="C739" s="14" t="s">
        <v>8</v>
      </c>
      <c r="D739" s="14" t="s">
        <v>1496</v>
      </c>
      <c r="E739" s="39"/>
      <c r="F739" s="14"/>
      <c r="G739" s="14"/>
      <c r="H739" s="14">
        <v>100</v>
      </c>
      <c r="I739" s="14">
        <v>98</v>
      </c>
      <c r="J739" s="9">
        <v>1.5</v>
      </c>
      <c r="K739" s="14">
        <v>95</v>
      </c>
      <c r="L739" s="14">
        <v>9.4</v>
      </c>
      <c r="M739" s="14">
        <v>0.43</v>
      </c>
      <c r="N739" s="14">
        <f t="shared" si="33"/>
        <v>0.48969072164948452</v>
      </c>
      <c r="O739" s="14">
        <f t="shared" si="34"/>
        <v>3.5276338514680483</v>
      </c>
      <c r="P739" s="14"/>
      <c r="Q739" s="14"/>
      <c r="R739" s="14"/>
      <c r="W739" t="s">
        <v>3530</v>
      </c>
      <c r="X739" s="6">
        <v>2004</v>
      </c>
      <c r="Z739" s="6">
        <v>0</v>
      </c>
      <c r="AD739" s="14">
        <v>194</v>
      </c>
    </row>
    <row r="740" spans="1:30">
      <c r="A740" s="9">
        <v>8</v>
      </c>
      <c r="B740" s="9" t="str">
        <f t="shared" si="35"/>
        <v xml:space="preserve">Hi-Vi S8 </v>
      </c>
      <c r="C740" s="14" t="s">
        <v>8</v>
      </c>
      <c r="D740" s="14" t="s">
        <v>1497</v>
      </c>
      <c r="E740" s="39"/>
      <c r="F740" s="14"/>
      <c r="G740" s="14"/>
      <c r="H740" s="14">
        <v>60</v>
      </c>
      <c r="I740" s="14">
        <v>92</v>
      </c>
      <c r="J740" s="9">
        <v>5.8</v>
      </c>
      <c r="K740" s="14">
        <v>30</v>
      </c>
      <c r="L740" s="14">
        <v>90.9</v>
      </c>
      <c r="M740" s="14">
        <v>0.35</v>
      </c>
      <c r="N740" s="14">
        <f t="shared" si="33"/>
        <v>0.46153846153846156</v>
      </c>
      <c r="O740" s="14">
        <f t="shared" si="34"/>
        <v>1.4482758620689651</v>
      </c>
      <c r="P740" s="14"/>
      <c r="Q740" s="14"/>
      <c r="R740" s="14"/>
      <c r="W740" t="s">
        <v>3530</v>
      </c>
      <c r="X740" s="6">
        <v>2004</v>
      </c>
      <c r="Z740" s="6">
        <v>0</v>
      </c>
      <c r="AD740" s="14">
        <v>65</v>
      </c>
    </row>
    <row r="741" spans="1:30">
      <c r="A741" s="9">
        <v>8</v>
      </c>
      <c r="B741" s="9" t="str">
        <f t="shared" si="35"/>
        <v xml:space="preserve">Hi-Vi S8.8N </v>
      </c>
      <c r="C741" s="14" t="s">
        <v>8</v>
      </c>
      <c r="D741" s="14" t="s">
        <v>1498</v>
      </c>
      <c r="E741" s="39"/>
      <c r="F741" s="14"/>
      <c r="G741" s="14"/>
      <c r="H741" s="14">
        <v>45</v>
      </c>
      <c r="I741" s="14">
        <v>90</v>
      </c>
      <c r="J741" s="9">
        <v>4.3</v>
      </c>
      <c r="K741" s="14">
        <v>32</v>
      </c>
      <c r="L741" s="14">
        <v>85.3</v>
      </c>
      <c r="M741" s="14">
        <v>0.41</v>
      </c>
      <c r="N741" s="14">
        <f t="shared" si="33"/>
        <v>0.45070422535211269</v>
      </c>
      <c r="O741" s="14">
        <f t="shared" si="34"/>
        <v>4.5397923875432538</v>
      </c>
      <c r="P741" s="14"/>
      <c r="Q741" s="14"/>
      <c r="R741" s="14"/>
      <c r="W741" t="s">
        <v>3530</v>
      </c>
      <c r="X741" s="6">
        <v>2004</v>
      </c>
      <c r="Z741" s="6">
        <v>0</v>
      </c>
      <c r="AD741" s="14">
        <v>71</v>
      </c>
    </row>
    <row r="742" spans="1:30">
      <c r="A742" s="9">
        <v>8</v>
      </c>
      <c r="B742" s="9" t="str">
        <f t="shared" si="35"/>
        <v xml:space="preserve">Hi-Vi S8-98 </v>
      </c>
      <c r="C742" s="14" t="s">
        <v>8</v>
      </c>
      <c r="D742" s="14" t="s">
        <v>1499</v>
      </c>
      <c r="E742" s="39"/>
      <c r="F742" s="14"/>
      <c r="G742" s="14"/>
      <c r="H742" s="14">
        <v>60</v>
      </c>
      <c r="I742" s="14">
        <v>92</v>
      </c>
      <c r="J742" s="9">
        <v>5.8</v>
      </c>
      <c r="K742" s="14">
        <v>30</v>
      </c>
      <c r="L742" s="14">
        <v>77.2</v>
      </c>
      <c r="M742" s="14">
        <v>0.42</v>
      </c>
      <c r="N742" s="14">
        <f t="shared" si="33"/>
        <v>0.49180327868852458</v>
      </c>
      <c r="O742" s="14">
        <f t="shared" si="34"/>
        <v>2.8767123287671224</v>
      </c>
      <c r="P742" s="14"/>
      <c r="Q742" s="14"/>
      <c r="R742" s="14"/>
      <c r="W742" t="s">
        <v>3530</v>
      </c>
      <c r="X742" s="6">
        <v>2004</v>
      </c>
      <c r="Z742" s="6">
        <v>0</v>
      </c>
      <c r="AD742" s="14">
        <v>61</v>
      </c>
    </row>
    <row r="743" spans="1:30">
      <c r="A743" s="9">
        <v>8</v>
      </c>
      <c r="B743" s="9" t="str">
        <f t="shared" si="35"/>
        <v xml:space="preserve">Hi-Vi S8-98RÂ </v>
      </c>
      <c r="C743" s="14" t="s">
        <v>8</v>
      </c>
      <c r="D743" s="14" t="s">
        <v>1500</v>
      </c>
      <c r="E743" s="39"/>
      <c r="F743" s="14"/>
      <c r="G743" s="14"/>
      <c r="H743" s="14">
        <v>60</v>
      </c>
      <c r="I743" s="14">
        <v>92</v>
      </c>
      <c r="J743" s="9">
        <v>6</v>
      </c>
      <c r="K743" s="14">
        <v>33</v>
      </c>
      <c r="L743" s="14">
        <v>65.2</v>
      </c>
      <c r="M743" s="14">
        <v>0.42</v>
      </c>
      <c r="N743" s="14">
        <f t="shared" si="33"/>
        <v>0.47142857142857142</v>
      </c>
      <c r="O743" s="14">
        <f t="shared" si="34"/>
        <v>3.8499999999999988</v>
      </c>
      <c r="P743" s="14"/>
      <c r="Q743" s="14"/>
      <c r="R743" s="14"/>
      <c r="W743" t="s">
        <v>3530</v>
      </c>
      <c r="X743" s="6">
        <v>2004</v>
      </c>
      <c r="Z743" s="6">
        <v>0</v>
      </c>
      <c r="AD743" s="14">
        <v>70</v>
      </c>
    </row>
    <row r="744" spans="1:30">
      <c r="A744" s="9">
        <v>8</v>
      </c>
      <c r="B744" s="9" t="str">
        <f t="shared" si="35"/>
        <v xml:space="preserve">Hi-Vi S8P </v>
      </c>
      <c r="C744" s="14" t="s">
        <v>8</v>
      </c>
      <c r="D744" s="14" t="s">
        <v>1501</v>
      </c>
      <c r="E744" s="39"/>
      <c r="F744" s="14"/>
      <c r="G744" s="14"/>
      <c r="H744" s="14">
        <v>60</v>
      </c>
      <c r="I744" s="14">
        <v>92</v>
      </c>
      <c r="J744" s="9">
        <v>6</v>
      </c>
      <c r="K744" s="14">
        <v>30</v>
      </c>
      <c r="L744" s="14">
        <v>91.4</v>
      </c>
      <c r="M744" s="14">
        <v>0.38</v>
      </c>
      <c r="N744" s="14">
        <f t="shared" si="33"/>
        <v>0.44117647058823528</v>
      </c>
      <c r="O744" s="14">
        <f t="shared" si="34"/>
        <v>2.7403846153846136</v>
      </c>
      <c r="P744" s="14"/>
      <c r="Q744" s="14"/>
      <c r="R744" s="14"/>
      <c r="W744" t="s">
        <v>3530</v>
      </c>
      <c r="X744" s="6">
        <v>2004</v>
      </c>
      <c r="Z744" s="6">
        <v>0</v>
      </c>
      <c r="AD744" s="14">
        <v>68</v>
      </c>
    </row>
    <row r="745" spans="1:30">
      <c r="A745" s="9">
        <v>8</v>
      </c>
      <c r="B745" s="9" t="str">
        <f t="shared" si="35"/>
        <v xml:space="preserve">Hi-Vi S8RÂ </v>
      </c>
      <c r="C745" s="14" t="s">
        <v>8</v>
      </c>
      <c r="D745" s="14" t="s">
        <v>1502</v>
      </c>
      <c r="E745" s="39"/>
      <c r="F745" s="14"/>
      <c r="G745" s="14"/>
      <c r="H745" s="14">
        <v>60</v>
      </c>
      <c r="I745" s="14">
        <v>92</v>
      </c>
      <c r="J745" s="9">
        <v>6</v>
      </c>
      <c r="K745" s="14">
        <v>30</v>
      </c>
      <c r="L745" s="14">
        <v>84.3</v>
      </c>
      <c r="M745" s="14">
        <v>0.36</v>
      </c>
      <c r="N745" s="14">
        <f t="shared" si="33"/>
        <v>0.41095890410958902</v>
      </c>
      <c r="O745" s="14">
        <f t="shared" si="34"/>
        <v>2.9032258064516157</v>
      </c>
      <c r="P745" s="14"/>
      <c r="Q745" s="14"/>
      <c r="R745" s="14"/>
      <c r="W745" t="s">
        <v>3530</v>
      </c>
      <c r="X745" s="6">
        <v>2004</v>
      </c>
      <c r="Z745" s="6">
        <v>0</v>
      </c>
      <c r="AD745" s="14">
        <v>73</v>
      </c>
    </row>
    <row r="746" spans="1:30">
      <c r="A746" s="9">
        <v>8</v>
      </c>
      <c r="B746" s="9" t="str">
        <f t="shared" si="35"/>
        <v xml:space="preserve">Hi-Vi SS8 </v>
      </c>
      <c r="C746" s="14" t="s">
        <v>8</v>
      </c>
      <c r="D746" s="14" t="s">
        <v>1503</v>
      </c>
      <c r="E746" s="39"/>
      <c r="F746" s="14"/>
      <c r="G746" s="14"/>
      <c r="H746" s="14">
        <v>60</v>
      </c>
      <c r="I746" s="14">
        <v>93</v>
      </c>
      <c r="J746" s="9">
        <v>6</v>
      </c>
      <c r="K746" s="14">
        <v>30</v>
      </c>
      <c r="L746" s="14">
        <v>89.5</v>
      </c>
      <c r="M746" s="14">
        <v>0.39</v>
      </c>
      <c r="N746" s="14">
        <f t="shared" si="33"/>
        <v>0.44117647058823528</v>
      </c>
      <c r="O746" s="14">
        <f t="shared" si="34"/>
        <v>3.3620689655172433</v>
      </c>
      <c r="P746" s="14"/>
      <c r="Q746" s="14"/>
      <c r="R746" s="14"/>
      <c r="W746" t="s">
        <v>3530</v>
      </c>
      <c r="X746" s="6">
        <v>2004</v>
      </c>
      <c r="Z746" s="6">
        <v>0</v>
      </c>
      <c r="AD746" s="14">
        <v>68</v>
      </c>
    </row>
    <row r="747" spans="1:30">
      <c r="A747" s="9">
        <v>8</v>
      </c>
      <c r="B747" s="9" t="str">
        <f t="shared" si="35"/>
        <v xml:space="preserve">Hi-Vi SS8II </v>
      </c>
      <c r="C747" s="14" t="s">
        <v>8</v>
      </c>
      <c r="D747" s="14" t="s">
        <v>1504</v>
      </c>
      <c r="E747" s="39"/>
      <c r="F747" s="14"/>
      <c r="G747" s="14"/>
      <c r="H747" s="14">
        <v>80</v>
      </c>
      <c r="I747" s="14">
        <v>90</v>
      </c>
      <c r="J747" s="9">
        <v>5.8</v>
      </c>
      <c r="K747" s="14">
        <v>32</v>
      </c>
      <c r="L747" s="14">
        <v>61.6</v>
      </c>
      <c r="M747" s="14">
        <v>0.32</v>
      </c>
      <c r="N747" s="14">
        <f t="shared" si="33"/>
        <v>0.34042553191489361</v>
      </c>
      <c r="O747" s="14">
        <f t="shared" si="34"/>
        <v>5.333333333333333</v>
      </c>
      <c r="P747" s="14"/>
      <c r="Q747" s="14"/>
      <c r="R747" s="14"/>
      <c r="W747" t="s">
        <v>3530</v>
      </c>
      <c r="X747" s="6">
        <v>2004</v>
      </c>
      <c r="Z747" s="6">
        <v>0</v>
      </c>
      <c r="AD747" s="14">
        <v>94</v>
      </c>
    </row>
    <row r="748" spans="1:30">
      <c r="A748" s="9">
        <v>8</v>
      </c>
      <c r="B748" s="9" t="str">
        <f t="shared" si="35"/>
        <v xml:space="preserve">Hi-Vi SS8IIN </v>
      </c>
      <c r="C748" s="14" t="s">
        <v>8</v>
      </c>
      <c r="D748" s="14" t="s">
        <v>1505</v>
      </c>
      <c r="E748" s="39"/>
      <c r="F748" s="14"/>
      <c r="G748" s="14"/>
      <c r="H748" s="14">
        <v>60</v>
      </c>
      <c r="I748" s="14">
        <v>90</v>
      </c>
      <c r="J748" s="9">
        <v>5</v>
      </c>
      <c r="K748" s="14">
        <v>36</v>
      </c>
      <c r="L748" s="14">
        <v>52.6</v>
      </c>
      <c r="M748" s="14">
        <v>0.31</v>
      </c>
      <c r="N748" s="14">
        <f t="shared" si="33"/>
        <v>0.37894736842105264</v>
      </c>
      <c r="O748" s="14">
        <f t="shared" si="34"/>
        <v>1.703816793893129</v>
      </c>
      <c r="P748" s="14"/>
      <c r="Q748" s="14"/>
      <c r="R748" s="14"/>
      <c r="W748" t="s">
        <v>3530</v>
      </c>
      <c r="X748" s="6">
        <v>2004</v>
      </c>
      <c r="Z748" s="6">
        <v>0</v>
      </c>
      <c r="AD748" s="14">
        <v>95</v>
      </c>
    </row>
    <row r="749" spans="1:30">
      <c r="A749" s="9">
        <v>8</v>
      </c>
      <c r="B749" s="9" t="str">
        <f t="shared" si="35"/>
        <v xml:space="preserve">Hi-Vi SS8IIRÂ </v>
      </c>
      <c r="C749" s="14" t="s">
        <v>8</v>
      </c>
      <c r="D749" s="14" t="s">
        <v>1506</v>
      </c>
      <c r="E749" s="39"/>
      <c r="F749" s="14"/>
      <c r="G749" s="14"/>
      <c r="H749" s="14">
        <v>150</v>
      </c>
      <c r="I749" s="14">
        <v>94</v>
      </c>
      <c r="J749" s="9">
        <v>7</v>
      </c>
      <c r="K749" s="14">
        <v>20</v>
      </c>
      <c r="L749" s="14">
        <v>219.3</v>
      </c>
      <c r="M749" s="14">
        <v>0.17</v>
      </c>
      <c r="N749" s="14">
        <f t="shared" si="33"/>
        <v>0.18018018018018017</v>
      </c>
      <c r="O749" s="14">
        <f t="shared" si="34"/>
        <v>3.0088495575221264</v>
      </c>
      <c r="P749" s="14"/>
      <c r="Q749" s="14"/>
      <c r="R749" s="14"/>
      <c r="W749" t="s">
        <v>3530</v>
      </c>
      <c r="X749" s="6">
        <v>2004</v>
      </c>
      <c r="Z749" s="6">
        <v>0</v>
      </c>
      <c r="AD749" s="14">
        <v>111</v>
      </c>
    </row>
    <row r="750" spans="1:30">
      <c r="A750" s="9">
        <v>8</v>
      </c>
      <c r="B750" s="9" t="str">
        <f t="shared" si="35"/>
        <v xml:space="preserve">Hi-Vi SS8P </v>
      </c>
      <c r="C750" s="14" t="s">
        <v>8</v>
      </c>
      <c r="D750" s="14" t="s">
        <v>1507</v>
      </c>
      <c r="E750" s="39"/>
      <c r="F750" s="14"/>
      <c r="G750" s="14"/>
      <c r="H750" s="14">
        <v>60</v>
      </c>
      <c r="I750" s="14">
        <v>88</v>
      </c>
      <c r="J750" s="9">
        <v>5.8</v>
      </c>
      <c r="K750" s="14">
        <v>26</v>
      </c>
      <c r="L750" s="14">
        <v>123.8</v>
      </c>
      <c r="M750" s="14">
        <v>0.4</v>
      </c>
      <c r="N750" s="14">
        <f t="shared" si="33"/>
        <v>0.50980392156862742</v>
      </c>
      <c r="O750" s="14">
        <f t="shared" si="34"/>
        <v>1.8571428571428577</v>
      </c>
      <c r="P750" s="14"/>
      <c r="Q750" s="14"/>
      <c r="R750" s="14"/>
      <c r="W750" t="s">
        <v>3530</v>
      </c>
      <c r="X750" s="6">
        <v>2004</v>
      </c>
      <c r="Z750" s="6">
        <v>0</v>
      </c>
      <c r="AD750" s="14">
        <v>51</v>
      </c>
    </row>
    <row r="751" spans="1:30">
      <c r="A751" s="9">
        <v>8</v>
      </c>
      <c r="B751" s="9" t="str">
        <f t="shared" si="35"/>
        <v xml:space="preserve">Hi-Vi SS8RÂ </v>
      </c>
      <c r="C751" s="14" t="s">
        <v>8</v>
      </c>
      <c r="D751" s="14" t="s">
        <v>1508</v>
      </c>
      <c r="E751" s="39"/>
      <c r="F751" s="14"/>
      <c r="G751" s="14"/>
      <c r="H751" s="14">
        <v>60</v>
      </c>
      <c r="I751" s="14">
        <v>92</v>
      </c>
      <c r="J751" s="9">
        <v>6</v>
      </c>
      <c r="K751" s="14">
        <v>30</v>
      </c>
      <c r="L751" s="14">
        <v>92.9</v>
      </c>
      <c r="M751" s="14">
        <v>0.35</v>
      </c>
      <c r="N751" s="14">
        <f t="shared" si="33"/>
        <v>0.4</v>
      </c>
      <c r="O751" s="14">
        <f t="shared" si="34"/>
        <v>2.7999999999999994</v>
      </c>
      <c r="P751" s="14"/>
      <c r="Q751" s="14"/>
      <c r="R751" s="14"/>
      <c r="W751" t="s">
        <v>3530</v>
      </c>
      <c r="X751" s="6">
        <v>2004</v>
      </c>
      <c r="Z751" s="6">
        <v>0</v>
      </c>
      <c r="AD751" s="14">
        <v>75</v>
      </c>
    </row>
    <row r="752" spans="1:30">
      <c r="A752" s="9">
        <v>8</v>
      </c>
      <c r="B752" s="9" t="str">
        <f t="shared" si="35"/>
        <v>Infinity 1.1cs woofer</v>
      </c>
      <c r="C752" s="14" t="s">
        <v>863</v>
      </c>
      <c r="D752" s="14" t="s">
        <v>1509</v>
      </c>
      <c r="E752" s="39"/>
      <c r="F752" s="14"/>
      <c r="G752" s="14"/>
      <c r="H752" s="14">
        <v>100</v>
      </c>
      <c r="I752" s="14"/>
      <c r="J752" s="9">
        <v>1.9</v>
      </c>
      <c r="K752" s="14">
        <v>46.36</v>
      </c>
      <c r="L752" s="14">
        <v>41.619</v>
      </c>
      <c r="M752" s="14">
        <v>0.79</v>
      </c>
      <c r="N752" s="14">
        <f t="shared" si="33"/>
        <v>0.87471698113207541</v>
      </c>
      <c r="O752" s="14">
        <f t="shared" si="34"/>
        <v>8.1568819599109208</v>
      </c>
      <c r="P752" s="14"/>
      <c r="Q752" s="14"/>
      <c r="R752" s="14"/>
      <c r="W752" t="s">
        <v>3530</v>
      </c>
      <c r="X752" s="6">
        <v>2004</v>
      </c>
      <c r="Z752" s="6">
        <v>0</v>
      </c>
      <c r="AD752" s="14">
        <v>53</v>
      </c>
    </row>
    <row r="753" spans="1:30">
      <c r="A753" s="9">
        <v>8</v>
      </c>
      <c r="B753" s="9" t="str">
        <f t="shared" si="35"/>
        <v>Infinity 65.1mb</v>
      </c>
      <c r="C753" s="14" t="s">
        <v>863</v>
      </c>
      <c r="D753" s="14" t="s">
        <v>1510</v>
      </c>
      <c r="E753" s="39"/>
      <c r="F753" s="14"/>
      <c r="G753" s="14"/>
      <c r="H753" s="14">
        <v>100</v>
      </c>
      <c r="I753" s="14"/>
      <c r="J753" s="9">
        <v>1.25</v>
      </c>
      <c r="K753" s="14">
        <v>67.09</v>
      </c>
      <c r="L753" s="14">
        <v>8.5340000000000007</v>
      </c>
      <c r="M753" s="14">
        <v>0.68</v>
      </c>
      <c r="N753" s="14">
        <f t="shared" si="33"/>
        <v>0.72139784946236563</v>
      </c>
      <c r="O753" s="14">
        <f t="shared" si="34"/>
        <v>11.849662337662338</v>
      </c>
      <c r="P753" s="14"/>
      <c r="Q753" s="14"/>
      <c r="R753" s="14"/>
      <c r="W753" t="s">
        <v>3530</v>
      </c>
      <c r="X753" s="6">
        <v>2004</v>
      </c>
      <c r="Z753" s="6">
        <v>0</v>
      </c>
      <c r="AD753" s="14">
        <v>93</v>
      </c>
    </row>
    <row r="754" spans="1:30">
      <c r="A754" s="9">
        <v>8</v>
      </c>
      <c r="B754" s="9" t="str">
        <f t="shared" si="35"/>
        <v>Infinity 80.1w</v>
      </c>
      <c r="C754" s="14" t="s">
        <v>863</v>
      </c>
      <c r="D754" s="14" t="s">
        <v>1511</v>
      </c>
      <c r="E754" s="39"/>
      <c r="F754" s="14"/>
      <c r="G754" s="14"/>
      <c r="H754" s="14">
        <v>100</v>
      </c>
      <c r="I754" s="14"/>
      <c r="J754" s="9">
        <v>3.5</v>
      </c>
      <c r="K754" s="14">
        <v>49.21</v>
      </c>
      <c r="L754" s="14">
        <v>18.911999999999999</v>
      </c>
      <c r="M754" s="14">
        <v>0.44</v>
      </c>
      <c r="N754" s="14">
        <f t="shared" si="33"/>
        <v>0.45564814814814814</v>
      </c>
      <c r="O754" s="14">
        <f t="shared" si="34"/>
        <v>12.812071005917117</v>
      </c>
      <c r="P754" s="14"/>
      <c r="Q754" s="14"/>
      <c r="R754" s="14"/>
      <c r="W754" t="s">
        <v>3530</v>
      </c>
      <c r="X754" s="6">
        <v>2004</v>
      </c>
      <c r="Z754" s="6">
        <v>0</v>
      </c>
      <c r="AD754" s="14">
        <v>108</v>
      </c>
    </row>
    <row r="755" spans="1:30">
      <c r="A755" s="9">
        <v>8</v>
      </c>
      <c r="B755" s="9" t="str">
        <f t="shared" si="35"/>
        <v>Infinity 800GTi</v>
      </c>
      <c r="C755" s="14" t="s">
        <v>863</v>
      </c>
      <c r="D755" s="14" t="s">
        <v>1512</v>
      </c>
      <c r="E755" s="39"/>
      <c r="F755" s="14"/>
      <c r="G755" s="14"/>
      <c r="H755" s="14">
        <v>300</v>
      </c>
      <c r="I755" s="14"/>
      <c r="J755" s="9">
        <v>5.9690000000000003</v>
      </c>
      <c r="K755" s="14">
        <v>67</v>
      </c>
      <c r="L755" s="14">
        <v>7.79</v>
      </c>
      <c r="M755" s="14">
        <v>0.53300000000000003</v>
      </c>
      <c r="N755" s="14">
        <f t="shared" si="33"/>
        <v>0.5982142857142857</v>
      </c>
      <c r="O755" s="14">
        <f t="shared" si="34"/>
        <v>4.8892387732749203</v>
      </c>
      <c r="P755" s="14"/>
      <c r="Q755" s="14"/>
      <c r="R755" s="14"/>
      <c r="W755" t="s">
        <v>3530</v>
      </c>
      <c r="X755" s="6">
        <v>2004</v>
      </c>
      <c r="Z755" s="6">
        <v>0</v>
      </c>
      <c r="AD755" s="14">
        <v>112</v>
      </c>
    </row>
    <row r="756" spans="1:30">
      <c r="A756" s="9">
        <v>8</v>
      </c>
      <c r="B756" s="9" t="str">
        <f t="shared" si="35"/>
        <v>Infinity 811w</v>
      </c>
      <c r="C756" s="14" t="s">
        <v>863</v>
      </c>
      <c r="D756" s="14" t="s">
        <v>1513</v>
      </c>
      <c r="E756" s="39"/>
      <c r="F756" s="14"/>
      <c r="G756" s="14"/>
      <c r="H756" s="14">
        <v>200</v>
      </c>
      <c r="I756" s="14"/>
      <c r="J756" s="9">
        <v>4.5</v>
      </c>
      <c r="K756" s="14">
        <v>46.47</v>
      </c>
      <c r="L756" s="14">
        <v>22.202999999999999</v>
      </c>
      <c r="M756" s="14">
        <v>0.38</v>
      </c>
      <c r="N756" s="14">
        <f t="shared" si="33"/>
        <v>0.40060344827586208</v>
      </c>
      <c r="O756" s="14">
        <f t="shared" si="34"/>
        <v>7.3885355648535445</v>
      </c>
      <c r="P756" s="14"/>
      <c r="Q756" s="14"/>
      <c r="R756" s="14"/>
      <c r="W756" t="s">
        <v>3530</v>
      </c>
      <c r="X756" s="6">
        <v>2004</v>
      </c>
      <c r="Z756" s="6">
        <v>0</v>
      </c>
      <c r="AD756" s="14">
        <v>116</v>
      </c>
    </row>
    <row r="757" spans="1:30">
      <c r="A757" s="9">
        <v>8</v>
      </c>
      <c r="B757" s="9" t="str">
        <f t="shared" si="35"/>
        <v>Infinity Beta Eight X</v>
      </c>
      <c r="C757" s="14" t="s">
        <v>863</v>
      </c>
      <c r="D757" s="14" t="s">
        <v>1514</v>
      </c>
      <c r="E757" s="39"/>
      <c r="F757" s="14"/>
      <c r="G757" s="14"/>
      <c r="H757" s="14">
        <v>200</v>
      </c>
      <c r="I757" s="14"/>
      <c r="J757" s="9">
        <v>9.5</v>
      </c>
      <c r="K757" s="14">
        <v>31.65</v>
      </c>
      <c r="L757" s="14">
        <v>33.72</v>
      </c>
      <c r="M757" s="14">
        <v>0.33</v>
      </c>
      <c r="N757" s="14">
        <f t="shared" si="33"/>
        <v>0.35166666666666663</v>
      </c>
      <c r="O757" s="14">
        <f t="shared" si="34"/>
        <v>5.3561538461538607</v>
      </c>
      <c r="P757" s="14"/>
      <c r="Q757" s="14"/>
      <c r="R757" s="14"/>
      <c r="W757" t="s">
        <v>3530</v>
      </c>
      <c r="X757" s="6">
        <v>2004</v>
      </c>
      <c r="Z757" s="6">
        <v>0</v>
      </c>
      <c r="AD757" s="14">
        <v>90</v>
      </c>
    </row>
    <row r="758" spans="1:30">
      <c r="A758" s="9">
        <v>8</v>
      </c>
      <c r="B758" s="9" t="str">
        <f t="shared" si="35"/>
        <v>Infinity Beta Eight X DVC</v>
      </c>
      <c r="C758" s="14" t="s">
        <v>863</v>
      </c>
      <c r="D758" s="14" t="s">
        <v>1515</v>
      </c>
      <c r="E758" s="39"/>
      <c r="F758" s="14"/>
      <c r="G758" s="14"/>
      <c r="H758" s="14">
        <v>200</v>
      </c>
      <c r="I758" s="14"/>
      <c r="J758" s="9">
        <v>9.4</v>
      </c>
      <c r="K758" s="14">
        <v>32.6</v>
      </c>
      <c r="L758" s="14">
        <v>33.03</v>
      </c>
      <c r="M758" s="14">
        <v>0.31</v>
      </c>
      <c r="N758" s="14">
        <f t="shared" si="33"/>
        <v>0.35053763440860214</v>
      </c>
      <c r="O758" s="14">
        <f t="shared" si="34"/>
        <v>2.6806366047745338</v>
      </c>
      <c r="P758" s="14"/>
      <c r="Q758" s="14"/>
      <c r="R758" s="14"/>
      <c r="W758" t="s">
        <v>3530</v>
      </c>
      <c r="X758" s="6">
        <v>2004</v>
      </c>
      <c r="Z758" s="6">
        <v>0</v>
      </c>
      <c r="AD758" s="14">
        <v>93</v>
      </c>
    </row>
    <row r="759" spans="1:30">
      <c r="A759" s="9">
        <v>8</v>
      </c>
      <c r="B759" s="9" t="str">
        <f t="shared" si="35"/>
        <v>Infinity EightX</v>
      </c>
      <c r="C759" s="14" t="s">
        <v>863</v>
      </c>
      <c r="D759" s="14" t="s">
        <v>1516</v>
      </c>
      <c r="E759" s="39"/>
      <c r="F759" s="14"/>
      <c r="G759" s="14"/>
      <c r="H759" s="14">
        <v>200</v>
      </c>
      <c r="I759" s="14"/>
      <c r="J759" s="9">
        <v>9.5</v>
      </c>
      <c r="K759" s="14">
        <v>31.65</v>
      </c>
      <c r="L759" s="14">
        <v>33.722999999999999</v>
      </c>
      <c r="M759" s="14">
        <v>0.33</v>
      </c>
      <c r="N759" s="14">
        <f t="shared" si="33"/>
        <v>0.34780219780219779</v>
      </c>
      <c r="O759" s="14">
        <f t="shared" si="34"/>
        <v>6.4472222222222326</v>
      </c>
      <c r="P759" s="14"/>
      <c r="Q759" s="14"/>
      <c r="R759" s="14"/>
      <c r="W759" t="s">
        <v>3530</v>
      </c>
      <c r="X759" s="6">
        <v>2004</v>
      </c>
      <c r="Z759" s="6">
        <v>0</v>
      </c>
      <c r="AD759" s="14">
        <v>91</v>
      </c>
    </row>
    <row r="760" spans="1:30">
      <c r="A760" s="9">
        <v>8</v>
      </c>
      <c r="B760" s="9" t="str">
        <f t="shared" si="35"/>
        <v>Infinity EightXdvc</v>
      </c>
      <c r="C760" s="14" t="s">
        <v>863</v>
      </c>
      <c r="D760" s="14" t="s">
        <v>1517</v>
      </c>
      <c r="E760" s="39"/>
      <c r="F760" s="14"/>
      <c r="G760" s="14"/>
      <c r="H760" s="14">
        <v>200</v>
      </c>
      <c r="I760" s="14"/>
      <c r="J760" s="9">
        <v>9.4</v>
      </c>
      <c r="K760" s="14">
        <v>32.6</v>
      </c>
      <c r="L760" s="14">
        <v>33.030999999999999</v>
      </c>
      <c r="M760" s="14">
        <v>0.313</v>
      </c>
      <c r="N760" s="14">
        <f t="shared" si="33"/>
        <v>0.34680851063829787</v>
      </c>
      <c r="O760" s="14">
        <f t="shared" si="34"/>
        <v>3.2107614852108202</v>
      </c>
      <c r="P760" s="14"/>
      <c r="Q760" s="14"/>
      <c r="R760" s="14"/>
      <c r="W760" t="s">
        <v>3530</v>
      </c>
      <c r="X760" s="6">
        <v>2004</v>
      </c>
      <c r="Z760" s="6">
        <v>0</v>
      </c>
      <c r="AD760" s="14">
        <v>94</v>
      </c>
    </row>
    <row r="761" spans="1:30">
      <c r="A761" s="9">
        <v>8</v>
      </c>
      <c r="B761" s="9" t="str">
        <f t="shared" si="35"/>
        <v>Infinity GT800</v>
      </c>
      <c r="C761" s="14" t="s">
        <v>863</v>
      </c>
      <c r="D761" s="14" t="s">
        <v>1518</v>
      </c>
      <c r="E761" s="39"/>
      <c r="F761" s="14"/>
      <c r="G761" s="14"/>
      <c r="H761" s="14">
        <v>200</v>
      </c>
      <c r="I761" s="14"/>
      <c r="J761" s="9">
        <v>3.7749999999999999</v>
      </c>
      <c r="K761" s="14">
        <v>37.799999999999997</v>
      </c>
      <c r="L761" s="14">
        <v>24.6</v>
      </c>
      <c r="M761" s="14">
        <v>0.39800000000000002</v>
      </c>
      <c r="N761" s="14">
        <f t="shared" si="33"/>
        <v>0.41086956521739126</v>
      </c>
      <c r="O761" s="14">
        <f t="shared" si="34"/>
        <v>12.706418918918969</v>
      </c>
      <c r="P761" s="14"/>
      <c r="Q761" s="14"/>
      <c r="R761" s="14"/>
      <c r="W761" t="s">
        <v>3530</v>
      </c>
      <c r="X761" s="6">
        <v>2004</v>
      </c>
      <c r="Z761" s="6">
        <v>0</v>
      </c>
      <c r="AD761" s="14">
        <v>92</v>
      </c>
    </row>
    <row r="762" spans="1:30">
      <c r="A762" s="9">
        <v>8</v>
      </c>
      <c r="B762" s="9" t="str">
        <f t="shared" si="35"/>
        <v>Infinity GT800D</v>
      </c>
      <c r="C762" s="14" t="s">
        <v>863</v>
      </c>
      <c r="D762" s="14" t="s">
        <v>1519</v>
      </c>
      <c r="E762" s="39"/>
      <c r="F762" s="14"/>
      <c r="G762" s="14"/>
      <c r="H762" s="14">
        <v>200</v>
      </c>
      <c r="I762" s="14"/>
      <c r="J762" s="9">
        <v>3.9780000000000002</v>
      </c>
      <c r="K762" s="14">
        <v>32.590000000000003</v>
      </c>
      <c r="L762" s="14">
        <v>36.700000000000003</v>
      </c>
      <c r="M762" s="14">
        <v>0.4</v>
      </c>
      <c r="N762" s="14">
        <f t="shared" si="33"/>
        <v>0.4125316455696203</v>
      </c>
      <c r="O762" s="14">
        <f t="shared" si="34"/>
        <v>13.167676767676705</v>
      </c>
      <c r="P762" s="14"/>
      <c r="Q762" s="14"/>
      <c r="R762" s="14"/>
      <c r="W762" t="s">
        <v>3530</v>
      </c>
      <c r="X762" s="6">
        <v>2004</v>
      </c>
      <c r="Z762" s="6">
        <v>0</v>
      </c>
      <c r="AD762" s="14">
        <v>79</v>
      </c>
    </row>
    <row r="763" spans="1:30">
      <c r="A763" s="9">
        <v>8</v>
      </c>
      <c r="B763" s="9" t="str">
        <f t="shared" si="35"/>
        <v>Infinity KCS-80BR</v>
      </c>
      <c r="C763" s="14" t="s">
        <v>863</v>
      </c>
      <c r="D763" s="14" t="s">
        <v>1520</v>
      </c>
      <c r="E763" s="39"/>
      <c r="F763" s="14"/>
      <c r="G763" s="14"/>
      <c r="H763" s="14">
        <v>175</v>
      </c>
      <c r="I763" s="14">
        <v>88</v>
      </c>
      <c r="J763" s="9">
        <v>6.7</v>
      </c>
      <c r="K763" s="14">
        <v>41</v>
      </c>
      <c r="L763" s="14">
        <v>31.2</v>
      </c>
      <c r="M763" s="14">
        <v>0.41339999999999999</v>
      </c>
      <c r="N763" s="14">
        <f t="shared" si="33"/>
        <v>0.51898734177215189</v>
      </c>
      <c r="O763" s="14">
        <f t="shared" si="34"/>
        <v>2.031961061692281</v>
      </c>
      <c r="P763" s="14"/>
      <c r="Q763" s="14"/>
      <c r="R763" s="14"/>
      <c r="W763" t="s">
        <v>3530</v>
      </c>
      <c r="X763" s="6">
        <v>2004</v>
      </c>
      <c r="Z763" s="6">
        <v>0</v>
      </c>
      <c r="AD763" s="14">
        <v>79</v>
      </c>
    </row>
    <row r="764" spans="1:30">
      <c r="A764" s="9">
        <v>8</v>
      </c>
      <c r="B764" s="9" t="str">
        <f t="shared" si="35"/>
        <v>Infinity KCS-80IB</v>
      </c>
      <c r="C764" s="14" t="s">
        <v>863</v>
      </c>
      <c r="D764" s="14" t="s">
        <v>1521</v>
      </c>
      <c r="E764" s="39"/>
      <c r="F764" s="14"/>
      <c r="G764" s="14"/>
      <c r="H764" s="14">
        <v>150</v>
      </c>
      <c r="I764" s="14">
        <v>87</v>
      </c>
      <c r="J764" s="9">
        <v>6.7</v>
      </c>
      <c r="K764" s="14">
        <v>47</v>
      </c>
      <c r="L764" s="14">
        <v>16.100000000000001</v>
      </c>
      <c r="M764" s="14">
        <v>0.46079999999999999</v>
      </c>
      <c r="N764" s="14">
        <f t="shared" si="33"/>
        <v>0.58024691358024694</v>
      </c>
      <c r="O764" s="14">
        <f t="shared" si="34"/>
        <v>2.2384653547213493</v>
      </c>
      <c r="P764" s="14"/>
      <c r="Q764" s="14"/>
      <c r="R764" s="14"/>
      <c r="W764" t="s">
        <v>3530</v>
      </c>
      <c r="X764" s="6">
        <v>2004</v>
      </c>
      <c r="Z764" s="6">
        <v>0</v>
      </c>
      <c r="AD764" s="14">
        <v>81</v>
      </c>
    </row>
    <row r="765" spans="1:30">
      <c r="A765" s="9">
        <v>8</v>
      </c>
      <c r="B765" s="9" t="str">
        <f t="shared" si="35"/>
        <v>Infinity P800</v>
      </c>
      <c r="C765" s="14" t="s">
        <v>863</v>
      </c>
      <c r="D765" s="14" t="s">
        <v>1522</v>
      </c>
      <c r="E765" s="39"/>
      <c r="F765" s="14"/>
      <c r="G765" s="14"/>
      <c r="H765" s="14">
        <v>200</v>
      </c>
      <c r="I765" s="14"/>
      <c r="J765" s="9">
        <v>4.0640000000000001</v>
      </c>
      <c r="K765" s="14">
        <v>28</v>
      </c>
      <c r="L765" s="14">
        <v>56</v>
      </c>
      <c r="M765" s="14">
        <v>0.34</v>
      </c>
      <c r="N765" s="14">
        <f t="shared" si="33"/>
        <v>0.35443037974683544</v>
      </c>
      <c r="O765" s="14">
        <f t="shared" si="34"/>
        <v>8.3508771929824857</v>
      </c>
      <c r="P765" s="14"/>
      <c r="Q765" s="14"/>
      <c r="R765" s="14"/>
      <c r="W765" t="s">
        <v>3530</v>
      </c>
      <c r="X765" s="6">
        <v>2004</v>
      </c>
      <c r="Z765" s="6">
        <v>0</v>
      </c>
      <c r="AD765" s="14">
        <v>79</v>
      </c>
    </row>
    <row r="766" spans="1:30">
      <c r="A766" s="9">
        <v>8</v>
      </c>
      <c r="B766" s="9" t="str">
        <f t="shared" si="35"/>
        <v>JBL 2119H</v>
      </c>
      <c r="C766" s="14" t="s">
        <v>1002</v>
      </c>
      <c r="D766" s="14" t="s">
        <v>1523</v>
      </c>
      <c r="E766" s="39"/>
      <c r="F766" s="14"/>
      <c r="G766" s="14"/>
      <c r="H766" s="14">
        <v>175</v>
      </c>
      <c r="I766" s="14"/>
      <c r="J766" s="9">
        <v>2.54</v>
      </c>
      <c r="K766" s="14">
        <v>78</v>
      </c>
      <c r="L766" s="14">
        <v>0.5</v>
      </c>
      <c r="M766" s="14">
        <v>0.37</v>
      </c>
      <c r="N766" s="14">
        <f t="shared" si="33"/>
        <v>0.36966824644549762</v>
      </c>
      <c r="O766" s="14">
        <f t="shared" si="34"/>
        <v>-412.28571428567494</v>
      </c>
      <c r="P766" s="14"/>
      <c r="Q766" s="14"/>
      <c r="R766" s="14"/>
      <c r="W766" t="s">
        <v>3530</v>
      </c>
      <c r="X766" s="6">
        <v>2004</v>
      </c>
      <c r="Z766" s="6">
        <v>0</v>
      </c>
      <c r="AD766" s="14">
        <v>211</v>
      </c>
    </row>
    <row r="767" spans="1:30">
      <c r="A767" s="9">
        <v>8</v>
      </c>
      <c r="B767" s="9" t="str">
        <f t="shared" si="35"/>
        <v>JBL 2168H</v>
      </c>
      <c r="C767" s="14" t="s">
        <v>1002</v>
      </c>
      <c r="D767" s="14" t="s">
        <v>1524</v>
      </c>
      <c r="E767" s="39"/>
      <c r="F767" s="14"/>
      <c r="G767" s="14"/>
      <c r="H767" s="14">
        <v>350</v>
      </c>
      <c r="I767" s="14"/>
      <c r="J767" s="9">
        <v>7</v>
      </c>
      <c r="K767" s="14">
        <v>120</v>
      </c>
      <c r="L767" s="14">
        <v>3.71</v>
      </c>
      <c r="M767" s="14">
        <v>0.38</v>
      </c>
      <c r="N767" s="14">
        <f t="shared" si="33"/>
        <v>0.40955631399317405</v>
      </c>
      <c r="O767" s="14">
        <f t="shared" si="34"/>
        <v>5.2655889145496539</v>
      </c>
      <c r="P767" s="14"/>
      <c r="Q767" s="14"/>
      <c r="R767" s="14"/>
      <c r="W767" t="s">
        <v>3530</v>
      </c>
      <c r="X767" s="6">
        <v>2004</v>
      </c>
      <c r="Z767" s="6">
        <v>0</v>
      </c>
      <c r="AD767" s="14">
        <v>293</v>
      </c>
    </row>
    <row r="768" spans="1:30">
      <c r="A768" s="9">
        <v>8</v>
      </c>
      <c r="B768" s="9" t="str">
        <f t="shared" si="35"/>
        <v>JBL 2168J</v>
      </c>
      <c r="C768" s="14" t="s">
        <v>1002</v>
      </c>
      <c r="D768" s="14" t="s">
        <v>1525</v>
      </c>
      <c r="E768" s="39"/>
      <c r="F768" s="14"/>
      <c r="G768" s="14"/>
      <c r="H768" s="14">
        <v>350</v>
      </c>
      <c r="I768" s="14"/>
      <c r="J768" s="9">
        <v>7</v>
      </c>
      <c r="K768" s="14">
        <v>122</v>
      </c>
      <c r="L768" s="14">
        <v>3.4</v>
      </c>
      <c r="M768" s="14">
        <v>0.04</v>
      </c>
      <c r="N768" s="14">
        <f t="shared" si="33"/>
        <v>0.42957746478873238</v>
      </c>
      <c r="O768" s="14">
        <f t="shared" si="34"/>
        <v>4.4107013738250177E-2</v>
      </c>
      <c r="P768" s="14"/>
      <c r="Q768" s="14"/>
      <c r="R768" s="14"/>
      <c r="W768" t="s">
        <v>3530</v>
      </c>
      <c r="X768" s="6">
        <v>2004</v>
      </c>
      <c r="Z768" s="6">
        <v>0</v>
      </c>
      <c r="AD768" s="14">
        <v>284</v>
      </c>
    </row>
    <row r="769" spans="1:30">
      <c r="A769" s="9">
        <v>8</v>
      </c>
      <c r="B769" s="9" t="str">
        <f t="shared" si="35"/>
        <v>JBL 2169H</v>
      </c>
      <c r="C769" s="14" t="s">
        <v>1002</v>
      </c>
      <c r="D769" s="14" t="s">
        <v>1526</v>
      </c>
      <c r="E769" s="39"/>
      <c r="F769" s="14"/>
      <c r="G769" s="14"/>
      <c r="H769" s="14">
        <v>200</v>
      </c>
      <c r="I769" s="14"/>
      <c r="J769" s="9">
        <v>3</v>
      </c>
      <c r="K769" s="14">
        <v>320</v>
      </c>
      <c r="L769" s="14">
        <v>0.55000000000000004</v>
      </c>
      <c r="M769" s="14">
        <v>0.61</v>
      </c>
      <c r="N769" s="14">
        <f t="shared" si="33"/>
        <v>0.67940552016985134</v>
      </c>
      <c r="O769" s="14">
        <f t="shared" si="34"/>
        <v>5.9712450290608752</v>
      </c>
      <c r="P769" s="14"/>
      <c r="Q769" s="14"/>
      <c r="R769" s="14"/>
      <c r="W769" t="s">
        <v>3530</v>
      </c>
      <c r="X769" s="6">
        <v>2004</v>
      </c>
      <c r="Z769" s="6">
        <v>0</v>
      </c>
      <c r="AD769" s="14">
        <v>471</v>
      </c>
    </row>
    <row r="770" spans="1:30">
      <c r="A770" s="9">
        <v>8</v>
      </c>
      <c r="B770" s="9" t="str">
        <f t="shared" si="35"/>
        <v>JBL 2250H</v>
      </c>
      <c r="C770" s="14" t="s">
        <v>1002</v>
      </c>
      <c r="D770" s="14" t="s">
        <v>1527</v>
      </c>
      <c r="E770" s="39"/>
      <c r="F770" s="14"/>
      <c r="G770" s="14"/>
      <c r="H770" s="14">
        <v>350</v>
      </c>
      <c r="I770" s="14"/>
      <c r="J770" s="9">
        <v>3</v>
      </c>
      <c r="K770" s="14">
        <v>188</v>
      </c>
      <c r="L770" s="14">
        <v>1.67</v>
      </c>
      <c r="M770" s="14">
        <v>0.47</v>
      </c>
      <c r="N770" s="14">
        <f t="shared" ref="N770:N833" si="36">IF(AD770&gt;0,K770/AD770,0)</f>
        <v>0.52957746478873235</v>
      </c>
      <c r="O770" s="14">
        <f t="shared" ref="O770:O833" si="37">IF(AD770&gt;0,1/(1/M770-1/N770),0)</f>
        <v>4.1777777777777789</v>
      </c>
      <c r="P770" s="14"/>
      <c r="Q770" s="14"/>
      <c r="R770" s="14"/>
      <c r="W770" t="s">
        <v>3530</v>
      </c>
      <c r="X770" s="6">
        <v>2004</v>
      </c>
      <c r="Z770" s="6">
        <v>0</v>
      </c>
      <c r="AD770" s="14">
        <v>355</v>
      </c>
    </row>
    <row r="771" spans="1:30">
      <c r="A771" s="9">
        <v>8</v>
      </c>
      <c r="B771" s="9" t="str">
        <f t="shared" ref="B771:B834" si="38">CONCATENATE(C771,CHAR(32),D771)</f>
        <v>JBL 2250J</v>
      </c>
      <c r="C771" s="14" t="s">
        <v>1002</v>
      </c>
      <c r="D771" s="14" t="s">
        <v>1528</v>
      </c>
      <c r="E771" s="39"/>
      <c r="F771" s="14"/>
      <c r="G771" s="14"/>
      <c r="H771" s="14">
        <v>350</v>
      </c>
      <c r="I771" s="14"/>
      <c r="J771" s="9">
        <v>3</v>
      </c>
      <c r="K771" s="14">
        <v>185</v>
      </c>
      <c r="L771" s="14">
        <v>1.5</v>
      </c>
      <c r="M771" s="14">
        <v>0.45</v>
      </c>
      <c r="N771" s="14">
        <f t="shared" si="36"/>
        <v>0.46954314720812185</v>
      </c>
      <c r="O771" s="14">
        <f t="shared" si="37"/>
        <v>10.8116883116883</v>
      </c>
      <c r="P771" s="14"/>
      <c r="Q771" s="14"/>
      <c r="R771" s="14"/>
      <c r="W771" t="s">
        <v>3530</v>
      </c>
      <c r="X771" s="6">
        <v>2004</v>
      </c>
      <c r="Z771" s="6">
        <v>0</v>
      </c>
      <c r="AD771" s="14">
        <v>394</v>
      </c>
    </row>
    <row r="772" spans="1:30">
      <c r="A772" s="9">
        <v>8</v>
      </c>
      <c r="B772" s="9" t="str">
        <f t="shared" si="38"/>
        <v>Jensen C 8 R - 4 ohm</v>
      </c>
      <c r="C772" s="14" t="s">
        <v>1005</v>
      </c>
      <c r="D772" s="14" t="s">
        <v>1529</v>
      </c>
      <c r="E772" s="39"/>
      <c r="F772" s="14"/>
      <c r="G772" s="14"/>
      <c r="H772" s="14">
        <v>25</v>
      </c>
      <c r="I772" s="14">
        <v>94.4</v>
      </c>
      <c r="J772" s="9">
        <v>1</v>
      </c>
      <c r="K772" s="14">
        <v>131</v>
      </c>
      <c r="L772" s="14">
        <v>10.3</v>
      </c>
      <c r="M772" s="14">
        <v>1.42</v>
      </c>
      <c r="N772" s="14">
        <f t="shared" si="36"/>
        <v>1.6582278481012658</v>
      </c>
      <c r="O772" s="14">
        <f t="shared" si="37"/>
        <v>9.8841657810839472</v>
      </c>
      <c r="P772" s="14"/>
      <c r="Q772" s="14"/>
      <c r="R772" s="14"/>
      <c r="W772" t="s">
        <v>3530</v>
      </c>
      <c r="X772" s="6">
        <v>2004</v>
      </c>
      <c r="Z772" s="6">
        <v>0</v>
      </c>
      <c r="AD772" s="14">
        <v>79</v>
      </c>
    </row>
    <row r="773" spans="1:30">
      <c r="A773" s="9">
        <v>8</v>
      </c>
      <c r="B773" s="9" t="str">
        <f t="shared" si="38"/>
        <v>Jensen C 8 R - 8 ohm</v>
      </c>
      <c r="C773" s="14" t="s">
        <v>1005</v>
      </c>
      <c r="D773" s="14" t="s">
        <v>1530</v>
      </c>
      <c r="E773" s="39"/>
      <c r="F773" s="14"/>
      <c r="G773" s="14"/>
      <c r="H773" s="14">
        <v>25</v>
      </c>
      <c r="I773" s="14">
        <v>92.7</v>
      </c>
      <c r="J773" s="9">
        <v>1</v>
      </c>
      <c r="K773" s="14">
        <v>125</v>
      </c>
      <c r="L773" s="14">
        <v>11.7</v>
      </c>
      <c r="M773" s="14">
        <v>1.86</v>
      </c>
      <c r="N773" s="14">
        <f t="shared" si="36"/>
        <v>2.192982456140351</v>
      </c>
      <c r="O773" s="14">
        <f t="shared" si="37"/>
        <v>12.249736564805056</v>
      </c>
      <c r="P773" s="14"/>
      <c r="Q773" s="14"/>
      <c r="R773" s="14"/>
      <c r="W773" t="s">
        <v>3530</v>
      </c>
      <c r="X773" s="6">
        <v>2004</v>
      </c>
      <c r="Z773" s="6">
        <v>0</v>
      </c>
      <c r="AD773" s="14">
        <v>57</v>
      </c>
    </row>
    <row r="774" spans="1:30">
      <c r="A774" s="9">
        <v>8</v>
      </c>
      <c r="B774" s="9" t="str">
        <f t="shared" si="38"/>
        <v>Jensen C8R</v>
      </c>
      <c r="C774" s="14" t="s">
        <v>1005</v>
      </c>
      <c r="D774" s="14" t="s">
        <v>1531</v>
      </c>
      <c r="E774" s="39"/>
      <c r="F774" s="14"/>
      <c r="G774" s="14"/>
      <c r="H774" s="14">
        <v>25</v>
      </c>
      <c r="I774" s="14">
        <v>92.7</v>
      </c>
      <c r="J774" s="9">
        <v>1</v>
      </c>
      <c r="K774" s="14">
        <v>125</v>
      </c>
      <c r="L774" s="14">
        <v>11.7</v>
      </c>
      <c r="M774" s="14">
        <v>1.86</v>
      </c>
      <c r="N774" s="14">
        <f t="shared" si="36"/>
        <v>2.192982456140351</v>
      </c>
      <c r="O774" s="14">
        <f t="shared" si="37"/>
        <v>12.249736564805056</v>
      </c>
      <c r="P774" s="14"/>
      <c r="Q774" s="14"/>
      <c r="R774" s="14"/>
      <c r="W774" t="s">
        <v>3530</v>
      </c>
      <c r="X774" s="6">
        <v>2004</v>
      </c>
      <c r="Z774" s="6">
        <v>0</v>
      </c>
      <c r="AD774" s="14">
        <v>57</v>
      </c>
    </row>
    <row r="775" spans="1:30">
      <c r="A775" s="9">
        <v>8</v>
      </c>
      <c r="B775" s="9" t="str">
        <f t="shared" si="38"/>
        <v>Jensen JA 8/80 - 8 ohm</v>
      </c>
      <c r="C775" s="14" t="s">
        <v>1005</v>
      </c>
      <c r="D775" s="14" t="s">
        <v>1532</v>
      </c>
      <c r="E775" s="39"/>
      <c r="F775" s="14"/>
      <c r="G775" s="14"/>
      <c r="H775" s="14">
        <v>80</v>
      </c>
      <c r="I775" s="14">
        <v>96.4</v>
      </c>
      <c r="J775" s="9">
        <v>2</v>
      </c>
      <c r="K775" s="14">
        <v>65</v>
      </c>
      <c r="L775" s="14">
        <v>27.3</v>
      </c>
      <c r="M775" s="14">
        <v>0.35</v>
      </c>
      <c r="N775" s="14">
        <f t="shared" si="36"/>
        <v>0.4088050314465409</v>
      </c>
      <c r="O775" s="14">
        <f t="shared" si="37"/>
        <v>2.4331550802139019</v>
      </c>
      <c r="P775" s="14"/>
      <c r="Q775" s="14"/>
      <c r="R775" s="14"/>
      <c r="W775" t="s">
        <v>3530</v>
      </c>
      <c r="X775" s="6">
        <v>2004</v>
      </c>
      <c r="Z775" s="6">
        <v>0</v>
      </c>
      <c r="AD775" s="14">
        <v>159</v>
      </c>
    </row>
    <row r="776" spans="1:30">
      <c r="A776" s="9">
        <v>8</v>
      </c>
      <c r="B776" s="9" t="str">
        <f t="shared" si="38"/>
        <v>Jensen JCH 8/20 - 4 ohm</v>
      </c>
      <c r="C776" s="14" t="s">
        <v>1005</v>
      </c>
      <c r="D776" s="14" t="s">
        <v>1533</v>
      </c>
      <c r="E776" s="39"/>
      <c r="F776" s="14"/>
      <c r="G776" s="14"/>
      <c r="H776" s="14">
        <v>20</v>
      </c>
      <c r="I776" s="14">
        <v>92.5</v>
      </c>
      <c r="J776" s="9">
        <v>1.5</v>
      </c>
      <c r="K776" s="14">
        <v>112</v>
      </c>
      <c r="L776" s="14">
        <v>13.1</v>
      </c>
      <c r="M776" s="14">
        <v>1.74</v>
      </c>
      <c r="N776" s="14">
        <f t="shared" si="36"/>
        <v>1.8983050847457628</v>
      </c>
      <c r="O776" s="14">
        <f t="shared" si="37"/>
        <v>20.865096359743063</v>
      </c>
      <c r="P776" s="14"/>
      <c r="Q776" s="14"/>
      <c r="R776" s="14"/>
      <c r="W776" t="s">
        <v>3530</v>
      </c>
      <c r="X776" s="6">
        <v>2004</v>
      </c>
      <c r="Z776" s="6">
        <v>0</v>
      </c>
      <c r="AD776" s="14">
        <v>59</v>
      </c>
    </row>
    <row r="777" spans="1:30">
      <c r="A777" s="9">
        <v>8</v>
      </c>
      <c r="B777" s="9" t="str">
        <f t="shared" si="38"/>
        <v>Jensen JCH 8/20 - 8 ohm</v>
      </c>
      <c r="C777" s="14" t="s">
        <v>1005</v>
      </c>
      <c r="D777" s="14" t="s">
        <v>1534</v>
      </c>
      <c r="E777" s="39"/>
      <c r="F777" s="14"/>
      <c r="G777" s="14"/>
      <c r="H777" s="14">
        <v>20</v>
      </c>
      <c r="I777" s="14">
        <v>93.2</v>
      </c>
      <c r="J777" s="9">
        <v>1</v>
      </c>
      <c r="K777" s="14">
        <v>119.4</v>
      </c>
      <c r="L777" s="14">
        <v>11.1</v>
      </c>
      <c r="M777" s="14">
        <v>2.2400000000000002</v>
      </c>
      <c r="N777" s="14">
        <f t="shared" si="36"/>
        <v>2.5404255319148938</v>
      </c>
      <c r="O777" s="14">
        <f t="shared" si="37"/>
        <v>18.941643059490083</v>
      </c>
      <c r="P777" s="14"/>
      <c r="Q777" s="14"/>
      <c r="R777" s="14"/>
      <c r="W777" t="s">
        <v>3530</v>
      </c>
      <c r="X777" s="6">
        <v>2004</v>
      </c>
      <c r="Z777" s="6">
        <v>0</v>
      </c>
      <c r="AD777" s="14">
        <v>47</v>
      </c>
    </row>
    <row r="778" spans="1:30">
      <c r="A778" s="9">
        <v>8</v>
      </c>
      <c r="B778" s="9" t="str">
        <f t="shared" si="38"/>
        <v>Jensen JCH 8/35 - 8 ohm</v>
      </c>
      <c r="C778" s="14" t="s">
        <v>1005</v>
      </c>
      <c r="D778" s="14" t="s">
        <v>1535</v>
      </c>
      <c r="E778" s="39"/>
      <c r="F778" s="14"/>
      <c r="G778" s="14"/>
      <c r="H778" s="14">
        <v>35</v>
      </c>
      <c r="I778" s="14">
        <v>95.3</v>
      </c>
      <c r="J778" s="9">
        <v>0.5</v>
      </c>
      <c r="K778" s="14">
        <v>136</v>
      </c>
      <c r="L778" s="14">
        <v>9.3000000000000007</v>
      </c>
      <c r="M778" s="14">
        <v>1.23</v>
      </c>
      <c r="N778" s="14">
        <f t="shared" si="36"/>
        <v>1.3333333333333333</v>
      </c>
      <c r="O778" s="14">
        <f t="shared" si="37"/>
        <v>15.870967741935488</v>
      </c>
      <c r="P778" s="14"/>
      <c r="Q778" s="14"/>
      <c r="R778" s="14"/>
      <c r="W778" t="s">
        <v>3530</v>
      </c>
      <c r="X778" s="6">
        <v>2004</v>
      </c>
      <c r="Z778" s="6">
        <v>0</v>
      </c>
      <c r="AD778" s="14">
        <v>102</v>
      </c>
    </row>
    <row r="779" spans="1:30">
      <c r="A779" s="9">
        <v>8</v>
      </c>
      <c r="B779" s="9" t="str">
        <f t="shared" si="38"/>
        <v>Jensen Mod 8-20</v>
      </c>
      <c r="C779" s="14" t="s">
        <v>1005</v>
      </c>
      <c r="D779" s="14" t="s">
        <v>1536</v>
      </c>
      <c r="E779" s="39"/>
      <c r="F779" s="14"/>
      <c r="G779" s="14"/>
      <c r="H779" s="14">
        <v>20</v>
      </c>
      <c r="I779" s="14">
        <v>93.2</v>
      </c>
      <c r="J779" s="9">
        <v>1</v>
      </c>
      <c r="K779" s="14">
        <v>139</v>
      </c>
      <c r="L779" s="14">
        <v>9.1</v>
      </c>
      <c r="M779" s="14">
        <v>1.94</v>
      </c>
      <c r="N779" s="14">
        <f t="shared" si="36"/>
        <v>2.2063492063492065</v>
      </c>
      <c r="O779" s="14">
        <f t="shared" si="37"/>
        <v>16.070321811680547</v>
      </c>
      <c r="P779" s="14"/>
      <c r="Q779" s="14"/>
      <c r="R779" s="14"/>
      <c r="W779" t="s">
        <v>3530</v>
      </c>
      <c r="X779" s="6">
        <v>2004</v>
      </c>
      <c r="Z779" s="6">
        <v>0</v>
      </c>
      <c r="AD779" s="14">
        <v>63</v>
      </c>
    </row>
    <row r="780" spans="1:30">
      <c r="A780" s="9">
        <v>8</v>
      </c>
      <c r="B780" s="9" t="str">
        <f t="shared" si="38"/>
        <v>Jensen P 8 R - 8 ohm</v>
      </c>
      <c r="C780" s="14" t="s">
        <v>1005</v>
      </c>
      <c r="D780" s="14" t="s">
        <v>1537</v>
      </c>
      <c r="E780" s="39"/>
      <c r="F780" s="14"/>
      <c r="G780" s="14"/>
      <c r="H780" s="14">
        <v>25</v>
      </c>
      <c r="I780" s="14">
        <v>94.1</v>
      </c>
      <c r="J780" s="9">
        <v>1</v>
      </c>
      <c r="K780" s="14">
        <v>129</v>
      </c>
      <c r="L780" s="14">
        <v>10.5</v>
      </c>
      <c r="M780" s="14">
        <v>1.43</v>
      </c>
      <c r="N780" s="14">
        <f t="shared" si="36"/>
        <v>1.72</v>
      </c>
      <c r="O780" s="14">
        <f t="shared" si="37"/>
        <v>8.4813793103448241</v>
      </c>
      <c r="P780" s="14"/>
      <c r="Q780" s="14"/>
      <c r="R780" s="14"/>
      <c r="W780" t="s">
        <v>3530</v>
      </c>
      <c r="X780" s="6">
        <v>2004</v>
      </c>
      <c r="Z780" s="6">
        <v>0</v>
      </c>
      <c r="AD780" s="14">
        <v>75</v>
      </c>
    </row>
    <row r="781" spans="1:30">
      <c r="A781" s="9">
        <v>8</v>
      </c>
      <c r="B781" s="9" t="str">
        <f t="shared" si="38"/>
        <v>Jensen P 8 R - 8 ohm</v>
      </c>
      <c r="C781" s="14" t="s">
        <v>1005</v>
      </c>
      <c r="D781" s="14" t="s">
        <v>1537</v>
      </c>
      <c r="E781" s="39"/>
      <c r="F781" s="14"/>
      <c r="G781" s="14"/>
      <c r="H781" s="14">
        <v>25</v>
      </c>
      <c r="I781" s="14">
        <v>92.5</v>
      </c>
      <c r="J781" s="9">
        <v>1</v>
      </c>
      <c r="K781" s="14">
        <v>130</v>
      </c>
      <c r="L781" s="14">
        <v>10.3</v>
      </c>
      <c r="M781" s="14">
        <v>1.84</v>
      </c>
      <c r="N781" s="14">
        <f t="shared" si="36"/>
        <v>2.2807017543859649</v>
      </c>
      <c r="O781" s="14">
        <f t="shared" si="37"/>
        <v>9.5222929936305754</v>
      </c>
      <c r="P781" s="14"/>
      <c r="Q781" s="14"/>
      <c r="R781" s="14"/>
      <c r="W781" t="s">
        <v>3530</v>
      </c>
      <c r="X781" s="6">
        <v>2004</v>
      </c>
      <c r="Z781" s="6">
        <v>0</v>
      </c>
      <c r="AD781" s="14">
        <v>57</v>
      </c>
    </row>
    <row r="782" spans="1:30">
      <c r="A782" s="9">
        <v>8</v>
      </c>
      <c r="B782" s="9" t="str">
        <f t="shared" si="38"/>
        <v>Jensen P8R</v>
      </c>
      <c r="C782" s="14" t="s">
        <v>1005</v>
      </c>
      <c r="D782" s="14" t="s">
        <v>1538</v>
      </c>
      <c r="E782" s="39"/>
      <c r="F782" s="14"/>
      <c r="G782" s="14"/>
      <c r="H782" s="14">
        <v>25</v>
      </c>
      <c r="I782" s="14">
        <v>92.5</v>
      </c>
      <c r="J782" s="9">
        <v>1</v>
      </c>
      <c r="K782" s="14">
        <v>130</v>
      </c>
      <c r="L782" s="14">
        <v>10.3</v>
      </c>
      <c r="M782" s="14">
        <v>1.84</v>
      </c>
      <c r="N782" s="14">
        <f t="shared" si="36"/>
        <v>2.2807017543859649</v>
      </c>
      <c r="O782" s="14">
        <f t="shared" si="37"/>
        <v>9.5222929936305754</v>
      </c>
      <c r="P782" s="14"/>
      <c r="Q782" s="14"/>
      <c r="R782" s="14"/>
      <c r="W782" t="s">
        <v>3530</v>
      </c>
      <c r="X782" s="6">
        <v>2004</v>
      </c>
      <c r="Z782" s="6">
        <v>0</v>
      </c>
      <c r="AD782" s="14">
        <v>57</v>
      </c>
    </row>
    <row r="783" spans="1:30">
      <c r="A783" s="9">
        <v>8</v>
      </c>
      <c r="B783" s="9" t="str">
        <f t="shared" si="38"/>
        <v>JL Audio 8W3v2-D2</v>
      </c>
      <c r="C783" s="14" t="s">
        <v>1180</v>
      </c>
      <c r="D783" s="14" t="s">
        <v>1539</v>
      </c>
      <c r="E783" s="39"/>
      <c r="F783" s="14"/>
      <c r="G783" s="14"/>
      <c r="H783" s="14">
        <v>125</v>
      </c>
      <c r="I783" s="14">
        <v>85.2</v>
      </c>
      <c r="J783" s="9">
        <v>9.9</v>
      </c>
      <c r="K783" s="14">
        <v>33.1</v>
      </c>
      <c r="L783" s="14">
        <v>22.4</v>
      </c>
      <c r="M783" s="14">
        <v>0.373</v>
      </c>
      <c r="N783" s="14">
        <f t="shared" si="36"/>
        <v>0.39404761904761909</v>
      </c>
      <c r="O783" s="14">
        <f t="shared" si="37"/>
        <v>6.9832013574660499</v>
      </c>
      <c r="P783" s="14"/>
      <c r="Q783" s="14"/>
      <c r="R783" s="14"/>
      <c r="W783" t="s">
        <v>3530</v>
      </c>
      <c r="X783" s="6">
        <v>2004</v>
      </c>
      <c r="Z783" s="6">
        <v>0</v>
      </c>
      <c r="AD783" s="14">
        <v>84</v>
      </c>
    </row>
    <row r="784" spans="1:30">
      <c r="A784" s="9">
        <v>8</v>
      </c>
      <c r="B784" s="9" t="str">
        <f t="shared" si="38"/>
        <v>JL Audio 8W3v2-D4</v>
      </c>
      <c r="C784" s="14" t="s">
        <v>1180</v>
      </c>
      <c r="D784" s="14" t="s">
        <v>1540</v>
      </c>
      <c r="E784" s="39"/>
      <c r="F784" s="14"/>
      <c r="G784" s="14"/>
      <c r="H784" s="14">
        <v>125</v>
      </c>
      <c r="I784" s="14">
        <v>85</v>
      </c>
      <c r="J784" s="9">
        <v>9.9</v>
      </c>
      <c r="K784" s="14">
        <v>34.5</v>
      </c>
      <c r="L784" s="14">
        <v>22.4</v>
      </c>
      <c r="M784" s="14">
        <v>0.441</v>
      </c>
      <c r="N784" s="14">
        <f t="shared" si="36"/>
        <v>0.46621621621621623</v>
      </c>
      <c r="O784" s="14">
        <f t="shared" si="37"/>
        <v>8.1535369774919459</v>
      </c>
      <c r="P784" s="14"/>
      <c r="Q784" s="14"/>
      <c r="R784" s="14"/>
      <c r="W784" t="s">
        <v>3530</v>
      </c>
      <c r="X784" s="6">
        <v>2004</v>
      </c>
      <c r="Z784" s="6">
        <v>0</v>
      </c>
      <c r="AD784" s="14">
        <v>74</v>
      </c>
    </row>
    <row r="785" spans="1:30">
      <c r="A785" s="9">
        <v>8</v>
      </c>
      <c r="B785" s="9" t="str">
        <f t="shared" si="38"/>
        <v>JL Audio 8W3v2-D6</v>
      </c>
      <c r="C785" s="14" t="s">
        <v>1180</v>
      </c>
      <c r="D785" s="14" t="s">
        <v>1541</v>
      </c>
      <c r="E785" s="39"/>
      <c r="F785" s="14"/>
      <c r="G785" s="14"/>
      <c r="H785" s="14">
        <v>125</v>
      </c>
      <c r="I785" s="14">
        <v>84.8</v>
      </c>
      <c r="J785" s="9">
        <v>10.7</v>
      </c>
      <c r="K785" s="14">
        <v>34</v>
      </c>
      <c r="L785" s="14">
        <v>22.4</v>
      </c>
      <c r="M785" s="14">
        <v>0.439</v>
      </c>
      <c r="N785" s="14">
        <f t="shared" si="36"/>
        <v>0.46575342465753422</v>
      </c>
      <c r="O785" s="14">
        <f t="shared" si="37"/>
        <v>7.6426011264720932</v>
      </c>
      <c r="P785" s="14"/>
      <c r="Q785" s="14"/>
      <c r="R785" s="14"/>
      <c r="W785" t="s">
        <v>3530</v>
      </c>
      <c r="X785" s="6">
        <v>2004</v>
      </c>
      <c r="Z785" s="6">
        <v>0</v>
      </c>
      <c r="AD785" s="14">
        <v>73</v>
      </c>
    </row>
    <row r="786" spans="1:30">
      <c r="A786" s="9">
        <v>8</v>
      </c>
      <c r="B786" s="9" t="str">
        <f t="shared" si="38"/>
        <v>JL Audio 8W7-3</v>
      </c>
      <c r="C786" s="14" t="s">
        <v>1180</v>
      </c>
      <c r="D786" s="14" t="s">
        <v>1542</v>
      </c>
      <c r="E786" s="39"/>
      <c r="F786" s="14"/>
      <c r="G786" s="14"/>
      <c r="H786" s="14">
        <v>300</v>
      </c>
      <c r="I786" s="14">
        <v>82.7</v>
      </c>
      <c r="J786" s="9">
        <v>19</v>
      </c>
      <c r="K786" s="14">
        <v>35.200000000000003</v>
      </c>
      <c r="L786" s="14">
        <v>17.399999999999999</v>
      </c>
      <c r="M786" s="14">
        <v>0.61199999999999999</v>
      </c>
      <c r="N786" s="14">
        <f t="shared" si="36"/>
        <v>0.6518518518518519</v>
      </c>
      <c r="O786" s="14">
        <f t="shared" si="37"/>
        <v>10.010408921933074</v>
      </c>
      <c r="P786" s="14"/>
      <c r="Q786" s="14"/>
      <c r="R786" s="14"/>
      <c r="W786" t="s">
        <v>3530</v>
      </c>
      <c r="X786" s="6">
        <v>2004</v>
      </c>
      <c r="Z786" s="6">
        <v>0</v>
      </c>
      <c r="AD786" s="14">
        <v>54</v>
      </c>
    </row>
    <row r="787" spans="1:30">
      <c r="A787" s="9">
        <v>8</v>
      </c>
      <c r="B787" s="9" t="str">
        <f t="shared" si="38"/>
        <v>JL Audio 8WÃ˜-12</v>
      </c>
      <c r="C787" s="14" t="s">
        <v>1180</v>
      </c>
      <c r="D787" s="14" t="s">
        <v>1543</v>
      </c>
      <c r="E787" s="39"/>
      <c r="F787" s="14"/>
      <c r="G787" s="14"/>
      <c r="H787" s="14">
        <v>75</v>
      </c>
      <c r="I787" s="14">
        <v>84.2</v>
      </c>
      <c r="J787" s="9">
        <v>7</v>
      </c>
      <c r="K787" s="14">
        <v>30.7</v>
      </c>
      <c r="L787" s="14">
        <v>28.9</v>
      </c>
      <c r="M787" s="14">
        <v>0.46</v>
      </c>
      <c r="N787" s="14">
        <f t="shared" si="36"/>
        <v>0.48730158730158729</v>
      </c>
      <c r="O787" s="14">
        <f t="shared" si="37"/>
        <v>8.2104651162790798</v>
      </c>
      <c r="P787" s="14"/>
      <c r="Q787" s="14"/>
      <c r="R787" s="14"/>
      <c r="W787" t="s">
        <v>3530</v>
      </c>
      <c r="X787" s="6">
        <v>2004</v>
      </c>
      <c r="Z787" s="6">
        <v>0</v>
      </c>
      <c r="AD787" s="14">
        <v>63</v>
      </c>
    </row>
    <row r="788" spans="1:30">
      <c r="A788" s="9">
        <v>8</v>
      </c>
      <c r="B788" s="9" t="str">
        <f t="shared" si="38"/>
        <v>JL Audio 8WÃ˜-4</v>
      </c>
      <c r="C788" s="14" t="s">
        <v>1180</v>
      </c>
      <c r="D788" s="14" t="s">
        <v>1544</v>
      </c>
      <c r="E788" s="39"/>
      <c r="F788" s="14"/>
      <c r="G788" s="14"/>
      <c r="H788" s="14">
        <v>75</v>
      </c>
      <c r="I788" s="14">
        <v>85</v>
      </c>
      <c r="J788" s="9">
        <v>6.8</v>
      </c>
      <c r="K788" s="14">
        <v>31.9</v>
      </c>
      <c r="L788" s="14">
        <v>28.9</v>
      </c>
      <c r="M788" s="14">
        <v>0.42599999999999999</v>
      </c>
      <c r="N788" s="14">
        <f t="shared" si="36"/>
        <v>0.44929577464788728</v>
      </c>
      <c r="O788" s="14">
        <f t="shared" si="37"/>
        <v>8.2160822249093215</v>
      </c>
      <c r="P788" s="14"/>
      <c r="Q788" s="14"/>
      <c r="R788" s="14"/>
      <c r="W788" t="s">
        <v>3530</v>
      </c>
      <c r="X788" s="6">
        <v>2004</v>
      </c>
      <c r="Z788" s="6">
        <v>0</v>
      </c>
      <c r="AD788" s="14">
        <v>71</v>
      </c>
    </row>
    <row r="789" spans="1:30">
      <c r="A789" s="9">
        <v>8</v>
      </c>
      <c r="B789" s="9" t="str">
        <f t="shared" si="38"/>
        <v>JL Audio 8WÃ˜-8</v>
      </c>
      <c r="C789" s="14" t="s">
        <v>1180</v>
      </c>
      <c r="D789" s="14" t="s">
        <v>1545</v>
      </c>
      <c r="E789" s="39"/>
      <c r="F789" s="14"/>
      <c r="G789" s="14"/>
      <c r="H789" s="14">
        <v>75</v>
      </c>
      <c r="I789" s="14">
        <v>84</v>
      </c>
      <c r="J789" s="9">
        <v>7.4</v>
      </c>
      <c r="K789" s="14">
        <v>32.200000000000003</v>
      </c>
      <c r="L789" s="14">
        <v>28.9</v>
      </c>
      <c r="M789" s="14">
        <v>0.54400000000000004</v>
      </c>
      <c r="N789" s="14">
        <f t="shared" si="36"/>
        <v>0.57500000000000007</v>
      </c>
      <c r="O789" s="14">
        <f t="shared" si="37"/>
        <v>10.090322580645143</v>
      </c>
      <c r="P789" s="14"/>
      <c r="Q789" s="14"/>
      <c r="R789" s="14"/>
      <c r="W789" t="s">
        <v>3530</v>
      </c>
      <c r="X789" s="6">
        <v>2004</v>
      </c>
      <c r="Z789" s="6">
        <v>0</v>
      </c>
      <c r="AD789" s="14">
        <v>56</v>
      </c>
    </row>
    <row r="790" spans="1:30">
      <c r="A790" s="9">
        <v>8</v>
      </c>
      <c r="B790" s="9" t="str">
        <f t="shared" si="38"/>
        <v>KEF B200-A-1014</v>
      </c>
      <c r="C790" s="14" t="s">
        <v>1082</v>
      </c>
      <c r="D790" s="14" t="s">
        <v>1546</v>
      </c>
      <c r="E790" s="39"/>
      <c r="F790" s="14"/>
      <c r="G790" s="14"/>
      <c r="H790" s="14">
        <v>50</v>
      </c>
      <c r="I790" s="14">
        <v>88</v>
      </c>
      <c r="J790" s="9">
        <v>3</v>
      </c>
      <c r="K790" s="14">
        <v>25</v>
      </c>
      <c r="L790" s="14">
        <v>131.5</v>
      </c>
      <c r="M790" s="14">
        <v>0.50829999999999997</v>
      </c>
      <c r="N790" s="14">
        <f t="shared" si="36"/>
        <v>0.56818181818181823</v>
      </c>
      <c r="O790" s="14">
        <f t="shared" si="37"/>
        <v>4.8229467132230077</v>
      </c>
      <c r="P790" s="14"/>
      <c r="Q790" s="14"/>
      <c r="R790" s="14"/>
      <c r="W790" t="s">
        <v>3530</v>
      </c>
      <c r="X790" s="6">
        <v>2004</v>
      </c>
      <c r="Z790" s="6">
        <v>0</v>
      </c>
      <c r="AD790" s="14">
        <v>44</v>
      </c>
    </row>
    <row r="791" spans="1:30">
      <c r="A791" s="9">
        <v>8</v>
      </c>
      <c r="B791" s="9" t="str">
        <f t="shared" si="38"/>
        <v>KEF B200-G-1075</v>
      </c>
      <c r="C791" s="14" t="s">
        <v>1082</v>
      </c>
      <c r="D791" s="14" t="s">
        <v>1547</v>
      </c>
      <c r="E791" s="39"/>
      <c r="F791" s="14"/>
      <c r="G791" s="14"/>
      <c r="H791" s="14">
        <v>150</v>
      </c>
      <c r="I791" s="14">
        <v>90</v>
      </c>
      <c r="J791" s="9">
        <v>3</v>
      </c>
      <c r="K791" s="14">
        <v>27</v>
      </c>
      <c r="L791" s="14">
        <v>121</v>
      </c>
      <c r="M791" s="14">
        <v>0.36890000000000001</v>
      </c>
      <c r="N791" s="14">
        <f t="shared" si="36"/>
        <v>0.421875</v>
      </c>
      <c r="O791" s="14">
        <f t="shared" si="37"/>
        <v>2.9377949504483225</v>
      </c>
      <c r="P791" s="14"/>
      <c r="Q791" s="14"/>
      <c r="R791" s="14"/>
      <c r="W791" t="s">
        <v>3530</v>
      </c>
      <c r="X791" s="6">
        <v>2004</v>
      </c>
      <c r="Z791" s="6">
        <v>0</v>
      </c>
      <c r="AD791" s="14">
        <v>64</v>
      </c>
    </row>
    <row r="792" spans="1:30">
      <c r="A792" s="9">
        <v>8</v>
      </c>
      <c r="B792" s="9" t="str">
        <f t="shared" si="38"/>
        <v>Kicker C84</v>
      </c>
      <c r="C792" s="14" t="s">
        <v>1548</v>
      </c>
      <c r="D792" s="14" t="s">
        <v>1549</v>
      </c>
      <c r="E792" s="39"/>
      <c r="F792" s="14"/>
      <c r="G792" s="14"/>
      <c r="H792" s="14">
        <v>100</v>
      </c>
      <c r="I792" s="14">
        <v>84.5</v>
      </c>
      <c r="J792" s="9">
        <v>7.5</v>
      </c>
      <c r="K792" s="14">
        <v>36.799999999999997</v>
      </c>
      <c r="L792" s="14">
        <v>21.99</v>
      </c>
      <c r="M792" s="14">
        <v>0.54700000000000004</v>
      </c>
      <c r="N792" s="14">
        <f t="shared" si="36"/>
        <v>0.57499999999999996</v>
      </c>
      <c r="O792" s="14">
        <f t="shared" si="37"/>
        <v>11.23303571428576</v>
      </c>
      <c r="P792" s="14"/>
      <c r="Q792" s="14"/>
      <c r="R792" s="14"/>
      <c r="W792" t="s">
        <v>3530</v>
      </c>
      <c r="X792" s="6">
        <v>2004</v>
      </c>
      <c r="Z792" s="6">
        <v>0</v>
      </c>
      <c r="AD792" s="14">
        <v>64</v>
      </c>
    </row>
    <row r="793" spans="1:30">
      <c r="A793" s="9">
        <v>8</v>
      </c>
      <c r="B793" s="9" t="str">
        <f t="shared" si="38"/>
        <v>Kicker C88</v>
      </c>
      <c r="C793" s="14" t="s">
        <v>1548</v>
      </c>
      <c r="D793" s="14" t="s">
        <v>1550</v>
      </c>
      <c r="E793" s="39"/>
      <c r="F793" s="14"/>
      <c r="G793" s="14"/>
      <c r="H793" s="14">
        <v>100</v>
      </c>
      <c r="I793" s="14"/>
      <c r="J793" s="9">
        <v>7.5</v>
      </c>
      <c r="K793" s="14">
        <v>39.5</v>
      </c>
      <c r="L793" s="14">
        <v>22.16</v>
      </c>
      <c r="M793" s="14">
        <v>0.64200000000000002</v>
      </c>
      <c r="N793" s="14">
        <f t="shared" si="36"/>
        <v>0.68103448275862066</v>
      </c>
      <c r="O793" s="14">
        <f t="shared" si="37"/>
        <v>11.200971731448776</v>
      </c>
      <c r="P793" s="14"/>
      <c r="Q793" s="14"/>
      <c r="R793" s="14"/>
      <c r="W793" t="s">
        <v>3530</v>
      </c>
      <c r="X793" s="6">
        <v>2004</v>
      </c>
      <c r="Z793" s="6">
        <v>0</v>
      </c>
      <c r="AD793" s="14">
        <v>58</v>
      </c>
    </row>
    <row r="794" spans="1:30">
      <c r="A794" s="9">
        <v>8</v>
      </c>
      <c r="B794" s="9" t="str">
        <f t="shared" si="38"/>
        <v>Kicker C8vr-2</v>
      </c>
      <c r="C794" s="14" t="s">
        <v>1548</v>
      </c>
      <c r="D794" s="14" t="s">
        <v>1551</v>
      </c>
      <c r="E794" s="39"/>
      <c r="F794" s="14"/>
      <c r="G794" s="14"/>
      <c r="H794" s="14">
        <v>100</v>
      </c>
      <c r="I794" s="14">
        <v>83.2</v>
      </c>
      <c r="J794" s="9">
        <v>8.5</v>
      </c>
      <c r="K794" s="14">
        <v>42.2</v>
      </c>
      <c r="L794" s="14">
        <v>14.07</v>
      </c>
      <c r="M794" s="14">
        <v>0.73499999999999999</v>
      </c>
      <c r="N794" s="14">
        <f t="shared" si="36"/>
        <v>0.79622641509433967</v>
      </c>
      <c r="O794" s="14">
        <f t="shared" si="37"/>
        <v>9.5583975346687229</v>
      </c>
      <c r="P794" s="14"/>
      <c r="Q794" s="14"/>
      <c r="R794" s="14"/>
      <c r="W794" t="s">
        <v>3530</v>
      </c>
      <c r="X794" s="6">
        <v>2004</v>
      </c>
      <c r="Z794" s="6">
        <v>0</v>
      </c>
      <c r="AD794" s="14">
        <v>53</v>
      </c>
    </row>
    <row r="795" spans="1:30">
      <c r="A795" s="9">
        <v>8</v>
      </c>
      <c r="B795" s="9" t="str">
        <f t="shared" si="38"/>
        <v>Kicker C8vr-4</v>
      </c>
      <c r="C795" s="14" t="s">
        <v>1548</v>
      </c>
      <c r="D795" s="14" t="s">
        <v>1552</v>
      </c>
      <c r="E795" s="39"/>
      <c r="F795" s="14"/>
      <c r="G795" s="14"/>
      <c r="H795" s="14">
        <v>100</v>
      </c>
      <c r="I795" s="14">
        <v>83.6</v>
      </c>
      <c r="J795" s="9">
        <v>8.5</v>
      </c>
      <c r="K795" s="14">
        <v>44.1</v>
      </c>
      <c r="L795" s="14">
        <v>14.11</v>
      </c>
      <c r="M795" s="14">
        <v>0.82799999999999996</v>
      </c>
      <c r="N795" s="14">
        <f t="shared" si="36"/>
        <v>0.9</v>
      </c>
      <c r="O795" s="14">
        <f t="shared" si="37"/>
        <v>10.350000000000001</v>
      </c>
      <c r="P795" s="14"/>
      <c r="Q795" s="14"/>
      <c r="R795" s="14"/>
      <c r="W795" t="s">
        <v>3530</v>
      </c>
      <c r="X795" s="6">
        <v>2004</v>
      </c>
      <c r="Z795" s="6">
        <v>0</v>
      </c>
      <c r="AD795" s="14">
        <v>49</v>
      </c>
    </row>
    <row r="796" spans="1:30">
      <c r="A796" s="9">
        <v>8</v>
      </c>
      <c r="B796" s="9" t="str">
        <f t="shared" si="38"/>
        <v>Kicker S8L5-2</v>
      </c>
      <c r="C796" s="14" t="s">
        <v>1548</v>
      </c>
      <c r="D796" s="14" t="s">
        <v>1553</v>
      </c>
      <c r="E796" s="39"/>
      <c r="F796" s="14"/>
      <c r="G796" s="14"/>
      <c r="H796" s="14">
        <v>150</v>
      </c>
      <c r="I796" s="14">
        <v>83.2</v>
      </c>
      <c r="J796" s="9">
        <v>9.65</v>
      </c>
      <c r="K796" s="14">
        <v>36.4</v>
      </c>
      <c r="L796" s="14">
        <v>17.329000000000001</v>
      </c>
      <c r="M796" s="14">
        <v>0.59399999999999997</v>
      </c>
      <c r="N796" s="14">
        <f t="shared" si="36"/>
        <v>0.62758620689655165</v>
      </c>
      <c r="O796" s="14">
        <f t="shared" si="37"/>
        <v>11.099383983572896</v>
      </c>
      <c r="P796" s="14"/>
      <c r="Q796" s="14"/>
      <c r="R796" s="14"/>
      <c r="W796" t="s">
        <v>3530</v>
      </c>
      <c r="X796" s="6">
        <v>2004</v>
      </c>
      <c r="Z796" s="6">
        <v>0</v>
      </c>
      <c r="AD796" s="14">
        <v>58</v>
      </c>
    </row>
    <row r="797" spans="1:30">
      <c r="A797" s="9">
        <v>8</v>
      </c>
      <c r="B797" s="9" t="str">
        <f t="shared" si="38"/>
        <v>Kicker S8L5-4</v>
      </c>
      <c r="C797" s="14" t="s">
        <v>1548</v>
      </c>
      <c r="D797" s="14" t="s">
        <v>1554</v>
      </c>
      <c r="E797" s="39"/>
      <c r="F797" s="14"/>
      <c r="G797" s="14"/>
      <c r="H797" s="14">
        <v>150</v>
      </c>
      <c r="I797" s="14">
        <v>83.8</v>
      </c>
      <c r="J797" s="9">
        <v>9.65</v>
      </c>
      <c r="K797" s="14">
        <v>38.9</v>
      </c>
      <c r="L797" s="14">
        <v>15.904</v>
      </c>
      <c r="M797" s="14">
        <v>0.64200000000000002</v>
      </c>
      <c r="N797" s="14">
        <f t="shared" si="36"/>
        <v>0.69464285714285712</v>
      </c>
      <c r="O797" s="14">
        <f t="shared" si="37"/>
        <v>8.471438263229313</v>
      </c>
      <c r="P797" s="14"/>
      <c r="Q797" s="14"/>
      <c r="R797" s="14"/>
      <c r="W797" t="s">
        <v>3530</v>
      </c>
      <c r="X797" s="6">
        <v>2004</v>
      </c>
      <c r="Z797" s="6">
        <v>0</v>
      </c>
      <c r="AD797" s="14">
        <v>56</v>
      </c>
    </row>
    <row r="798" spans="1:30">
      <c r="A798" s="9">
        <v>8</v>
      </c>
      <c r="B798" s="9" t="str">
        <f t="shared" si="38"/>
        <v>Kicker S8L7-2</v>
      </c>
      <c r="C798" s="14" t="s">
        <v>1548</v>
      </c>
      <c r="D798" s="14" t="s">
        <v>1555</v>
      </c>
      <c r="E798" s="39"/>
      <c r="F798" s="14"/>
      <c r="G798" s="14"/>
      <c r="H798" s="14">
        <v>225</v>
      </c>
      <c r="I798" s="14">
        <v>84.5</v>
      </c>
      <c r="J798" s="9">
        <v>10.7</v>
      </c>
      <c r="K798" s="14">
        <v>38</v>
      </c>
      <c r="L798" s="14">
        <v>14.762</v>
      </c>
      <c r="M798" s="14">
        <v>0.47899999999999998</v>
      </c>
      <c r="N798" s="14">
        <f t="shared" si="36"/>
        <v>0.50666666666666671</v>
      </c>
      <c r="O798" s="14">
        <f t="shared" si="37"/>
        <v>8.772048192771063</v>
      </c>
      <c r="P798" s="14"/>
      <c r="Q798" s="14"/>
      <c r="R798" s="14"/>
      <c r="W798" t="s">
        <v>3530</v>
      </c>
      <c r="X798" s="6">
        <v>2004</v>
      </c>
      <c r="Z798" s="6">
        <v>0</v>
      </c>
      <c r="AD798" s="14">
        <v>75</v>
      </c>
    </row>
    <row r="799" spans="1:30">
      <c r="A799" s="9">
        <v>8</v>
      </c>
      <c r="B799" s="9" t="str">
        <f t="shared" si="38"/>
        <v>Kicker S8L7-4</v>
      </c>
      <c r="C799" s="14" t="s">
        <v>1548</v>
      </c>
      <c r="D799" s="14" t="s">
        <v>1556</v>
      </c>
      <c r="E799" s="39"/>
      <c r="F799" s="14"/>
      <c r="G799" s="14"/>
      <c r="H799" s="14">
        <v>225</v>
      </c>
      <c r="I799" s="14">
        <v>84.9</v>
      </c>
      <c r="J799" s="9">
        <v>10.7</v>
      </c>
      <c r="K799" s="14">
        <v>38.5</v>
      </c>
      <c r="L799" s="14">
        <v>15.553000000000001</v>
      </c>
      <c r="M799" s="14">
        <v>0.51700000000000002</v>
      </c>
      <c r="N799" s="14">
        <f t="shared" si="36"/>
        <v>0.55000000000000004</v>
      </c>
      <c r="O799" s="14">
        <f t="shared" si="37"/>
        <v>8.6166666666666725</v>
      </c>
      <c r="P799" s="14"/>
      <c r="Q799" s="14"/>
      <c r="R799" s="14"/>
      <c r="W799" t="s">
        <v>3530</v>
      </c>
      <c r="X799" s="6">
        <v>2004</v>
      </c>
      <c r="Z799" s="6">
        <v>0</v>
      </c>
      <c r="AD799" s="14">
        <v>70</v>
      </c>
    </row>
    <row r="800" spans="1:30">
      <c r="A800" s="9">
        <v>8</v>
      </c>
      <c r="B800" s="9" t="str">
        <f t="shared" si="38"/>
        <v>LPG 205CWD</v>
      </c>
      <c r="C800" s="14" t="s">
        <v>866</v>
      </c>
      <c r="D800" s="14" t="s">
        <v>1557</v>
      </c>
      <c r="E800" s="39"/>
      <c r="F800" s="14"/>
      <c r="G800" s="14"/>
      <c r="H800" s="14">
        <v>120</v>
      </c>
      <c r="I800" s="14">
        <v>89</v>
      </c>
      <c r="J800" s="9">
        <v>4</v>
      </c>
      <c r="K800" s="14">
        <v>42</v>
      </c>
      <c r="L800" s="14">
        <v>40</v>
      </c>
      <c r="M800" s="14">
        <v>0.44550000000000001</v>
      </c>
      <c r="N800" s="14">
        <f t="shared" si="36"/>
        <v>0.56756756756756754</v>
      </c>
      <c r="O800" s="14">
        <f t="shared" si="37"/>
        <v>2.0714048488874135</v>
      </c>
      <c r="P800" s="14"/>
      <c r="Q800" s="14"/>
      <c r="R800" s="14"/>
      <c r="W800" t="s">
        <v>3530</v>
      </c>
      <c r="X800" s="6">
        <v>2004</v>
      </c>
      <c r="Z800" s="6">
        <v>0</v>
      </c>
      <c r="AD800" s="14">
        <v>74</v>
      </c>
    </row>
    <row r="801" spans="1:30">
      <c r="A801" s="9">
        <v>8</v>
      </c>
      <c r="B801" s="9" t="str">
        <f t="shared" si="38"/>
        <v>Madisound 8152</v>
      </c>
      <c r="C801" s="14" t="s">
        <v>1248</v>
      </c>
      <c r="D801" s="14" t="s">
        <v>1558</v>
      </c>
      <c r="E801" s="39"/>
      <c r="F801" s="14"/>
      <c r="G801" s="14"/>
      <c r="H801" s="14">
        <v>75</v>
      </c>
      <c r="I801" s="14">
        <v>88</v>
      </c>
      <c r="J801" s="9">
        <v>2.5</v>
      </c>
      <c r="K801" s="14">
        <v>33</v>
      </c>
      <c r="L801" s="14">
        <v>55</v>
      </c>
      <c r="M801" s="14">
        <v>0.3987</v>
      </c>
      <c r="N801" s="14">
        <f t="shared" si="36"/>
        <v>0.45205479452054792</v>
      </c>
      <c r="O801" s="14">
        <f t="shared" si="37"/>
        <v>3.3780328121389558</v>
      </c>
      <c r="P801" s="14"/>
      <c r="Q801" s="14"/>
      <c r="R801" s="14"/>
      <c r="W801" t="s">
        <v>3530</v>
      </c>
      <c r="X801" s="6">
        <v>2004</v>
      </c>
      <c r="Z801" s="6">
        <v>0</v>
      </c>
      <c r="AD801" s="14">
        <v>73</v>
      </c>
    </row>
    <row r="802" spans="1:30">
      <c r="A802" s="9">
        <v>8</v>
      </c>
      <c r="B802" s="9" t="str">
        <f t="shared" si="38"/>
        <v>Madisound 81524</v>
      </c>
      <c r="C802" s="14" t="s">
        <v>1248</v>
      </c>
      <c r="D802" s="14" t="s">
        <v>1559</v>
      </c>
      <c r="E802" s="39"/>
      <c r="F802" s="14"/>
      <c r="G802" s="14"/>
      <c r="H802" s="14">
        <v>75</v>
      </c>
      <c r="I802" s="14">
        <v>89</v>
      </c>
      <c r="J802" s="9">
        <v>2</v>
      </c>
      <c r="K802" s="14">
        <v>36</v>
      </c>
      <c r="L802" s="14">
        <v>51</v>
      </c>
      <c r="M802" s="14">
        <v>0.39539999999999997</v>
      </c>
      <c r="N802" s="14">
        <f t="shared" si="36"/>
        <v>0.43902439024390244</v>
      </c>
      <c r="O802" s="14">
        <f t="shared" si="37"/>
        <v>3.979201610197916</v>
      </c>
      <c r="P802" s="14"/>
      <c r="Q802" s="14"/>
      <c r="R802" s="14"/>
      <c r="W802" t="s">
        <v>3530</v>
      </c>
      <c r="X802" s="6">
        <v>2004</v>
      </c>
      <c r="Z802" s="6">
        <v>0</v>
      </c>
      <c r="AD802" s="14">
        <v>82</v>
      </c>
    </row>
    <row r="803" spans="1:30">
      <c r="A803" s="9">
        <v>8</v>
      </c>
      <c r="B803" s="9" t="str">
        <f t="shared" si="38"/>
        <v>Madisound 81524DVC</v>
      </c>
      <c r="C803" s="14" t="s">
        <v>1248</v>
      </c>
      <c r="D803" s="14" t="s">
        <v>1560</v>
      </c>
      <c r="E803" s="39"/>
      <c r="F803" s="14"/>
      <c r="G803" s="14"/>
      <c r="H803" s="14">
        <v>80</v>
      </c>
      <c r="I803" s="14">
        <v>88</v>
      </c>
      <c r="J803" s="9">
        <v>5</v>
      </c>
      <c r="K803" s="14">
        <v>31.7</v>
      </c>
      <c r="L803" s="14">
        <v>39.200000000000003</v>
      </c>
      <c r="M803" s="14">
        <v>0.30919999999999997</v>
      </c>
      <c r="N803" s="14">
        <f t="shared" si="36"/>
        <v>0.32020202020202021</v>
      </c>
      <c r="O803" s="14">
        <f t="shared" si="37"/>
        <v>8.9989349981637634</v>
      </c>
      <c r="P803" s="14"/>
      <c r="Q803" s="14"/>
      <c r="R803" s="14"/>
      <c r="W803" t="s">
        <v>3530</v>
      </c>
      <c r="X803" s="6">
        <v>2004</v>
      </c>
      <c r="Z803" s="6">
        <v>0</v>
      </c>
      <c r="AD803" s="14">
        <v>99</v>
      </c>
    </row>
    <row r="804" spans="1:30">
      <c r="A804" s="9">
        <v>8</v>
      </c>
      <c r="B804" s="9" t="str">
        <f t="shared" si="38"/>
        <v>Madisound 8154</v>
      </c>
      <c r="C804" s="14" t="s">
        <v>1248</v>
      </c>
      <c r="D804" s="14" t="s">
        <v>1561</v>
      </c>
      <c r="E804" s="39"/>
      <c r="F804" s="14"/>
      <c r="G804" s="14"/>
      <c r="H804" s="14">
        <v>75</v>
      </c>
      <c r="I804" s="14">
        <v>89</v>
      </c>
      <c r="J804" s="9">
        <v>3.5</v>
      </c>
      <c r="K804" s="14">
        <v>30.6</v>
      </c>
      <c r="L804" s="14">
        <v>49.5</v>
      </c>
      <c r="M804" s="14">
        <v>0.27210000000000001</v>
      </c>
      <c r="N804" s="14">
        <f t="shared" si="36"/>
        <v>0.28073394495412846</v>
      </c>
      <c r="O804" s="14">
        <f t="shared" si="37"/>
        <v>8.8473700988205142</v>
      </c>
      <c r="P804" s="14"/>
      <c r="Q804" s="14"/>
      <c r="R804" s="14"/>
      <c r="W804" t="s">
        <v>3530</v>
      </c>
      <c r="X804" s="6">
        <v>2004</v>
      </c>
      <c r="Z804" s="6">
        <v>0</v>
      </c>
      <c r="AD804" s="14">
        <v>109</v>
      </c>
    </row>
    <row r="805" spans="1:30">
      <c r="A805" s="9">
        <v>8</v>
      </c>
      <c r="B805" s="9" t="str">
        <f t="shared" si="38"/>
        <v>MCM Poly woofer audio select</v>
      </c>
      <c r="C805" s="14" t="s">
        <v>1562</v>
      </c>
      <c r="D805" s="14" t="s">
        <v>1563</v>
      </c>
      <c r="E805" s="39"/>
      <c r="F805" s="14"/>
      <c r="G805" s="14"/>
      <c r="H805" s="14">
        <v>100</v>
      </c>
      <c r="I805" s="14">
        <v>86.88</v>
      </c>
      <c r="J805" s="9">
        <v>4.4000000000000004</v>
      </c>
      <c r="K805" s="14">
        <v>34.200000000000003</v>
      </c>
      <c r="L805" s="14">
        <v>88.36</v>
      </c>
      <c r="M805" s="14">
        <v>0.72009999999999996</v>
      </c>
      <c r="N805" s="14">
        <f t="shared" si="36"/>
        <v>1.1032258064516129</v>
      </c>
      <c r="O805" s="14">
        <f t="shared" si="37"/>
        <v>2.0735562310030389</v>
      </c>
      <c r="P805" s="14"/>
      <c r="Q805" s="14"/>
      <c r="R805" s="14"/>
      <c r="W805" t="s">
        <v>3530</v>
      </c>
      <c r="X805" s="6">
        <v>2004</v>
      </c>
      <c r="Z805" s="6">
        <v>0</v>
      </c>
      <c r="AD805" s="14">
        <v>31</v>
      </c>
    </row>
    <row r="806" spans="1:30">
      <c r="A806" s="9">
        <v>8</v>
      </c>
      <c r="B806" s="9" t="str">
        <f t="shared" si="38"/>
        <v>MDS FAN-8R</v>
      </c>
      <c r="C806" s="14" t="s">
        <v>1564</v>
      </c>
      <c r="D806" s="14" t="s">
        <v>1565</v>
      </c>
      <c r="E806" s="39"/>
      <c r="F806" s="14"/>
      <c r="G806" s="14"/>
      <c r="H806" s="14"/>
      <c r="I806" s="14"/>
      <c r="J806" s="9"/>
      <c r="K806" s="14">
        <v>36.950000000000003</v>
      </c>
      <c r="L806" s="14">
        <v>26.27</v>
      </c>
      <c r="M806" s="14">
        <v>0.33500000000000002</v>
      </c>
      <c r="N806" s="14">
        <f t="shared" si="36"/>
        <v>0</v>
      </c>
      <c r="O806" s="14">
        <f t="shared" si="37"/>
        <v>0</v>
      </c>
      <c r="P806" s="14"/>
      <c r="Q806" s="14"/>
      <c r="R806" s="14"/>
      <c r="W806" t="s">
        <v>3530</v>
      </c>
      <c r="X806" s="6">
        <v>2004</v>
      </c>
      <c r="Z806" s="6">
        <v>0</v>
      </c>
      <c r="AD806" s="14"/>
    </row>
    <row r="807" spans="1:30">
      <c r="A807" s="9">
        <v>8</v>
      </c>
      <c r="B807" s="9" t="str">
        <f t="shared" si="38"/>
        <v>Mobile Authority M850</v>
      </c>
      <c r="C807" s="14" t="s">
        <v>1566</v>
      </c>
      <c r="D807" s="14" t="s">
        <v>1567</v>
      </c>
      <c r="E807" s="39"/>
      <c r="F807" s="14"/>
      <c r="G807" s="14"/>
      <c r="H807" s="14">
        <v>175</v>
      </c>
      <c r="I807" s="14">
        <v>91</v>
      </c>
      <c r="J807" s="9"/>
      <c r="K807" s="14">
        <v>56</v>
      </c>
      <c r="L807" s="14">
        <v>18</v>
      </c>
      <c r="M807" s="14">
        <v>0.74</v>
      </c>
      <c r="N807" s="14">
        <f t="shared" si="36"/>
        <v>0.98245614035087714</v>
      </c>
      <c r="O807" s="14">
        <f t="shared" si="37"/>
        <v>2.9985528219971074</v>
      </c>
      <c r="P807" s="14"/>
      <c r="Q807" s="14"/>
      <c r="R807" s="14"/>
      <c r="W807" t="s">
        <v>3530</v>
      </c>
      <c r="X807" s="6">
        <v>2004</v>
      </c>
      <c r="Z807" s="6">
        <v>0</v>
      </c>
      <c r="AD807" s="14">
        <v>57</v>
      </c>
    </row>
    <row r="808" spans="1:30">
      <c r="A808" s="9">
        <v>8</v>
      </c>
      <c r="B808" s="9" t="str">
        <f t="shared" si="38"/>
        <v>Mobile Authority M875</v>
      </c>
      <c r="C808" s="14" t="s">
        <v>1566</v>
      </c>
      <c r="D808" s="14" t="s">
        <v>1568</v>
      </c>
      <c r="E808" s="39"/>
      <c r="F808" s="14"/>
      <c r="G808" s="14"/>
      <c r="H808" s="14">
        <v>400</v>
      </c>
      <c r="I808" s="14">
        <v>92</v>
      </c>
      <c r="J808" s="9"/>
      <c r="K808" s="14">
        <v>40</v>
      </c>
      <c r="L808" s="14">
        <v>17</v>
      </c>
      <c r="M808" s="14">
        <v>0.55000000000000004</v>
      </c>
      <c r="N808" s="14">
        <f t="shared" si="36"/>
        <v>0.7407407407407407</v>
      </c>
      <c r="O808" s="14">
        <f t="shared" si="37"/>
        <v>2.1359223300970882</v>
      </c>
      <c r="P808" s="14"/>
      <c r="Q808" s="14"/>
      <c r="R808" s="14"/>
      <c r="W808" t="s">
        <v>3530</v>
      </c>
      <c r="X808" s="6">
        <v>2004</v>
      </c>
      <c r="Z808" s="6">
        <v>0</v>
      </c>
      <c r="AD808" s="14">
        <v>54</v>
      </c>
    </row>
    <row r="809" spans="1:30">
      <c r="A809" s="9">
        <v>8</v>
      </c>
      <c r="B809" s="9" t="str">
        <f t="shared" si="38"/>
        <v>Morel CW8</v>
      </c>
      <c r="C809" s="14" t="s">
        <v>13</v>
      </c>
      <c r="D809" s="14" t="s">
        <v>1569</v>
      </c>
      <c r="E809" s="39"/>
      <c r="F809" s="14"/>
      <c r="G809" s="14"/>
      <c r="H809" s="14">
        <v>120</v>
      </c>
      <c r="I809" s="14">
        <v>86</v>
      </c>
      <c r="J809" s="9">
        <v>6</v>
      </c>
      <c r="K809" s="14">
        <v>40</v>
      </c>
      <c r="L809" s="14">
        <v>37</v>
      </c>
      <c r="M809" s="14">
        <v>0.45729999999999998</v>
      </c>
      <c r="N809" s="14">
        <f t="shared" si="36"/>
        <v>1</v>
      </c>
      <c r="O809" s="14">
        <f t="shared" si="37"/>
        <v>0.8426386585590564</v>
      </c>
      <c r="P809" s="14"/>
      <c r="Q809" s="14"/>
      <c r="R809" s="14"/>
      <c r="W809" t="s">
        <v>3530</v>
      </c>
      <c r="X809" s="6">
        <v>2004</v>
      </c>
      <c r="Z809" s="6">
        <v>0</v>
      </c>
      <c r="AD809" s="14">
        <v>40</v>
      </c>
    </row>
    <row r="810" spans="1:30">
      <c r="A810" s="9">
        <v>8</v>
      </c>
      <c r="B810" s="9" t="str">
        <f t="shared" si="38"/>
        <v xml:space="preserve">Morel Elate 9 </v>
      </c>
      <c r="C810" s="14" t="s">
        <v>13</v>
      </c>
      <c r="D810" s="14" t="s">
        <v>1570</v>
      </c>
      <c r="E810" s="39"/>
      <c r="F810" s="14"/>
      <c r="G810" s="14"/>
      <c r="H810" s="14">
        <v>200</v>
      </c>
      <c r="I810" s="14">
        <v>91</v>
      </c>
      <c r="J810" s="9">
        <v>4.25</v>
      </c>
      <c r="K810" s="14">
        <v>40</v>
      </c>
      <c r="L810" s="14">
        <v>47.5</v>
      </c>
      <c r="M810" s="14">
        <v>0.35</v>
      </c>
      <c r="N810" s="14">
        <f t="shared" si="36"/>
        <v>0.42105263157894735</v>
      </c>
      <c r="O810" s="14">
        <f t="shared" si="37"/>
        <v>2.074074074074074</v>
      </c>
      <c r="P810" s="14"/>
      <c r="Q810" s="14"/>
      <c r="R810" s="14"/>
      <c r="W810" t="s">
        <v>3530</v>
      </c>
      <c r="X810" s="6">
        <v>2004</v>
      </c>
      <c r="Z810" s="6">
        <v>0</v>
      </c>
      <c r="AD810" s="14">
        <v>95</v>
      </c>
    </row>
    <row r="811" spans="1:30">
      <c r="A811" s="9">
        <v>8</v>
      </c>
      <c r="B811" s="9" t="str">
        <f t="shared" si="38"/>
        <v>Morel H8.1</v>
      </c>
      <c r="C811" s="14" t="s">
        <v>13</v>
      </c>
      <c r="D811" s="14" t="s">
        <v>154</v>
      </c>
      <c r="E811" s="39"/>
      <c r="F811" s="14"/>
      <c r="G811" s="14"/>
      <c r="H811" s="14">
        <v>180</v>
      </c>
      <c r="I811" s="14">
        <v>90</v>
      </c>
      <c r="J811" s="9">
        <v>4.25</v>
      </c>
      <c r="K811" s="14">
        <v>32</v>
      </c>
      <c r="L811" s="14">
        <v>65</v>
      </c>
      <c r="M811" s="14">
        <v>0.28999999999999998</v>
      </c>
      <c r="N811" s="14">
        <f t="shared" si="36"/>
        <v>0.3595505617977528</v>
      </c>
      <c r="O811" s="14">
        <f t="shared" si="37"/>
        <v>1.4991922455573501</v>
      </c>
      <c r="P811" s="14"/>
      <c r="Q811" s="14"/>
      <c r="R811" s="14"/>
      <c r="W811" t="s">
        <v>3530</v>
      </c>
      <c r="X811" s="6">
        <v>2004</v>
      </c>
      <c r="Z811" s="6">
        <v>0</v>
      </c>
      <c r="AD811" s="14">
        <v>89</v>
      </c>
    </row>
    <row r="812" spans="1:30">
      <c r="A812" s="9">
        <v>8</v>
      </c>
      <c r="B812" s="9" t="str">
        <f t="shared" si="38"/>
        <v>Morel HCW 8</v>
      </c>
      <c r="C812" s="14" t="s">
        <v>13</v>
      </c>
      <c r="D812" s="14" t="s">
        <v>1571</v>
      </c>
      <c r="E812" s="39"/>
      <c r="F812" s="14"/>
      <c r="G812" s="14"/>
      <c r="H812" s="14">
        <v>170</v>
      </c>
      <c r="I812" s="14">
        <v>91</v>
      </c>
      <c r="J812" s="9">
        <v>4.25</v>
      </c>
      <c r="K812" s="14">
        <v>43</v>
      </c>
      <c r="L812" s="14">
        <v>34</v>
      </c>
      <c r="M812" s="14">
        <v>0.5</v>
      </c>
      <c r="N812" s="14">
        <f t="shared" si="36"/>
        <v>1.9545454545454546</v>
      </c>
      <c r="O812" s="14">
        <f t="shared" si="37"/>
        <v>0.671875</v>
      </c>
      <c r="P812" s="14"/>
      <c r="Q812" s="14"/>
      <c r="R812" s="14"/>
      <c r="W812" t="s">
        <v>3530</v>
      </c>
      <c r="X812" s="6">
        <v>2004</v>
      </c>
      <c r="Z812" s="6">
        <v>0</v>
      </c>
      <c r="AD812" s="14">
        <v>22</v>
      </c>
    </row>
    <row r="813" spans="1:30">
      <c r="A813" s="9">
        <v>8</v>
      </c>
      <c r="B813" s="9" t="str">
        <f t="shared" si="38"/>
        <v>Morel MW 265</v>
      </c>
      <c r="C813" s="14" t="s">
        <v>13</v>
      </c>
      <c r="D813" s="14" t="s">
        <v>1572</v>
      </c>
      <c r="E813" s="39"/>
      <c r="F813" s="14"/>
      <c r="G813" s="14"/>
      <c r="H813" s="14">
        <v>150</v>
      </c>
      <c r="I813" s="14">
        <v>90</v>
      </c>
      <c r="J813" s="9">
        <v>3.5</v>
      </c>
      <c r="K813" s="14">
        <v>30</v>
      </c>
      <c r="L813" s="14">
        <v>88.6</v>
      </c>
      <c r="M813" s="14">
        <v>0.44</v>
      </c>
      <c r="N813" s="14">
        <f t="shared" si="36"/>
        <v>0.54545454545454541</v>
      </c>
      <c r="O813" s="14">
        <f t="shared" si="37"/>
        <v>2.2758620689655169</v>
      </c>
      <c r="P813" s="14"/>
      <c r="Q813" s="14"/>
      <c r="R813" s="14"/>
      <c r="W813" t="s">
        <v>3530</v>
      </c>
      <c r="X813" s="6">
        <v>2004</v>
      </c>
      <c r="Z813" s="6">
        <v>0</v>
      </c>
      <c r="AD813" s="14">
        <v>55</v>
      </c>
    </row>
    <row r="814" spans="1:30">
      <c r="A814" s="9">
        <v>8</v>
      </c>
      <c r="B814" s="9" t="str">
        <f t="shared" si="38"/>
        <v>Morel MW 266</v>
      </c>
      <c r="C814" s="14" t="s">
        <v>13</v>
      </c>
      <c r="D814" s="14" t="s">
        <v>1573</v>
      </c>
      <c r="E814" s="39"/>
      <c r="F814" s="14"/>
      <c r="G814" s="14"/>
      <c r="H814" s="14">
        <v>150</v>
      </c>
      <c r="I814" s="14">
        <v>89</v>
      </c>
      <c r="J814" s="9">
        <v>4.25</v>
      </c>
      <c r="K814" s="14">
        <v>29</v>
      </c>
      <c r="L814" s="14">
        <v>80</v>
      </c>
      <c r="M814" s="14">
        <v>0.56000000000000005</v>
      </c>
      <c r="N814" s="14">
        <f t="shared" si="36"/>
        <v>0.72499999999999998</v>
      </c>
      <c r="O814" s="14">
        <f t="shared" si="37"/>
        <v>2.4606060606060618</v>
      </c>
      <c r="P814" s="14"/>
      <c r="Q814" s="14"/>
      <c r="R814" s="14"/>
      <c r="W814" t="s">
        <v>3530</v>
      </c>
      <c r="X814" s="6">
        <v>2004</v>
      </c>
      <c r="Z814" s="6">
        <v>0</v>
      </c>
      <c r="AD814" s="14">
        <v>40</v>
      </c>
    </row>
    <row r="815" spans="1:30">
      <c r="A815" s="9">
        <v>8</v>
      </c>
      <c r="B815" s="9" t="str">
        <f t="shared" si="38"/>
        <v>Morel MW 267</v>
      </c>
      <c r="C815" s="14" t="s">
        <v>13</v>
      </c>
      <c r="D815" s="14" t="s">
        <v>1574</v>
      </c>
      <c r="E815" s="39"/>
      <c r="F815" s="14"/>
      <c r="G815" s="14"/>
      <c r="H815" s="14">
        <v>180</v>
      </c>
      <c r="I815" s="14">
        <v>89</v>
      </c>
      <c r="J815" s="9">
        <v>4.25</v>
      </c>
      <c r="K815" s="14">
        <v>25</v>
      </c>
      <c r="L815" s="14">
        <v>113</v>
      </c>
      <c r="M815" s="14">
        <v>0.33</v>
      </c>
      <c r="N815" s="14">
        <f t="shared" si="36"/>
        <v>0.3968253968253968</v>
      </c>
      <c r="O815" s="14">
        <f t="shared" si="37"/>
        <v>1.9596199524940618</v>
      </c>
      <c r="P815" s="14"/>
      <c r="Q815" s="14"/>
      <c r="R815" s="14"/>
      <c r="W815" t="s">
        <v>3530</v>
      </c>
      <c r="X815" s="6">
        <v>2004</v>
      </c>
      <c r="Z815" s="6">
        <v>0</v>
      </c>
      <c r="AD815" s="14">
        <v>63</v>
      </c>
    </row>
    <row r="816" spans="1:30">
      <c r="A816" s="9">
        <v>8</v>
      </c>
      <c r="B816" s="9" t="str">
        <f t="shared" si="38"/>
        <v>Morel PP8.2 DVC</v>
      </c>
      <c r="C816" s="14" t="s">
        <v>13</v>
      </c>
      <c r="D816" s="14" t="s">
        <v>1575</v>
      </c>
      <c r="E816" s="39"/>
      <c r="F816" s="14"/>
      <c r="G816" s="14"/>
      <c r="H816" s="14">
        <v>120</v>
      </c>
      <c r="I816" s="14">
        <v>82</v>
      </c>
      <c r="J816" s="9">
        <v>4</v>
      </c>
      <c r="K816" s="14">
        <v>33</v>
      </c>
      <c r="L816" s="14">
        <v>42</v>
      </c>
      <c r="M816" s="14">
        <v>0.79600000000000004</v>
      </c>
      <c r="N816" s="14">
        <f t="shared" si="36"/>
        <v>1.4347826086956521</v>
      </c>
      <c r="O816" s="14">
        <f t="shared" si="37"/>
        <v>1.7879117887285603</v>
      </c>
      <c r="P816" s="14"/>
      <c r="Q816" s="14"/>
      <c r="R816" s="14"/>
      <c r="W816" t="s">
        <v>3530</v>
      </c>
      <c r="X816" s="6">
        <v>2004</v>
      </c>
      <c r="Z816" s="6">
        <v>0</v>
      </c>
      <c r="AD816" s="14">
        <v>23</v>
      </c>
    </row>
    <row r="817" spans="1:30">
      <c r="A817" s="9">
        <v>8</v>
      </c>
      <c r="B817" s="9" t="str">
        <f t="shared" si="38"/>
        <v>MTX T484</v>
      </c>
      <c r="C817" s="14" t="s">
        <v>1576</v>
      </c>
      <c r="D817" s="14" t="s">
        <v>1577</v>
      </c>
      <c r="E817" s="39"/>
      <c r="F817" s="14"/>
      <c r="G817" s="14"/>
      <c r="H817" s="14">
        <v>100</v>
      </c>
      <c r="I817" s="14">
        <v>87.5</v>
      </c>
      <c r="J817" s="9">
        <v>5.3</v>
      </c>
      <c r="K817" s="14">
        <v>43.2</v>
      </c>
      <c r="L817" s="14">
        <v>23.4</v>
      </c>
      <c r="M817" s="14">
        <v>0.66</v>
      </c>
      <c r="N817" s="14">
        <f t="shared" si="36"/>
        <v>0.6967741935483871</v>
      </c>
      <c r="O817" s="14">
        <f t="shared" si="37"/>
        <v>12.50526315789473</v>
      </c>
      <c r="P817" s="14"/>
      <c r="Q817" s="14"/>
      <c r="R817" s="14"/>
      <c r="W817" t="s">
        <v>3530</v>
      </c>
      <c r="X817" s="6">
        <v>2004</v>
      </c>
      <c r="Z817" s="6">
        <v>0</v>
      </c>
      <c r="AD817" s="14">
        <v>62</v>
      </c>
    </row>
    <row r="818" spans="1:30">
      <c r="A818" s="9">
        <v>8</v>
      </c>
      <c r="B818" s="9" t="str">
        <f t="shared" si="38"/>
        <v>MTX T484A</v>
      </c>
      <c r="C818" s="14" t="s">
        <v>1576</v>
      </c>
      <c r="D818" s="14" t="s">
        <v>1578</v>
      </c>
      <c r="E818" s="39"/>
      <c r="F818" s="14"/>
      <c r="G818" s="14"/>
      <c r="H818" s="14">
        <v>100</v>
      </c>
      <c r="I818" s="14">
        <v>88.1</v>
      </c>
      <c r="J818" s="9">
        <v>5.3</v>
      </c>
      <c r="K818" s="14">
        <v>36.5</v>
      </c>
      <c r="L818" s="14">
        <v>32.799999999999997</v>
      </c>
      <c r="M818" s="14">
        <v>0.46</v>
      </c>
      <c r="N818" s="14">
        <f t="shared" si="36"/>
        <v>0.49324324324324326</v>
      </c>
      <c r="O818" s="14">
        <f t="shared" si="37"/>
        <v>6.825203252032531</v>
      </c>
      <c r="P818" s="14"/>
      <c r="Q818" s="14"/>
      <c r="R818" s="14"/>
      <c r="W818" t="s">
        <v>3530</v>
      </c>
      <c r="X818" s="6">
        <v>2004</v>
      </c>
      <c r="Z818" s="6">
        <v>0</v>
      </c>
      <c r="AD818" s="14">
        <v>74</v>
      </c>
    </row>
    <row r="819" spans="1:30">
      <c r="A819" s="9">
        <v>8</v>
      </c>
      <c r="B819" s="9" t="str">
        <f t="shared" si="38"/>
        <v>MTX T684</v>
      </c>
      <c r="C819" s="14" t="s">
        <v>1576</v>
      </c>
      <c r="D819" s="14" t="s">
        <v>1579</v>
      </c>
      <c r="E819" s="39"/>
      <c r="F819" s="14"/>
      <c r="G819" s="14"/>
      <c r="H819" s="14">
        <v>150</v>
      </c>
      <c r="I819" s="14">
        <v>85.1</v>
      </c>
      <c r="J819" s="9">
        <v>9.3000000000000007</v>
      </c>
      <c r="K819" s="14">
        <v>32</v>
      </c>
      <c r="L819" s="14">
        <v>21.3</v>
      </c>
      <c r="M819" s="14">
        <v>0.38</v>
      </c>
      <c r="N819" s="14">
        <f t="shared" si="36"/>
        <v>0.4</v>
      </c>
      <c r="O819" s="14">
        <f t="shared" si="37"/>
        <v>7.599999999999989</v>
      </c>
      <c r="P819" s="14"/>
      <c r="Q819" s="14"/>
      <c r="R819" s="14"/>
      <c r="W819" t="s">
        <v>3530</v>
      </c>
      <c r="X819" s="6">
        <v>2004</v>
      </c>
      <c r="Z819" s="6">
        <v>0</v>
      </c>
      <c r="AD819" s="14">
        <v>80</v>
      </c>
    </row>
    <row r="820" spans="1:30">
      <c r="A820" s="9">
        <v>8</v>
      </c>
      <c r="B820" s="9" t="str">
        <f t="shared" si="38"/>
        <v>MTX T688</v>
      </c>
      <c r="C820" s="14" t="s">
        <v>1576</v>
      </c>
      <c r="D820" s="14" t="s">
        <v>1580</v>
      </c>
      <c r="E820" s="39"/>
      <c r="F820" s="14"/>
      <c r="G820" s="14"/>
      <c r="H820" s="14">
        <v>150</v>
      </c>
      <c r="I820" s="14">
        <v>86.1</v>
      </c>
      <c r="J820" s="9">
        <v>8.1999999999999993</v>
      </c>
      <c r="K820" s="14">
        <v>32.9</v>
      </c>
      <c r="L820" s="14">
        <v>22.2</v>
      </c>
      <c r="M820" s="14">
        <v>0.34</v>
      </c>
      <c r="N820" s="14">
        <f t="shared" si="36"/>
        <v>0.36153846153846153</v>
      </c>
      <c r="O820" s="14">
        <f t="shared" si="37"/>
        <v>5.7071428571428715</v>
      </c>
      <c r="P820" s="14"/>
      <c r="Q820" s="14"/>
      <c r="R820" s="14"/>
      <c r="W820" t="s">
        <v>3530</v>
      </c>
      <c r="X820" s="6">
        <v>2004</v>
      </c>
      <c r="Z820" s="6">
        <v>0</v>
      </c>
      <c r="AD820" s="14">
        <v>91</v>
      </c>
    </row>
    <row r="821" spans="1:30">
      <c r="A821" s="9">
        <v>8</v>
      </c>
      <c r="B821" s="9" t="str">
        <f t="shared" si="38"/>
        <v>MTX T688</v>
      </c>
      <c r="C821" s="14" t="s">
        <v>1576</v>
      </c>
      <c r="D821" s="14" t="s">
        <v>1580</v>
      </c>
      <c r="E821" s="39"/>
      <c r="F821" s="14"/>
      <c r="G821" s="14"/>
      <c r="H821" s="14">
        <v>150</v>
      </c>
      <c r="I821" s="14">
        <v>86.1</v>
      </c>
      <c r="J821" s="9">
        <v>8.1999999999999993</v>
      </c>
      <c r="K821" s="14">
        <v>32.9</v>
      </c>
      <c r="L821" s="14">
        <v>22.2</v>
      </c>
      <c r="M821" s="14">
        <v>0.34</v>
      </c>
      <c r="N821" s="14">
        <f t="shared" si="36"/>
        <v>0.36153846153846153</v>
      </c>
      <c r="O821" s="14">
        <f t="shared" si="37"/>
        <v>5.7071428571428715</v>
      </c>
      <c r="P821" s="14"/>
      <c r="Q821" s="14"/>
      <c r="R821" s="14"/>
      <c r="W821" t="s">
        <v>3530</v>
      </c>
      <c r="X821" s="6">
        <v>2004</v>
      </c>
      <c r="Z821" s="6">
        <v>0</v>
      </c>
      <c r="AD821" s="14">
        <v>91</v>
      </c>
    </row>
    <row r="822" spans="1:30">
      <c r="A822" s="9">
        <v>8</v>
      </c>
      <c r="B822" s="9" t="str">
        <f t="shared" si="38"/>
        <v>MTX Thunder 384</v>
      </c>
      <c r="C822" s="14" t="s">
        <v>1576</v>
      </c>
      <c r="D822" s="14" t="s">
        <v>1581</v>
      </c>
      <c r="E822" s="39"/>
      <c r="F822" s="14"/>
      <c r="G822" s="14"/>
      <c r="H822" s="14">
        <v>100</v>
      </c>
      <c r="I822" s="14">
        <v>87.2</v>
      </c>
      <c r="J822" s="9">
        <v>5.0999999999999996</v>
      </c>
      <c r="K822" s="14">
        <v>38.4</v>
      </c>
      <c r="L822" s="14">
        <v>29.4</v>
      </c>
      <c r="M822" s="14">
        <v>0.62</v>
      </c>
      <c r="N822" s="14">
        <f t="shared" si="36"/>
        <v>0.6508474576271186</v>
      </c>
      <c r="O822" s="14">
        <f t="shared" si="37"/>
        <v>13.081318681318686</v>
      </c>
      <c r="P822" s="14"/>
      <c r="Q822" s="14"/>
      <c r="R822" s="14"/>
      <c r="W822" t="s">
        <v>3530</v>
      </c>
      <c r="X822" s="6">
        <v>2004</v>
      </c>
      <c r="Z822" s="6">
        <v>0</v>
      </c>
      <c r="AD822" s="14">
        <v>59</v>
      </c>
    </row>
    <row r="823" spans="1:30">
      <c r="A823" s="9">
        <v>8</v>
      </c>
      <c r="B823" s="9" t="str">
        <f t="shared" si="38"/>
        <v>MTX Thunder 388</v>
      </c>
      <c r="C823" s="14" t="s">
        <v>1576</v>
      </c>
      <c r="D823" s="14" t="s">
        <v>1582</v>
      </c>
      <c r="E823" s="39"/>
      <c r="F823" s="14"/>
      <c r="G823" s="14"/>
      <c r="H823" s="14">
        <v>100</v>
      </c>
      <c r="I823" s="14">
        <v>87.2</v>
      </c>
      <c r="J823" s="9">
        <v>5.0999999999999996</v>
      </c>
      <c r="K823" s="14">
        <v>40</v>
      </c>
      <c r="L823" s="14">
        <v>28</v>
      </c>
      <c r="M823" s="14">
        <v>0.69</v>
      </c>
      <c r="N823" s="14">
        <f t="shared" si="36"/>
        <v>0.72727272727272729</v>
      </c>
      <c r="O823" s="14">
        <f t="shared" si="37"/>
        <v>13.463414634146302</v>
      </c>
      <c r="P823" s="14"/>
      <c r="Q823" s="14"/>
      <c r="R823" s="14"/>
      <c r="W823" t="s">
        <v>3530</v>
      </c>
      <c r="X823" s="6">
        <v>2004</v>
      </c>
      <c r="Z823" s="6">
        <v>0</v>
      </c>
      <c r="AD823" s="14">
        <v>55</v>
      </c>
    </row>
    <row r="824" spans="1:30">
      <c r="A824" s="9">
        <v>8</v>
      </c>
      <c r="B824" s="9" t="str">
        <f t="shared" si="38"/>
        <v>MTX Thunder 5812</v>
      </c>
      <c r="C824" s="14" t="s">
        <v>1576</v>
      </c>
      <c r="D824" s="14" t="s">
        <v>1583</v>
      </c>
      <c r="E824" s="39"/>
      <c r="F824" s="14"/>
      <c r="G824" s="14"/>
      <c r="H824" s="14">
        <v>150</v>
      </c>
      <c r="I824" s="14">
        <v>87.7</v>
      </c>
      <c r="J824" s="9">
        <v>9.4</v>
      </c>
      <c r="K824" s="14">
        <v>43.5</v>
      </c>
      <c r="L824" s="14">
        <v>15.9</v>
      </c>
      <c r="M824" s="14">
        <v>0.4</v>
      </c>
      <c r="N824" s="14">
        <f t="shared" si="36"/>
        <v>0.41826923076923078</v>
      </c>
      <c r="O824" s="14">
        <f t="shared" si="37"/>
        <v>9.1578947368420831</v>
      </c>
      <c r="P824" s="14"/>
      <c r="Q824" s="14"/>
      <c r="R824" s="14"/>
      <c r="W824" t="s">
        <v>3530</v>
      </c>
      <c r="X824" s="6">
        <v>2004</v>
      </c>
      <c r="Z824" s="6">
        <v>0</v>
      </c>
      <c r="AD824" s="14">
        <v>104</v>
      </c>
    </row>
    <row r="825" spans="1:30">
      <c r="A825" s="9">
        <v>8</v>
      </c>
      <c r="B825" s="9" t="str">
        <f t="shared" si="38"/>
        <v>MTX Thunder 584</v>
      </c>
      <c r="C825" s="14" t="s">
        <v>1576</v>
      </c>
      <c r="D825" s="14" t="s">
        <v>1584</v>
      </c>
      <c r="E825" s="39"/>
      <c r="F825" s="14"/>
      <c r="G825" s="14"/>
      <c r="H825" s="14">
        <v>150</v>
      </c>
      <c r="I825" s="14">
        <v>86.9</v>
      </c>
      <c r="J825" s="9">
        <v>9.1</v>
      </c>
      <c r="K825" s="14">
        <v>41.7</v>
      </c>
      <c r="L825" s="14">
        <v>15</v>
      </c>
      <c r="M825" s="14">
        <v>0.39</v>
      </c>
      <c r="N825" s="14">
        <f t="shared" si="36"/>
        <v>0.40096153846153848</v>
      </c>
      <c r="O825" s="14">
        <f t="shared" si="37"/>
        <v>14.265789473684265</v>
      </c>
      <c r="P825" s="14"/>
      <c r="Q825" s="14"/>
      <c r="R825" s="14"/>
      <c r="W825" t="s">
        <v>3530</v>
      </c>
      <c r="X825" s="6">
        <v>2004</v>
      </c>
      <c r="Z825" s="6">
        <v>0</v>
      </c>
      <c r="AD825" s="14">
        <v>104</v>
      </c>
    </row>
    <row r="826" spans="1:30">
      <c r="A826" s="9">
        <v>8</v>
      </c>
      <c r="B826" s="9" t="str">
        <f t="shared" si="38"/>
        <v>MTX Thunder 588</v>
      </c>
      <c r="C826" s="14" t="s">
        <v>1576</v>
      </c>
      <c r="D826" s="14" t="s">
        <v>1585</v>
      </c>
      <c r="E826" s="39"/>
      <c r="F826" s="14"/>
      <c r="G826" s="14"/>
      <c r="H826" s="14">
        <v>150</v>
      </c>
      <c r="I826" s="14">
        <v>87.6</v>
      </c>
      <c r="J826" s="9">
        <v>8.4</v>
      </c>
      <c r="K826" s="14">
        <v>44</v>
      </c>
      <c r="L826" s="14">
        <v>15</v>
      </c>
      <c r="M826" s="14">
        <v>0.39</v>
      </c>
      <c r="N826" s="14">
        <f t="shared" si="36"/>
        <v>0.4</v>
      </c>
      <c r="O826" s="14">
        <f t="shared" si="37"/>
        <v>15.600000000000055</v>
      </c>
      <c r="P826" s="14"/>
      <c r="Q826" s="14"/>
      <c r="R826" s="14"/>
      <c r="W826" t="s">
        <v>3530</v>
      </c>
      <c r="X826" s="6">
        <v>2004</v>
      </c>
      <c r="Z826" s="6">
        <v>0</v>
      </c>
      <c r="AD826" s="14">
        <v>110</v>
      </c>
    </row>
    <row r="827" spans="1:30">
      <c r="A827" s="9">
        <v>8</v>
      </c>
      <c r="B827" s="9" t="str">
        <f t="shared" si="38"/>
        <v>Peavey 8" Blue Marvel</v>
      </c>
      <c r="C827" s="14" t="s">
        <v>1586</v>
      </c>
      <c r="D827" s="14" t="s">
        <v>1587</v>
      </c>
      <c r="E827" s="39"/>
      <c r="F827" s="14"/>
      <c r="G827" s="14"/>
      <c r="H827" s="14"/>
      <c r="I827" s="14">
        <v>92.7</v>
      </c>
      <c r="J827" s="9"/>
      <c r="K827" s="14">
        <v>95.1</v>
      </c>
      <c r="L827" s="14">
        <v>19</v>
      </c>
      <c r="M827" s="14">
        <v>1.1339999999999999</v>
      </c>
      <c r="N827" s="14">
        <f t="shared" si="36"/>
        <v>0</v>
      </c>
      <c r="O827" s="14">
        <f t="shared" si="37"/>
        <v>0</v>
      </c>
      <c r="P827" s="14"/>
      <c r="Q827" s="14"/>
      <c r="R827" s="14"/>
      <c r="W827" t="s">
        <v>3530</v>
      </c>
      <c r="X827" s="6">
        <v>2004</v>
      </c>
      <c r="Z827" s="6">
        <v>0</v>
      </c>
      <c r="AD827" s="14"/>
    </row>
    <row r="828" spans="1:30">
      <c r="A828" s="9">
        <v>8</v>
      </c>
      <c r="B828" s="9" t="str">
        <f t="shared" si="38"/>
        <v>Peavey 8" ceiling/guitar</v>
      </c>
      <c r="C828" s="14" t="s">
        <v>1586</v>
      </c>
      <c r="D828" s="14" t="s">
        <v>1588</v>
      </c>
      <c r="E828" s="39"/>
      <c r="F828" s="14"/>
      <c r="G828" s="14"/>
      <c r="H828" s="14"/>
      <c r="I828" s="14">
        <v>94.4</v>
      </c>
      <c r="J828" s="9"/>
      <c r="K828" s="14">
        <v>87.6</v>
      </c>
      <c r="L828" s="14">
        <v>29</v>
      </c>
      <c r="M828" s="14">
        <v>0.97399999999999998</v>
      </c>
      <c r="N828" s="14">
        <f t="shared" si="36"/>
        <v>0</v>
      </c>
      <c r="O828" s="14">
        <f t="shared" si="37"/>
        <v>0</v>
      </c>
      <c r="P828" s="14"/>
      <c r="Q828" s="14"/>
      <c r="R828" s="14"/>
      <c r="W828" t="s">
        <v>3530</v>
      </c>
      <c r="X828" s="6">
        <v>2004</v>
      </c>
      <c r="Z828" s="6">
        <v>0</v>
      </c>
      <c r="AD828" s="14"/>
    </row>
    <row r="829" spans="1:30">
      <c r="A829" s="9">
        <v>8</v>
      </c>
      <c r="B829" s="9" t="str">
        <f t="shared" si="38"/>
        <v>Peavey 8" guitar</v>
      </c>
      <c r="C829" s="14" t="s">
        <v>1586</v>
      </c>
      <c r="D829" s="14" t="s">
        <v>1589</v>
      </c>
      <c r="E829" s="39"/>
      <c r="F829" s="14"/>
      <c r="G829" s="14"/>
      <c r="H829" s="14"/>
      <c r="I829" s="14">
        <v>90.6</v>
      </c>
      <c r="J829" s="9">
        <v>5</v>
      </c>
      <c r="K829" s="14">
        <v>96.3</v>
      </c>
      <c r="L829" s="14">
        <v>14</v>
      </c>
      <c r="M829" s="14">
        <v>1.141</v>
      </c>
      <c r="N829" s="14">
        <f t="shared" si="36"/>
        <v>0</v>
      </c>
      <c r="O829" s="14">
        <f t="shared" si="37"/>
        <v>0</v>
      </c>
      <c r="P829" s="14"/>
      <c r="Q829" s="14"/>
      <c r="R829" s="14"/>
      <c r="W829" t="s">
        <v>3530</v>
      </c>
      <c r="X829" s="6">
        <v>2004</v>
      </c>
      <c r="Z829" s="6">
        <v>0</v>
      </c>
      <c r="AD829" s="14"/>
    </row>
    <row r="830" spans="1:30">
      <c r="A830" s="9">
        <v>8</v>
      </c>
      <c r="B830" s="9" t="str">
        <f t="shared" si="38"/>
        <v>Peavey 8" PA</v>
      </c>
      <c r="C830" s="14" t="s">
        <v>1586</v>
      </c>
      <c r="D830" s="14" t="s">
        <v>1590</v>
      </c>
      <c r="E830" s="39"/>
      <c r="F830" s="14"/>
      <c r="G830" s="14"/>
      <c r="H830" s="14"/>
      <c r="I830" s="14">
        <v>93.6</v>
      </c>
      <c r="J830" s="9"/>
      <c r="K830" s="14">
        <v>90.7</v>
      </c>
      <c r="L830" s="14">
        <v>16</v>
      </c>
      <c r="M830" s="14">
        <v>0.63900000000000001</v>
      </c>
      <c r="N830" s="14">
        <f t="shared" si="36"/>
        <v>0</v>
      </c>
      <c r="O830" s="14">
        <f t="shared" si="37"/>
        <v>0</v>
      </c>
      <c r="P830" s="14"/>
      <c r="Q830" s="14"/>
      <c r="R830" s="14"/>
      <c r="W830" t="s">
        <v>3530</v>
      </c>
      <c r="X830" s="6">
        <v>2004</v>
      </c>
      <c r="Z830" s="6">
        <v>0</v>
      </c>
      <c r="AD830" s="14"/>
    </row>
    <row r="831" spans="1:30">
      <c r="A831" s="9">
        <v>8</v>
      </c>
      <c r="B831" s="9" t="str">
        <f t="shared" si="38"/>
        <v>Peerless 220 WR</v>
      </c>
      <c r="C831" s="14" t="s">
        <v>236</v>
      </c>
      <c r="D831" s="14" t="s">
        <v>1591</v>
      </c>
      <c r="E831" s="39"/>
      <c r="F831" s="14"/>
      <c r="G831" s="14"/>
      <c r="H831" s="14">
        <v>150</v>
      </c>
      <c r="I831" s="14">
        <v>86.9</v>
      </c>
      <c r="J831" s="9">
        <v>5.5</v>
      </c>
      <c r="K831" s="14">
        <v>25</v>
      </c>
      <c r="L831" s="14">
        <v>86.9</v>
      </c>
      <c r="M831" s="14">
        <v>0.45</v>
      </c>
      <c r="N831" s="14">
        <f t="shared" si="36"/>
        <v>0.54347826086956519</v>
      </c>
      <c r="O831" s="14">
        <f t="shared" si="37"/>
        <v>2.6162790697674416</v>
      </c>
      <c r="P831" s="14"/>
      <c r="Q831" s="14"/>
      <c r="R831" s="14"/>
      <c r="W831" t="s">
        <v>3530</v>
      </c>
      <c r="X831" s="6">
        <v>2004</v>
      </c>
      <c r="Z831" s="6">
        <v>0</v>
      </c>
      <c r="AD831" s="14">
        <v>46</v>
      </c>
    </row>
    <row r="832" spans="1:30">
      <c r="A832" s="9">
        <v>8</v>
      </c>
      <c r="B832" s="9" t="str">
        <f t="shared" si="38"/>
        <v>Peerless CSX 217 C</v>
      </c>
      <c r="C832" s="14" t="s">
        <v>236</v>
      </c>
      <c r="D832" s="14" t="s">
        <v>1592</v>
      </c>
      <c r="E832" s="39"/>
      <c r="F832" s="14"/>
      <c r="G832" s="14"/>
      <c r="H832" s="14">
        <v>150</v>
      </c>
      <c r="I832" s="14">
        <v>91</v>
      </c>
      <c r="J832" s="9">
        <v>5.5</v>
      </c>
      <c r="K832" s="14">
        <v>35.200000000000003</v>
      </c>
      <c r="L832" s="14">
        <v>49.1</v>
      </c>
      <c r="M832" s="14">
        <v>0.45</v>
      </c>
      <c r="N832" s="14">
        <f t="shared" si="36"/>
        <v>0.50285714285714289</v>
      </c>
      <c r="O832" s="14">
        <f t="shared" si="37"/>
        <v>4.2810810810810773</v>
      </c>
      <c r="P832" s="14"/>
      <c r="Q832" s="14"/>
      <c r="R832" s="14"/>
      <c r="W832" t="s">
        <v>3530</v>
      </c>
      <c r="X832" s="6">
        <v>2004</v>
      </c>
      <c r="Z832" s="6">
        <v>0</v>
      </c>
      <c r="AD832" s="14">
        <v>70</v>
      </c>
    </row>
    <row r="833" spans="1:30">
      <c r="A833" s="9">
        <v>8</v>
      </c>
      <c r="B833" s="9" t="str">
        <f t="shared" si="38"/>
        <v>Peerless CSX 217 H</v>
      </c>
      <c r="C833" s="14" t="s">
        <v>236</v>
      </c>
      <c r="D833" s="14" t="s">
        <v>1593</v>
      </c>
      <c r="E833" s="39"/>
      <c r="F833" s="14"/>
      <c r="G833" s="14"/>
      <c r="H833" s="14">
        <v>150</v>
      </c>
      <c r="I833" s="14">
        <v>86.5</v>
      </c>
      <c r="J833" s="9">
        <v>4</v>
      </c>
      <c r="K833" s="14">
        <v>28.2</v>
      </c>
      <c r="L833" s="14">
        <v>79.7</v>
      </c>
      <c r="M833" s="14">
        <v>0.27</v>
      </c>
      <c r="N833" s="14">
        <f t="shared" si="36"/>
        <v>0.29072164948453605</v>
      </c>
      <c r="O833" s="14">
        <f t="shared" si="37"/>
        <v>3.7880597014925494</v>
      </c>
      <c r="P833" s="14"/>
      <c r="Q833" s="14"/>
      <c r="R833" s="14"/>
      <c r="W833" t="s">
        <v>3530</v>
      </c>
      <c r="X833" s="6">
        <v>2004</v>
      </c>
      <c r="Z833" s="6">
        <v>0</v>
      </c>
      <c r="AD833" s="14">
        <v>97</v>
      </c>
    </row>
    <row r="834" spans="1:30">
      <c r="A834" s="9">
        <v>8</v>
      </c>
      <c r="B834" s="9" t="str">
        <f t="shared" si="38"/>
        <v>Peerless HDS 205</v>
      </c>
      <c r="C834" s="14" t="s">
        <v>236</v>
      </c>
      <c r="D834" s="14" t="s">
        <v>1594</v>
      </c>
      <c r="E834" s="39"/>
      <c r="F834" s="14"/>
      <c r="G834" s="14"/>
      <c r="H834" s="14"/>
      <c r="I834" s="14">
        <v>91.2</v>
      </c>
      <c r="J834" s="9">
        <v>5.5</v>
      </c>
      <c r="K834" s="14">
        <v>30.1</v>
      </c>
      <c r="L834" s="14">
        <v>76.7</v>
      </c>
      <c r="M834" s="14">
        <v>0.28000000000000003</v>
      </c>
      <c r="N834" s="14">
        <f t="shared" ref="N834:N897" si="39">IF(AD834&gt;0,K834/AD834,0)</f>
        <v>0.30099999999999999</v>
      </c>
      <c r="O834" s="14">
        <f t="shared" ref="O834:O897" si="40">IF(AD834&gt;0,1/(1/M834-1/N834),0)</f>
        <v>4.0133333333333372</v>
      </c>
      <c r="P834" s="14"/>
      <c r="Q834" s="14"/>
      <c r="R834" s="14"/>
      <c r="W834" t="s">
        <v>3530</v>
      </c>
      <c r="X834" s="6">
        <v>2004</v>
      </c>
      <c r="Z834" s="6">
        <v>0</v>
      </c>
      <c r="AD834" s="14">
        <v>100</v>
      </c>
    </row>
    <row r="835" spans="1:30">
      <c r="A835" s="9">
        <v>8</v>
      </c>
      <c r="B835" s="9" t="str">
        <f t="shared" ref="B835:B898" si="41">CONCATENATE(C835,CHAR(32),D835)</f>
        <v>Peerless SWR 213</v>
      </c>
      <c r="C835" s="14" t="s">
        <v>236</v>
      </c>
      <c r="D835" s="14" t="s">
        <v>1595</v>
      </c>
      <c r="E835" s="39"/>
      <c r="F835" s="14"/>
      <c r="G835" s="14"/>
      <c r="H835" s="14"/>
      <c r="I835" s="14"/>
      <c r="J835" s="9">
        <v>8.5</v>
      </c>
      <c r="K835" s="14">
        <v>34.4</v>
      </c>
      <c r="L835" s="14">
        <v>37.9</v>
      </c>
      <c r="M835" s="14">
        <v>0.51</v>
      </c>
      <c r="N835" s="14">
        <f t="shared" si="39"/>
        <v>0.56393442622950818</v>
      </c>
      <c r="O835" s="14">
        <f t="shared" si="40"/>
        <v>5.3325227963525874</v>
      </c>
      <c r="P835" s="14"/>
      <c r="Q835" s="14"/>
      <c r="R835" s="14"/>
      <c r="W835" t="s">
        <v>3530</v>
      </c>
      <c r="X835" s="6">
        <v>2004</v>
      </c>
      <c r="Z835" s="6">
        <v>0</v>
      </c>
      <c r="AD835" s="14">
        <v>61</v>
      </c>
    </row>
    <row r="836" spans="1:30">
      <c r="A836" s="9">
        <v>8</v>
      </c>
      <c r="B836" s="9" t="str">
        <f t="shared" si="41"/>
        <v>Peerless SWR 213</v>
      </c>
      <c r="C836" s="14" t="s">
        <v>236</v>
      </c>
      <c r="D836" s="14" t="s">
        <v>1595</v>
      </c>
      <c r="E836" s="39"/>
      <c r="F836" s="14"/>
      <c r="G836" s="14"/>
      <c r="H836" s="14"/>
      <c r="I836" s="14">
        <v>86.8</v>
      </c>
      <c r="J836" s="9">
        <v>8.5</v>
      </c>
      <c r="K836" s="14">
        <v>34.4</v>
      </c>
      <c r="L836" s="14">
        <v>37.9</v>
      </c>
      <c r="M836" s="14">
        <v>0.51</v>
      </c>
      <c r="N836" s="14">
        <f t="shared" si="39"/>
        <v>0.56393442622950818</v>
      </c>
      <c r="O836" s="14">
        <f t="shared" si="40"/>
        <v>5.3325227963525874</v>
      </c>
      <c r="P836" s="14"/>
      <c r="Q836" s="14"/>
      <c r="R836" s="14"/>
      <c r="W836" t="s">
        <v>3530</v>
      </c>
      <c r="X836" s="6">
        <v>2004</v>
      </c>
      <c r="Z836" s="6">
        <v>0</v>
      </c>
      <c r="AD836" s="14">
        <v>61</v>
      </c>
    </row>
    <row r="837" spans="1:30">
      <c r="A837" s="9">
        <v>8</v>
      </c>
      <c r="B837" s="9" t="str">
        <f t="shared" si="41"/>
        <v>Peerless WF 210 831510</v>
      </c>
      <c r="C837" s="14" t="s">
        <v>236</v>
      </c>
      <c r="D837" s="14" t="s">
        <v>1596</v>
      </c>
      <c r="E837" s="39"/>
      <c r="F837" s="14"/>
      <c r="G837" s="14"/>
      <c r="H837" s="14"/>
      <c r="I837" s="14"/>
      <c r="J837" s="9">
        <v>3.5</v>
      </c>
      <c r="K837" s="14">
        <v>37.9</v>
      </c>
      <c r="L837" s="14">
        <v>66.599999999999994</v>
      </c>
      <c r="M837" s="14">
        <v>0.82</v>
      </c>
      <c r="N837" s="14">
        <f t="shared" si="39"/>
        <v>1.1147058823529412</v>
      </c>
      <c r="O837" s="14">
        <f t="shared" si="40"/>
        <v>3.1015968063872257</v>
      </c>
      <c r="P837" s="14"/>
      <c r="Q837" s="14"/>
      <c r="R837" s="14"/>
      <c r="W837" t="s">
        <v>3530</v>
      </c>
      <c r="X837" s="6">
        <v>2004</v>
      </c>
      <c r="Z837" s="6">
        <v>0</v>
      </c>
      <c r="AD837" s="14">
        <v>34</v>
      </c>
    </row>
    <row r="838" spans="1:30">
      <c r="A838" s="9">
        <v>8</v>
      </c>
      <c r="B838" s="9" t="str">
        <f t="shared" si="41"/>
        <v>Peerless WF 210 832556</v>
      </c>
      <c r="C838" s="14" t="s">
        <v>236</v>
      </c>
      <c r="D838" s="14" t="s">
        <v>1597</v>
      </c>
      <c r="E838" s="39"/>
      <c r="F838" s="14"/>
      <c r="G838" s="14"/>
      <c r="H838" s="14"/>
      <c r="I838" s="14"/>
      <c r="J838" s="9">
        <v>4</v>
      </c>
      <c r="K838" s="14">
        <v>32.299999999999997</v>
      </c>
      <c r="L838" s="14">
        <v>82.4</v>
      </c>
      <c r="M838" s="14">
        <v>0.37</v>
      </c>
      <c r="N838" s="14">
        <f t="shared" si="39"/>
        <v>0.44861111111111107</v>
      </c>
      <c r="O838" s="14">
        <f t="shared" si="40"/>
        <v>2.1114840989399295</v>
      </c>
      <c r="P838" s="14"/>
      <c r="Q838" s="14"/>
      <c r="R838" s="14"/>
      <c r="W838" t="s">
        <v>3530</v>
      </c>
      <c r="X838" s="6">
        <v>2004</v>
      </c>
      <c r="Z838" s="6">
        <v>0</v>
      </c>
      <c r="AD838" s="14">
        <v>72</v>
      </c>
    </row>
    <row r="839" spans="1:30">
      <c r="A839" s="9">
        <v>8</v>
      </c>
      <c r="B839" s="9" t="str">
        <f t="shared" si="41"/>
        <v>Philips AD80601 W8</v>
      </c>
      <c r="C839" s="14" t="s">
        <v>1348</v>
      </c>
      <c r="D839" s="14" t="s">
        <v>1598</v>
      </c>
      <c r="E839" s="39"/>
      <c r="F839" s="14"/>
      <c r="G839" s="14"/>
      <c r="H839" s="14">
        <v>50</v>
      </c>
      <c r="I839" s="14">
        <v>89</v>
      </c>
      <c r="J839" s="9">
        <v>2.5</v>
      </c>
      <c r="K839" s="14">
        <v>42</v>
      </c>
      <c r="L839" s="14">
        <v>52.8</v>
      </c>
      <c r="M839" s="14">
        <v>0.71179999999999999</v>
      </c>
      <c r="N839" s="14">
        <f t="shared" si="39"/>
        <v>0.82352941176470584</v>
      </c>
      <c r="O839" s="14">
        <f t="shared" si="40"/>
        <v>5.2464988943877024</v>
      </c>
      <c r="P839" s="14"/>
      <c r="Q839" s="14"/>
      <c r="R839" s="14"/>
      <c r="W839" t="s">
        <v>3530</v>
      </c>
      <c r="X839" s="6">
        <v>2004</v>
      </c>
      <c r="Z839" s="6">
        <v>0</v>
      </c>
      <c r="AD839" s="14">
        <v>51</v>
      </c>
    </row>
    <row r="840" spans="1:30">
      <c r="A840" s="9">
        <v>8</v>
      </c>
      <c r="B840" s="9" t="str">
        <f t="shared" si="41"/>
        <v>Philips AD80651 W8</v>
      </c>
      <c r="C840" s="14" t="s">
        <v>1348</v>
      </c>
      <c r="D840" s="14" t="s">
        <v>1599</v>
      </c>
      <c r="E840" s="39"/>
      <c r="F840" s="14"/>
      <c r="G840" s="14"/>
      <c r="H840" s="14">
        <v>50</v>
      </c>
      <c r="I840" s="14">
        <v>88</v>
      </c>
      <c r="J840" s="9">
        <v>2.5</v>
      </c>
      <c r="K840" s="14">
        <v>39</v>
      </c>
      <c r="L840" s="14">
        <v>49</v>
      </c>
      <c r="M840" s="14">
        <v>0.6</v>
      </c>
      <c r="N840" s="14">
        <f t="shared" si="39"/>
        <v>0.6964285714285714</v>
      </c>
      <c r="O840" s="14">
        <f t="shared" si="40"/>
        <v>4.3333333333333321</v>
      </c>
      <c r="P840" s="14"/>
      <c r="Q840" s="14"/>
      <c r="R840" s="14"/>
      <c r="W840" t="s">
        <v>3530</v>
      </c>
      <c r="X840" s="6">
        <v>2004</v>
      </c>
      <c r="Z840" s="6">
        <v>0</v>
      </c>
      <c r="AD840" s="14">
        <v>56</v>
      </c>
    </row>
    <row r="841" spans="1:30">
      <c r="A841" s="9">
        <v>8</v>
      </c>
      <c r="B841" s="9" t="str">
        <f t="shared" si="41"/>
        <v>Philips AD8066 W4</v>
      </c>
      <c r="C841" s="14" t="s">
        <v>1348</v>
      </c>
      <c r="D841" s="14" t="s">
        <v>1600</v>
      </c>
      <c r="E841" s="39"/>
      <c r="F841" s="14"/>
      <c r="G841" s="14"/>
      <c r="H841" s="14">
        <v>40</v>
      </c>
      <c r="I841" s="14">
        <v>84</v>
      </c>
      <c r="J841" s="9">
        <v>2.5</v>
      </c>
      <c r="K841" s="14">
        <v>25</v>
      </c>
      <c r="L841" s="14">
        <v>49</v>
      </c>
      <c r="M841" s="14">
        <v>0.4627</v>
      </c>
      <c r="N841" s="14">
        <f t="shared" si="39"/>
        <v>0.52083333333333337</v>
      </c>
      <c r="O841" s="14">
        <f t="shared" si="40"/>
        <v>4.1454630160550456</v>
      </c>
      <c r="P841" s="14"/>
      <c r="Q841" s="14"/>
      <c r="R841" s="14"/>
      <c r="W841" t="s">
        <v>3530</v>
      </c>
      <c r="X841" s="6">
        <v>2004</v>
      </c>
      <c r="Z841" s="6">
        <v>0</v>
      </c>
      <c r="AD841" s="14">
        <v>48</v>
      </c>
    </row>
    <row r="842" spans="1:30">
      <c r="A842" s="9">
        <v>8</v>
      </c>
      <c r="B842" s="9" t="str">
        <f t="shared" si="41"/>
        <v>Philips AD8067 W8</v>
      </c>
      <c r="C842" s="14" t="s">
        <v>1348</v>
      </c>
      <c r="D842" s="14" t="s">
        <v>1601</v>
      </c>
      <c r="E842" s="39"/>
      <c r="F842" s="14"/>
      <c r="G842" s="14"/>
      <c r="H842" s="14">
        <v>40</v>
      </c>
      <c r="I842" s="14">
        <v>90</v>
      </c>
      <c r="J842" s="9">
        <v>4.5</v>
      </c>
      <c r="K842" s="14">
        <v>39</v>
      </c>
      <c r="L842" s="14">
        <v>40.799999999999997</v>
      </c>
      <c r="M842" s="14">
        <v>0.38800000000000001</v>
      </c>
      <c r="N842" s="14">
        <f t="shared" si="39"/>
        <v>0.41935483870967744</v>
      </c>
      <c r="O842" s="14">
        <f t="shared" si="40"/>
        <v>5.1893004115226402</v>
      </c>
      <c r="P842" s="14"/>
      <c r="Q842" s="14"/>
      <c r="R842" s="14"/>
      <c r="W842" t="s">
        <v>3530</v>
      </c>
      <c r="X842" s="6">
        <v>2004</v>
      </c>
      <c r="Z842" s="6">
        <v>0</v>
      </c>
      <c r="AD842" s="14">
        <v>93</v>
      </c>
    </row>
    <row r="843" spans="1:30">
      <c r="A843" s="9">
        <v>8</v>
      </c>
      <c r="B843" s="9" t="str">
        <f t="shared" si="41"/>
        <v>Phoenix Gold Tantrum 8</v>
      </c>
      <c r="C843" s="14" t="s">
        <v>768</v>
      </c>
      <c r="D843" s="14" t="s">
        <v>1602</v>
      </c>
      <c r="E843" s="39"/>
      <c r="F843" s="14"/>
      <c r="G843" s="14"/>
      <c r="H843" s="14">
        <v>200</v>
      </c>
      <c r="I843" s="14"/>
      <c r="J843" s="9">
        <v>2.9</v>
      </c>
      <c r="K843" s="14">
        <v>36.799999999999997</v>
      </c>
      <c r="L843" s="14">
        <v>28.08</v>
      </c>
      <c r="M843" s="14">
        <v>0.40400000000000003</v>
      </c>
      <c r="N843" s="14">
        <f t="shared" si="39"/>
        <v>0.43809523809523804</v>
      </c>
      <c r="O843" s="14">
        <f t="shared" si="40"/>
        <v>5.1910614525139769</v>
      </c>
      <c r="P843" s="14"/>
      <c r="Q843" s="14"/>
      <c r="R843" s="14"/>
      <c r="W843" t="s">
        <v>3530</v>
      </c>
      <c r="X843" s="6">
        <v>2004</v>
      </c>
      <c r="Z843" s="6">
        <v>0</v>
      </c>
      <c r="AD843" s="14">
        <v>84</v>
      </c>
    </row>
    <row r="844" spans="1:30">
      <c r="A844" s="9">
        <v>8</v>
      </c>
      <c r="B844" s="9" t="str">
        <f t="shared" si="41"/>
        <v>Phoenix Gold Tantrum 8d</v>
      </c>
      <c r="C844" s="14" t="s">
        <v>768</v>
      </c>
      <c r="D844" s="14" t="s">
        <v>1603</v>
      </c>
      <c r="E844" s="39"/>
      <c r="F844" s="14"/>
      <c r="G844" s="14"/>
      <c r="H844" s="14">
        <v>200</v>
      </c>
      <c r="I844" s="14"/>
      <c r="J844" s="9">
        <v>2.9</v>
      </c>
      <c r="K844" s="14">
        <v>38.9</v>
      </c>
      <c r="L844" s="14">
        <v>24.728000000000002</v>
      </c>
      <c r="M844" s="14">
        <v>0.49</v>
      </c>
      <c r="N844" s="14">
        <f t="shared" si="39"/>
        <v>0.54788732394366191</v>
      </c>
      <c r="O844" s="14">
        <f t="shared" si="40"/>
        <v>4.6377128953771338</v>
      </c>
      <c r="P844" s="14"/>
      <c r="Q844" s="14"/>
      <c r="R844" s="14"/>
      <c r="W844" t="s">
        <v>3530</v>
      </c>
      <c r="X844" s="6">
        <v>2004</v>
      </c>
      <c r="Z844" s="6">
        <v>0</v>
      </c>
      <c r="AD844" s="14">
        <v>71</v>
      </c>
    </row>
    <row r="845" spans="1:30">
      <c r="A845" s="9">
        <v>8</v>
      </c>
      <c r="B845" s="9" t="str">
        <f t="shared" si="41"/>
        <v>Pioneer B20EU90-51F</v>
      </c>
      <c r="C845" s="14" t="s">
        <v>21</v>
      </c>
      <c r="D845" s="14" t="s">
        <v>1604</v>
      </c>
      <c r="E845" s="39"/>
      <c r="F845" s="14"/>
      <c r="G845" s="14"/>
      <c r="H845" s="14">
        <v>35</v>
      </c>
      <c r="I845" s="14">
        <v>94</v>
      </c>
      <c r="J845" s="9">
        <v>0.8</v>
      </c>
      <c r="K845" s="14">
        <v>44</v>
      </c>
      <c r="L845" s="14">
        <v>81</v>
      </c>
      <c r="M845" s="14">
        <v>0.34939999999999999</v>
      </c>
      <c r="N845" s="14">
        <f t="shared" si="39"/>
        <v>0.4</v>
      </c>
      <c r="O845" s="14">
        <f t="shared" si="40"/>
        <v>2.7620553359683777</v>
      </c>
      <c r="P845" s="14"/>
      <c r="Q845" s="14"/>
      <c r="R845" s="14"/>
      <c r="W845" t="s">
        <v>3530</v>
      </c>
      <c r="X845" s="6">
        <v>2004</v>
      </c>
      <c r="Z845" s="6">
        <v>0</v>
      </c>
      <c r="AD845" s="14">
        <v>110</v>
      </c>
    </row>
    <row r="846" spans="1:30">
      <c r="A846" s="9">
        <v>8</v>
      </c>
      <c r="B846" s="9" t="str">
        <f t="shared" si="41"/>
        <v>Pioneer B20FU14-54F</v>
      </c>
      <c r="C846" s="14" t="s">
        <v>21</v>
      </c>
      <c r="D846" s="14" t="s">
        <v>1605</v>
      </c>
      <c r="E846" s="39"/>
      <c r="F846" s="14"/>
      <c r="G846" s="14"/>
      <c r="H846" s="14">
        <v>60</v>
      </c>
      <c r="I846" s="14">
        <v>90</v>
      </c>
      <c r="J846" s="9">
        <v>3.4</v>
      </c>
      <c r="K846" s="14">
        <v>40</v>
      </c>
      <c r="L846" s="14">
        <v>36.799999999999997</v>
      </c>
      <c r="M846" s="14">
        <v>0.34549999999999997</v>
      </c>
      <c r="N846" s="14">
        <f t="shared" si="39"/>
        <v>0.38834951456310679</v>
      </c>
      <c r="O846" s="14">
        <f t="shared" si="40"/>
        <v>3.1313016880027176</v>
      </c>
      <c r="P846" s="14"/>
      <c r="Q846" s="14"/>
      <c r="R846" s="14"/>
      <c r="W846" t="s">
        <v>3530</v>
      </c>
      <c r="X846" s="6">
        <v>2004</v>
      </c>
      <c r="Z846" s="6">
        <v>0</v>
      </c>
      <c r="AD846" s="14">
        <v>103</v>
      </c>
    </row>
    <row r="847" spans="1:30">
      <c r="A847" s="9">
        <v>8</v>
      </c>
      <c r="B847" s="9" t="str">
        <f t="shared" si="41"/>
        <v>Pioneer B20FU20-51D</v>
      </c>
      <c r="C847" s="14" t="s">
        <v>21</v>
      </c>
      <c r="D847" s="14" t="s">
        <v>1606</v>
      </c>
      <c r="E847" s="39"/>
      <c r="F847" s="14"/>
      <c r="G847" s="14"/>
      <c r="H847" s="14">
        <v>60</v>
      </c>
      <c r="I847" s="14">
        <v>93</v>
      </c>
      <c r="J847" s="9">
        <v>3.6</v>
      </c>
      <c r="K847" s="14">
        <v>29</v>
      </c>
      <c r="L847" s="14">
        <v>113</v>
      </c>
      <c r="M847" s="14">
        <v>0.20430000000000001</v>
      </c>
      <c r="N847" s="14">
        <f t="shared" si="39"/>
        <v>0.2196969696969697</v>
      </c>
      <c r="O847" s="14">
        <f t="shared" si="40"/>
        <v>2.9151249753985491</v>
      </c>
      <c r="P847" s="14"/>
      <c r="Q847" s="14"/>
      <c r="R847" s="14"/>
      <c r="W847" t="s">
        <v>3530</v>
      </c>
      <c r="X847" s="6">
        <v>2004</v>
      </c>
      <c r="Z847" s="6">
        <v>0</v>
      </c>
      <c r="AD847" s="14">
        <v>132</v>
      </c>
    </row>
    <row r="848" spans="1:30">
      <c r="A848" s="9">
        <v>8</v>
      </c>
      <c r="B848" s="9" t="str">
        <f t="shared" si="41"/>
        <v>Pioneer B20FU20-52D</v>
      </c>
      <c r="C848" s="14" t="s">
        <v>21</v>
      </c>
      <c r="D848" s="14" t="s">
        <v>1607</v>
      </c>
      <c r="E848" s="39"/>
      <c r="F848" s="14"/>
      <c r="G848" s="14"/>
      <c r="H848" s="14">
        <v>60</v>
      </c>
      <c r="I848" s="14">
        <v>91</v>
      </c>
      <c r="J848" s="9">
        <v>3.5</v>
      </c>
      <c r="K848" s="14">
        <v>32</v>
      </c>
      <c r="L848" s="14">
        <v>52.1</v>
      </c>
      <c r="M848" s="14">
        <v>0.21759999999999999</v>
      </c>
      <c r="N848" s="14">
        <f t="shared" si="39"/>
        <v>0.23021582733812951</v>
      </c>
      <c r="O848" s="14">
        <f t="shared" si="40"/>
        <v>3.9708029197080275</v>
      </c>
      <c r="P848" s="14"/>
      <c r="Q848" s="14"/>
      <c r="R848" s="14"/>
      <c r="W848" t="s">
        <v>3530</v>
      </c>
      <c r="X848" s="6">
        <v>2004</v>
      </c>
      <c r="Z848" s="6">
        <v>0</v>
      </c>
      <c r="AD848" s="14">
        <v>139</v>
      </c>
    </row>
    <row r="849" spans="1:30">
      <c r="A849" s="9">
        <v>8</v>
      </c>
      <c r="B849" s="9" t="str">
        <f t="shared" si="41"/>
        <v>Pioneer B20FU20-54F</v>
      </c>
      <c r="C849" s="14" t="s">
        <v>21</v>
      </c>
      <c r="D849" s="14" t="s">
        <v>1608</v>
      </c>
      <c r="E849" s="39"/>
      <c r="F849" s="14"/>
      <c r="G849" s="14"/>
      <c r="H849" s="14">
        <v>60</v>
      </c>
      <c r="I849" s="14">
        <v>93</v>
      </c>
      <c r="J849" s="9">
        <v>0.8</v>
      </c>
      <c r="K849" s="14">
        <v>40</v>
      </c>
      <c r="L849" s="14">
        <v>56.6</v>
      </c>
      <c r="M849" s="14">
        <v>0.25990000000000002</v>
      </c>
      <c r="N849" s="14">
        <f t="shared" si="39"/>
        <v>0.28985507246376813</v>
      </c>
      <c r="O849" s="14">
        <f t="shared" si="40"/>
        <v>2.5148773525569692</v>
      </c>
      <c r="P849" s="14"/>
      <c r="Q849" s="14"/>
      <c r="R849" s="14"/>
      <c r="W849" t="s">
        <v>3530</v>
      </c>
      <c r="X849" s="6">
        <v>2004</v>
      </c>
      <c r="Z849" s="6">
        <v>0</v>
      </c>
      <c r="AD849" s="14">
        <v>138</v>
      </c>
    </row>
    <row r="850" spans="1:30">
      <c r="A850" s="9">
        <v>8</v>
      </c>
      <c r="B850" s="9" t="str">
        <f t="shared" si="41"/>
        <v>Pioneer B20GR30-51F-Q</v>
      </c>
      <c r="C850" s="14" t="s">
        <v>21</v>
      </c>
      <c r="D850" s="14" t="s">
        <v>1609</v>
      </c>
      <c r="E850" s="39"/>
      <c r="F850" s="14"/>
      <c r="G850" s="14"/>
      <c r="H850" s="14">
        <v>80</v>
      </c>
      <c r="I850" s="14">
        <v>91</v>
      </c>
      <c r="J850" s="9">
        <v>2.8</v>
      </c>
      <c r="K850" s="14">
        <v>31</v>
      </c>
      <c r="L850" s="14">
        <v>69.099999999999994</v>
      </c>
      <c r="M850" s="14">
        <v>0.25919999999999999</v>
      </c>
      <c r="N850" s="14">
        <f t="shared" si="39"/>
        <v>0.26956521739130435</v>
      </c>
      <c r="O850" s="14">
        <f t="shared" si="40"/>
        <v>6.7409395973154158</v>
      </c>
      <c r="P850" s="14"/>
      <c r="Q850" s="14"/>
      <c r="R850" s="14"/>
      <c r="W850" t="s">
        <v>3530</v>
      </c>
      <c r="X850" s="6">
        <v>2004</v>
      </c>
      <c r="Z850" s="6">
        <v>0</v>
      </c>
      <c r="AD850" s="14">
        <v>115</v>
      </c>
    </row>
    <row r="851" spans="1:30">
      <c r="A851" s="9">
        <v>8</v>
      </c>
      <c r="B851" s="9" t="str">
        <f t="shared" si="41"/>
        <v>Pioneer TS-W2018C</v>
      </c>
      <c r="C851" s="14" t="s">
        <v>21</v>
      </c>
      <c r="D851" s="14" t="s">
        <v>1610</v>
      </c>
      <c r="E851" s="39"/>
      <c r="F851" s="14"/>
      <c r="G851" s="14"/>
      <c r="H851" s="14">
        <v>250</v>
      </c>
      <c r="I851" s="14">
        <v>89</v>
      </c>
      <c r="J851" s="9">
        <v>6.4</v>
      </c>
      <c r="K851" s="14">
        <v>37.1</v>
      </c>
      <c r="L851" s="14">
        <v>42.59</v>
      </c>
      <c r="M851" s="14">
        <v>0.4249</v>
      </c>
      <c r="N851" s="14">
        <f t="shared" si="39"/>
        <v>0.46962025316455697</v>
      </c>
      <c r="O851" s="14">
        <f t="shared" si="40"/>
        <v>4.4619972260748995</v>
      </c>
      <c r="P851" s="14"/>
      <c r="Q851" s="14"/>
      <c r="R851" s="14"/>
      <c r="W851" t="s">
        <v>3530</v>
      </c>
      <c r="X851" s="6">
        <v>2004</v>
      </c>
      <c r="Z851" s="6">
        <v>0</v>
      </c>
      <c r="AD851" s="14">
        <v>79</v>
      </c>
    </row>
    <row r="852" spans="1:30">
      <c r="A852" s="9">
        <v>8</v>
      </c>
      <c r="B852" s="9" t="str">
        <f t="shared" si="41"/>
        <v>Pioneer TS-W201C</v>
      </c>
      <c r="C852" s="14" t="s">
        <v>21</v>
      </c>
      <c r="D852" s="14" t="s">
        <v>1611</v>
      </c>
      <c r="E852" s="39"/>
      <c r="F852" s="14"/>
      <c r="G852" s="14"/>
      <c r="H852" s="14">
        <v>250</v>
      </c>
      <c r="I852" s="14">
        <v>89</v>
      </c>
      <c r="J852" s="9">
        <v>6.3</v>
      </c>
      <c r="K852" s="14">
        <v>36.9</v>
      </c>
      <c r="L852" s="14">
        <v>39.6</v>
      </c>
      <c r="M852" s="14">
        <v>0.34389999999999998</v>
      </c>
      <c r="N852" s="14">
        <f t="shared" si="39"/>
        <v>0.36899999999999999</v>
      </c>
      <c r="O852" s="14">
        <f t="shared" si="40"/>
        <v>5.0557410358565722</v>
      </c>
      <c r="P852" s="14"/>
      <c r="Q852" s="14"/>
      <c r="R852" s="14"/>
      <c r="W852" t="s">
        <v>3530</v>
      </c>
      <c r="X852" s="6">
        <v>2004</v>
      </c>
      <c r="Z852" s="6">
        <v>0</v>
      </c>
      <c r="AD852" s="14">
        <v>100</v>
      </c>
    </row>
    <row r="853" spans="1:30">
      <c r="A853" s="9">
        <v>8</v>
      </c>
      <c r="B853" s="9" t="str">
        <f t="shared" si="41"/>
        <v>Pioneer TS-W201F</v>
      </c>
      <c r="C853" s="14" t="s">
        <v>21</v>
      </c>
      <c r="D853" s="14" t="s">
        <v>1612</v>
      </c>
      <c r="E853" s="39"/>
      <c r="F853" s="14"/>
      <c r="G853" s="14"/>
      <c r="H853" s="14">
        <v>250</v>
      </c>
      <c r="I853" s="14">
        <v>89</v>
      </c>
      <c r="J853" s="9">
        <v>4.5</v>
      </c>
      <c r="K853" s="14">
        <v>57</v>
      </c>
      <c r="L853" s="14">
        <v>16.7</v>
      </c>
      <c r="M853" s="14">
        <v>0.62150000000000005</v>
      </c>
      <c r="N853" s="14">
        <f t="shared" si="39"/>
        <v>0.6705882352941176</v>
      </c>
      <c r="O853" s="14">
        <f t="shared" si="40"/>
        <v>8.4902336728580252</v>
      </c>
      <c r="P853" s="14"/>
      <c r="Q853" s="14"/>
      <c r="R853" s="14"/>
      <c r="W853" t="s">
        <v>3530</v>
      </c>
      <c r="X853" s="6">
        <v>2004</v>
      </c>
      <c r="Z853" s="6">
        <v>0</v>
      </c>
      <c r="AD853" s="14">
        <v>85</v>
      </c>
    </row>
    <row r="854" spans="1:30">
      <c r="A854" s="9">
        <v>8</v>
      </c>
      <c r="B854" s="9" t="str">
        <f t="shared" si="41"/>
        <v>Pioneer TS-W80C</v>
      </c>
      <c r="C854" s="14" t="s">
        <v>21</v>
      </c>
      <c r="D854" s="14" t="s">
        <v>1613</v>
      </c>
      <c r="E854" s="39"/>
      <c r="F854" s="14"/>
      <c r="G854" s="14"/>
      <c r="H854" s="14">
        <v>100</v>
      </c>
      <c r="I854" s="14">
        <v>87</v>
      </c>
      <c r="J854" s="9">
        <v>6.1</v>
      </c>
      <c r="K854" s="14">
        <v>38.299999999999997</v>
      </c>
      <c r="L854" s="14">
        <v>22.7</v>
      </c>
      <c r="M854" s="14">
        <v>0.43149999999999999</v>
      </c>
      <c r="N854" s="14">
        <f t="shared" si="39"/>
        <v>0.45058823529411762</v>
      </c>
      <c r="O854" s="14">
        <f t="shared" si="40"/>
        <v>10.185793528505412</v>
      </c>
      <c r="P854" s="14"/>
      <c r="Q854" s="14"/>
      <c r="R854" s="14"/>
      <c r="W854" t="s">
        <v>3530</v>
      </c>
      <c r="X854" s="6">
        <v>2004</v>
      </c>
      <c r="Z854" s="6">
        <v>0</v>
      </c>
      <c r="AD854" s="14">
        <v>85</v>
      </c>
    </row>
    <row r="855" spans="1:30">
      <c r="A855" s="9">
        <v>8</v>
      </c>
      <c r="B855" s="9" t="str">
        <f t="shared" si="41"/>
        <v>Planet Audio P80</v>
      </c>
      <c r="C855" s="14" t="s">
        <v>1614</v>
      </c>
      <c r="D855" s="14" t="s">
        <v>1615</v>
      </c>
      <c r="E855" s="39"/>
      <c r="F855" s="14"/>
      <c r="G855" s="14"/>
      <c r="H855" s="14">
        <v>100</v>
      </c>
      <c r="I855" s="14">
        <v>86</v>
      </c>
      <c r="J855" s="9">
        <v>7</v>
      </c>
      <c r="K855" s="14">
        <v>41</v>
      </c>
      <c r="L855" s="14">
        <v>35.1</v>
      </c>
      <c r="M855" s="14">
        <v>0.55100000000000005</v>
      </c>
      <c r="N855" s="14">
        <f t="shared" si="39"/>
        <v>0.640625</v>
      </c>
      <c r="O855" s="14">
        <f t="shared" si="40"/>
        <v>3.9384588563458878</v>
      </c>
      <c r="P855" s="14"/>
      <c r="Q855" s="14"/>
      <c r="R855" s="14"/>
      <c r="W855" t="s">
        <v>3530</v>
      </c>
      <c r="X855" s="6">
        <v>2004</v>
      </c>
      <c r="Z855" s="6">
        <v>0</v>
      </c>
      <c r="AD855" s="14">
        <v>64</v>
      </c>
    </row>
    <row r="856" spans="1:30">
      <c r="A856" s="9">
        <v>8</v>
      </c>
      <c r="B856" s="9" t="str">
        <f t="shared" si="41"/>
        <v>Planet Audio P82X</v>
      </c>
      <c r="C856" s="14" t="s">
        <v>1614</v>
      </c>
      <c r="D856" s="14" t="s">
        <v>1616</v>
      </c>
      <c r="E856" s="39"/>
      <c r="F856" s="14"/>
      <c r="G856" s="14"/>
      <c r="H856" s="14">
        <v>100</v>
      </c>
      <c r="I856" s="14">
        <v>91</v>
      </c>
      <c r="J856" s="9">
        <v>6.7</v>
      </c>
      <c r="K856" s="14">
        <v>40</v>
      </c>
      <c r="L856" s="14">
        <v>46.034999999999997</v>
      </c>
      <c r="M856" s="14">
        <v>0.152</v>
      </c>
      <c r="N856" s="14">
        <f t="shared" si="39"/>
        <v>0.17777777777777778</v>
      </c>
      <c r="O856" s="14">
        <f t="shared" si="40"/>
        <v>1.0482758620689649</v>
      </c>
      <c r="P856" s="14"/>
      <c r="Q856" s="14"/>
      <c r="R856" s="14"/>
      <c r="W856" t="s">
        <v>3530</v>
      </c>
      <c r="X856" s="6">
        <v>2004</v>
      </c>
      <c r="Z856" s="6">
        <v>0</v>
      </c>
      <c r="AD856" s="14">
        <v>225</v>
      </c>
    </row>
    <row r="857" spans="1:30">
      <c r="A857" s="9">
        <v>8</v>
      </c>
      <c r="B857" s="9" t="str">
        <f t="shared" si="41"/>
        <v>Planet Audio P8NEO</v>
      </c>
      <c r="C857" s="14" t="s">
        <v>1614</v>
      </c>
      <c r="D857" s="14" t="s">
        <v>1617</v>
      </c>
      <c r="E857" s="39"/>
      <c r="F857" s="14"/>
      <c r="G857" s="14"/>
      <c r="H857" s="14">
        <v>150</v>
      </c>
      <c r="I857" s="14">
        <v>88</v>
      </c>
      <c r="J857" s="9">
        <v>5.1749999999999998</v>
      </c>
      <c r="K857" s="14">
        <v>38</v>
      </c>
      <c r="L857" s="14">
        <v>60.21</v>
      </c>
      <c r="M857" s="14">
        <v>0.46899999999999997</v>
      </c>
      <c r="N857" s="14">
        <f t="shared" si="39"/>
        <v>0.55882352941176472</v>
      </c>
      <c r="O857" s="14">
        <f t="shared" si="40"/>
        <v>2.91781270464964</v>
      </c>
      <c r="P857" s="14"/>
      <c r="Q857" s="14"/>
      <c r="R857" s="14"/>
      <c r="W857" t="s">
        <v>3530</v>
      </c>
      <c r="X857" s="6">
        <v>2004</v>
      </c>
      <c r="Z857" s="6">
        <v>0</v>
      </c>
      <c r="AD857" s="14">
        <v>68</v>
      </c>
    </row>
    <row r="858" spans="1:30">
      <c r="A858" s="9">
        <v>8</v>
      </c>
      <c r="B858" s="9" t="str">
        <f t="shared" si="41"/>
        <v>Precision TO 205F</v>
      </c>
      <c r="C858" s="14" t="s">
        <v>1027</v>
      </c>
      <c r="D858" s="14" t="s">
        <v>1618</v>
      </c>
      <c r="E858" s="39"/>
      <c r="F858" s="14"/>
      <c r="G858" s="14"/>
      <c r="H858" s="14">
        <v>50</v>
      </c>
      <c r="I858" s="14">
        <v>88</v>
      </c>
      <c r="J858" s="9">
        <v>3.5</v>
      </c>
      <c r="K858" s="14">
        <v>38</v>
      </c>
      <c r="L858" s="14">
        <v>65</v>
      </c>
      <c r="M858" s="14">
        <v>0.77</v>
      </c>
      <c r="N858" s="14">
        <f t="shared" si="39"/>
        <v>0.95</v>
      </c>
      <c r="O858" s="14">
        <f t="shared" si="40"/>
        <v>4.0638888888888882</v>
      </c>
      <c r="P858" s="14"/>
      <c r="Q858" s="14"/>
      <c r="R858" s="14"/>
      <c r="W858" t="s">
        <v>3530</v>
      </c>
      <c r="X858" s="6">
        <v>2004</v>
      </c>
      <c r="Z858" s="6">
        <v>0</v>
      </c>
      <c r="AD858" s="14">
        <v>40</v>
      </c>
    </row>
    <row r="859" spans="1:30">
      <c r="A859" s="9">
        <v>8</v>
      </c>
      <c r="B859" s="9" t="str">
        <f t="shared" si="41"/>
        <v>Precision TX 205F</v>
      </c>
      <c r="C859" s="14" t="s">
        <v>1027</v>
      </c>
      <c r="D859" s="14" t="s">
        <v>1619</v>
      </c>
      <c r="E859" s="39"/>
      <c r="F859" s="14"/>
      <c r="G859" s="14"/>
      <c r="H859" s="14">
        <v>80</v>
      </c>
      <c r="I859" s="14">
        <v>91</v>
      </c>
      <c r="J859" s="9">
        <v>3.5</v>
      </c>
      <c r="K859" s="14">
        <v>42</v>
      </c>
      <c r="L859" s="14">
        <v>49</v>
      </c>
      <c r="M859" s="14">
        <v>0.39989999999999998</v>
      </c>
      <c r="N859" s="14">
        <f t="shared" si="39"/>
        <v>0.47191011235955055</v>
      </c>
      <c r="O859" s="14">
        <f t="shared" si="40"/>
        <v>2.6206993399803404</v>
      </c>
      <c r="P859" s="14"/>
      <c r="Q859" s="14"/>
      <c r="R859" s="14"/>
      <c r="W859" t="s">
        <v>3530</v>
      </c>
      <c r="X859" s="6">
        <v>2004</v>
      </c>
      <c r="Z859" s="6">
        <v>0</v>
      </c>
      <c r="AD859" s="14">
        <v>89</v>
      </c>
    </row>
    <row r="860" spans="1:30">
      <c r="A860" s="9">
        <v>8</v>
      </c>
      <c r="B860" s="9" t="str">
        <f t="shared" si="41"/>
        <v>RL Acoustique Reps R-1</v>
      </c>
      <c r="C860" s="14" t="s">
        <v>1620</v>
      </c>
      <c r="D860" s="14" t="s">
        <v>1621</v>
      </c>
      <c r="E860" s="39"/>
      <c r="F860" s="14"/>
      <c r="G860" s="14"/>
      <c r="H860" s="14">
        <v>55</v>
      </c>
      <c r="I860" s="14">
        <v>99</v>
      </c>
      <c r="J860" s="9"/>
      <c r="K860" s="14">
        <v>39</v>
      </c>
      <c r="L860" s="14">
        <v>101</v>
      </c>
      <c r="M860" s="14">
        <v>0.105</v>
      </c>
      <c r="N860" s="14">
        <f t="shared" si="39"/>
        <v>0.10714285714285714</v>
      </c>
      <c r="O860" s="14">
        <f t="shared" si="40"/>
        <v>5.2500000000000187</v>
      </c>
      <c r="P860" s="14"/>
      <c r="Q860" s="14"/>
      <c r="R860" s="14"/>
      <c r="W860" t="s">
        <v>3530</v>
      </c>
      <c r="X860" s="6">
        <v>2004</v>
      </c>
      <c r="Z860" s="6">
        <v>0</v>
      </c>
      <c r="AD860" s="14">
        <v>364</v>
      </c>
    </row>
    <row r="861" spans="1:30">
      <c r="A861" s="9">
        <v>8</v>
      </c>
      <c r="B861" s="9" t="str">
        <f t="shared" si="41"/>
        <v>Rockford-Fosgate RFD2208</v>
      </c>
      <c r="C861" s="14" t="s">
        <v>1262</v>
      </c>
      <c r="D861" s="14" t="s">
        <v>1622</v>
      </c>
      <c r="E861" s="39"/>
      <c r="F861" s="14"/>
      <c r="G861" s="14"/>
      <c r="H861" s="14">
        <v>400</v>
      </c>
      <c r="I861" s="14">
        <v>83</v>
      </c>
      <c r="J861" s="9"/>
      <c r="K861" s="14">
        <v>40</v>
      </c>
      <c r="L861" s="14">
        <v>8.64</v>
      </c>
      <c r="M861" s="14">
        <v>0.5</v>
      </c>
      <c r="N861" s="14">
        <f t="shared" si="39"/>
        <v>0</v>
      </c>
      <c r="O861" s="14">
        <f t="shared" si="40"/>
        <v>0</v>
      </c>
      <c r="P861" s="14"/>
      <c r="Q861" s="14"/>
      <c r="R861" s="14"/>
      <c r="W861" t="s">
        <v>3530</v>
      </c>
      <c r="X861" s="6">
        <v>2004</v>
      </c>
      <c r="Z861" s="6">
        <v>0</v>
      </c>
      <c r="AD861" s="14"/>
    </row>
    <row r="862" spans="1:30">
      <c r="A862" s="9">
        <v>8</v>
      </c>
      <c r="B862" s="9" t="str">
        <f t="shared" si="41"/>
        <v>Rockford-Fosgate RFP4108</v>
      </c>
      <c r="C862" s="14" t="s">
        <v>1262</v>
      </c>
      <c r="D862" s="14" t="s">
        <v>1623</v>
      </c>
      <c r="E862" s="39"/>
      <c r="F862" s="14"/>
      <c r="G862" s="14"/>
      <c r="H862" s="14">
        <v>250</v>
      </c>
      <c r="I862" s="14">
        <v>83</v>
      </c>
      <c r="J862" s="9"/>
      <c r="K862" s="14">
        <v>34</v>
      </c>
      <c r="L862" s="14">
        <v>12.96</v>
      </c>
      <c r="M862" s="14">
        <v>0.35</v>
      </c>
      <c r="N862" s="14">
        <f t="shared" si="39"/>
        <v>0</v>
      </c>
      <c r="O862" s="14">
        <f t="shared" si="40"/>
        <v>0</v>
      </c>
      <c r="P862" s="14"/>
      <c r="Q862" s="14"/>
      <c r="R862" s="14"/>
      <c r="W862" t="s">
        <v>3530</v>
      </c>
      <c r="X862" s="6">
        <v>2004</v>
      </c>
      <c r="Z862" s="6">
        <v>0</v>
      </c>
      <c r="AD862" s="14"/>
    </row>
    <row r="863" spans="1:30">
      <c r="A863" s="9">
        <v>8</v>
      </c>
      <c r="B863" s="9" t="str">
        <f t="shared" si="41"/>
        <v>Rockford-Fosgate RFP4208</v>
      </c>
      <c r="C863" s="14" t="s">
        <v>1262</v>
      </c>
      <c r="D863" s="14" t="s">
        <v>1624</v>
      </c>
      <c r="E863" s="39"/>
      <c r="F863" s="14"/>
      <c r="G863" s="14"/>
      <c r="H863" s="14">
        <v>250</v>
      </c>
      <c r="I863" s="14">
        <v>83</v>
      </c>
      <c r="J863" s="9"/>
      <c r="K863" s="14">
        <v>35</v>
      </c>
      <c r="L863" s="14">
        <v>12.96</v>
      </c>
      <c r="M863" s="14">
        <v>0.36</v>
      </c>
      <c r="N863" s="14">
        <f t="shared" si="39"/>
        <v>0</v>
      </c>
      <c r="O863" s="14">
        <f t="shared" si="40"/>
        <v>0</v>
      </c>
      <c r="P863" s="14"/>
      <c r="Q863" s="14"/>
      <c r="R863" s="14"/>
      <c r="W863" t="s">
        <v>3530</v>
      </c>
      <c r="X863" s="6">
        <v>2004</v>
      </c>
      <c r="Z863" s="6">
        <v>0</v>
      </c>
      <c r="AD863" s="14"/>
    </row>
    <row r="864" spans="1:30">
      <c r="A864" s="9">
        <v>8</v>
      </c>
      <c r="B864" s="9" t="str">
        <f t="shared" si="41"/>
        <v>Rockford-Fosgate RFP4408</v>
      </c>
      <c r="C864" s="14" t="s">
        <v>1262</v>
      </c>
      <c r="D864" s="14" t="s">
        <v>1625</v>
      </c>
      <c r="E864" s="39"/>
      <c r="F864" s="14"/>
      <c r="G864" s="14"/>
      <c r="H864" s="14">
        <v>200</v>
      </c>
      <c r="I864" s="14">
        <v>84.5</v>
      </c>
      <c r="J864" s="9"/>
      <c r="K864" s="14">
        <v>32</v>
      </c>
      <c r="L864" s="14">
        <v>3.78</v>
      </c>
      <c r="M864" s="14">
        <v>0.31</v>
      </c>
      <c r="N864" s="14">
        <f t="shared" si="39"/>
        <v>0</v>
      </c>
      <c r="O864" s="14">
        <f t="shared" si="40"/>
        <v>0</v>
      </c>
      <c r="P864" s="14"/>
      <c r="Q864" s="14"/>
      <c r="R864" s="14"/>
      <c r="W864" t="s">
        <v>3530</v>
      </c>
      <c r="X864" s="6">
        <v>2004</v>
      </c>
      <c r="Z864" s="6">
        <v>0</v>
      </c>
      <c r="AD864" s="14"/>
    </row>
    <row r="865" spans="1:30">
      <c r="A865" s="9">
        <v>8</v>
      </c>
      <c r="B865" s="9" t="str">
        <f t="shared" si="41"/>
        <v>Rockford-Fosgate RFP4808</v>
      </c>
      <c r="C865" s="14" t="s">
        <v>1262</v>
      </c>
      <c r="D865" s="14" t="s">
        <v>1626</v>
      </c>
      <c r="E865" s="39"/>
      <c r="F865" s="14"/>
      <c r="G865" s="14"/>
      <c r="H865" s="14">
        <v>200</v>
      </c>
      <c r="I865" s="14">
        <v>84.5</v>
      </c>
      <c r="J865" s="9"/>
      <c r="K865" s="14">
        <v>34</v>
      </c>
      <c r="L865" s="14">
        <v>3.78</v>
      </c>
      <c r="M865" s="14">
        <v>0.4</v>
      </c>
      <c r="N865" s="14">
        <f t="shared" si="39"/>
        <v>0</v>
      </c>
      <c r="O865" s="14">
        <f t="shared" si="40"/>
        <v>0</v>
      </c>
      <c r="P865" s="14"/>
      <c r="Q865" s="14"/>
      <c r="R865" s="14"/>
      <c r="W865" t="s">
        <v>3530</v>
      </c>
      <c r="X865" s="6">
        <v>2004</v>
      </c>
      <c r="Z865" s="6">
        <v>0</v>
      </c>
      <c r="AD865" s="14"/>
    </row>
    <row r="866" spans="1:30">
      <c r="A866" s="9">
        <v>8</v>
      </c>
      <c r="B866" s="9" t="str">
        <f t="shared" si="41"/>
        <v>Rockford-Fosgate RFZ3408</v>
      </c>
      <c r="C866" s="14" t="s">
        <v>1262</v>
      </c>
      <c r="D866" s="14" t="s">
        <v>1627</v>
      </c>
      <c r="E866" s="39"/>
      <c r="F866" s="14"/>
      <c r="G866" s="14"/>
      <c r="H866" s="14">
        <v>150</v>
      </c>
      <c r="I866" s="14">
        <v>81</v>
      </c>
      <c r="J866" s="9"/>
      <c r="K866" s="14">
        <v>34</v>
      </c>
      <c r="L866" s="14">
        <v>25.11</v>
      </c>
      <c r="M866" s="14">
        <v>0.34100000000000003</v>
      </c>
      <c r="N866" s="14">
        <f t="shared" si="39"/>
        <v>0</v>
      </c>
      <c r="O866" s="14">
        <f t="shared" si="40"/>
        <v>0</v>
      </c>
      <c r="P866" s="14"/>
      <c r="Q866" s="14"/>
      <c r="R866" s="14"/>
      <c r="W866" t="s">
        <v>3530</v>
      </c>
      <c r="X866" s="6">
        <v>2004</v>
      </c>
      <c r="Z866" s="6">
        <v>0</v>
      </c>
      <c r="AD866" s="14"/>
    </row>
    <row r="867" spans="1:30">
      <c r="A867" s="9">
        <v>8</v>
      </c>
      <c r="B867" s="9" t="str">
        <f t="shared" si="41"/>
        <v>Rockford-Fosgate RFZ3808</v>
      </c>
      <c r="C867" s="14" t="s">
        <v>1262</v>
      </c>
      <c r="D867" s="14" t="s">
        <v>1628</v>
      </c>
      <c r="E867" s="39"/>
      <c r="F867" s="14"/>
      <c r="G867" s="14"/>
      <c r="H867" s="14">
        <v>150</v>
      </c>
      <c r="I867" s="14">
        <v>86</v>
      </c>
      <c r="J867" s="9"/>
      <c r="K867" s="14">
        <v>36</v>
      </c>
      <c r="L867" s="14">
        <v>25.11</v>
      </c>
      <c r="M867" s="14">
        <v>0.45300000000000001</v>
      </c>
      <c r="N867" s="14">
        <f t="shared" si="39"/>
        <v>0</v>
      </c>
      <c r="O867" s="14">
        <f t="shared" si="40"/>
        <v>0</v>
      </c>
      <c r="P867" s="14"/>
      <c r="Q867" s="14"/>
      <c r="R867" s="14"/>
      <c r="W867" t="s">
        <v>3530</v>
      </c>
      <c r="X867" s="6">
        <v>2004</v>
      </c>
      <c r="Z867" s="6">
        <v>0</v>
      </c>
      <c r="AD867" s="14"/>
    </row>
    <row r="868" spans="1:30">
      <c r="A868" s="9">
        <v>8</v>
      </c>
      <c r="B868" s="9" t="str">
        <f t="shared" si="41"/>
        <v>Scan-Speak 21W/8554-00</v>
      </c>
      <c r="C868" s="14" t="s">
        <v>1029</v>
      </c>
      <c r="D868" s="14" t="s">
        <v>1629</v>
      </c>
      <c r="E868" s="39"/>
      <c r="F868" s="14"/>
      <c r="G868" s="14"/>
      <c r="H868" s="14">
        <v>110</v>
      </c>
      <c r="I868" s="14">
        <v>90</v>
      </c>
      <c r="J868" s="9">
        <v>6.5</v>
      </c>
      <c r="K868" s="14">
        <v>23</v>
      </c>
      <c r="L868" s="14">
        <v>160</v>
      </c>
      <c r="M868" s="14">
        <v>0.22</v>
      </c>
      <c r="N868" s="14">
        <f t="shared" si="39"/>
        <v>0.25</v>
      </c>
      <c r="O868" s="14">
        <f t="shared" si="40"/>
        <v>1.8333333333333319</v>
      </c>
      <c r="P868" s="14"/>
      <c r="Q868" s="14"/>
      <c r="R868" s="14"/>
      <c r="W868" t="s">
        <v>3530</v>
      </c>
      <c r="X868" s="6">
        <v>2004</v>
      </c>
      <c r="Z868" s="6">
        <v>0</v>
      </c>
      <c r="AD868" s="14">
        <v>92</v>
      </c>
    </row>
    <row r="869" spans="1:30">
      <c r="A869" s="9">
        <v>8</v>
      </c>
      <c r="B869" s="9" t="str">
        <f t="shared" si="41"/>
        <v>Scan-Speak 21W/8555-00</v>
      </c>
      <c r="C869" s="14" t="s">
        <v>1029</v>
      </c>
      <c r="D869" s="14" t="s">
        <v>1630</v>
      </c>
      <c r="E869" s="39"/>
      <c r="F869" s="14"/>
      <c r="G869" s="14"/>
      <c r="H869" s="14">
        <v>100</v>
      </c>
      <c r="I869" s="14">
        <v>87</v>
      </c>
      <c r="J869" s="9">
        <v>6.5</v>
      </c>
      <c r="K869" s="14">
        <v>20</v>
      </c>
      <c r="L869" s="14">
        <v>136</v>
      </c>
      <c r="M869" s="14">
        <v>0.31</v>
      </c>
      <c r="N869" s="14">
        <f t="shared" si="39"/>
        <v>0.32786885245901637</v>
      </c>
      <c r="O869" s="14">
        <f t="shared" si="40"/>
        <v>5.6880733944954134</v>
      </c>
      <c r="P869" s="14"/>
      <c r="Q869" s="14"/>
      <c r="R869" s="14"/>
      <c r="W869" t="s">
        <v>3530</v>
      </c>
      <c r="X869" s="6">
        <v>2004</v>
      </c>
      <c r="Z869" s="6">
        <v>0</v>
      </c>
      <c r="AD869" s="14">
        <v>61</v>
      </c>
    </row>
    <row r="870" spans="1:30">
      <c r="A870" s="9">
        <v>8</v>
      </c>
      <c r="B870" s="9" t="str">
        <f t="shared" si="41"/>
        <v>Scan-Speak 21W/8555-01</v>
      </c>
      <c r="C870" s="14" t="s">
        <v>1029</v>
      </c>
      <c r="D870" s="14" t="s">
        <v>1631</v>
      </c>
      <c r="E870" s="39"/>
      <c r="F870" s="14"/>
      <c r="G870" s="14"/>
      <c r="H870" s="14">
        <v>100</v>
      </c>
      <c r="I870" s="14">
        <v>87.5</v>
      </c>
      <c r="J870" s="9">
        <v>6.5</v>
      </c>
      <c r="K870" s="14">
        <v>19</v>
      </c>
      <c r="L870" s="14">
        <v>136</v>
      </c>
      <c r="M870" s="14">
        <v>0.26</v>
      </c>
      <c r="N870" s="14">
        <f t="shared" si="39"/>
        <v>0.27142857142857141</v>
      </c>
      <c r="O870" s="14">
        <f t="shared" si="40"/>
        <v>6.1750000000000265</v>
      </c>
      <c r="P870" s="14"/>
      <c r="Q870" s="14"/>
      <c r="R870" s="14"/>
      <c r="W870" t="s">
        <v>3530</v>
      </c>
      <c r="X870" s="6">
        <v>2004</v>
      </c>
      <c r="Z870" s="6">
        <v>0</v>
      </c>
      <c r="AD870" s="14">
        <v>70</v>
      </c>
    </row>
    <row r="871" spans="1:30">
      <c r="A871" s="9">
        <v>8</v>
      </c>
      <c r="B871" s="9" t="str">
        <f t="shared" si="41"/>
        <v>Seas CA21RE</v>
      </c>
      <c r="C871" s="14" t="s">
        <v>874</v>
      </c>
      <c r="D871" s="14" t="s">
        <v>1632</v>
      </c>
      <c r="E871" s="39"/>
      <c r="F871" s="14"/>
      <c r="G871" s="14"/>
      <c r="H871" s="14"/>
      <c r="I871" s="14"/>
      <c r="J871" s="9"/>
      <c r="K871" s="14">
        <v>31</v>
      </c>
      <c r="L871" s="14">
        <v>81.3</v>
      </c>
      <c r="M871" s="14">
        <v>0.48</v>
      </c>
      <c r="N871" s="14">
        <f t="shared" si="39"/>
        <v>0</v>
      </c>
      <c r="O871" s="14">
        <f t="shared" si="40"/>
        <v>0</v>
      </c>
      <c r="P871" s="14"/>
      <c r="Q871" s="14"/>
      <c r="R871" s="14"/>
      <c r="W871" t="s">
        <v>3530</v>
      </c>
      <c r="X871" s="6">
        <v>2004</v>
      </c>
      <c r="Z871" s="6">
        <v>0</v>
      </c>
      <c r="AD871" s="14"/>
    </row>
    <row r="872" spans="1:30">
      <c r="A872" s="9">
        <v>8</v>
      </c>
      <c r="B872" s="9" t="str">
        <f t="shared" si="41"/>
        <v>Seas CA21RE4X/DC</v>
      </c>
      <c r="C872" s="14" t="s">
        <v>874</v>
      </c>
      <c r="D872" s="14" t="s">
        <v>1633</v>
      </c>
      <c r="E872" s="39"/>
      <c r="F872" s="14"/>
      <c r="G872" s="14"/>
      <c r="H872" s="14">
        <v>70</v>
      </c>
      <c r="I872" s="14"/>
      <c r="J872" s="9">
        <v>6</v>
      </c>
      <c r="K872" s="14">
        <v>29</v>
      </c>
      <c r="L872" s="14">
        <v>76.900000000000006</v>
      </c>
      <c r="M872" s="14">
        <v>0.28000000000000003</v>
      </c>
      <c r="N872" s="14">
        <f t="shared" si="39"/>
        <v>0.61702127659574468</v>
      </c>
      <c r="O872" s="14">
        <f t="shared" si="40"/>
        <v>0.51262626262626265</v>
      </c>
      <c r="P872" s="14"/>
      <c r="Q872" s="14"/>
      <c r="R872" s="14"/>
      <c r="W872" t="s">
        <v>3530</v>
      </c>
      <c r="X872" s="6">
        <v>2004</v>
      </c>
      <c r="Z872" s="6">
        <v>0</v>
      </c>
      <c r="AD872" s="14">
        <v>47</v>
      </c>
    </row>
    <row r="873" spans="1:30">
      <c r="A873" s="9">
        <v>8</v>
      </c>
      <c r="B873" s="9" t="str">
        <f t="shared" si="41"/>
        <v>Seas CA21REX</v>
      </c>
      <c r="C873" s="14" t="s">
        <v>874</v>
      </c>
      <c r="D873" s="14" t="s">
        <v>1634</v>
      </c>
      <c r="E873" s="39"/>
      <c r="F873" s="14"/>
      <c r="G873" s="14"/>
      <c r="H873" s="14">
        <v>70</v>
      </c>
      <c r="I873" s="14"/>
      <c r="J873" s="9">
        <v>8</v>
      </c>
      <c r="K873" s="14">
        <v>31</v>
      </c>
      <c r="L873" s="14">
        <v>81.3</v>
      </c>
      <c r="M873" s="14">
        <v>0.34</v>
      </c>
      <c r="N873" s="14">
        <f t="shared" si="39"/>
        <v>0.39240506329113922</v>
      </c>
      <c r="O873" s="14">
        <f t="shared" si="40"/>
        <v>2.5458937198067644</v>
      </c>
      <c r="P873" s="14"/>
      <c r="Q873" s="14"/>
      <c r="R873" s="14"/>
      <c r="W873" t="s">
        <v>3530</v>
      </c>
      <c r="X873" s="6">
        <v>2004</v>
      </c>
      <c r="Z873" s="6">
        <v>0</v>
      </c>
      <c r="AD873" s="14">
        <v>79</v>
      </c>
    </row>
    <row r="874" spans="1:30">
      <c r="A874" s="9">
        <v>8</v>
      </c>
      <c r="B874" s="9" t="str">
        <f t="shared" si="41"/>
        <v>Seas L21RNX/P</v>
      </c>
      <c r="C874" s="14" t="s">
        <v>874</v>
      </c>
      <c r="D874" s="14" t="s">
        <v>1635</v>
      </c>
      <c r="E874" s="39"/>
      <c r="F874" s="14"/>
      <c r="G874" s="14"/>
      <c r="H874" s="14"/>
      <c r="I874" s="14"/>
      <c r="J874" s="9"/>
      <c r="K874" s="14">
        <v>28</v>
      </c>
      <c r="L874" s="14">
        <v>73</v>
      </c>
      <c r="M874" s="14">
        <v>0.36</v>
      </c>
      <c r="N874" s="14">
        <f t="shared" si="39"/>
        <v>0</v>
      </c>
      <c r="O874" s="14">
        <f t="shared" si="40"/>
        <v>0</v>
      </c>
      <c r="P874" s="14"/>
      <c r="Q874" s="14"/>
      <c r="R874" s="14"/>
      <c r="W874" t="s">
        <v>3530</v>
      </c>
      <c r="X874" s="6">
        <v>2004</v>
      </c>
      <c r="Z874" s="6">
        <v>0</v>
      </c>
      <c r="AD874" s="14"/>
    </row>
    <row r="875" spans="1:30">
      <c r="A875" s="9">
        <v>8</v>
      </c>
      <c r="B875" s="9" t="str">
        <f t="shared" si="41"/>
        <v xml:space="preserve">Seas L22RN4X/PÂ </v>
      </c>
      <c r="C875" s="14" t="s">
        <v>874</v>
      </c>
      <c r="D875" s="14" t="s">
        <v>1636</v>
      </c>
      <c r="E875" s="39"/>
      <c r="F875" s="14"/>
      <c r="G875" s="14"/>
      <c r="H875" s="14"/>
      <c r="I875" s="14"/>
      <c r="J875" s="9"/>
      <c r="K875" s="14">
        <v>23</v>
      </c>
      <c r="L875" s="14">
        <v>72</v>
      </c>
      <c r="M875" s="14">
        <v>0.32</v>
      </c>
      <c r="N875" s="14">
        <f t="shared" si="39"/>
        <v>0</v>
      </c>
      <c r="O875" s="14">
        <f t="shared" si="40"/>
        <v>0</v>
      </c>
      <c r="P875" s="14"/>
      <c r="Q875" s="14"/>
      <c r="R875" s="14"/>
      <c r="W875" t="s">
        <v>3530</v>
      </c>
      <c r="X875" s="6">
        <v>2004</v>
      </c>
      <c r="Z875" s="6">
        <v>0</v>
      </c>
      <c r="AD875" s="14"/>
    </row>
    <row r="876" spans="1:30">
      <c r="A876" s="9">
        <v>8</v>
      </c>
      <c r="B876" s="9" t="str">
        <f t="shared" si="41"/>
        <v>Seas P21REX</v>
      </c>
      <c r="C876" s="14" t="s">
        <v>874</v>
      </c>
      <c r="D876" s="14" t="s">
        <v>1637</v>
      </c>
      <c r="E876" s="39"/>
      <c r="F876" s="14"/>
      <c r="G876" s="14"/>
      <c r="H876" s="14">
        <v>70</v>
      </c>
      <c r="I876" s="14"/>
      <c r="J876" s="9">
        <v>6</v>
      </c>
      <c r="K876" s="14">
        <v>33</v>
      </c>
      <c r="L876" s="14">
        <v>68.900000000000006</v>
      </c>
      <c r="M876" s="14">
        <v>0.37</v>
      </c>
      <c r="N876" s="14">
        <f t="shared" si="39"/>
        <v>0.44</v>
      </c>
      <c r="O876" s="14">
        <f t="shared" si="40"/>
        <v>2.3257142857142874</v>
      </c>
      <c r="P876" s="14"/>
      <c r="Q876" s="14"/>
      <c r="R876" s="14"/>
      <c r="W876" t="s">
        <v>3530</v>
      </c>
      <c r="X876" s="6">
        <v>2004</v>
      </c>
      <c r="Z876" s="6">
        <v>0</v>
      </c>
      <c r="AD876" s="14">
        <v>75</v>
      </c>
    </row>
    <row r="877" spans="1:30">
      <c r="A877" s="9">
        <v>8</v>
      </c>
      <c r="B877" s="9" t="str">
        <f t="shared" si="41"/>
        <v>Seas P21RFX/P</v>
      </c>
      <c r="C877" s="14" t="s">
        <v>874</v>
      </c>
      <c r="D877" s="14" t="s">
        <v>1638</v>
      </c>
      <c r="E877" s="39"/>
      <c r="F877" s="14"/>
      <c r="G877" s="14"/>
      <c r="H877" s="14">
        <v>125</v>
      </c>
      <c r="I877" s="14">
        <v>90</v>
      </c>
      <c r="J877" s="9">
        <v>4</v>
      </c>
      <c r="K877" s="14">
        <v>34</v>
      </c>
      <c r="L877" s="14">
        <v>48.3</v>
      </c>
      <c r="M877" s="14">
        <v>0.23</v>
      </c>
      <c r="N877" s="14">
        <f t="shared" si="39"/>
        <v>0.26984126984126983</v>
      </c>
      <c r="O877" s="14">
        <f t="shared" si="40"/>
        <v>1.5577689243027897</v>
      </c>
      <c r="P877" s="14"/>
      <c r="Q877" s="14"/>
      <c r="R877" s="14"/>
      <c r="W877" t="s">
        <v>3530</v>
      </c>
      <c r="X877" s="6">
        <v>2004</v>
      </c>
      <c r="Z877" s="6">
        <v>0</v>
      </c>
      <c r="AD877" s="14">
        <v>126</v>
      </c>
    </row>
    <row r="878" spans="1:30">
      <c r="A878" s="9">
        <v>8</v>
      </c>
      <c r="B878" s="9" t="str">
        <f t="shared" si="41"/>
        <v>Selenium 8PW3</v>
      </c>
      <c r="C878" s="14" t="s">
        <v>1639</v>
      </c>
      <c r="D878" s="14" t="s">
        <v>1640</v>
      </c>
      <c r="E878" s="39"/>
      <c r="F878" s="14"/>
      <c r="G878" s="14"/>
      <c r="H878" s="14">
        <v>125</v>
      </c>
      <c r="I878" s="14">
        <v>92</v>
      </c>
      <c r="J878" s="9">
        <v>2.35</v>
      </c>
      <c r="K878" s="14">
        <v>69</v>
      </c>
      <c r="L878" s="14">
        <v>32</v>
      </c>
      <c r="M878" s="14">
        <v>0.66</v>
      </c>
      <c r="N878" s="14">
        <f t="shared" si="39"/>
        <v>0.71134020618556704</v>
      </c>
      <c r="O878" s="14">
        <f t="shared" si="40"/>
        <v>9.1445783132530156</v>
      </c>
      <c r="P878" s="14"/>
      <c r="Q878" s="14"/>
      <c r="R878" s="14"/>
      <c r="W878" t="s">
        <v>3530</v>
      </c>
      <c r="X878" s="6">
        <v>2004</v>
      </c>
      <c r="Z878" s="6">
        <v>0</v>
      </c>
      <c r="AD878" s="14">
        <v>97</v>
      </c>
    </row>
    <row r="879" spans="1:30">
      <c r="A879" s="9">
        <v>8</v>
      </c>
      <c r="B879" s="9" t="str">
        <f t="shared" si="41"/>
        <v>Sica LP 20825380 W 4+4 ohm</v>
      </c>
      <c r="C879" s="14" t="s">
        <v>879</v>
      </c>
      <c r="D879" s="14" t="s">
        <v>1641</v>
      </c>
      <c r="E879" s="39"/>
      <c r="F879" s="14"/>
      <c r="G879" s="14"/>
      <c r="H879" s="14">
        <v>80</v>
      </c>
      <c r="I879" s="14">
        <v>95.4</v>
      </c>
      <c r="J879" s="9">
        <v>3.5</v>
      </c>
      <c r="K879" s="14">
        <v>47</v>
      </c>
      <c r="L879" s="14">
        <v>37.799999999999997</v>
      </c>
      <c r="M879" s="14">
        <v>0.43</v>
      </c>
      <c r="N879" s="14">
        <f t="shared" si="39"/>
        <v>0.45192307692307693</v>
      </c>
      <c r="O879" s="14">
        <f t="shared" si="40"/>
        <v>8.8640350877192944</v>
      </c>
      <c r="P879" s="14"/>
      <c r="Q879" s="14"/>
      <c r="R879" s="14"/>
      <c r="W879" t="s">
        <v>3530</v>
      </c>
      <c r="X879" s="6">
        <v>2004</v>
      </c>
      <c r="Z879" s="6">
        <v>0</v>
      </c>
      <c r="AD879" s="14">
        <v>104</v>
      </c>
    </row>
    <row r="880" spans="1:30">
      <c r="A880" s="9">
        <v>8</v>
      </c>
      <c r="B880" s="9" t="str">
        <f t="shared" si="41"/>
        <v>Sica LP 20825380 W 8 ohm</v>
      </c>
      <c r="C880" s="14" t="s">
        <v>879</v>
      </c>
      <c r="D880" s="14" t="s">
        <v>1642</v>
      </c>
      <c r="E880" s="39"/>
      <c r="F880" s="14"/>
      <c r="G880" s="14"/>
      <c r="H880" s="14">
        <v>40</v>
      </c>
      <c r="I880" s="14">
        <v>90.7</v>
      </c>
      <c r="J880" s="9">
        <v>5</v>
      </c>
      <c r="K880" s="14">
        <v>49.8</v>
      </c>
      <c r="L880" s="14">
        <v>29.8</v>
      </c>
      <c r="M880" s="14">
        <v>0.47</v>
      </c>
      <c r="N880" s="14">
        <f t="shared" si="39"/>
        <v>0.50816326530612244</v>
      </c>
      <c r="O880" s="14">
        <f t="shared" si="40"/>
        <v>6.2582887700534791</v>
      </c>
      <c r="P880" s="14"/>
      <c r="Q880" s="14"/>
      <c r="R880" s="14"/>
      <c r="W880" t="s">
        <v>3530</v>
      </c>
      <c r="X880" s="6">
        <v>2004</v>
      </c>
      <c r="Z880" s="6">
        <v>0</v>
      </c>
      <c r="AD880" s="14">
        <v>98</v>
      </c>
    </row>
    <row r="881" spans="1:30">
      <c r="A881" s="9">
        <v>8</v>
      </c>
      <c r="B881" s="9" t="str">
        <f t="shared" si="41"/>
        <v>Sica LP 20825380 W Car 4 ohm</v>
      </c>
      <c r="C881" s="14" t="s">
        <v>879</v>
      </c>
      <c r="D881" s="14" t="s">
        <v>1643</v>
      </c>
      <c r="E881" s="39"/>
      <c r="F881" s="14"/>
      <c r="G881" s="14"/>
      <c r="H881" s="14">
        <v>40</v>
      </c>
      <c r="I881" s="14">
        <v>91.8</v>
      </c>
      <c r="J881" s="9">
        <v>3.5</v>
      </c>
      <c r="K881" s="14">
        <v>55</v>
      </c>
      <c r="L881" s="14">
        <v>33.9</v>
      </c>
      <c r="M881" s="14">
        <v>0.73</v>
      </c>
      <c r="N881" s="14">
        <f t="shared" si="39"/>
        <v>0.77464788732394363</v>
      </c>
      <c r="O881" s="14">
        <f t="shared" si="40"/>
        <v>12.665615141955863</v>
      </c>
      <c r="P881" s="14"/>
      <c r="Q881" s="14"/>
      <c r="R881" s="14"/>
      <c r="W881" t="s">
        <v>3530</v>
      </c>
      <c r="X881" s="6">
        <v>2004</v>
      </c>
      <c r="Z881" s="6">
        <v>0</v>
      </c>
      <c r="AD881" s="14">
        <v>71</v>
      </c>
    </row>
    <row r="882" spans="1:30">
      <c r="A882" s="9">
        <v>8</v>
      </c>
      <c r="B882" s="9" t="str">
        <f t="shared" si="41"/>
        <v>Sica LP 208381100 ER 8 ohm</v>
      </c>
      <c r="C882" s="14" t="s">
        <v>879</v>
      </c>
      <c r="D882" s="14" t="s">
        <v>1644</v>
      </c>
      <c r="E882" s="39"/>
      <c r="F882" s="14"/>
      <c r="G882" s="14"/>
      <c r="H882" s="14">
        <v>90</v>
      </c>
      <c r="I882" s="14">
        <v>95</v>
      </c>
      <c r="J882" s="9">
        <v>1</v>
      </c>
      <c r="K882" s="14">
        <v>65</v>
      </c>
      <c r="L882" s="14">
        <v>25.9</v>
      </c>
      <c r="M882" s="14">
        <v>0.36</v>
      </c>
      <c r="N882" s="14">
        <f t="shared" si="39"/>
        <v>0.4088050314465409</v>
      </c>
      <c r="O882" s="14">
        <f t="shared" si="40"/>
        <v>3.0154639175257718</v>
      </c>
      <c r="P882" s="14"/>
      <c r="Q882" s="14"/>
      <c r="R882" s="14"/>
      <c r="W882" t="s">
        <v>3530</v>
      </c>
      <c r="X882" s="6">
        <v>2004</v>
      </c>
      <c r="Z882" s="6">
        <v>0</v>
      </c>
      <c r="AD882" s="14">
        <v>159</v>
      </c>
    </row>
    <row r="883" spans="1:30">
      <c r="A883" s="9">
        <v>8</v>
      </c>
      <c r="B883" s="9" t="str">
        <f t="shared" si="41"/>
        <v>Sica LP 20838426 ER 4 ohm</v>
      </c>
      <c r="C883" s="14" t="s">
        <v>879</v>
      </c>
      <c r="D883" s="14" t="s">
        <v>1645</v>
      </c>
      <c r="E883" s="39"/>
      <c r="F883" s="14"/>
      <c r="G883" s="14"/>
      <c r="H883" s="14">
        <v>80</v>
      </c>
      <c r="I883" s="14">
        <v>93.9</v>
      </c>
      <c r="J883" s="9">
        <v>2.5</v>
      </c>
      <c r="K883" s="14">
        <v>64</v>
      </c>
      <c r="L883" s="14">
        <v>27.7</v>
      </c>
      <c r="M883" s="14">
        <v>0.55000000000000004</v>
      </c>
      <c r="N883" s="14">
        <f t="shared" si="39"/>
        <v>0.59259259259259256</v>
      </c>
      <c r="O883" s="14">
        <f t="shared" si="40"/>
        <v>7.652173913043482</v>
      </c>
      <c r="P883" s="14"/>
      <c r="Q883" s="14"/>
      <c r="R883" s="14"/>
      <c r="W883" t="s">
        <v>3530</v>
      </c>
      <c r="X883" s="6">
        <v>2004</v>
      </c>
      <c r="Z883" s="6">
        <v>0</v>
      </c>
      <c r="AD883" s="14">
        <v>108</v>
      </c>
    </row>
    <row r="884" spans="1:30">
      <c r="A884" s="9">
        <v>8</v>
      </c>
      <c r="B884" s="9" t="str">
        <f t="shared" si="41"/>
        <v>Sica LP 20838426 ER 4 ohm</v>
      </c>
      <c r="C884" s="14" t="s">
        <v>879</v>
      </c>
      <c r="D884" s="14" t="s">
        <v>1645</v>
      </c>
      <c r="E884" s="39"/>
      <c r="F884" s="14"/>
      <c r="G884" s="14"/>
      <c r="H884" s="14">
        <v>80</v>
      </c>
      <c r="I884" s="14">
        <v>93.9</v>
      </c>
      <c r="J884" s="9">
        <v>2.5</v>
      </c>
      <c r="K884" s="14">
        <v>64</v>
      </c>
      <c r="L884" s="14">
        <v>27.7</v>
      </c>
      <c r="M884" s="14">
        <v>0.55000000000000004</v>
      </c>
      <c r="N884" s="14">
        <f t="shared" si="39"/>
        <v>0.59259259259259256</v>
      </c>
      <c r="O884" s="14">
        <f t="shared" si="40"/>
        <v>7.652173913043482</v>
      </c>
      <c r="P884" s="14"/>
      <c r="Q884" s="14"/>
      <c r="R884" s="14"/>
      <c r="W884" t="s">
        <v>3530</v>
      </c>
      <c r="X884" s="6">
        <v>2004</v>
      </c>
      <c r="Z884" s="6">
        <v>0</v>
      </c>
      <c r="AD884" s="14">
        <v>108</v>
      </c>
    </row>
    <row r="885" spans="1:30">
      <c r="A885" s="9">
        <v>8</v>
      </c>
      <c r="B885" s="9" t="str">
        <f t="shared" si="41"/>
        <v>Sica LP 20838426 SW 8+8 ohm</v>
      </c>
      <c r="C885" s="14" t="s">
        <v>879</v>
      </c>
      <c r="D885" s="14" t="s">
        <v>1646</v>
      </c>
      <c r="E885" s="39"/>
      <c r="F885" s="14"/>
      <c r="G885" s="14"/>
      <c r="H885" s="14">
        <v>140</v>
      </c>
      <c r="I885" s="14">
        <v>93.5</v>
      </c>
      <c r="J885" s="9">
        <v>3</v>
      </c>
      <c r="K885" s="14">
        <v>49.7</v>
      </c>
      <c r="L885" s="14">
        <v>26.1</v>
      </c>
      <c r="M885" s="14">
        <v>0.44</v>
      </c>
      <c r="N885" s="14">
        <f t="shared" si="39"/>
        <v>0.55222222222222228</v>
      </c>
      <c r="O885" s="14">
        <f t="shared" si="40"/>
        <v>2.1651485148514835</v>
      </c>
      <c r="P885" s="14"/>
      <c r="Q885" s="14"/>
      <c r="R885" s="14"/>
      <c r="W885" t="s">
        <v>3530</v>
      </c>
      <c r="X885" s="6">
        <v>2004</v>
      </c>
      <c r="Z885" s="6">
        <v>0</v>
      </c>
      <c r="AD885" s="14">
        <v>90</v>
      </c>
    </row>
    <row r="886" spans="1:30">
      <c r="A886" s="9">
        <v>8</v>
      </c>
      <c r="B886" s="9" t="str">
        <f t="shared" si="41"/>
        <v>Sica LP 20838426 W 8 ohm</v>
      </c>
      <c r="C886" s="14" t="s">
        <v>879</v>
      </c>
      <c r="D886" s="14" t="s">
        <v>1647</v>
      </c>
      <c r="E886" s="39"/>
      <c r="F886" s="14"/>
      <c r="G886" s="14"/>
      <c r="H886" s="14">
        <v>70</v>
      </c>
      <c r="I886" s="14">
        <v>89.8</v>
      </c>
      <c r="J886" s="9">
        <v>3</v>
      </c>
      <c r="K886" s="14">
        <v>50.1</v>
      </c>
      <c r="L886" s="14">
        <v>31</v>
      </c>
      <c r="M886" s="14">
        <v>0.6</v>
      </c>
      <c r="N886" s="14">
        <f t="shared" si="39"/>
        <v>0.7952380952380953</v>
      </c>
      <c r="O886" s="14">
        <f t="shared" si="40"/>
        <v>2.4439024390243893</v>
      </c>
      <c r="P886" s="14"/>
      <c r="Q886" s="14"/>
      <c r="R886" s="14"/>
      <c r="W886" t="s">
        <v>3530</v>
      </c>
      <c r="X886" s="6">
        <v>2004</v>
      </c>
      <c r="Z886" s="6">
        <v>0</v>
      </c>
      <c r="AD886" s="14">
        <v>63</v>
      </c>
    </row>
    <row r="887" spans="1:30">
      <c r="A887" s="9">
        <v>8</v>
      </c>
      <c r="B887" s="9" t="str">
        <f t="shared" si="41"/>
        <v>Sica LP 20838426 W 8 ohm</v>
      </c>
      <c r="C887" s="14" t="s">
        <v>879</v>
      </c>
      <c r="D887" s="14" t="s">
        <v>1647</v>
      </c>
      <c r="E887" s="39"/>
      <c r="F887" s="14"/>
      <c r="G887" s="14"/>
      <c r="H887" s="14">
        <v>70</v>
      </c>
      <c r="I887" s="14">
        <v>89.8</v>
      </c>
      <c r="J887" s="9">
        <v>3</v>
      </c>
      <c r="K887" s="14">
        <v>50.1</v>
      </c>
      <c r="L887" s="14">
        <v>31</v>
      </c>
      <c r="M887" s="14">
        <v>0.6</v>
      </c>
      <c r="N887" s="14">
        <f t="shared" si="39"/>
        <v>0.7952380952380953</v>
      </c>
      <c r="O887" s="14">
        <f t="shared" si="40"/>
        <v>2.4439024390243893</v>
      </c>
      <c r="P887" s="14"/>
      <c r="Q887" s="14"/>
      <c r="R887" s="14"/>
      <c r="W887" t="s">
        <v>3530</v>
      </c>
      <c r="X887" s="6">
        <v>2004</v>
      </c>
      <c r="Z887" s="6">
        <v>0</v>
      </c>
      <c r="AD887" s="14">
        <v>63</v>
      </c>
    </row>
    <row r="888" spans="1:30">
      <c r="A888" s="9">
        <v>8</v>
      </c>
      <c r="B888" s="9" t="str">
        <f t="shared" si="41"/>
        <v>Sica LP 20838426 WG 4 ohm</v>
      </c>
      <c r="C888" s="14" t="s">
        <v>879</v>
      </c>
      <c r="D888" s="14" t="s">
        <v>1648</v>
      </c>
      <c r="E888" s="39"/>
      <c r="F888" s="14"/>
      <c r="G888" s="14"/>
      <c r="H888" s="14">
        <v>70</v>
      </c>
      <c r="I888" s="14">
        <v>91.9</v>
      </c>
      <c r="J888" s="9">
        <v>3</v>
      </c>
      <c r="K888" s="14">
        <v>43.5</v>
      </c>
      <c r="L888" s="14">
        <v>45.7</v>
      </c>
      <c r="M888" s="14">
        <v>0.38</v>
      </c>
      <c r="N888" s="14">
        <f t="shared" si="39"/>
        <v>0.47802197802197804</v>
      </c>
      <c r="O888" s="14">
        <f t="shared" si="40"/>
        <v>1.8531390134529138</v>
      </c>
      <c r="P888" s="14"/>
      <c r="Q888" s="14"/>
      <c r="R888" s="14"/>
      <c r="W888" t="s">
        <v>3530</v>
      </c>
      <c r="X888" s="6">
        <v>2004</v>
      </c>
      <c r="Z888" s="6">
        <v>0</v>
      </c>
      <c r="AD888" s="14">
        <v>91</v>
      </c>
    </row>
    <row r="889" spans="1:30">
      <c r="A889" s="9">
        <v>8</v>
      </c>
      <c r="B889" s="9" t="str">
        <f t="shared" si="41"/>
        <v>Sica LP 20838426 WT 4 ohm</v>
      </c>
      <c r="C889" s="14" t="s">
        <v>879</v>
      </c>
      <c r="D889" s="14" t="s">
        <v>1649</v>
      </c>
      <c r="E889" s="39"/>
      <c r="F889" s="14"/>
      <c r="G889" s="14"/>
      <c r="H889" s="14">
        <v>70</v>
      </c>
      <c r="I889" s="14">
        <v>93.8</v>
      </c>
      <c r="J889" s="9">
        <v>1.5</v>
      </c>
      <c r="K889" s="14">
        <v>83</v>
      </c>
      <c r="L889" s="14">
        <v>15.9</v>
      </c>
      <c r="M889" s="14">
        <v>0.5</v>
      </c>
      <c r="N889" s="14">
        <f t="shared" si="39"/>
        <v>0.61029411764705888</v>
      </c>
      <c r="O889" s="14">
        <f t="shared" si="40"/>
        <v>2.7666666666666662</v>
      </c>
      <c r="P889" s="14"/>
      <c r="Q889" s="14"/>
      <c r="R889" s="14"/>
      <c r="W889" t="s">
        <v>3530</v>
      </c>
      <c r="X889" s="6">
        <v>2004</v>
      </c>
      <c r="Z889" s="6">
        <v>0</v>
      </c>
      <c r="AD889" s="14">
        <v>136</v>
      </c>
    </row>
    <row r="890" spans="1:30">
      <c r="A890" s="9">
        <v>8</v>
      </c>
      <c r="B890" s="9" t="str">
        <f t="shared" si="41"/>
        <v>Sica LP 20838426 WT 4 ohm</v>
      </c>
      <c r="C890" s="14" t="s">
        <v>879</v>
      </c>
      <c r="D890" s="14" t="s">
        <v>1649</v>
      </c>
      <c r="E890" s="39"/>
      <c r="F890" s="14"/>
      <c r="G890" s="14"/>
      <c r="H890" s="14">
        <v>70</v>
      </c>
      <c r="I890" s="14">
        <v>90.6</v>
      </c>
      <c r="J890" s="9">
        <v>3</v>
      </c>
      <c r="K890" s="14">
        <v>59</v>
      </c>
      <c r="L890" s="14">
        <v>23.1</v>
      </c>
      <c r="M890" s="14">
        <v>0.71</v>
      </c>
      <c r="N890" s="14">
        <f t="shared" si="39"/>
        <v>0.74683544303797467</v>
      </c>
      <c r="O890" s="14">
        <f t="shared" si="40"/>
        <v>14.395189003436398</v>
      </c>
      <c r="P890" s="14"/>
      <c r="Q890" s="14"/>
      <c r="R890" s="14"/>
      <c r="W890" t="s">
        <v>3530</v>
      </c>
      <c r="X890" s="6">
        <v>2004</v>
      </c>
      <c r="Z890" s="6">
        <v>0</v>
      </c>
      <c r="AD890" s="14">
        <v>79</v>
      </c>
    </row>
    <row r="891" spans="1:30">
      <c r="A891" s="9">
        <v>8</v>
      </c>
      <c r="B891" s="9" t="str">
        <f t="shared" si="41"/>
        <v>Sica LP 20838640 MR 8 W</v>
      </c>
      <c r="C891" s="14" t="s">
        <v>879</v>
      </c>
      <c r="D891" s="14" t="s">
        <v>1650</v>
      </c>
      <c r="E891" s="39"/>
      <c r="F891" s="14"/>
      <c r="G891" s="14"/>
      <c r="H891" s="14">
        <v>90</v>
      </c>
      <c r="I891" s="14">
        <v>98.7</v>
      </c>
      <c r="J891" s="9">
        <v>1</v>
      </c>
      <c r="K891" s="14">
        <v>460</v>
      </c>
      <c r="L891" s="14">
        <v>0.7</v>
      </c>
      <c r="M891" s="14">
        <v>1.82</v>
      </c>
      <c r="N891" s="14">
        <f t="shared" si="39"/>
        <v>2.1296296296296298</v>
      </c>
      <c r="O891" s="14">
        <f t="shared" si="40"/>
        <v>12.51794258373206</v>
      </c>
      <c r="P891" s="14"/>
      <c r="Q891" s="14"/>
      <c r="R891" s="14"/>
      <c r="W891" t="s">
        <v>3530</v>
      </c>
      <c r="X891" s="6">
        <v>2004</v>
      </c>
      <c r="Z891" s="6">
        <v>0</v>
      </c>
      <c r="AD891" s="14">
        <v>216</v>
      </c>
    </row>
    <row r="892" spans="1:30">
      <c r="A892" s="9">
        <v>8</v>
      </c>
      <c r="B892" s="9" t="str">
        <f t="shared" si="41"/>
        <v>Sica LP 20938640 HD202 4 ohm</v>
      </c>
      <c r="C892" s="14" t="s">
        <v>879</v>
      </c>
      <c r="D892" s="14" t="s">
        <v>1651</v>
      </c>
      <c r="E892" s="39"/>
      <c r="F892" s="14"/>
      <c r="G892" s="14"/>
      <c r="H892" s="14">
        <v>80</v>
      </c>
      <c r="I892" s="14">
        <v>92.6</v>
      </c>
      <c r="J892" s="9">
        <v>3</v>
      </c>
      <c r="K892" s="14">
        <v>53</v>
      </c>
      <c r="L892" s="14">
        <v>24.6</v>
      </c>
      <c r="M892" s="14">
        <v>0.4</v>
      </c>
      <c r="N892" s="14">
        <f t="shared" si="39"/>
        <v>0.41085271317829458</v>
      </c>
      <c r="O892" s="14">
        <f t="shared" si="40"/>
        <v>15.142857142857173</v>
      </c>
      <c r="P892" s="14"/>
      <c r="Q892" s="14"/>
      <c r="R892" s="14"/>
      <c r="W892" t="s">
        <v>3530</v>
      </c>
      <c r="X892" s="6">
        <v>2004</v>
      </c>
      <c r="Z892" s="6">
        <v>0</v>
      </c>
      <c r="AD892" s="14">
        <v>129</v>
      </c>
    </row>
    <row r="893" spans="1:30">
      <c r="A893" s="9">
        <v>8</v>
      </c>
      <c r="B893" s="9" t="str">
        <f t="shared" si="41"/>
        <v>Sica LP 20938640 HD202 4 ohm</v>
      </c>
      <c r="C893" s="14" t="s">
        <v>879</v>
      </c>
      <c r="D893" s="14" t="s">
        <v>1651</v>
      </c>
      <c r="E893" s="39"/>
      <c r="F893" s="14"/>
      <c r="G893" s="14"/>
      <c r="H893" s="14">
        <v>70</v>
      </c>
      <c r="I893" s="14">
        <v>94.4</v>
      </c>
      <c r="J893" s="9">
        <v>2</v>
      </c>
      <c r="K893" s="14">
        <v>70</v>
      </c>
      <c r="L893" s="14">
        <v>21.5</v>
      </c>
      <c r="M893" s="14">
        <v>0.45</v>
      </c>
      <c r="N893" s="14">
        <f t="shared" si="39"/>
        <v>0.51851851851851849</v>
      </c>
      <c r="O893" s="14">
        <f t="shared" si="40"/>
        <v>3.4054054054054048</v>
      </c>
      <c r="P893" s="14"/>
      <c r="Q893" s="14"/>
      <c r="R893" s="14"/>
      <c r="W893" t="s">
        <v>3530</v>
      </c>
      <c r="X893" s="6">
        <v>2004</v>
      </c>
      <c r="Z893" s="6">
        <v>0</v>
      </c>
      <c r="AD893" s="14">
        <v>135</v>
      </c>
    </row>
    <row r="894" spans="1:30">
      <c r="A894" s="9">
        <v>8</v>
      </c>
      <c r="B894" s="9" t="str">
        <f t="shared" si="41"/>
        <v>Sica LP 20950640 WT 8 ohm</v>
      </c>
      <c r="C894" s="14" t="s">
        <v>879</v>
      </c>
      <c r="D894" s="14" t="s">
        <v>1652</v>
      </c>
      <c r="E894" s="39"/>
      <c r="F894" s="14"/>
      <c r="G894" s="14"/>
      <c r="H894" s="14">
        <v>90</v>
      </c>
      <c r="I894" s="14">
        <v>94.1</v>
      </c>
      <c r="J894" s="9">
        <v>1.5</v>
      </c>
      <c r="K894" s="14">
        <v>67.5</v>
      </c>
      <c r="L894" s="14">
        <v>19.8</v>
      </c>
      <c r="M894" s="14">
        <v>0.45</v>
      </c>
      <c r="N894" s="14">
        <f t="shared" si="39"/>
        <v>0.46875</v>
      </c>
      <c r="O894" s="14">
        <f t="shared" si="40"/>
        <v>11.249999999999984</v>
      </c>
      <c r="P894" s="14"/>
      <c r="Q894" s="14"/>
      <c r="R894" s="14"/>
      <c r="W894" t="s">
        <v>3530</v>
      </c>
      <c r="X894" s="6">
        <v>2004</v>
      </c>
      <c r="Z894" s="6">
        <v>0</v>
      </c>
      <c r="AD894" s="14">
        <v>144</v>
      </c>
    </row>
    <row r="895" spans="1:30">
      <c r="A895" s="9">
        <v>8</v>
      </c>
      <c r="B895" s="9" t="str">
        <f t="shared" si="41"/>
        <v>Sica LP 20950810 RIC 8 ohm</v>
      </c>
      <c r="C895" s="14" t="s">
        <v>879</v>
      </c>
      <c r="D895" s="14" t="s">
        <v>1653</v>
      </c>
      <c r="E895" s="39"/>
      <c r="F895" s="14"/>
      <c r="G895" s="14"/>
      <c r="H895" s="14">
        <v>100</v>
      </c>
      <c r="I895" s="14">
        <v>95.9</v>
      </c>
      <c r="J895" s="9">
        <v>1.5</v>
      </c>
      <c r="K895" s="14">
        <v>68</v>
      </c>
      <c r="L895" s="14">
        <v>19.7</v>
      </c>
      <c r="M895" s="14">
        <v>0.32</v>
      </c>
      <c r="N895" s="14">
        <f t="shared" si="39"/>
        <v>0.34</v>
      </c>
      <c r="O895" s="14">
        <f t="shared" si="40"/>
        <v>5.4399999999999933</v>
      </c>
      <c r="P895" s="14"/>
      <c r="Q895" s="14"/>
      <c r="R895" s="14"/>
      <c r="W895" t="s">
        <v>3530</v>
      </c>
      <c r="X895" s="6">
        <v>2004</v>
      </c>
      <c r="Z895" s="6">
        <v>0</v>
      </c>
      <c r="AD895" s="14">
        <v>200</v>
      </c>
    </row>
    <row r="896" spans="1:30">
      <c r="A896" s="9">
        <v>8</v>
      </c>
      <c r="B896" s="9" t="str">
        <f t="shared" si="41"/>
        <v>Sica LP 20950810 T 8 ohm</v>
      </c>
      <c r="C896" s="14" t="s">
        <v>879</v>
      </c>
      <c r="D896" s="14" t="s">
        <v>1654</v>
      </c>
      <c r="E896" s="39"/>
      <c r="F896" s="14"/>
      <c r="G896" s="14"/>
      <c r="H896" s="14">
        <v>100</v>
      </c>
      <c r="I896" s="14">
        <v>96.2</v>
      </c>
      <c r="J896" s="9">
        <v>1.5</v>
      </c>
      <c r="K896" s="14">
        <v>76</v>
      </c>
      <c r="L896" s="14">
        <v>16.600000000000001</v>
      </c>
      <c r="M896" s="14">
        <v>0.34</v>
      </c>
      <c r="N896" s="14">
        <f t="shared" si="39"/>
        <v>0.36018957345971564</v>
      </c>
      <c r="O896" s="14">
        <f t="shared" si="40"/>
        <v>6.0657276995305196</v>
      </c>
      <c r="P896" s="14"/>
      <c r="Q896" s="14"/>
      <c r="R896" s="14"/>
      <c r="W896" t="s">
        <v>3530</v>
      </c>
      <c r="X896" s="6">
        <v>2004</v>
      </c>
      <c r="Z896" s="6">
        <v>0</v>
      </c>
      <c r="AD896" s="14">
        <v>211</v>
      </c>
    </row>
    <row r="897" spans="1:30">
      <c r="A897" s="9">
        <v>8</v>
      </c>
      <c r="B897" s="9" t="str">
        <f t="shared" si="41"/>
        <v>Sinus 20WBA10,3BP8</v>
      </c>
      <c r="C897" s="14" t="s">
        <v>887</v>
      </c>
      <c r="D897" s="14" t="s">
        <v>1655</v>
      </c>
      <c r="E897" s="39"/>
      <c r="F897" s="14"/>
      <c r="G897" s="14"/>
      <c r="H897" s="14">
        <v>100</v>
      </c>
      <c r="I897" s="14"/>
      <c r="J897" s="9">
        <v>7.1</v>
      </c>
      <c r="K897" s="14">
        <v>33.4</v>
      </c>
      <c r="L897" s="14">
        <v>75</v>
      </c>
      <c r="M897" s="14">
        <v>0.34</v>
      </c>
      <c r="N897" s="14">
        <f t="shared" si="39"/>
        <v>0.39761904761904759</v>
      </c>
      <c r="O897" s="14">
        <f t="shared" si="40"/>
        <v>2.3462809917355401</v>
      </c>
      <c r="P897" s="14"/>
      <c r="Q897" s="14"/>
      <c r="R897" s="14"/>
      <c r="W897" t="s">
        <v>3530</v>
      </c>
      <c r="X897" s="6">
        <v>2004</v>
      </c>
      <c r="Z897" s="6">
        <v>0</v>
      </c>
      <c r="AD897" s="14">
        <v>84</v>
      </c>
    </row>
    <row r="898" spans="1:30">
      <c r="A898" s="9">
        <v>8</v>
      </c>
      <c r="B898" s="9" t="str">
        <f t="shared" si="41"/>
        <v>Soundstream EXW-8</v>
      </c>
      <c r="C898" s="14" t="s">
        <v>1656</v>
      </c>
      <c r="D898" s="14" t="s">
        <v>1657</v>
      </c>
      <c r="E898" s="39"/>
      <c r="F898" s="14"/>
      <c r="G898" s="14"/>
      <c r="H898" s="14">
        <v>200</v>
      </c>
      <c r="I898" s="14">
        <v>87.9</v>
      </c>
      <c r="J898" s="9">
        <v>10.25</v>
      </c>
      <c r="K898" s="14">
        <v>34</v>
      </c>
      <c r="L898" s="14">
        <v>18.63</v>
      </c>
      <c r="M898" s="14">
        <v>0.42099999999999999</v>
      </c>
      <c r="N898" s="14">
        <f t="shared" ref="N898:N961" si="42">IF(AD898&gt;0,K898/AD898,0)</f>
        <v>0.44736842105263158</v>
      </c>
      <c r="O898" s="14">
        <f t="shared" ref="O898:O961" si="43">IF(AD898&gt;0,1/(1/M898-1/N898),0)</f>
        <v>7.1427145708582902</v>
      </c>
      <c r="P898" s="14"/>
      <c r="Q898" s="14"/>
      <c r="R898" s="14"/>
      <c r="W898" t="s">
        <v>3530</v>
      </c>
      <c r="X898" s="6">
        <v>2004</v>
      </c>
      <c r="Z898" s="6">
        <v>0</v>
      </c>
      <c r="AD898" s="14">
        <v>76</v>
      </c>
    </row>
    <row r="899" spans="1:30">
      <c r="A899" s="9">
        <v>8</v>
      </c>
      <c r="B899" s="9" t="str">
        <f t="shared" ref="B899:B962" si="44">CONCATENATE(C899,CHAR(32),D899)</f>
        <v>Speakerlab W824P</v>
      </c>
      <c r="C899" s="14" t="s">
        <v>1658</v>
      </c>
      <c r="D899" s="14" t="s">
        <v>1659</v>
      </c>
      <c r="E899" s="39"/>
      <c r="F899" s="14"/>
      <c r="G899" s="14"/>
      <c r="H899" s="14">
        <v>150</v>
      </c>
      <c r="I899" s="14">
        <v>88</v>
      </c>
      <c r="J899" s="9">
        <v>3</v>
      </c>
      <c r="K899" s="14">
        <v>47</v>
      </c>
      <c r="L899" s="14">
        <v>37.29</v>
      </c>
      <c r="M899" s="14">
        <v>0.70450000000000002</v>
      </c>
      <c r="N899" s="14">
        <f t="shared" si="42"/>
        <v>0.8867924528301887</v>
      </c>
      <c r="O899" s="14">
        <f t="shared" si="43"/>
        <v>3.4271593437871974</v>
      </c>
      <c r="P899" s="14"/>
      <c r="Q899" s="14"/>
      <c r="R899" s="14"/>
      <c r="W899" t="s">
        <v>3530</v>
      </c>
      <c r="X899" s="6">
        <v>2004</v>
      </c>
      <c r="Z899" s="6">
        <v>0</v>
      </c>
      <c r="AD899" s="14">
        <v>53</v>
      </c>
    </row>
    <row r="900" spans="1:30">
      <c r="A900" s="9">
        <v>8</v>
      </c>
      <c r="B900" s="9" t="str">
        <f t="shared" si="44"/>
        <v>Speakerlab W828P</v>
      </c>
      <c r="C900" s="14" t="s">
        <v>1658</v>
      </c>
      <c r="D900" s="14" t="s">
        <v>1660</v>
      </c>
      <c r="E900" s="39"/>
      <c r="F900" s="14"/>
      <c r="G900" s="14"/>
      <c r="H900" s="14">
        <v>150</v>
      </c>
      <c r="I900" s="14">
        <v>87</v>
      </c>
      <c r="J900" s="9">
        <v>3</v>
      </c>
      <c r="K900" s="14">
        <v>44</v>
      </c>
      <c r="L900" s="14">
        <v>45.42</v>
      </c>
      <c r="M900" s="14">
        <v>0.85160000000000002</v>
      </c>
      <c r="N900" s="14">
        <f t="shared" si="42"/>
        <v>1.1891891891891893</v>
      </c>
      <c r="O900" s="14">
        <f t="shared" si="43"/>
        <v>2.9998398821532639</v>
      </c>
      <c r="P900" s="14"/>
      <c r="Q900" s="14"/>
      <c r="R900" s="14"/>
      <c r="W900" t="s">
        <v>3530</v>
      </c>
      <c r="X900" s="6">
        <v>2004</v>
      </c>
      <c r="Z900" s="6">
        <v>0</v>
      </c>
      <c r="AD900" s="14">
        <v>37</v>
      </c>
    </row>
    <row r="901" spans="1:30">
      <c r="A901" s="9">
        <v>8</v>
      </c>
      <c r="B901" s="9" t="str">
        <f t="shared" si="44"/>
        <v>Speakerlab W838R</v>
      </c>
      <c r="C901" s="14" t="s">
        <v>1658</v>
      </c>
      <c r="D901" s="14" t="s">
        <v>1661</v>
      </c>
      <c r="E901" s="39"/>
      <c r="F901" s="14"/>
      <c r="G901" s="14"/>
      <c r="H901" s="14">
        <v>150</v>
      </c>
      <c r="I901" s="14">
        <v>89</v>
      </c>
      <c r="J901" s="9">
        <v>3</v>
      </c>
      <c r="K901" s="14">
        <v>29.5</v>
      </c>
      <c r="L901" s="14">
        <v>84.67</v>
      </c>
      <c r="M901" s="14">
        <v>0.33360000000000001</v>
      </c>
      <c r="N901" s="14">
        <f t="shared" si="42"/>
        <v>0.40972222222222221</v>
      </c>
      <c r="O901" s="14">
        <f t="shared" si="43"/>
        <v>1.7955772879871557</v>
      </c>
      <c r="P901" s="14"/>
      <c r="Q901" s="14"/>
      <c r="R901" s="14"/>
      <c r="W901" t="s">
        <v>3530</v>
      </c>
      <c r="X901" s="6">
        <v>2004</v>
      </c>
      <c r="Z901" s="6">
        <v>0</v>
      </c>
      <c r="AD901" s="14">
        <v>72</v>
      </c>
    </row>
    <row r="902" spans="1:30">
      <c r="A902" s="9">
        <v>8</v>
      </c>
      <c r="B902" s="9" t="str">
        <f t="shared" si="44"/>
        <v>Stillwater C-8</v>
      </c>
      <c r="C902" s="14" t="s">
        <v>1292</v>
      </c>
      <c r="D902" s="14" t="s">
        <v>1662</v>
      </c>
      <c r="E902" s="39"/>
      <c r="F902" s="14"/>
      <c r="G902" s="14"/>
      <c r="H902" s="14">
        <v>200</v>
      </c>
      <c r="I902" s="14">
        <v>95</v>
      </c>
      <c r="J902" s="9"/>
      <c r="K902" s="14">
        <v>31</v>
      </c>
      <c r="L902" s="14">
        <v>65.16</v>
      </c>
      <c r="M902" s="14">
        <v>0.33800000000000002</v>
      </c>
      <c r="N902" s="14">
        <f t="shared" si="42"/>
        <v>0</v>
      </c>
      <c r="O902" s="14">
        <f t="shared" si="43"/>
        <v>0</v>
      </c>
      <c r="P902" s="14"/>
      <c r="Q902" s="14"/>
      <c r="R902" s="14"/>
      <c r="W902" t="s">
        <v>3530</v>
      </c>
      <c r="X902" s="6">
        <v>2004</v>
      </c>
      <c r="Z902" s="6">
        <v>0</v>
      </c>
      <c r="AD902" s="14"/>
    </row>
    <row r="903" spans="1:30">
      <c r="A903" s="9">
        <v>8</v>
      </c>
      <c r="B903" s="9" t="str">
        <f t="shared" si="44"/>
        <v>Stillwater F-8</v>
      </c>
      <c r="C903" s="14" t="s">
        <v>1292</v>
      </c>
      <c r="D903" s="14" t="s">
        <v>1663</v>
      </c>
      <c r="E903" s="39"/>
      <c r="F903" s="14"/>
      <c r="G903" s="14"/>
      <c r="H903" s="14">
        <v>200</v>
      </c>
      <c r="I903" s="14">
        <v>95</v>
      </c>
      <c r="J903" s="9"/>
      <c r="K903" s="14">
        <v>52</v>
      </c>
      <c r="L903" s="14">
        <v>20.99</v>
      </c>
      <c r="M903" s="14">
        <v>0.59</v>
      </c>
      <c r="N903" s="14">
        <f t="shared" si="42"/>
        <v>0</v>
      </c>
      <c r="O903" s="14">
        <f t="shared" si="43"/>
        <v>0</v>
      </c>
      <c r="P903" s="14"/>
      <c r="Q903" s="14"/>
      <c r="R903" s="14"/>
      <c r="W903" t="s">
        <v>3530</v>
      </c>
      <c r="X903" s="6">
        <v>2004</v>
      </c>
      <c r="Z903" s="6">
        <v>0</v>
      </c>
      <c r="AD903" s="14"/>
    </row>
    <row r="904" spans="1:30">
      <c r="A904" s="9">
        <v>8</v>
      </c>
      <c r="B904" s="9" t="str">
        <f t="shared" si="44"/>
        <v>Tang Band W8-740C</v>
      </c>
      <c r="C904" s="14" t="s">
        <v>14</v>
      </c>
      <c r="D904" s="14" t="s">
        <v>158</v>
      </c>
      <c r="E904" s="39"/>
      <c r="F904" s="14"/>
      <c r="G904" s="14"/>
      <c r="H904" s="14">
        <v>120</v>
      </c>
      <c r="I904" s="14">
        <v>84</v>
      </c>
      <c r="J904" s="9">
        <v>12</v>
      </c>
      <c r="K904" s="14">
        <v>28</v>
      </c>
      <c r="L904" s="14">
        <v>23</v>
      </c>
      <c r="M904" s="14">
        <v>0.3</v>
      </c>
      <c r="N904" s="14">
        <f t="shared" si="42"/>
        <v>0.30107526881720431</v>
      </c>
      <c r="O904" s="14">
        <f t="shared" si="43"/>
        <v>83.999999999997158</v>
      </c>
      <c r="P904" s="14"/>
      <c r="Q904" s="14"/>
      <c r="R904" s="14"/>
      <c r="W904" t="s">
        <v>3530</v>
      </c>
      <c r="X904" s="6">
        <v>2004</v>
      </c>
      <c r="Z904" s="6">
        <v>0</v>
      </c>
      <c r="AD904" s="14">
        <v>93</v>
      </c>
    </row>
    <row r="905" spans="1:30">
      <c r="A905" s="9">
        <v>8</v>
      </c>
      <c r="B905" s="9" t="str">
        <f t="shared" si="44"/>
        <v>Tang Band W8-750A</v>
      </c>
      <c r="C905" s="14" t="s">
        <v>14</v>
      </c>
      <c r="D905" s="14" t="s">
        <v>1664</v>
      </c>
      <c r="E905" s="39"/>
      <c r="F905" s="14"/>
      <c r="G905" s="14"/>
      <c r="H905" s="14">
        <v>70</v>
      </c>
      <c r="I905" s="14">
        <v>88</v>
      </c>
      <c r="J905" s="9">
        <v>3.9</v>
      </c>
      <c r="K905" s="14">
        <v>29</v>
      </c>
      <c r="L905" s="14">
        <v>82.16</v>
      </c>
      <c r="M905" s="14">
        <v>0.36</v>
      </c>
      <c r="N905" s="14">
        <f t="shared" si="42"/>
        <v>0.42028985507246375</v>
      </c>
      <c r="O905" s="14">
        <f t="shared" si="43"/>
        <v>2.5096153846153859</v>
      </c>
      <c r="P905" s="14"/>
      <c r="Q905" s="14"/>
      <c r="R905" s="14"/>
      <c r="W905" t="s">
        <v>3530</v>
      </c>
      <c r="X905" s="6">
        <v>2004</v>
      </c>
      <c r="Z905" s="6">
        <v>0</v>
      </c>
      <c r="AD905" s="14">
        <v>69</v>
      </c>
    </row>
    <row r="906" spans="1:30">
      <c r="A906" s="9">
        <v>8</v>
      </c>
      <c r="B906" s="9" t="str">
        <f t="shared" si="44"/>
        <v>Tang Band W8-754SB</v>
      </c>
      <c r="C906" s="14" t="s">
        <v>14</v>
      </c>
      <c r="D906" s="14" t="s">
        <v>1665</v>
      </c>
      <c r="E906" s="39"/>
      <c r="F906" s="14"/>
      <c r="G906" s="14"/>
      <c r="H906" s="14">
        <v>60</v>
      </c>
      <c r="I906" s="14">
        <v>91</v>
      </c>
      <c r="J906" s="9">
        <v>3.5</v>
      </c>
      <c r="K906" s="14">
        <v>45</v>
      </c>
      <c r="L906" s="14">
        <v>47.2</v>
      </c>
      <c r="M906" s="14">
        <v>0.42</v>
      </c>
      <c r="N906" s="14">
        <f t="shared" si="42"/>
        <v>0.47872340425531917</v>
      </c>
      <c r="O906" s="14">
        <f t="shared" si="43"/>
        <v>3.4239130434782572</v>
      </c>
      <c r="P906" s="14"/>
      <c r="Q906" s="14"/>
      <c r="R906" s="14"/>
      <c r="W906" t="s">
        <v>3530</v>
      </c>
      <c r="X906" s="6">
        <v>2004</v>
      </c>
      <c r="Z906" s="6">
        <v>0</v>
      </c>
      <c r="AD906" s="14">
        <v>94</v>
      </c>
    </row>
    <row r="907" spans="1:30">
      <c r="A907" s="9">
        <v>8</v>
      </c>
      <c r="B907" s="9" t="str">
        <f t="shared" si="44"/>
        <v>Tang Band W8-933</v>
      </c>
      <c r="C907" s="14" t="s">
        <v>14</v>
      </c>
      <c r="D907" s="14" t="s">
        <v>1666</v>
      </c>
      <c r="E907" s="39"/>
      <c r="F907" s="14"/>
      <c r="G907" s="14"/>
      <c r="H907" s="14">
        <v>80</v>
      </c>
      <c r="I907" s="14">
        <v>86</v>
      </c>
      <c r="J907" s="9">
        <v>8</v>
      </c>
      <c r="K907" s="14">
        <v>35</v>
      </c>
      <c r="L907" s="14">
        <v>25.55</v>
      </c>
      <c r="M907" s="14">
        <v>0.4</v>
      </c>
      <c r="N907" s="14">
        <f t="shared" si="42"/>
        <v>0.4375</v>
      </c>
      <c r="O907" s="14">
        <f t="shared" si="43"/>
        <v>4.6666666666666643</v>
      </c>
      <c r="P907" s="14"/>
      <c r="Q907" s="14"/>
      <c r="R907" s="14"/>
      <c r="W907" t="s">
        <v>3530</v>
      </c>
      <c r="X907" s="6">
        <v>2004</v>
      </c>
      <c r="Z907" s="6">
        <v>0</v>
      </c>
      <c r="AD907" s="14">
        <v>80</v>
      </c>
    </row>
    <row r="908" spans="1:30">
      <c r="A908" s="9">
        <v>8</v>
      </c>
      <c r="B908" s="9" t="str">
        <f t="shared" si="44"/>
        <v>Tang Band W8-997</v>
      </c>
      <c r="C908" s="14" t="s">
        <v>14</v>
      </c>
      <c r="D908" s="14" t="s">
        <v>1667</v>
      </c>
      <c r="E908" s="39"/>
      <c r="F908" s="14"/>
      <c r="G908" s="14"/>
      <c r="H908" s="14">
        <v>200</v>
      </c>
      <c r="I908" s="14">
        <v>95</v>
      </c>
      <c r="J908" s="9">
        <v>2</v>
      </c>
      <c r="K908" s="14">
        <v>55</v>
      </c>
      <c r="L908" s="14">
        <v>25.9</v>
      </c>
      <c r="M908" s="14">
        <v>0.2</v>
      </c>
      <c r="N908" s="14">
        <f t="shared" si="42"/>
        <v>0.20992366412213739</v>
      </c>
      <c r="O908" s="14">
        <f t="shared" si="43"/>
        <v>4.2307692307692317</v>
      </c>
      <c r="P908" s="14"/>
      <c r="Q908" s="14"/>
      <c r="R908" s="14"/>
      <c r="W908" t="s">
        <v>3530</v>
      </c>
      <c r="X908" s="6">
        <v>2004</v>
      </c>
      <c r="Z908" s="6">
        <v>0</v>
      </c>
      <c r="AD908" s="14">
        <v>262</v>
      </c>
    </row>
    <row r="909" spans="1:30">
      <c r="A909" s="9">
        <v>8</v>
      </c>
      <c r="B909" s="9" t="str">
        <f t="shared" si="44"/>
        <v>Thump T803P</v>
      </c>
      <c r="C909" s="14" t="s">
        <v>1668</v>
      </c>
      <c r="D909" s="14" t="s">
        <v>1669</v>
      </c>
      <c r="E909" s="39"/>
      <c r="F909" s="14"/>
      <c r="G909" s="14"/>
      <c r="H909" s="14">
        <v>100</v>
      </c>
      <c r="I909" s="14">
        <v>91</v>
      </c>
      <c r="J909" s="9"/>
      <c r="K909" s="14">
        <v>56</v>
      </c>
      <c r="L909" s="14">
        <v>18</v>
      </c>
      <c r="M909" s="14">
        <v>0.74</v>
      </c>
      <c r="N909" s="14">
        <f t="shared" si="42"/>
        <v>0.98245614035087714</v>
      </c>
      <c r="O909" s="14">
        <f t="shared" si="43"/>
        <v>2.9985528219971074</v>
      </c>
      <c r="P909" s="14"/>
      <c r="Q909" s="14"/>
      <c r="R909" s="14"/>
      <c r="W909" t="s">
        <v>3530</v>
      </c>
      <c r="X909" s="6">
        <v>2004</v>
      </c>
      <c r="Z909" s="6">
        <v>0</v>
      </c>
      <c r="AD909" s="14">
        <v>57</v>
      </c>
    </row>
    <row r="910" spans="1:30">
      <c r="A910" s="9">
        <v>8</v>
      </c>
      <c r="B910" s="9" t="str">
        <f t="shared" si="44"/>
        <v>Thump T858</v>
      </c>
      <c r="C910" s="14" t="s">
        <v>1668</v>
      </c>
      <c r="D910" s="14" t="s">
        <v>1670</v>
      </c>
      <c r="E910" s="39"/>
      <c r="F910" s="14"/>
      <c r="G910" s="14"/>
      <c r="H910" s="14">
        <v>125</v>
      </c>
      <c r="I910" s="14">
        <v>91</v>
      </c>
      <c r="J910" s="9"/>
      <c r="K910" s="14">
        <v>55</v>
      </c>
      <c r="L910" s="14">
        <v>18</v>
      </c>
      <c r="M910" s="14">
        <v>0.74</v>
      </c>
      <c r="N910" s="14">
        <f t="shared" si="42"/>
        <v>0.9821428571428571</v>
      </c>
      <c r="O910" s="14">
        <f t="shared" si="43"/>
        <v>3.0014749262536888</v>
      </c>
      <c r="P910" s="14"/>
      <c r="Q910" s="14"/>
      <c r="R910" s="14"/>
      <c r="W910" t="s">
        <v>3530</v>
      </c>
      <c r="X910" s="6">
        <v>2004</v>
      </c>
      <c r="Z910" s="6">
        <v>0</v>
      </c>
      <c r="AD910" s="14">
        <v>56</v>
      </c>
    </row>
    <row r="911" spans="1:30">
      <c r="A911" s="9">
        <v>8</v>
      </c>
      <c r="B911" s="9" t="str">
        <f t="shared" si="44"/>
        <v>Thump T867</v>
      </c>
      <c r="C911" s="14" t="s">
        <v>1668</v>
      </c>
      <c r="D911" s="14" t="s">
        <v>1671</v>
      </c>
      <c r="E911" s="39"/>
      <c r="F911" s="14"/>
      <c r="G911" s="14"/>
      <c r="H911" s="14">
        <v>400</v>
      </c>
      <c r="I911" s="14">
        <v>92</v>
      </c>
      <c r="J911" s="9"/>
      <c r="K911" s="14">
        <v>40</v>
      </c>
      <c r="L911" s="14">
        <v>17</v>
      </c>
      <c r="M911" s="14">
        <v>0.55000000000000004</v>
      </c>
      <c r="N911" s="14">
        <f t="shared" si="42"/>
        <v>0.7407407407407407</v>
      </c>
      <c r="O911" s="14">
        <f t="shared" si="43"/>
        <v>2.1359223300970882</v>
      </c>
      <c r="P911" s="14"/>
      <c r="Q911" s="14"/>
      <c r="R911" s="14"/>
      <c r="W911" t="s">
        <v>3530</v>
      </c>
      <c r="X911" s="6">
        <v>2004</v>
      </c>
      <c r="Z911" s="6">
        <v>0</v>
      </c>
      <c r="AD911" s="14">
        <v>54</v>
      </c>
    </row>
    <row r="912" spans="1:30">
      <c r="A912" s="9">
        <v>8</v>
      </c>
      <c r="B912" s="9" t="str">
        <f t="shared" si="44"/>
        <v>Ultimate CA8020</v>
      </c>
      <c r="C912" s="14" t="s">
        <v>936</v>
      </c>
      <c r="D912" s="14" t="s">
        <v>1672</v>
      </c>
      <c r="E912" s="39"/>
      <c r="F912" s="14"/>
      <c r="G912" s="14"/>
      <c r="H912" s="14">
        <v>45</v>
      </c>
      <c r="I912" s="14">
        <v>89</v>
      </c>
      <c r="J912" s="9">
        <v>5.08</v>
      </c>
      <c r="K912" s="14">
        <v>48</v>
      </c>
      <c r="L912" s="14">
        <v>36.83</v>
      </c>
      <c r="M912" s="14">
        <v>0.66</v>
      </c>
      <c r="N912" s="14">
        <f t="shared" si="42"/>
        <v>0</v>
      </c>
      <c r="O912" s="14">
        <f t="shared" si="43"/>
        <v>0</v>
      </c>
      <c r="P912" s="14"/>
      <c r="Q912" s="14"/>
      <c r="R912" s="14"/>
      <c r="W912" t="s">
        <v>3530</v>
      </c>
      <c r="X912" s="6">
        <v>2004</v>
      </c>
      <c r="Z912" s="6">
        <v>0</v>
      </c>
      <c r="AD912" s="14"/>
    </row>
    <row r="913" spans="1:30">
      <c r="A913" s="9">
        <v>8</v>
      </c>
      <c r="B913" s="9" t="str">
        <f t="shared" si="44"/>
        <v>Ultimate IMC8025</v>
      </c>
      <c r="C913" s="14" t="s">
        <v>936</v>
      </c>
      <c r="D913" s="14" t="s">
        <v>1673</v>
      </c>
      <c r="E913" s="39"/>
      <c r="F913" s="14"/>
      <c r="G913" s="14"/>
      <c r="H913" s="14">
        <v>80</v>
      </c>
      <c r="I913" s="14">
        <v>90</v>
      </c>
      <c r="J913" s="9">
        <v>5.08</v>
      </c>
      <c r="K913" s="14">
        <v>45</v>
      </c>
      <c r="L913" s="14">
        <v>36.83</v>
      </c>
      <c r="M913" s="14">
        <v>0.44</v>
      </c>
      <c r="N913" s="14">
        <f t="shared" si="42"/>
        <v>0</v>
      </c>
      <c r="O913" s="14">
        <f t="shared" si="43"/>
        <v>0</v>
      </c>
      <c r="P913" s="14"/>
      <c r="Q913" s="14"/>
      <c r="R913" s="14"/>
      <c r="W913" t="s">
        <v>3530</v>
      </c>
      <c r="X913" s="6">
        <v>2004</v>
      </c>
      <c r="Z913" s="6">
        <v>0</v>
      </c>
      <c r="AD913" s="14"/>
    </row>
    <row r="914" spans="1:30">
      <c r="A914" s="9">
        <v>8</v>
      </c>
      <c r="B914" s="9" t="str">
        <f t="shared" si="44"/>
        <v>Ultimate MW8020A</v>
      </c>
      <c r="C914" s="14" t="s">
        <v>936</v>
      </c>
      <c r="D914" s="14" t="s">
        <v>1674</v>
      </c>
      <c r="E914" s="39"/>
      <c r="F914" s="14"/>
      <c r="G914" s="14"/>
      <c r="H914" s="14">
        <v>70</v>
      </c>
      <c r="I914" s="14">
        <v>93</v>
      </c>
      <c r="J914" s="9">
        <v>3.1749999999999998</v>
      </c>
      <c r="K914" s="14">
        <v>42</v>
      </c>
      <c r="L914" s="14">
        <v>70.83</v>
      </c>
      <c r="M914" s="14">
        <v>0.38</v>
      </c>
      <c r="N914" s="14">
        <f t="shared" si="42"/>
        <v>0</v>
      </c>
      <c r="O914" s="14">
        <f t="shared" si="43"/>
        <v>0</v>
      </c>
      <c r="P914" s="14"/>
      <c r="Q914" s="14"/>
      <c r="R914" s="14"/>
      <c r="W914" t="s">
        <v>3530</v>
      </c>
      <c r="X914" s="6">
        <v>2004</v>
      </c>
      <c r="Z914" s="6">
        <v>0</v>
      </c>
      <c r="AD914" s="14"/>
    </row>
    <row r="915" spans="1:30">
      <c r="A915" s="9">
        <v>8</v>
      </c>
      <c r="B915" s="9" t="str">
        <f t="shared" si="44"/>
        <v>Ultimate MW8020A</v>
      </c>
      <c r="C915" s="14" t="s">
        <v>936</v>
      </c>
      <c r="D915" s="14" t="s">
        <v>1674</v>
      </c>
      <c r="E915" s="39"/>
      <c r="F915" s="14"/>
      <c r="G915" s="14"/>
      <c r="H915" s="14">
        <v>70</v>
      </c>
      <c r="I915" s="14">
        <v>89</v>
      </c>
      <c r="J915" s="9">
        <v>3.2</v>
      </c>
      <c r="K915" s="14">
        <v>42</v>
      </c>
      <c r="L915" s="14">
        <v>70.8</v>
      </c>
      <c r="M915" s="14">
        <v>0.81179999999999997</v>
      </c>
      <c r="N915" s="14">
        <f t="shared" si="42"/>
        <v>0.97674418604651159</v>
      </c>
      <c r="O915" s="14">
        <f t="shared" si="43"/>
        <v>4.8072075120548208</v>
      </c>
      <c r="P915" s="14"/>
      <c r="Q915" s="14"/>
      <c r="R915" s="14"/>
      <c r="W915" t="s">
        <v>3530</v>
      </c>
      <c r="X915" s="6">
        <v>2004</v>
      </c>
      <c r="Z915" s="6">
        <v>0</v>
      </c>
      <c r="AD915" s="14">
        <v>43</v>
      </c>
    </row>
    <row r="916" spans="1:30">
      <c r="A916" s="9">
        <v>8</v>
      </c>
      <c r="B916" s="9" t="str">
        <f t="shared" si="44"/>
        <v>Ultimate PW8035</v>
      </c>
      <c r="C916" s="14" t="s">
        <v>936</v>
      </c>
      <c r="D916" s="14" t="s">
        <v>1675</v>
      </c>
      <c r="E916" s="39"/>
      <c r="F916" s="14"/>
      <c r="G916" s="14"/>
      <c r="H916" s="14">
        <v>140</v>
      </c>
      <c r="I916" s="14">
        <v>87</v>
      </c>
      <c r="J916" s="9">
        <v>7.6</v>
      </c>
      <c r="K916" s="14">
        <v>40</v>
      </c>
      <c r="L916" s="14">
        <v>25.2</v>
      </c>
      <c r="M916" s="14">
        <v>0.48449999999999999</v>
      </c>
      <c r="N916" s="14">
        <f t="shared" si="42"/>
        <v>0.54054054054054057</v>
      </c>
      <c r="O916" s="14">
        <f t="shared" si="43"/>
        <v>4.6732577767060466</v>
      </c>
      <c r="P916" s="14"/>
      <c r="Q916" s="14"/>
      <c r="R916" s="14"/>
      <c r="W916" t="s">
        <v>3530</v>
      </c>
      <c r="X916" s="6">
        <v>2004</v>
      </c>
      <c r="Z916" s="6">
        <v>0</v>
      </c>
      <c r="AD916" s="14">
        <v>74</v>
      </c>
    </row>
    <row r="917" spans="1:30">
      <c r="A917" s="9">
        <v>8</v>
      </c>
      <c r="B917" s="9" t="str">
        <f t="shared" si="44"/>
        <v>Ultimate PW8035DV</v>
      </c>
      <c r="C917" s="14" t="s">
        <v>936</v>
      </c>
      <c r="D917" s="14" t="s">
        <v>1676</v>
      </c>
      <c r="E917" s="39"/>
      <c r="F917" s="14"/>
      <c r="G917" s="14"/>
      <c r="H917" s="14">
        <v>175</v>
      </c>
      <c r="I917" s="14">
        <v>85</v>
      </c>
      <c r="J917" s="9">
        <v>6.4</v>
      </c>
      <c r="K917" s="14">
        <v>38</v>
      </c>
      <c r="L917" s="14">
        <v>22.7</v>
      </c>
      <c r="M917" s="14">
        <v>0.50370000000000004</v>
      </c>
      <c r="N917" s="14">
        <f t="shared" si="42"/>
        <v>0.55882352941176472</v>
      </c>
      <c r="O917" s="14">
        <f t="shared" si="43"/>
        <v>5.1063387045139308</v>
      </c>
      <c r="P917" s="14"/>
      <c r="Q917" s="14"/>
      <c r="R917" s="14"/>
      <c r="W917" t="s">
        <v>3530</v>
      </c>
      <c r="X917" s="6">
        <v>2004</v>
      </c>
      <c r="Z917" s="6">
        <v>0</v>
      </c>
      <c r="AD917" s="14">
        <v>68</v>
      </c>
    </row>
    <row r="918" spans="1:30">
      <c r="A918" s="9">
        <v>8</v>
      </c>
      <c r="B918" s="9" t="str">
        <f t="shared" si="44"/>
        <v>Ultimate REFLEX 8</v>
      </c>
      <c r="C918" s="14" t="s">
        <v>936</v>
      </c>
      <c r="D918" s="14" t="s">
        <v>1677</v>
      </c>
      <c r="E918" s="39"/>
      <c r="F918" s="14"/>
      <c r="G918" s="14"/>
      <c r="H918" s="14">
        <v>250</v>
      </c>
      <c r="I918" s="14">
        <v>89</v>
      </c>
      <c r="J918" s="9">
        <v>6.4</v>
      </c>
      <c r="K918" s="14">
        <v>40</v>
      </c>
      <c r="L918" s="14">
        <v>28.3</v>
      </c>
      <c r="M918" s="14">
        <v>0.34139999999999998</v>
      </c>
      <c r="N918" s="14">
        <f t="shared" si="42"/>
        <v>0.35087719298245612</v>
      </c>
      <c r="O918" s="14">
        <f t="shared" si="43"/>
        <v>12.639763050721941</v>
      </c>
      <c r="P918" s="14"/>
      <c r="Q918" s="14"/>
      <c r="R918" s="14"/>
      <c r="W918" t="s">
        <v>3530</v>
      </c>
      <c r="X918" s="6">
        <v>2004</v>
      </c>
      <c r="Z918" s="6">
        <v>0</v>
      </c>
      <c r="AD918" s="14">
        <v>114</v>
      </c>
    </row>
    <row r="919" spans="1:30">
      <c r="A919" s="9">
        <v>8</v>
      </c>
      <c r="B919" s="9" t="str">
        <f t="shared" si="44"/>
        <v>Vifa M21WJ-49-08</v>
      </c>
      <c r="C919" s="14" t="s">
        <v>260</v>
      </c>
      <c r="D919" s="14" t="s">
        <v>1678</v>
      </c>
      <c r="E919" s="39"/>
      <c r="F919" s="14"/>
      <c r="G919" s="14"/>
      <c r="H919" s="14">
        <v>80</v>
      </c>
      <c r="I919" s="14">
        <v>90</v>
      </c>
      <c r="J919" s="9">
        <v>4</v>
      </c>
      <c r="K919" s="14">
        <v>25</v>
      </c>
      <c r="L919" s="14">
        <v>140</v>
      </c>
      <c r="M919" s="14">
        <v>0.24</v>
      </c>
      <c r="N919" s="14">
        <f t="shared" si="42"/>
        <v>0.26881720430107525</v>
      </c>
      <c r="O919" s="14">
        <f t="shared" si="43"/>
        <v>2.2388059701492531</v>
      </c>
      <c r="P919" s="14"/>
      <c r="Q919" s="14"/>
      <c r="R919" s="14"/>
      <c r="W919" t="s">
        <v>3530</v>
      </c>
      <c r="X919" s="6">
        <v>2004</v>
      </c>
      <c r="Z919" s="6">
        <v>0</v>
      </c>
      <c r="AD919" s="14">
        <v>93</v>
      </c>
    </row>
    <row r="920" spans="1:30">
      <c r="A920" s="9">
        <v>8</v>
      </c>
      <c r="B920" s="9" t="str">
        <f t="shared" si="44"/>
        <v>Vifa M21WO-39-08</v>
      </c>
      <c r="C920" s="14" t="s">
        <v>260</v>
      </c>
      <c r="D920" s="14" t="s">
        <v>1679</v>
      </c>
      <c r="E920" s="39"/>
      <c r="F920" s="14"/>
      <c r="G920" s="14"/>
      <c r="H920" s="14">
        <v>80</v>
      </c>
      <c r="I920" s="14">
        <v>90</v>
      </c>
      <c r="J920" s="9"/>
      <c r="K920" s="14">
        <v>28</v>
      </c>
      <c r="L920" s="14">
        <v>105</v>
      </c>
      <c r="M920" s="14">
        <v>0.3</v>
      </c>
      <c r="N920" s="14">
        <f t="shared" si="42"/>
        <v>0.35</v>
      </c>
      <c r="O920" s="14">
        <f t="shared" si="43"/>
        <v>2.0999999999999996</v>
      </c>
      <c r="P920" s="14"/>
      <c r="Q920" s="14"/>
      <c r="R920" s="14"/>
      <c r="W920" t="s">
        <v>3530</v>
      </c>
      <c r="X920" s="6">
        <v>2004</v>
      </c>
      <c r="Z920" s="6">
        <v>0</v>
      </c>
      <c r="AD920" s="14">
        <v>80</v>
      </c>
    </row>
    <row r="921" spans="1:30">
      <c r="A921" s="9">
        <v>8</v>
      </c>
      <c r="B921" s="9" t="str">
        <f t="shared" si="44"/>
        <v>Vifa MG22WO09-08</v>
      </c>
      <c r="C921" s="14" t="s">
        <v>260</v>
      </c>
      <c r="D921" s="14" t="s">
        <v>1680</v>
      </c>
      <c r="E921" s="39"/>
      <c r="F921" s="14"/>
      <c r="G921" s="14"/>
      <c r="H921" s="14"/>
      <c r="I921" s="14">
        <v>88.5</v>
      </c>
      <c r="J921" s="9"/>
      <c r="K921" s="14">
        <v>21</v>
      </c>
      <c r="L921" s="14">
        <v>154</v>
      </c>
      <c r="M921" s="14">
        <v>0.23</v>
      </c>
      <c r="N921" s="14">
        <f t="shared" si="42"/>
        <v>0.26923076923076922</v>
      </c>
      <c r="O921" s="14">
        <f t="shared" si="43"/>
        <v>1.5784313725490204</v>
      </c>
      <c r="P921" s="14"/>
      <c r="Q921" s="14"/>
      <c r="R921" s="14"/>
      <c r="W921" t="s">
        <v>3530</v>
      </c>
      <c r="X921" s="6">
        <v>2004</v>
      </c>
      <c r="Z921" s="6">
        <v>0</v>
      </c>
      <c r="AD921" s="14">
        <v>78</v>
      </c>
    </row>
    <row r="922" spans="1:30">
      <c r="A922" s="9">
        <v>8</v>
      </c>
      <c r="B922" s="9" t="str">
        <f t="shared" si="44"/>
        <v>Vifa P21WO-39-08</v>
      </c>
      <c r="C922" s="14" t="s">
        <v>260</v>
      </c>
      <c r="D922" s="14" t="s">
        <v>1681</v>
      </c>
      <c r="E922" s="39"/>
      <c r="F922" s="14"/>
      <c r="G922" s="14"/>
      <c r="H922" s="14">
        <v>80</v>
      </c>
      <c r="I922" s="14">
        <v>88</v>
      </c>
      <c r="J922" s="9"/>
      <c r="K922" s="14">
        <v>26</v>
      </c>
      <c r="L922" s="14">
        <v>85</v>
      </c>
      <c r="M922" s="14">
        <v>0.37</v>
      </c>
      <c r="N922" s="14">
        <f t="shared" si="42"/>
        <v>0.44067796610169491</v>
      </c>
      <c r="O922" s="14">
        <f t="shared" si="43"/>
        <v>2.3069544364508392</v>
      </c>
      <c r="P922" s="14"/>
      <c r="Q922" s="14"/>
      <c r="R922" s="14"/>
      <c r="W922" t="s">
        <v>3530</v>
      </c>
      <c r="X922" s="6">
        <v>2004</v>
      </c>
      <c r="Z922" s="6">
        <v>0</v>
      </c>
      <c r="AD922" s="14">
        <v>59</v>
      </c>
    </row>
    <row r="923" spans="1:30">
      <c r="A923" s="9">
        <v>8</v>
      </c>
      <c r="B923" s="9" t="str">
        <f t="shared" si="44"/>
        <v>Vifa PL22WR09-04</v>
      </c>
      <c r="C923" s="14" t="s">
        <v>260</v>
      </c>
      <c r="D923" s="14" t="s">
        <v>1682</v>
      </c>
      <c r="E923" s="39"/>
      <c r="F923" s="14"/>
      <c r="G923" s="14"/>
      <c r="H923" s="14">
        <v>125</v>
      </c>
      <c r="I923" s="14">
        <v>87</v>
      </c>
      <c r="J923" s="9"/>
      <c r="K923" s="14">
        <v>26</v>
      </c>
      <c r="L923" s="14">
        <v>56</v>
      </c>
      <c r="M923" s="14">
        <v>0.31</v>
      </c>
      <c r="N923" s="14">
        <f t="shared" si="42"/>
        <v>0.32911392405063289</v>
      </c>
      <c r="O923" s="14">
        <f t="shared" si="43"/>
        <v>5.3377483443708629</v>
      </c>
      <c r="P923" s="14"/>
      <c r="Q923" s="14"/>
      <c r="R923" s="14"/>
      <c r="W923" t="s">
        <v>3530</v>
      </c>
      <c r="X923" s="6">
        <v>2004</v>
      </c>
      <c r="Z923" s="6">
        <v>0</v>
      </c>
      <c r="AD923" s="14">
        <v>79</v>
      </c>
    </row>
    <row r="924" spans="1:30">
      <c r="A924" s="9">
        <v>8</v>
      </c>
      <c r="B924" s="9" t="str">
        <f t="shared" si="44"/>
        <v>Vifa PL22WR09-08</v>
      </c>
      <c r="C924" s="14" t="s">
        <v>260</v>
      </c>
      <c r="D924" s="14" t="s">
        <v>1683</v>
      </c>
      <c r="E924" s="39"/>
      <c r="F924" s="14"/>
      <c r="G924" s="14"/>
      <c r="H924" s="14">
        <v>125</v>
      </c>
      <c r="I924" s="14">
        <v>85.5</v>
      </c>
      <c r="J924" s="9"/>
      <c r="K924" s="14">
        <v>27</v>
      </c>
      <c r="L924" s="14">
        <v>56</v>
      </c>
      <c r="M924" s="14">
        <v>0.34</v>
      </c>
      <c r="N924" s="14">
        <f t="shared" si="42"/>
        <v>0.36986301369863012</v>
      </c>
      <c r="O924" s="14">
        <f t="shared" si="43"/>
        <v>4.2110091743119309</v>
      </c>
      <c r="P924" s="14"/>
      <c r="Q924" s="14"/>
      <c r="R924" s="14"/>
      <c r="W924" t="s">
        <v>3530</v>
      </c>
      <c r="X924" s="6">
        <v>2004</v>
      </c>
      <c r="Z924" s="6">
        <v>0</v>
      </c>
      <c r="AD924" s="14">
        <v>73</v>
      </c>
    </row>
    <row r="925" spans="1:30">
      <c r="A925" s="9">
        <v>8</v>
      </c>
      <c r="B925" s="9" t="str">
        <f t="shared" si="44"/>
        <v>Visaton AL 200 8 Ohm</v>
      </c>
      <c r="C925" s="14" t="s">
        <v>752</v>
      </c>
      <c r="D925" s="14" t="s">
        <v>1684</v>
      </c>
      <c r="E925" s="39"/>
      <c r="F925" s="14"/>
      <c r="G925" s="14"/>
      <c r="H925" s="14">
        <v>120</v>
      </c>
      <c r="I925" s="14">
        <v>88</v>
      </c>
      <c r="J925" s="9">
        <v>10</v>
      </c>
      <c r="K925" s="14">
        <v>32</v>
      </c>
      <c r="L925" s="14">
        <v>77</v>
      </c>
      <c r="M925" s="14">
        <v>0.31</v>
      </c>
      <c r="N925" s="14">
        <f t="shared" si="42"/>
        <v>0.35164835164835168</v>
      </c>
      <c r="O925" s="14">
        <f t="shared" si="43"/>
        <v>2.6174142480211064</v>
      </c>
      <c r="P925" s="14"/>
      <c r="Q925" s="14"/>
      <c r="R925" s="14"/>
      <c r="W925" t="s">
        <v>3530</v>
      </c>
      <c r="X925" s="6">
        <v>2004</v>
      </c>
      <c r="Z925" s="6">
        <v>0</v>
      </c>
      <c r="AD925" s="14">
        <v>91</v>
      </c>
    </row>
    <row r="926" spans="1:30">
      <c r="A926" s="9">
        <v>8</v>
      </c>
      <c r="B926" s="9" t="str">
        <f t="shared" si="44"/>
        <v>Visaton AL 200 DV 2x8 Ohm P.</v>
      </c>
      <c r="C926" s="14" t="s">
        <v>752</v>
      </c>
      <c r="D926" s="14" t="s">
        <v>1685</v>
      </c>
      <c r="E926" s="39"/>
      <c r="F926" s="14"/>
      <c r="G926" s="14"/>
      <c r="H926" s="14">
        <v>120</v>
      </c>
      <c r="I926" s="14">
        <v>88</v>
      </c>
      <c r="J926" s="9">
        <v>10</v>
      </c>
      <c r="K926" s="14">
        <v>34</v>
      </c>
      <c r="L926" s="14">
        <v>68</v>
      </c>
      <c r="M926" s="14">
        <v>0.22</v>
      </c>
      <c r="N926" s="14">
        <f t="shared" si="42"/>
        <v>0.44155844155844154</v>
      </c>
      <c r="O926" s="14">
        <f t="shared" si="43"/>
        <v>0.43845252051582639</v>
      </c>
      <c r="P926" s="14"/>
      <c r="Q926" s="14"/>
      <c r="R926" s="14"/>
      <c r="W926" t="s">
        <v>3530</v>
      </c>
      <c r="X926" s="6">
        <v>2004</v>
      </c>
      <c r="Z926" s="6">
        <v>0</v>
      </c>
      <c r="AD926" s="14">
        <v>77</v>
      </c>
    </row>
    <row r="927" spans="1:30">
      <c r="A927" s="9">
        <v>8</v>
      </c>
      <c r="B927" s="9" t="str">
        <f t="shared" si="44"/>
        <v>Visaton BG 20 8 Ohm</v>
      </c>
      <c r="C927" s="14" t="s">
        <v>752</v>
      </c>
      <c r="D927" s="14" t="s">
        <v>1686</v>
      </c>
      <c r="E927" s="39"/>
      <c r="F927" s="14"/>
      <c r="G927" s="14"/>
      <c r="H927" s="14">
        <v>40</v>
      </c>
      <c r="I927" s="14">
        <v>92</v>
      </c>
      <c r="J927" s="9">
        <v>4</v>
      </c>
      <c r="K927" s="14">
        <v>36</v>
      </c>
      <c r="L927" s="14">
        <v>121</v>
      </c>
      <c r="M927" s="14">
        <v>0.32</v>
      </c>
      <c r="N927" s="14">
        <f t="shared" si="42"/>
        <v>0.4</v>
      </c>
      <c r="O927" s="14">
        <f t="shared" si="43"/>
        <v>1.6</v>
      </c>
      <c r="P927" s="14"/>
      <c r="Q927" s="14"/>
      <c r="R927" s="14"/>
      <c r="W927" t="s">
        <v>3530</v>
      </c>
      <c r="X927" s="6">
        <v>2004</v>
      </c>
      <c r="Z927" s="6">
        <v>0</v>
      </c>
      <c r="AD927" s="14">
        <v>90</v>
      </c>
    </row>
    <row r="928" spans="1:30">
      <c r="A928" s="9">
        <v>8</v>
      </c>
      <c r="B928" s="9" t="str">
        <f t="shared" si="44"/>
        <v>Visaton GF 200 2 Ohm</v>
      </c>
      <c r="C928" s="14" t="s">
        <v>752</v>
      </c>
      <c r="D928" s="14" t="s">
        <v>1687</v>
      </c>
      <c r="E928" s="39"/>
      <c r="F928" s="14"/>
      <c r="G928" s="14"/>
      <c r="H928" s="14">
        <v>120</v>
      </c>
      <c r="I928" s="14">
        <v>88</v>
      </c>
      <c r="J928" s="9">
        <v>10</v>
      </c>
      <c r="K928" s="14">
        <v>32</v>
      </c>
      <c r="L928" s="14">
        <v>57</v>
      </c>
      <c r="M928" s="14">
        <v>0.36</v>
      </c>
      <c r="N928" s="14">
        <f t="shared" si="42"/>
        <v>0.41025641025641024</v>
      </c>
      <c r="O928" s="14">
        <f t="shared" si="43"/>
        <v>2.9387755102040827</v>
      </c>
      <c r="P928" s="14"/>
      <c r="Q928" s="14"/>
      <c r="R928" s="14"/>
      <c r="W928" t="s">
        <v>3530</v>
      </c>
      <c r="X928" s="6">
        <v>2004</v>
      </c>
      <c r="Z928" s="6">
        <v>0</v>
      </c>
      <c r="AD928" s="14">
        <v>78</v>
      </c>
    </row>
    <row r="929" spans="1:30">
      <c r="A929" s="9">
        <v>8</v>
      </c>
      <c r="B929" s="9" t="str">
        <f t="shared" si="44"/>
        <v>Visaton GF 200 4 Ohm</v>
      </c>
      <c r="C929" s="14" t="s">
        <v>752</v>
      </c>
      <c r="D929" s="14" t="s">
        <v>1688</v>
      </c>
      <c r="E929" s="39"/>
      <c r="F929" s="14"/>
      <c r="G929" s="14"/>
      <c r="H929" s="14">
        <v>120</v>
      </c>
      <c r="I929" s="14">
        <v>85</v>
      </c>
      <c r="J929" s="9">
        <v>10</v>
      </c>
      <c r="K929" s="14">
        <v>32</v>
      </c>
      <c r="L929" s="14">
        <v>62</v>
      </c>
      <c r="M929" s="14">
        <v>0.65</v>
      </c>
      <c r="N929" s="14">
        <f t="shared" si="42"/>
        <v>0.76190476190476186</v>
      </c>
      <c r="O929" s="14">
        <f t="shared" si="43"/>
        <v>4.4255319148936199</v>
      </c>
      <c r="P929" s="14"/>
      <c r="Q929" s="14"/>
      <c r="R929" s="14"/>
      <c r="W929" t="s">
        <v>3530</v>
      </c>
      <c r="X929" s="6">
        <v>2004</v>
      </c>
      <c r="Z929" s="6">
        <v>0</v>
      </c>
      <c r="AD929" s="14">
        <v>42</v>
      </c>
    </row>
    <row r="930" spans="1:30">
      <c r="A930" s="9">
        <v>8</v>
      </c>
      <c r="B930" s="9" t="str">
        <f t="shared" si="44"/>
        <v>Visaton GF 200 8 Ohm</v>
      </c>
      <c r="C930" s="14" t="s">
        <v>752</v>
      </c>
      <c r="D930" s="14" t="s">
        <v>1689</v>
      </c>
      <c r="E930" s="39"/>
      <c r="F930" s="14"/>
      <c r="G930" s="14"/>
      <c r="H930" s="14">
        <v>120</v>
      </c>
      <c r="I930" s="14">
        <v>88</v>
      </c>
      <c r="J930" s="9">
        <v>10</v>
      </c>
      <c r="K930" s="14">
        <v>29</v>
      </c>
      <c r="L930" s="14">
        <v>73</v>
      </c>
      <c r="M930" s="14">
        <v>0.32</v>
      </c>
      <c r="N930" s="14">
        <f t="shared" si="42"/>
        <v>0.3493975903614458</v>
      </c>
      <c r="O930" s="14">
        <f t="shared" si="43"/>
        <v>3.8032786885245864</v>
      </c>
      <c r="P930" s="14"/>
      <c r="Q930" s="14"/>
      <c r="R930" s="14"/>
      <c r="W930" t="s">
        <v>3530</v>
      </c>
      <c r="X930" s="6">
        <v>2004</v>
      </c>
      <c r="Z930" s="6">
        <v>0</v>
      </c>
      <c r="AD930" s="14">
        <v>83</v>
      </c>
    </row>
    <row r="931" spans="1:30">
      <c r="A931" s="9">
        <v>8</v>
      </c>
      <c r="B931" s="9" t="str">
        <f t="shared" si="44"/>
        <v>Visaton T 200 4 Ohm</v>
      </c>
      <c r="C931" s="14" t="s">
        <v>752</v>
      </c>
      <c r="D931" s="14" t="s">
        <v>1690</v>
      </c>
      <c r="E931" s="39"/>
      <c r="F931" s="14"/>
      <c r="G931" s="14"/>
      <c r="H931" s="14">
        <v>80</v>
      </c>
      <c r="I931" s="14">
        <v>87</v>
      </c>
      <c r="J931" s="9">
        <v>10</v>
      </c>
      <c r="K931" s="14">
        <v>43</v>
      </c>
      <c r="L931" s="14">
        <v>49</v>
      </c>
      <c r="M931" s="14">
        <v>0.57999999999999996</v>
      </c>
      <c r="N931" s="14">
        <f t="shared" si="42"/>
        <v>0.69354838709677424</v>
      </c>
      <c r="O931" s="14">
        <f t="shared" si="43"/>
        <v>3.5426136363636336</v>
      </c>
      <c r="P931" s="14"/>
      <c r="Q931" s="14"/>
      <c r="R931" s="14"/>
      <c r="W931" t="s">
        <v>3530</v>
      </c>
      <c r="X931" s="6">
        <v>2004</v>
      </c>
      <c r="Z931" s="6">
        <v>0</v>
      </c>
      <c r="AD931" s="14">
        <v>62</v>
      </c>
    </row>
    <row r="932" spans="1:30">
      <c r="A932" s="9">
        <v>8</v>
      </c>
      <c r="B932" s="9" t="str">
        <f t="shared" si="44"/>
        <v>Visaton W 200 4 Ohm</v>
      </c>
      <c r="C932" s="14" t="s">
        <v>752</v>
      </c>
      <c r="D932" s="14" t="s">
        <v>1691</v>
      </c>
      <c r="E932" s="39"/>
      <c r="F932" s="14"/>
      <c r="G932" s="14"/>
      <c r="H932" s="14">
        <v>50</v>
      </c>
      <c r="I932" s="14">
        <v>88</v>
      </c>
      <c r="J932" s="9">
        <v>10</v>
      </c>
      <c r="K932" s="14">
        <v>45</v>
      </c>
      <c r="L932" s="14">
        <v>53</v>
      </c>
      <c r="M932" s="14">
        <v>0.63</v>
      </c>
      <c r="N932" s="14">
        <f t="shared" si="42"/>
        <v>0.78947368421052633</v>
      </c>
      <c r="O932" s="14">
        <f t="shared" si="43"/>
        <v>3.1188118811881189</v>
      </c>
      <c r="P932" s="14"/>
      <c r="Q932" s="14"/>
      <c r="R932" s="14"/>
      <c r="W932" t="s">
        <v>3530</v>
      </c>
      <c r="X932" s="6">
        <v>2004</v>
      </c>
      <c r="Z932" s="6">
        <v>0</v>
      </c>
      <c r="AD932" s="14">
        <v>57</v>
      </c>
    </row>
    <row r="933" spans="1:30">
      <c r="A933" s="9">
        <v>8</v>
      </c>
      <c r="B933" s="9" t="str">
        <f t="shared" si="44"/>
        <v>Visaton W 200 8 Ohm</v>
      </c>
      <c r="C933" s="14" t="s">
        <v>752</v>
      </c>
      <c r="D933" s="14" t="s">
        <v>1692</v>
      </c>
      <c r="E933" s="39"/>
      <c r="F933" s="14"/>
      <c r="G933" s="14"/>
      <c r="H933" s="14">
        <v>50</v>
      </c>
      <c r="I933" s="14">
        <v>88</v>
      </c>
      <c r="J933" s="9">
        <v>10</v>
      </c>
      <c r="K933" s="14">
        <v>45</v>
      </c>
      <c r="L933" s="14">
        <v>53</v>
      </c>
      <c r="M933" s="14">
        <v>0.66</v>
      </c>
      <c r="N933" s="14">
        <f t="shared" si="42"/>
        <v>0.84905660377358494</v>
      </c>
      <c r="O933" s="14">
        <f t="shared" si="43"/>
        <v>2.9640718562874255</v>
      </c>
      <c r="P933" s="14"/>
      <c r="Q933" s="14"/>
      <c r="R933" s="14"/>
      <c r="W933" t="s">
        <v>3530</v>
      </c>
      <c r="X933" s="6">
        <v>2004</v>
      </c>
      <c r="Z933" s="6">
        <v>0</v>
      </c>
      <c r="AD933" s="14">
        <v>53</v>
      </c>
    </row>
    <row r="934" spans="1:30">
      <c r="A934" s="9">
        <v>8</v>
      </c>
      <c r="B934" s="9" t="str">
        <f t="shared" si="44"/>
        <v>Visaton W 200 S 4 Ohm</v>
      </c>
      <c r="C934" s="14" t="s">
        <v>752</v>
      </c>
      <c r="D934" s="14" t="s">
        <v>1693</v>
      </c>
      <c r="E934" s="39"/>
      <c r="F934" s="14"/>
      <c r="G934" s="14"/>
      <c r="H934" s="14">
        <v>75</v>
      </c>
      <c r="I934" s="14">
        <v>88</v>
      </c>
      <c r="J934" s="9">
        <v>10</v>
      </c>
      <c r="K934" s="14">
        <v>30</v>
      </c>
      <c r="L934" s="14">
        <v>65</v>
      </c>
      <c r="M934" s="14">
        <v>0.3</v>
      </c>
      <c r="N934" s="14">
        <f t="shared" si="42"/>
        <v>0.32967032967032966</v>
      </c>
      <c r="O934" s="14">
        <f t="shared" si="43"/>
        <v>3.3333333333333304</v>
      </c>
      <c r="P934" s="14"/>
      <c r="Q934" s="14"/>
      <c r="R934" s="14"/>
      <c r="W934" t="s">
        <v>3530</v>
      </c>
      <c r="X934" s="6">
        <v>2004</v>
      </c>
      <c r="Z934" s="6">
        <v>0</v>
      </c>
      <c r="AD934" s="14">
        <v>91</v>
      </c>
    </row>
    <row r="935" spans="1:30">
      <c r="A935" s="9">
        <v>8</v>
      </c>
      <c r="B935" s="9" t="str">
        <f t="shared" si="44"/>
        <v>Visaton W 200 S 8 Ohm</v>
      </c>
      <c r="C935" s="14" t="s">
        <v>752</v>
      </c>
      <c r="D935" s="14" t="s">
        <v>1694</v>
      </c>
      <c r="E935" s="39"/>
      <c r="F935" s="14"/>
      <c r="G935" s="14"/>
      <c r="H935" s="14">
        <v>75</v>
      </c>
      <c r="I935" s="14">
        <v>88</v>
      </c>
      <c r="J935" s="9">
        <v>10</v>
      </c>
      <c r="K935" s="14">
        <v>30</v>
      </c>
      <c r="L935" s="14">
        <v>70</v>
      </c>
      <c r="M935" s="14">
        <v>0.33</v>
      </c>
      <c r="N935" s="14">
        <f t="shared" si="42"/>
        <v>0.37037037037037035</v>
      </c>
      <c r="O935" s="14">
        <f t="shared" si="43"/>
        <v>3.0275229357798183</v>
      </c>
      <c r="P935" s="14"/>
      <c r="Q935" s="14"/>
      <c r="R935" s="14"/>
      <c r="W935" t="s">
        <v>3530</v>
      </c>
      <c r="X935" s="6">
        <v>2004</v>
      </c>
      <c r="Z935" s="6">
        <v>0</v>
      </c>
      <c r="AD935" s="14">
        <v>81</v>
      </c>
    </row>
    <row r="936" spans="1:30">
      <c r="A936" s="9">
        <v>8</v>
      </c>
      <c r="B936" s="9" t="str">
        <f t="shared" si="44"/>
        <v>Visaton W 200 SC 4 Ohm</v>
      </c>
      <c r="C936" s="14" t="s">
        <v>752</v>
      </c>
      <c r="D936" s="14" t="s">
        <v>1695</v>
      </c>
      <c r="E936" s="39"/>
      <c r="F936" s="14"/>
      <c r="G936" s="14"/>
      <c r="H936" s="14">
        <v>75</v>
      </c>
      <c r="I936" s="14">
        <v>88</v>
      </c>
      <c r="J936" s="9">
        <v>10</v>
      </c>
      <c r="K936" s="14">
        <v>27</v>
      </c>
      <c r="L936" s="14">
        <v>71</v>
      </c>
      <c r="M936" s="14">
        <v>0.28000000000000003</v>
      </c>
      <c r="N936" s="14">
        <f t="shared" si="42"/>
        <v>0.31034482758620691</v>
      </c>
      <c r="O936" s="14">
        <f t="shared" si="43"/>
        <v>2.8636363636363664</v>
      </c>
      <c r="P936" s="14"/>
      <c r="Q936" s="14"/>
      <c r="R936" s="14"/>
      <c r="W936" t="s">
        <v>3530</v>
      </c>
      <c r="X936" s="6">
        <v>2004</v>
      </c>
      <c r="Z936" s="6">
        <v>0</v>
      </c>
      <c r="AD936" s="14">
        <v>87</v>
      </c>
    </row>
    <row r="937" spans="1:30">
      <c r="A937" s="9">
        <v>8</v>
      </c>
      <c r="B937" s="9" t="str">
        <f t="shared" si="44"/>
        <v>Visaton W 200 SC 8 Ohm</v>
      </c>
      <c r="C937" s="14" t="s">
        <v>752</v>
      </c>
      <c r="D937" s="14" t="s">
        <v>1696</v>
      </c>
      <c r="E937" s="39"/>
      <c r="F937" s="14"/>
      <c r="G937" s="14"/>
      <c r="H937" s="14">
        <v>75</v>
      </c>
      <c r="I937" s="14">
        <v>88</v>
      </c>
      <c r="J937" s="9">
        <v>10</v>
      </c>
      <c r="K937" s="14">
        <v>27</v>
      </c>
      <c r="L937" s="14">
        <v>63</v>
      </c>
      <c r="M937" s="14">
        <v>0.28999999999999998</v>
      </c>
      <c r="N937" s="14">
        <f t="shared" si="42"/>
        <v>0.32142857142857145</v>
      </c>
      <c r="O937" s="14">
        <f t="shared" si="43"/>
        <v>2.9659090909090855</v>
      </c>
      <c r="P937" s="14"/>
      <c r="Q937" s="14"/>
      <c r="R937" s="14"/>
      <c r="W937" t="s">
        <v>3530</v>
      </c>
      <c r="X937" s="6">
        <v>2004</v>
      </c>
      <c r="Z937" s="6">
        <v>0</v>
      </c>
      <c r="AD937" s="14">
        <v>84</v>
      </c>
    </row>
    <row r="938" spans="1:30">
      <c r="A938" s="9">
        <v>8</v>
      </c>
      <c r="B938" s="9" t="str">
        <f t="shared" si="44"/>
        <v>Visaton WS 20 E 4 Ohm</v>
      </c>
      <c r="C938" s="14" t="s">
        <v>752</v>
      </c>
      <c r="D938" s="14" t="s">
        <v>1697</v>
      </c>
      <c r="E938" s="39"/>
      <c r="F938" s="14"/>
      <c r="G938" s="14"/>
      <c r="H938" s="14">
        <v>80</v>
      </c>
      <c r="I938" s="14">
        <v>88</v>
      </c>
      <c r="J938" s="9">
        <v>6</v>
      </c>
      <c r="K938" s="14">
        <v>49</v>
      </c>
      <c r="L938" s="14">
        <v>36</v>
      </c>
      <c r="M938" s="14">
        <v>0.99</v>
      </c>
      <c r="N938" s="14">
        <f t="shared" si="42"/>
        <v>1.2894736842105263</v>
      </c>
      <c r="O938" s="14">
        <f t="shared" si="43"/>
        <v>4.2627416520210879</v>
      </c>
      <c r="P938" s="14"/>
      <c r="Q938" s="14"/>
      <c r="R938" s="14"/>
      <c r="W938" t="s">
        <v>3530</v>
      </c>
      <c r="X938" s="6">
        <v>2004</v>
      </c>
      <c r="Z938" s="6">
        <v>0</v>
      </c>
      <c r="AD938" s="14">
        <v>38</v>
      </c>
    </row>
    <row r="939" spans="1:30">
      <c r="A939" s="9">
        <v>8</v>
      </c>
      <c r="B939" s="9" t="str">
        <f t="shared" si="44"/>
        <v>Visaton WS 20 E 8 Ohm</v>
      </c>
      <c r="C939" s="14" t="s">
        <v>752</v>
      </c>
      <c r="D939" s="14" t="s">
        <v>1698</v>
      </c>
      <c r="E939" s="39"/>
      <c r="F939" s="14"/>
      <c r="G939" s="14"/>
      <c r="H939" s="14">
        <v>80</v>
      </c>
      <c r="I939" s="14">
        <v>88</v>
      </c>
      <c r="J939" s="9">
        <v>6</v>
      </c>
      <c r="K939" s="14">
        <v>45</v>
      </c>
      <c r="L939" s="14">
        <v>48</v>
      </c>
      <c r="M939" s="14">
        <v>0.98</v>
      </c>
      <c r="N939" s="14">
        <f t="shared" si="42"/>
        <v>1.2857142857142858</v>
      </c>
      <c r="O939" s="14">
        <f t="shared" si="43"/>
        <v>4.1214953271028021</v>
      </c>
      <c r="P939" s="14"/>
      <c r="Q939" s="14"/>
      <c r="R939" s="14"/>
      <c r="W939" t="s">
        <v>3530</v>
      </c>
      <c r="X939" s="6">
        <v>2004</v>
      </c>
      <c r="Z939" s="6">
        <v>0</v>
      </c>
      <c r="AD939" s="14">
        <v>35</v>
      </c>
    </row>
    <row r="940" spans="1:30">
      <c r="A940" s="9">
        <v>8</v>
      </c>
      <c r="B940" s="9" t="str">
        <f t="shared" si="44"/>
        <v>Visaton WSP 21 S 8 Ohm</v>
      </c>
      <c r="C940" s="14" t="s">
        <v>752</v>
      </c>
      <c r="D940" s="14" t="s">
        <v>1699</v>
      </c>
      <c r="E940" s="39"/>
      <c r="F940" s="14"/>
      <c r="G940" s="14"/>
      <c r="H940" s="14">
        <v>100</v>
      </c>
      <c r="I940" s="14">
        <v>91</v>
      </c>
      <c r="J940" s="9">
        <v>9.5</v>
      </c>
      <c r="K940" s="14">
        <v>28</v>
      </c>
      <c r="L940" s="14">
        <v>80</v>
      </c>
      <c r="M940" s="14">
        <v>0.28000000000000003</v>
      </c>
      <c r="N940" s="14">
        <f t="shared" si="42"/>
        <v>0.30107526881720431</v>
      </c>
      <c r="O940" s="14">
        <f t="shared" si="43"/>
        <v>4</v>
      </c>
      <c r="P940" s="14"/>
      <c r="Q940" s="14"/>
      <c r="R940" s="14"/>
      <c r="W940" t="s">
        <v>3530</v>
      </c>
      <c r="X940" s="6">
        <v>2004</v>
      </c>
      <c r="Z940" s="6">
        <v>0</v>
      </c>
      <c r="AD940" s="14">
        <v>93</v>
      </c>
    </row>
    <row r="941" spans="1:30">
      <c r="A941" s="9">
        <v>8</v>
      </c>
      <c r="B941" s="9" t="str">
        <f t="shared" si="44"/>
        <v>Volt B220.2-8ohm</v>
      </c>
      <c r="C941" s="14" t="s">
        <v>1700</v>
      </c>
      <c r="D941" s="14" t="s">
        <v>1701</v>
      </c>
      <c r="E941" s="39"/>
      <c r="F941" s="14"/>
      <c r="G941" s="14"/>
      <c r="H941" s="14">
        <v>150</v>
      </c>
      <c r="I941" s="14">
        <v>87.5</v>
      </c>
      <c r="J941" s="9">
        <v>5.25</v>
      </c>
      <c r="K941" s="14">
        <v>27</v>
      </c>
      <c r="L941" s="14">
        <v>52</v>
      </c>
      <c r="M941" s="14">
        <v>0.24</v>
      </c>
      <c r="N941" s="14">
        <f t="shared" si="42"/>
        <v>0.28125</v>
      </c>
      <c r="O941" s="14">
        <f t="shared" si="43"/>
        <v>1.6363636363636351</v>
      </c>
      <c r="P941" s="14"/>
      <c r="Q941" s="14"/>
      <c r="R941" s="14"/>
      <c r="W941" t="s">
        <v>3530</v>
      </c>
      <c r="X941" s="6">
        <v>2004</v>
      </c>
      <c r="Z941" s="6">
        <v>0</v>
      </c>
      <c r="AD941" s="14">
        <v>96</v>
      </c>
    </row>
    <row r="942" spans="1:30">
      <c r="A942" s="9">
        <v>8</v>
      </c>
      <c r="B942" s="9" t="str">
        <f t="shared" si="44"/>
        <v>Volt BM220.1-16ohm</v>
      </c>
      <c r="C942" s="14" t="s">
        <v>1700</v>
      </c>
      <c r="D942" s="14" t="s">
        <v>1702</v>
      </c>
      <c r="E942" s="39"/>
      <c r="F942" s="14"/>
      <c r="G942" s="14"/>
      <c r="H942" s="14">
        <v>150</v>
      </c>
      <c r="I942" s="14">
        <v>92</v>
      </c>
      <c r="J942" s="9">
        <v>5.5</v>
      </c>
      <c r="K942" s="14">
        <v>38</v>
      </c>
      <c r="L942" s="14">
        <v>35</v>
      </c>
      <c r="M942" s="14">
        <v>0.2</v>
      </c>
      <c r="N942" s="14">
        <f t="shared" si="42"/>
        <v>0.23030303030303031</v>
      </c>
      <c r="O942" s="14">
        <f t="shared" si="43"/>
        <v>1.5199999999999998</v>
      </c>
      <c r="P942" s="14"/>
      <c r="Q942" s="14"/>
      <c r="R942" s="14"/>
      <c r="W942" t="s">
        <v>3530</v>
      </c>
      <c r="X942" s="6">
        <v>2004</v>
      </c>
      <c r="Z942" s="6">
        <v>0</v>
      </c>
      <c r="AD942" s="14">
        <v>165</v>
      </c>
    </row>
    <row r="943" spans="1:30">
      <c r="A943" s="9">
        <v>8</v>
      </c>
      <c r="B943" s="9" t="str">
        <f t="shared" si="44"/>
        <v>Volt BM220.1-8ohm</v>
      </c>
      <c r="C943" s="14" t="s">
        <v>1700</v>
      </c>
      <c r="D943" s="14" t="s">
        <v>1703</v>
      </c>
      <c r="E943" s="39"/>
      <c r="F943" s="14"/>
      <c r="G943" s="14"/>
      <c r="H943" s="14">
        <v>150</v>
      </c>
      <c r="I943" s="14">
        <v>92</v>
      </c>
      <c r="J943" s="9">
        <v>5.5</v>
      </c>
      <c r="K943" s="14">
        <v>38</v>
      </c>
      <c r="L943" s="14">
        <v>35</v>
      </c>
      <c r="M943" s="14">
        <v>0.2</v>
      </c>
      <c r="N943" s="14">
        <f t="shared" si="42"/>
        <v>0.23030303030303031</v>
      </c>
      <c r="O943" s="14">
        <f t="shared" si="43"/>
        <v>1.5199999999999998</v>
      </c>
      <c r="P943" s="14"/>
      <c r="Q943" s="14"/>
      <c r="R943" s="14"/>
      <c r="W943" t="s">
        <v>3530</v>
      </c>
      <c r="X943" s="6">
        <v>2004</v>
      </c>
      <c r="Z943" s="6">
        <v>0</v>
      </c>
      <c r="AD943" s="14">
        <v>165</v>
      </c>
    </row>
    <row r="944" spans="1:30">
      <c r="A944" s="9">
        <v>8</v>
      </c>
      <c r="B944" s="9" t="str">
        <f t="shared" si="44"/>
        <v>Volt BM220.8-8ohm</v>
      </c>
      <c r="C944" s="14" t="s">
        <v>1700</v>
      </c>
      <c r="D944" s="14" t="s">
        <v>1704</v>
      </c>
      <c r="E944" s="39"/>
      <c r="F944" s="14"/>
      <c r="G944" s="14"/>
      <c r="H944" s="14">
        <v>150</v>
      </c>
      <c r="I944" s="14">
        <v>88.5</v>
      </c>
      <c r="J944" s="9">
        <v>4</v>
      </c>
      <c r="K944" s="14">
        <v>32</v>
      </c>
      <c r="L944" s="14">
        <v>48</v>
      </c>
      <c r="M944" s="14">
        <v>0.31</v>
      </c>
      <c r="N944" s="14">
        <f t="shared" si="42"/>
        <v>0.34042553191489361</v>
      </c>
      <c r="O944" s="14">
        <f t="shared" si="43"/>
        <v>3.4685314685314657</v>
      </c>
      <c r="P944" s="14"/>
      <c r="Q944" s="14"/>
      <c r="R944" s="14"/>
      <c r="W944" t="s">
        <v>3530</v>
      </c>
      <c r="X944" s="6">
        <v>2004</v>
      </c>
      <c r="Z944" s="6">
        <v>0</v>
      </c>
      <c r="AD944" s="14">
        <v>94</v>
      </c>
    </row>
    <row r="945" spans="1:30">
      <c r="A945" s="9">
        <v>8</v>
      </c>
      <c r="B945" s="9" t="str">
        <f t="shared" si="44"/>
        <v>Volt FR220.1-16ohm</v>
      </c>
      <c r="C945" s="14" t="s">
        <v>1700</v>
      </c>
      <c r="D945" s="14" t="s">
        <v>1705</v>
      </c>
      <c r="E945" s="39"/>
      <c r="F945" s="14"/>
      <c r="G945" s="14"/>
      <c r="H945" s="14">
        <v>150</v>
      </c>
      <c r="I945" s="14">
        <v>92</v>
      </c>
      <c r="J945" s="9">
        <v>5.5</v>
      </c>
      <c r="K945" s="14">
        <v>31</v>
      </c>
      <c r="L945" s="14">
        <v>47</v>
      </c>
      <c r="M945" s="14">
        <v>0.22</v>
      </c>
      <c r="N945" s="14">
        <f t="shared" si="42"/>
        <v>0.26050420168067229</v>
      </c>
      <c r="O945" s="14">
        <f t="shared" si="43"/>
        <v>1.4149377593360981</v>
      </c>
      <c r="P945" s="14"/>
      <c r="Q945" s="14"/>
      <c r="R945" s="14"/>
      <c r="W945" t="s">
        <v>3530</v>
      </c>
      <c r="X945" s="6">
        <v>2004</v>
      </c>
      <c r="Z945" s="6">
        <v>0</v>
      </c>
      <c r="AD945" s="14">
        <v>119</v>
      </c>
    </row>
    <row r="946" spans="1:30">
      <c r="A946" s="9">
        <v>8</v>
      </c>
      <c r="B946" s="9" t="str">
        <f t="shared" si="44"/>
        <v>Volt FR220.1-32ohm</v>
      </c>
      <c r="C946" s="14" t="s">
        <v>1700</v>
      </c>
      <c r="D946" s="14" t="s">
        <v>1706</v>
      </c>
      <c r="E946" s="39"/>
      <c r="F946" s="14"/>
      <c r="G946" s="14"/>
      <c r="H946" s="14">
        <v>150</v>
      </c>
      <c r="I946" s="14">
        <v>92</v>
      </c>
      <c r="J946" s="9">
        <v>5.5</v>
      </c>
      <c r="K946" s="14">
        <v>31</v>
      </c>
      <c r="L946" s="14">
        <v>47</v>
      </c>
      <c r="M946" s="14">
        <v>0.22</v>
      </c>
      <c r="N946" s="14">
        <f t="shared" si="42"/>
        <v>0.26050420168067229</v>
      </c>
      <c r="O946" s="14">
        <f t="shared" si="43"/>
        <v>1.4149377593360981</v>
      </c>
      <c r="P946" s="14"/>
      <c r="Q946" s="14"/>
      <c r="R946" s="14"/>
      <c r="W946" t="s">
        <v>3530</v>
      </c>
      <c r="X946" s="6">
        <v>2004</v>
      </c>
      <c r="Z946" s="6">
        <v>0</v>
      </c>
      <c r="AD946" s="14">
        <v>119</v>
      </c>
    </row>
    <row r="947" spans="1:30">
      <c r="A947" s="9">
        <v>8</v>
      </c>
      <c r="B947" s="9" t="str">
        <f t="shared" si="44"/>
        <v>Volt FR220.1-4ohm</v>
      </c>
      <c r="C947" s="14" t="s">
        <v>1700</v>
      </c>
      <c r="D947" s="14" t="s">
        <v>1707</v>
      </c>
      <c r="E947" s="39"/>
      <c r="F947" s="14"/>
      <c r="G947" s="14"/>
      <c r="H947" s="14">
        <v>150</v>
      </c>
      <c r="I947" s="14">
        <v>92</v>
      </c>
      <c r="J947" s="9">
        <v>5.5</v>
      </c>
      <c r="K947" s="14">
        <v>31</v>
      </c>
      <c r="L947" s="14">
        <v>47</v>
      </c>
      <c r="M947" s="14">
        <v>0.22</v>
      </c>
      <c r="N947" s="14">
        <f t="shared" si="42"/>
        <v>0.26050420168067229</v>
      </c>
      <c r="O947" s="14">
        <f t="shared" si="43"/>
        <v>1.4149377593360981</v>
      </c>
      <c r="P947" s="14"/>
      <c r="Q947" s="14"/>
      <c r="R947" s="14"/>
      <c r="W947" t="s">
        <v>3530</v>
      </c>
      <c r="X947" s="6">
        <v>2004</v>
      </c>
      <c r="Z947" s="6">
        <v>0</v>
      </c>
      <c r="AD947" s="14">
        <v>119</v>
      </c>
    </row>
    <row r="948" spans="1:30">
      <c r="A948" s="9">
        <v>8</v>
      </c>
      <c r="B948" s="9" t="str">
        <f t="shared" si="44"/>
        <v>Volt FR220.1-8ohm</v>
      </c>
      <c r="C948" s="14" t="s">
        <v>1700</v>
      </c>
      <c r="D948" s="14" t="s">
        <v>1708</v>
      </c>
      <c r="E948" s="39"/>
      <c r="F948" s="14"/>
      <c r="G948" s="14"/>
      <c r="H948" s="14">
        <v>150</v>
      </c>
      <c r="I948" s="14">
        <v>92</v>
      </c>
      <c r="J948" s="9">
        <v>5.5</v>
      </c>
      <c r="K948" s="14">
        <v>31</v>
      </c>
      <c r="L948" s="14">
        <v>47</v>
      </c>
      <c r="M948" s="14">
        <v>0.22</v>
      </c>
      <c r="N948" s="14">
        <f t="shared" si="42"/>
        <v>0.26050420168067229</v>
      </c>
      <c r="O948" s="14">
        <f t="shared" si="43"/>
        <v>1.4149377593360981</v>
      </c>
      <c r="P948" s="14"/>
      <c r="Q948" s="14"/>
      <c r="R948" s="14"/>
      <c r="W948" t="s">
        <v>3530</v>
      </c>
      <c r="X948" s="6">
        <v>2004</v>
      </c>
      <c r="Z948" s="6">
        <v>0</v>
      </c>
      <c r="AD948" s="14">
        <v>119</v>
      </c>
    </row>
    <row r="949" spans="1:30">
      <c r="A949" s="9">
        <v>8</v>
      </c>
      <c r="B949" s="9" t="str">
        <f t="shared" si="44"/>
        <v>Volt Ls201-16ohm</v>
      </c>
      <c r="C949" s="14" t="s">
        <v>1700</v>
      </c>
      <c r="D949" s="14" t="s">
        <v>1709</v>
      </c>
      <c r="E949" s="39"/>
      <c r="F949" s="14"/>
      <c r="G949" s="14"/>
      <c r="H949" s="14">
        <v>150</v>
      </c>
      <c r="I949" s="14">
        <v>89</v>
      </c>
      <c r="J949" s="9">
        <v>4</v>
      </c>
      <c r="K949" s="14">
        <v>40</v>
      </c>
      <c r="L949" s="14">
        <v>25</v>
      </c>
      <c r="M949" s="14">
        <v>0.35</v>
      </c>
      <c r="N949" s="14">
        <f t="shared" si="42"/>
        <v>0.38095238095238093</v>
      </c>
      <c r="O949" s="14">
        <f t="shared" si="43"/>
        <v>4.3076923076923066</v>
      </c>
      <c r="P949" s="14"/>
      <c r="Q949" s="14"/>
      <c r="R949" s="14"/>
      <c r="W949" t="s">
        <v>3530</v>
      </c>
      <c r="X949" s="6">
        <v>2004</v>
      </c>
      <c r="Z949" s="6">
        <v>0</v>
      </c>
      <c r="AD949" s="14">
        <v>105</v>
      </c>
    </row>
    <row r="950" spans="1:30">
      <c r="A950" s="9">
        <v>8</v>
      </c>
      <c r="B950" s="9" t="str">
        <f t="shared" si="44"/>
        <v>Volt Ls201-8ohm</v>
      </c>
      <c r="C950" s="14" t="s">
        <v>1700</v>
      </c>
      <c r="D950" s="14" t="s">
        <v>1710</v>
      </c>
      <c r="E950" s="39"/>
      <c r="F950" s="14"/>
      <c r="G950" s="14"/>
      <c r="H950" s="14">
        <v>150</v>
      </c>
      <c r="I950" s="14">
        <v>89</v>
      </c>
      <c r="J950" s="9">
        <v>4</v>
      </c>
      <c r="K950" s="14">
        <v>40</v>
      </c>
      <c r="L950" s="14">
        <v>25</v>
      </c>
      <c r="M950" s="14">
        <v>0.35</v>
      </c>
      <c r="N950" s="14">
        <f t="shared" si="42"/>
        <v>0.38095238095238093</v>
      </c>
      <c r="O950" s="14">
        <f t="shared" si="43"/>
        <v>4.3076923076923066</v>
      </c>
      <c r="P950" s="14"/>
      <c r="Q950" s="14"/>
      <c r="R950" s="14"/>
      <c r="W950" t="s">
        <v>3530</v>
      </c>
      <c r="X950" s="6">
        <v>2004</v>
      </c>
      <c r="Z950" s="6">
        <v>0</v>
      </c>
      <c r="AD950" s="14">
        <v>105</v>
      </c>
    </row>
    <row r="951" spans="1:30">
      <c r="A951" s="9">
        <v>8</v>
      </c>
      <c r="B951" s="9" t="str">
        <f t="shared" si="44"/>
        <v>Volt Ps8/151-16ohm</v>
      </c>
      <c r="C951" s="14" t="s">
        <v>1700</v>
      </c>
      <c r="D951" s="14" t="s">
        <v>1711</v>
      </c>
      <c r="E951" s="39"/>
      <c r="F951" s="14"/>
      <c r="G951" s="14"/>
      <c r="H951" s="14">
        <v>150</v>
      </c>
      <c r="I951" s="14">
        <v>96</v>
      </c>
      <c r="J951" s="9">
        <v>3.8</v>
      </c>
      <c r="K951" s="14">
        <v>83</v>
      </c>
      <c r="L951" s="14">
        <v>11</v>
      </c>
      <c r="M951" s="14">
        <v>0.38</v>
      </c>
      <c r="N951" s="14">
        <f t="shared" si="42"/>
        <v>0.43915343915343913</v>
      </c>
      <c r="O951" s="14">
        <f t="shared" si="43"/>
        <v>2.8211091234347059</v>
      </c>
      <c r="P951" s="14"/>
      <c r="Q951" s="14"/>
      <c r="R951" s="14"/>
      <c r="W951" t="s">
        <v>3530</v>
      </c>
      <c r="X951" s="6">
        <v>2004</v>
      </c>
      <c r="Z951" s="6">
        <v>0</v>
      </c>
      <c r="AD951" s="14">
        <v>189</v>
      </c>
    </row>
    <row r="952" spans="1:30">
      <c r="A952" s="9">
        <v>8</v>
      </c>
      <c r="B952" s="9" t="str">
        <f t="shared" si="44"/>
        <v>Volt Ps8/151-8ohm</v>
      </c>
      <c r="C952" s="14" t="s">
        <v>1700</v>
      </c>
      <c r="D952" s="14" t="s">
        <v>1712</v>
      </c>
      <c r="E952" s="39"/>
      <c r="F952" s="14"/>
      <c r="G952" s="14"/>
      <c r="H952" s="14">
        <v>150</v>
      </c>
      <c r="I952" s="14">
        <v>96</v>
      </c>
      <c r="J952" s="9">
        <v>3.8</v>
      </c>
      <c r="K952" s="14">
        <v>83</v>
      </c>
      <c r="L952" s="14">
        <v>11</v>
      </c>
      <c r="M952" s="14">
        <v>0.38</v>
      </c>
      <c r="N952" s="14">
        <f t="shared" si="42"/>
        <v>0.43915343915343913</v>
      </c>
      <c r="O952" s="14">
        <f t="shared" si="43"/>
        <v>2.8211091234347059</v>
      </c>
      <c r="P952" s="14"/>
      <c r="Q952" s="14"/>
      <c r="R952" s="14"/>
      <c r="W952" t="s">
        <v>3530</v>
      </c>
      <c r="X952" s="6">
        <v>2004</v>
      </c>
      <c r="Z952" s="6">
        <v>0</v>
      </c>
      <c r="AD952" s="14">
        <v>189</v>
      </c>
    </row>
    <row r="953" spans="1:30">
      <c r="A953" s="9">
        <v>8</v>
      </c>
      <c r="B953" s="9" t="str">
        <f t="shared" si="44"/>
        <v>Volt Ps8/151M-16ohm</v>
      </c>
      <c r="C953" s="14" t="s">
        <v>1700</v>
      </c>
      <c r="D953" s="14" t="s">
        <v>1713</v>
      </c>
      <c r="E953" s="39"/>
      <c r="F953" s="14"/>
      <c r="G953" s="14"/>
      <c r="H953" s="14">
        <v>150</v>
      </c>
      <c r="I953" s="14">
        <v>98</v>
      </c>
      <c r="J953" s="9">
        <v>0.75</v>
      </c>
      <c r="K953" s="14">
        <v>53</v>
      </c>
      <c r="L953" s="14">
        <v>32</v>
      </c>
      <c r="M953" s="14">
        <v>0.25</v>
      </c>
      <c r="N953" s="14">
        <f t="shared" si="42"/>
        <v>0.27040816326530615</v>
      </c>
      <c r="O953" s="14">
        <f t="shared" si="43"/>
        <v>3.312499999999996</v>
      </c>
      <c r="P953" s="14"/>
      <c r="Q953" s="14"/>
      <c r="R953" s="14"/>
      <c r="W953" t="s">
        <v>3530</v>
      </c>
      <c r="X953" s="6">
        <v>2004</v>
      </c>
      <c r="Z953" s="6">
        <v>0</v>
      </c>
      <c r="AD953" s="14">
        <v>196</v>
      </c>
    </row>
    <row r="954" spans="1:30">
      <c r="A954" s="9">
        <v>8</v>
      </c>
      <c r="B954" s="9" t="str">
        <f t="shared" si="44"/>
        <v>Volt Ps8/151M-8ohm</v>
      </c>
      <c r="C954" s="14" t="s">
        <v>1700</v>
      </c>
      <c r="D954" s="14" t="s">
        <v>1714</v>
      </c>
      <c r="E954" s="39"/>
      <c r="F954" s="14"/>
      <c r="G954" s="14"/>
      <c r="H954" s="14">
        <v>150</v>
      </c>
      <c r="I954" s="14">
        <v>98</v>
      </c>
      <c r="J954" s="9">
        <v>0.75</v>
      </c>
      <c r="K954" s="14">
        <v>53</v>
      </c>
      <c r="L954" s="14">
        <v>32</v>
      </c>
      <c r="M954" s="14">
        <v>0.25</v>
      </c>
      <c r="N954" s="14">
        <f t="shared" si="42"/>
        <v>0.27040816326530615</v>
      </c>
      <c r="O954" s="14">
        <f t="shared" si="43"/>
        <v>3.312499999999996</v>
      </c>
      <c r="P954" s="14"/>
      <c r="Q954" s="14"/>
      <c r="R954" s="14"/>
      <c r="W954" t="s">
        <v>3530</v>
      </c>
      <c r="X954" s="6">
        <v>2004</v>
      </c>
      <c r="Z954" s="6">
        <v>0</v>
      </c>
      <c r="AD954" s="14">
        <v>196</v>
      </c>
    </row>
    <row r="955" spans="1:30">
      <c r="A955" s="9">
        <v>8</v>
      </c>
      <c r="B955" s="9" t="str">
        <f t="shared" si="44"/>
        <v>Volt PsCX8/151-16ohm</v>
      </c>
      <c r="C955" s="14" t="s">
        <v>1700</v>
      </c>
      <c r="D955" s="14" t="s">
        <v>1715</v>
      </c>
      <c r="E955" s="39"/>
      <c r="F955" s="14"/>
      <c r="G955" s="14"/>
      <c r="H955" s="14">
        <v>150</v>
      </c>
      <c r="I955" s="14">
        <v>96</v>
      </c>
      <c r="J955" s="9">
        <v>3.8</v>
      </c>
      <c r="K955" s="14">
        <v>70</v>
      </c>
      <c r="L955" s="14">
        <v>19</v>
      </c>
      <c r="M955" s="14">
        <v>0.32</v>
      </c>
      <c r="N955" s="14">
        <f t="shared" si="42"/>
        <v>0.4</v>
      </c>
      <c r="O955" s="14">
        <f t="shared" si="43"/>
        <v>1.6</v>
      </c>
      <c r="P955" s="14"/>
      <c r="Q955" s="14"/>
      <c r="R955" s="14"/>
      <c r="W955" t="s">
        <v>3530</v>
      </c>
      <c r="X955" s="6">
        <v>2004</v>
      </c>
      <c r="Z955" s="6">
        <v>0</v>
      </c>
      <c r="AD955" s="14">
        <v>175</v>
      </c>
    </row>
    <row r="956" spans="1:30">
      <c r="A956" s="9">
        <v>8</v>
      </c>
      <c r="B956" s="9" t="str">
        <f t="shared" si="44"/>
        <v>Volt PsCX8/151-8ohm</v>
      </c>
      <c r="C956" s="14" t="s">
        <v>1700</v>
      </c>
      <c r="D956" s="14" t="s">
        <v>1716</v>
      </c>
      <c r="E956" s="39"/>
      <c r="F956" s="14"/>
      <c r="G956" s="14"/>
      <c r="H956" s="14">
        <v>150</v>
      </c>
      <c r="I956" s="14">
        <v>96</v>
      </c>
      <c r="J956" s="9">
        <v>3.8</v>
      </c>
      <c r="K956" s="14">
        <v>70</v>
      </c>
      <c r="L956" s="14">
        <v>19</v>
      </c>
      <c r="M956" s="14">
        <v>0.32</v>
      </c>
      <c r="N956" s="14">
        <f t="shared" si="42"/>
        <v>0.4</v>
      </c>
      <c r="O956" s="14">
        <f t="shared" si="43"/>
        <v>1.6</v>
      </c>
      <c r="P956" s="14"/>
      <c r="Q956" s="14"/>
      <c r="R956" s="14"/>
      <c r="W956" t="s">
        <v>3530</v>
      </c>
      <c r="X956" s="6">
        <v>2004</v>
      </c>
      <c r="Z956" s="6">
        <v>0</v>
      </c>
      <c r="AD956" s="14">
        <v>175</v>
      </c>
    </row>
    <row r="957" spans="1:30">
      <c r="A957" s="9">
        <v>8</v>
      </c>
      <c r="B957" s="9" t="str">
        <f t="shared" si="44"/>
        <v>Zachry BOXER8</v>
      </c>
      <c r="C957" s="14" t="s">
        <v>918</v>
      </c>
      <c r="D957" s="14" t="s">
        <v>1717</v>
      </c>
      <c r="E957" s="39"/>
      <c r="F957" s="14"/>
      <c r="G957" s="14"/>
      <c r="H957" s="14"/>
      <c r="I957" s="14"/>
      <c r="J957" s="9"/>
      <c r="K957" s="14">
        <v>32.6</v>
      </c>
      <c r="L957" s="14">
        <v>61.6</v>
      </c>
      <c r="M957" s="14">
        <v>0.32</v>
      </c>
      <c r="N957" s="14">
        <f t="shared" si="42"/>
        <v>0.35824175824175825</v>
      </c>
      <c r="O957" s="14">
        <f t="shared" si="43"/>
        <v>2.9977011494252861</v>
      </c>
      <c r="P957" s="14"/>
      <c r="Q957" s="14"/>
      <c r="R957" s="14"/>
      <c r="W957" t="s">
        <v>3530</v>
      </c>
      <c r="X957" s="6">
        <v>2004</v>
      </c>
      <c r="Z957" s="6">
        <v>0</v>
      </c>
      <c r="AD957" s="14">
        <v>91</v>
      </c>
    </row>
    <row r="958" spans="1:30">
      <c r="A958" s="9">
        <v>8</v>
      </c>
      <c r="B958" s="9" t="str">
        <f t="shared" si="44"/>
        <v>Zachry BX108</v>
      </c>
      <c r="C958" s="14" t="s">
        <v>918</v>
      </c>
      <c r="D958" s="14" t="s">
        <v>1718</v>
      </c>
      <c r="E958" s="39"/>
      <c r="F958" s="14"/>
      <c r="G958" s="14"/>
      <c r="H958" s="14"/>
      <c r="I958" s="14"/>
      <c r="J958" s="9"/>
      <c r="K958" s="14">
        <v>40.799999999999997</v>
      </c>
      <c r="L958" s="14">
        <v>56.8</v>
      </c>
      <c r="M958" s="14">
        <v>0.6</v>
      </c>
      <c r="N958" s="14">
        <f t="shared" si="42"/>
        <v>0.72857142857142854</v>
      </c>
      <c r="O958" s="14">
        <f t="shared" si="43"/>
        <v>3.3999999999999995</v>
      </c>
      <c r="P958" s="14"/>
      <c r="Q958" s="14"/>
      <c r="R958" s="14"/>
      <c r="W958" t="s">
        <v>3530</v>
      </c>
      <c r="X958" s="6">
        <v>2004</v>
      </c>
      <c r="Z958" s="6">
        <v>0</v>
      </c>
      <c r="AD958" s="14">
        <v>56</v>
      </c>
    </row>
    <row r="959" spans="1:30">
      <c r="A959" s="9">
        <v>8</v>
      </c>
      <c r="B959" s="9" t="str">
        <f t="shared" si="44"/>
        <v>Zachry BX-108</v>
      </c>
      <c r="C959" s="14" t="s">
        <v>918</v>
      </c>
      <c r="D959" s="14" t="s">
        <v>1719</v>
      </c>
      <c r="E959" s="39"/>
      <c r="F959" s="14"/>
      <c r="G959" s="14"/>
      <c r="H959" s="14"/>
      <c r="I959" s="14"/>
      <c r="J959" s="9"/>
      <c r="K959" s="14">
        <v>45</v>
      </c>
      <c r="L959" s="14">
        <v>49.8</v>
      </c>
      <c r="M959" s="14">
        <v>0.3</v>
      </c>
      <c r="N959" s="14">
        <f t="shared" si="42"/>
        <v>0</v>
      </c>
      <c r="O959" s="14">
        <f t="shared" si="43"/>
        <v>0</v>
      </c>
      <c r="P959" s="14"/>
      <c r="Q959" s="14"/>
      <c r="R959" s="14"/>
      <c r="W959" t="s">
        <v>3530</v>
      </c>
      <c r="X959" s="6">
        <v>2004</v>
      </c>
      <c r="Z959" s="6">
        <v>0</v>
      </c>
      <c r="AD959" s="14"/>
    </row>
    <row r="960" spans="1:30">
      <c r="A960" s="9">
        <v>8</v>
      </c>
      <c r="B960" s="9" t="str">
        <f t="shared" si="44"/>
        <v>Zachry MACH8</v>
      </c>
      <c r="C960" s="14" t="s">
        <v>918</v>
      </c>
      <c r="D960" s="14" t="s">
        <v>1720</v>
      </c>
      <c r="E960" s="39"/>
      <c r="F960" s="14"/>
      <c r="G960" s="14"/>
      <c r="H960" s="14"/>
      <c r="I960" s="14"/>
      <c r="J960" s="9"/>
      <c r="K960" s="14">
        <v>40.700000000000003</v>
      </c>
      <c r="L960" s="14">
        <v>37</v>
      </c>
      <c r="M960" s="14">
        <v>0.26</v>
      </c>
      <c r="N960" s="14">
        <f t="shared" si="42"/>
        <v>0.26953642384105964</v>
      </c>
      <c r="O960" s="14">
        <f t="shared" si="43"/>
        <v>7.3486111111111017</v>
      </c>
      <c r="P960" s="14"/>
      <c r="Q960" s="14"/>
      <c r="R960" s="14"/>
      <c r="W960" t="s">
        <v>3530</v>
      </c>
      <c r="X960" s="6">
        <v>2004</v>
      </c>
      <c r="Z960" s="6">
        <v>0</v>
      </c>
      <c r="AD960" s="14">
        <v>151</v>
      </c>
    </row>
    <row r="961" spans="1:30">
      <c r="A961" s="9">
        <v>8</v>
      </c>
      <c r="B961" s="9" t="str">
        <f t="shared" si="44"/>
        <v>Zomax PA-850140</v>
      </c>
      <c r="C961" s="14" t="s">
        <v>920</v>
      </c>
      <c r="D961" s="14" t="s">
        <v>1721</v>
      </c>
      <c r="E961" s="39"/>
      <c r="F961" s="14"/>
      <c r="G961" s="14"/>
      <c r="H961" s="14">
        <v>100</v>
      </c>
      <c r="I961" s="14">
        <v>95</v>
      </c>
      <c r="J961" s="9"/>
      <c r="K961" s="14">
        <v>110</v>
      </c>
      <c r="L961" s="14">
        <v>6.4</v>
      </c>
      <c r="M961" s="14">
        <v>0.43</v>
      </c>
      <c r="N961" s="14">
        <f t="shared" si="42"/>
        <v>0.49107142857142855</v>
      </c>
      <c r="O961" s="14">
        <f t="shared" si="43"/>
        <v>3.4576023391812876</v>
      </c>
      <c r="P961" s="14"/>
      <c r="Q961" s="14"/>
      <c r="R961" s="14"/>
      <c r="W961" t="s">
        <v>3530</v>
      </c>
      <c r="X961" s="6">
        <v>2004</v>
      </c>
      <c r="Z961" s="6">
        <v>0</v>
      </c>
      <c r="AD961" s="14">
        <v>224</v>
      </c>
    </row>
    <row r="962" spans="1:30">
      <c r="A962" s="9">
        <v>8</v>
      </c>
      <c r="B962" s="9" t="str">
        <f t="shared" si="44"/>
        <v>Zomax PF-835100P</v>
      </c>
      <c r="C962" s="14" t="s">
        <v>920</v>
      </c>
      <c r="D962" s="14" t="s">
        <v>1722</v>
      </c>
      <c r="E962" s="39"/>
      <c r="F962" s="14"/>
      <c r="G962" s="14"/>
      <c r="H962" s="14">
        <v>80</v>
      </c>
      <c r="I962" s="14">
        <v>89</v>
      </c>
      <c r="J962" s="9"/>
      <c r="K962" s="14">
        <v>44</v>
      </c>
      <c r="L962" s="14">
        <v>38</v>
      </c>
      <c r="M962" s="14">
        <v>0.51</v>
      </c>
      <c r="N962" s="14">
        <f t="shared" ref="N962:N1025" si="45">IF(AD962&gt;0,K962/AD962,0)</f>
        <v>0.58666666666666667</v>
      </c>
      <c r="O962" s="14">
        <f t="shared" ref="O962:O1025" si="46">IF(AD962&gt;0,1/(1/M962-1/N962),0)</f>
        <v>3.9026086956521757</v>
      </c>
      <c r="P962" s="14"/>
      <c r="Q962" s="14"/>
      <c r="R962" s="14"/>
      <c r="W962" t="s">
        <v>3530</v>
      </c>
      <c r="X962" s="6">
        <v>2004</v>
      </c>
      <c r="Z962" s="6">
        <v>0</v>
      </c>
      <c r="AD962" s="14">
        <v>75</v>
      </c>
    </row>
    <row r="963" spans="1:30">
      <c r="A963" s="9">
        <v>8</v>
      </c>
      <c r="B963" s="9" t="str">
        <f t="shared" ref="B963:B1026" si="47">CONCATENATE(C963,CHAR(32),D963)</f>
        <v>Zomax PF-850120P</v>
      </c>
      <c r="C963" s="14" t="s">
        <v>920</v>
      </c>
      <c r="D963" s="14" t="s">
        <v>1723</v>
      </c>
      <c r="E963" s="39"/>
      <c r="F963" s="14"/>
      <c r="G963" s="14"/>
      <c r="H963" s="14">
        <v>120</v>
      </c>
      <c r="I963" s="14">
        <v>91</v>
      </c>
      <c r="J963" s="9"/>
      <c r="K963" s="14">
        <v>44</v>
      </c>
      <c r="L963" s="14">
        <v>45</v>
      </c>
      <c r="M963" s="14">
        <v>0.5</v>
      </c>
      <c r="N963" s="14">
        <f t="shared" si="45"/>
        <v>0.51764705882352946</v>
      </c>
      <c r="O963" s="14">
        <f t="shared" si="46"/>
        <v>14.666666666666632</v>
      </c>
      <c r="P963" s="14"/>
      <c r="Q963" s="14"/>
      <c r="R963" s="14"/>
      <c r="W963" t="s">
        <v>3530</v>
      </c>
      <c r="X963" s="6">
        <v>2004</v>
      </c>
      <c r="Z963" s="6">
        <v>0</v>
      </c>
      <c r="AD963" s="14">
        <v>85</v>
      </c>
    </row>
    <row r="964" spans="1:30">
      <c r="A964" s="9">
        <v>8</v>
      </c>
      <c r="B964" s="9" t="str">
        <f t="shared" si="47"/>
        <v>Zomax PF-850135M</v>
      </c>
      <c r="C964" s="9" t="s">
        <v>920</v>
      </c>
      <c r="D964" s="9" t="s">
        <v>1724</v>
      </c>
      <c r="E964" s="38"/>
      <c r="F964" s="9"/>
      <c r="G964" s="9"/>
      <c r="H964" s="9">
        <v>120</v>
      </c>
      <c r="I964" s="9">
        <v>94</v>
      </c>
      <c r="J964" s="9"/>
      <c r="K964" s="9">
        <v>114</v>
      </c>
      <c r="L964" s="9">
        <v>7.6</v>
      </c>
      <c r="M964" s="9">
        <v>0.68</v>
      </c>
      <c r="N964" s="14">
        <f t="shared" si="45"/>
        <v>0.77027027027027029</v>
      </c>
      <c r="O964" s="14">
        <f t="shared" si="46"/>
        <v>5.802395209580844</v>
      </c>
      <c r="P964" s="9"/>
      <c r="Q964" s="9"/>
      <c r="R964" s="9"/>
      <c r="W964" t="s">
        <v>3530</v>
      </c>
      <c r="X964" s="6">
        <v>2004</v>
      </c>
      <c r="Z964" s="6">
        <v>0</v>
      </c>
      <c r="AD964" s="9">
        <v>148</v>
      </c>
    </row>
    <row r="965" spans="1:30">
      <c r="A965" s="9">
        <v>9</v>
      </c>
      <c r="B965" s="9" t="str">
        <f t="shared" si="47"/>
        <v>Audio Technology 23 I 52 20 08 SD</v>
      </c>
      <c r="C965" s="14" t="s">
        <v>841</v>
      </c>
      <c r="D965" s="14" t="s">
        <v>1725</v>
      </c>
      <c r="E965" s="39"/>
      <c r="F965" s="14"/>
      <c r="G965" s="14"/>
      <c r="H965" s="14">
        <v>180</v>
      </c>
      <c r="I965" s="14">
        <v>91</v>
      </c>
      <c r="J965" s="9"/>
      <c r="K965" s="14">
        <v>33</v>
      </c>
      <c r="L965" s="14">
        <v>70</v>
      </c>
      <c r="M965" s="14">
        <v>0.26</v>
      </c>
      <c r="N965" s="14">
        <f t="shared" si="45"/>
        <v>0.3</v>
      </c>
      <c r="O965" s="14">
        <f t="shared" si="46"/>
        <v>1.950000000000002</v>
      </c>
      <c r="P965" s="14"/>
      <c r="Q965" s="14"/>
      <c r="R965" s="14"/>
      <c r="W965" t="s">
        <v>3530</v>
      </c>
      <c r="X965" s="6">
        <v>2004</v>
      </c>
      <c r="Z965" s="6">
        <v>0</v>
      </c>
      <c r="AD965" s="14">
        <v>110</v>
      </c>
    </row>
    <row r="966" spans="1:30">
      <c r="A966" s="9">
        <v>9</v>
      </c>
      <c r="B966" s="9" t="str">
        <f t="shared" si="47"/>
        <v>Cerwin-Vega HED-10DVC</v>
      </c>
      <c r="C966" s="9" t="s">
        <v>1384</v>
      </c>
      <c r="D966" s="9" t="s">
        <v>1726</v>
      </c>
      <c r="E966" s="38"/>
      <c r="F966" s="9"/>
      <c r="G966" s="9"/>
      <c r="H966" s="9">
        <v>150</v>
      </c>
      <c r="I966" s="9">
        <v>88</v>
      </c>
      <c r="J966" s="9">
        <v>12</v>
      </c>
      <c r="K966" s="9">
        <v>24</v>
      </c>
      <c r="L966" s="9">
        <v>75.41</v>
      </c>
      <c r="M966" s="9">
        <v>0.66900000000000004</v>
      </c>
      <c r="N966" s="14">
        <f t="shared" si="45"/>
        <v>0.70588235294117652</v>
      </c>
      <c r="O966" s="14">
        <f t="shared" si="46"/>
        <v>12.803827751196156</v>
      </c>
      <c r="P966" s="9"/>
      <c r="Q966" s="9"/>
      <c r="R966" s="9"/>
      <c r="W966" t="s">
        <v>3530</v>
      </c>
      <c r="X966" s="6">
        <v>2004</v>
      </c>
      <c r="Z966" s="6">
        <v>0</v>
      </c>
      <c r="AD966" s="9">
        <v>34</v>
      </c>
    </row>
    <row r="967" spans="1:30">
      <c r="A967" s="9">
        <v>9</v>
      </c>
      <c r="B967" s="9" t="str">
        <f t="shared" si="47"/>
        <v>Cerwin-Vega HED-10SVC</v>
      </c>
      <c r="C967" s="9" t="s">
        <v>1384</v>
      </c>
      <c r="D967" s="9" t="s">
        <v>1727</v>
      </c>
      <c r="E967" s="38"/>
      <c r="F967" s="9"/>
      <c r="G967" s="9"/>
      <c r="H967" s="9">
        <v>150</v>
      </c>
      <c r="I967" s="9">
        <v>88</v>
      </c>
      <c r="J967" s="9">
        <v>12</v>
      </c>
      <c r="K967" s="9">
        <v>24</v>
      </c>
      <c r="L967" s="9">
        <v>80.61</v>
      </c>
      <c r="M967" s="9">
        <v>0.61699999999999999</v>
      </c>
      <c r="N967" s="14">
        <f t="shared" si="45"/>
        <v>0.64864864864864868</v>
      </c>
      <c r="O967" s="14">
        <f t="shared" si="46"/>
        <v>12.645602049530304</v>
      </c>
      <c r="P967" s="9"/>
      <c r="Q967" s="9"/>
      <c r="R967" s="9"/>
      <c r="W967" t="s">
        <v>3530</v>
      </c>
      <c r="X967" s="6">
        <v>2004</v>
      </c>
      <c r="Z967" s="6">
        <v>0</v>
      </c>
      <c r="AD967" s="9">
        <v>37</v>
      </c>
    </row>
    <row r="968" spans="1:30">
      <c r="A968" s="9">
        <v>9</v>
      </c>
      <c r="B968" s="9" t="str">
        <f t="shared" si="47"/>
        <v>Cerwin-Vega HED-D1002</v>
      </c>
      <c r="C968" s="9" t="s">
        <v>1384</v>
      </c>
      <c r="D968" s="9" t="s">
        <v>1728</v>
      </c>
      <c r="E968" s="38"/>
      <c r="F968" s="9"/>
      <c r="G968" s="9"/>
      <c r="H968" s="9">
        <v>200</v>
      </c>
      <c r="I968" s="9">
        <v>88</v>
      </c>
      <c r="J968" s="9">
        <v>12</v>
      </c>
      <c r="K968" s="9">
        <v>25</v>
      </c>
      <c r="L968" s="9">
        <v>81.400000000000006</v>
      </c>
      <c r="M968" s="9">
        <v>0.67100000000000004</v>
      </c>
      <c r="N968" s="14">
        <f t="shared" si="45"/>
        <v>0.73529411764705888</v>
      </c>
      <c r="O968" s="14">
        <f t="shared" si="46"/>
        <v>7.6738334858188386</v>
      </c>
      <c r="P968" s="9"/>
      <c r="Q968" s="9"/>
      <c r="R968" s="9"/>
      <c r="W968" t="s">
        <v>3530</v>
      </c>
      <c r="X968" s="6">
        <v>2004</v>
      </c>
      <c r="Z968" s="6">
        <v>0</v>
      </c>
      <c r="AD968" s="9">
        <v>34</v>
      </c>
    </row>
    <row r="969" spans="1:30">
      <c r="A969" s="9">
        <v>9</v>
      </c>
      <c r="B969" s="9" t="str">
        <f t="shared" si="47"/>
        <v>Cerwin-Vega HED-S1000</v>
      </c>
      <c r="C969" s="9" t="s">
        <v>1384</v>
      </c>
      <c r="D969" s="9" t="s">
        <v>1729</v>
      </c>
      <c r="E969" s="38"/>
      <c r="F969" s="9"/>
      <c r="G969" s="9"/>
      <c r="H969" s="9">
        <v>200</v>
      </c>
      <c r="I969" s="9">
        <v>88</v>
      </c>
      <c r="J969" s="9">
        <v>12</v>
      </c>
      <c r="K969" s="9">
        <v>25</v>
      </c>
      <c r="L969" s="9">
        <v>83.9</v>
      </c>
      <c r="M969" s="9">
        <v>0.61199999999999999</v>
      </c>
      <c r="N969" s="14">
        <f t="shared" si="45"/>
        <v>0.64102564102564108</v>
      </c>
      <c r="O969" s="14">
        <f t="shared" si="46"/>
        <v>13.515901060070647</v>
      </c>
      <c r="P969" s="9"/>
      <c r="Q969" s="9"/>
      <c r="R969" s="9"/>
      <c r="W969" t="s">
        <v>3530</v>
      </c>
      <c r="X969" s="6">
        <v>2004</v>
      </c>
      <c r="Z969" s="6">
        <v>0</v>
      </c>
      <c r="AD969" s="9">
        <v>39</v>
      </c>
    </row>
    <row r="970" spans="1:30">
      <c r="A970" s="9">
        <v>9</v>
      </c>
      <c r="B970" s="9" t="str">
        <f t="shared" si="47"/>
        <v>Cerwin-Vega VMAX-10DVC</v>
      </c>
      <c r="C970" s="9" t="s">
        <v>1384</v>
      </c>
      <c r="D970" s="9" t="s">
        <v>1730</v>
      </c>
      <c r="E970" s="38"/>
      <c r="F970" s="9"/>
      <c r="G970" s="9"/>
      <c r="H970" s="9">
        <v>200</v>
      </c>
      <c r="I970" s="9">
        <v>90</v>
      </c>
      <c r="J970" s="9">
        <v>19</v>
      </c>
      <c r="K970" s="9">
        <v>23</v>
      </c>
      <c r="L970" s="9">
        <v>44</v>
      </c>
      <c r="M970" s="9">
        <v>0.46</v>
      </c>
      <c r="N970" s="14">
        <f t="shared" si="45"/>
        <v>0.47916666666666669</v>
      </c>
      <c r="O970" s="14">
        <f t="shared" si="46"/>
        <v>11.500000000000007</v>
      </c>
      <c r="P970" s="9"/>
      <c r="Q970" s="9"/>
      <c r="R970" s="9"/>
      <c r="W970" t="s">
        <v>3530</v>
      </c>
      <c r="X970" s="6">
        <v>2004</v>
      </c>
      <c r="Z970" s="6">
        <v>0</v>
      </c>
      <c r="AD970" s="9">
        <v>48</v>
      </c>
    </row>
    <row r="971" spans="1:30">
      <c r="A971" s="9">
        <v>9</v>
      </c>
      <c r="B971" s="9" t="str">
        <f t="shared" si="47"/>
        <v>Cerwin-Vega VMAX-10SVC</v>
      </c>
      <c r="C971" s="9" t="s">
        <v>1384</v>
      </c>
      <c r="D971" s="9" t="s">
        <v>1731</v>
      </c>
      <c r="E971" s="38"/>
      <c r="F971" s="9"/>
      <c r="G971" s="9"/>
      <c r="H971" s="9">
        <v>200</v>
      </c>
      <c r="I971" s="9">
        <v>90</v>
      </c>
      <c r="J971" s="9">
        <v>19</v>
      </c>
      <c r="K971" s="9">
        <v>23</v>
      </c>
      <c r="L971" s="9">
        <v>44</v>
      </c>
      <c r="M971" s="9">
        <v>0.4</v>
      </c>
      <c r="N971" s="14">
        <f t="shared" si="45"/>
        <v>0.41818181818181815</v>
      </c>
      <c r="O971" s="14">
        <f t="shared" si="46"/>
        <v>9.1999999999999975</v>
      </c>
      <c r="P971" s="9"/>
      <c r="Q971" s="9"/>
      <c r="R971" s="9"/>
      <c r="W971" t="s">
        <v>3530</v>
      </c>
      <c r="X971" s="6">
        <v>2004</v>
      </c>
      <c r="Z971" s="6">
        <v>0</v>
      </c>
      <c r="AD971" s="9">
        <v>55</v>
      </c>
    </row>
    <row r="972" spans="1:30">
      <c r="A972" s="9">
        <v>9</v>
      </c>
      <c r="B972" s="9" t="str">
        <f t="shared" si="47"/>
        <v>Lowther DX2</v>
      </c>
      <c r="C972" s="14" t="s">
        <v>1338</v>
      </c>
      <c r="D972" s="14" t="s">
        <v>1732</v>
      </c>
      <c r="E972" s="39"/>
      <c r="F972" s="14"/>
      <c r="G972" s="14"/>
      <c r="H972" s="14">
        <v>100</v>
      </c>
      <c r="I972" s="14">
        <v>97</v>
      </c>
      <c r="J972" s="9">
        <v>1</v>
      </c>
      <c r="K972" s="14">
        <v>36</v>
      </c>
      <c r="L972" s="14">
        <v>15</v>
      </c>
      <c r="M972" s="14">
        <v>0.246</v>
      </c>
      <c r="N972" s="14">
        <f t="shared" si="45"/>
        <v>0.21951219512195122</v>
      </c>
      <c r="O972" s="14">
        <f t="shared" si="46"/>
        <v>-2.0386740331491735</v>
      </c>
      <c r="P972" s="14"/>
      <c r="Q972" s="14"/>
      <c r="R972" s="14"/>
      <c r="W972" t="s">
        <v>3530</v>
      </c>
      <c r="X972" s="6">
        <v>2004</v>
      </c>
      <c r="Z972" s="6">
        <v>0</v>
      </c>
      <c r="AD972" s="14">
        <v>164</v>
      </c>
    </row>
    <row r="973" spans="1:30">
      <c r="A973" s="9">
        <v>9</v>
      </c>
      <c r="B973" s="9" t="str">
        <f t="shared" si="47"/>
        <v>Lowther DX3</v>
      </c>
      <c r="C973" s="14" t="s">
        <v>1338</v>
      </c>
      <c r="D973" s="14" t="s">
        <v>1733</v>
      </c>
      <c r="E973" s="39"/>
      <c r="F973" s="14"/>
      <c r="G973" s="14"/>
      <c r="H973" s="14">
        <v>100</v>
      </c>
      <c r="I973" s="14">
        <v>98</v>
      </c>
      <c r="J973" s="9">
        <v>1</v>
      </c>
      <c r="K973" s="14">
        <v>36</v>
      </c>
      <c r="L973" s="14">
        <v>15</v>
      </c>
      <c r="M973" s="14">
        <v>0.247</v>
      </c>
      <c r="N973" s="14">
        <f t="shared" si="45"/>
        <v>0.21951219512195122</v>
      </c>
      <c r="O973" s="14">
        <f t="shared" si="46"/>
        <v>-1.9724933451641535</v>
      </c>
      <c r="P973" s="14"/>
      <c r="Q973" s="14"/>
      <c r="R973" s="14"/>
      <c r="W973" t="s">
        <v>3530</v>
      </c>
      <c r="X973" s="6">
        <v>2004</v>
      </c>
      <c r="Z973" s="6">
        <v>0</v>
      </c>
      <c r="AD973" s="14">
        <v>164</v>
      </c>
    </row>
    <row r="974" spans="1:30">
      <c r="A974" s="9">
        <v>9</v>
      </c>
      <c r="B974" s="9" t="str">
        <f t="shared" si="47"/>
        <v>Lowther DX4</v>
      </c>
      <c r="C974" s="14" t="s">
        <v>1338</v>
      </c>
      <c r="D974" s="14" t="s">
        <v>1734</v>
      </c>
      <c r="E974" s="39"/>
      <c r="F974" s="14"/>
      <c r="G974" s="14"/>
      <c r="H974" s="14">
        <v>100</v>
      </c>
      <c r="I974" s="14">
        <v>99.5</v>
      </c>
      <c r="J974" s="9">
        <v>1</v>
      </c>
      <c r="K974" s="14">
        <v>36</v>
      </c>
      <c r="L974" s="14">
        <v>15</v>
      </c>
      <c r="M974" s="14">
        <v>0.249</v>
      </c>
      <c r="N974" s="14">
        <f t="shared" si="45"/>
        <v>0.21951219512195122</v>
      </c>
      <c r="O974" s="14">
        <f t="shared" si="46"/>
        <v>-1.8535980148883389</v>
      </c>
      <c r="P974" s="14"/>
      <c r="Q974" s="14"/>
      <c r="R974" s="14"/>
      <c r="W974" t="s">
        <v>3530</v>
      </c>
      <c r="X974" s="6">
        <v>2004</v>
      </c>
      <c r="Z974" s="6">
        <v>0</v>
      </c>
      <c r="AD974" s="14">
        <v>164</v>
      </c>
    </row>
    <row r="975" spans="1:30">
      <c r="A975" s="9">
        <v>9</v>
      </c>
      <c r="B975" s="9" t="str">
        <f t="shared" si="47"/>
        <v>Lowther EX2</v>
      </c>
      <c r="C975" s="14" t="s">
        <v>1338</v>
      </c>
      <c r="D975" s="14" t="s">
        <v>1735</v>
      </c>
      <c r="E975" s="39"/>
      <c r="F975" s="14"/>
      <c r="G975" s="14"/>
      <c r="H975" s="14">
        <v>100</v>
      </c>
      <c r="I975" s="14">
        <v>97</v>
      </c>
      <c r="J975" s="9">
        <v>1</v>
      </c>
      <c r="K975" s="14">
        <v>36</v>
      </c>
      <c r="L975" s="14">
        <v>15</v>
      </c>
      <c r="M975" s="14">
        <v>0.26</v>
      </c>
      <c r="N975" s="14">
        <f t="shared" si="45"/>
        <v>0.21951219512195122</v>
      </c>
      <c r="O975" s="14">
        <f t="shared" si="46"/>
        <v>-1.4096385542168672</v>
      </c>
      <c r="P975" s="14"/>
      <c r="Q975" s="14"/>
      <c r="R975" s="14"/>
      <c r="W975" t="s">
        <v>3530</v>
      </c>
      <c r="X975" s="6">
        <v>2004</v>
      </c>
      <c r="Z975" s="6">
        <v>0</v>
      </c>
      <c r="AD975" s="14">
        <v>164</v>
      </c>
    </row>
    <row r="976" spans="1:30">
      <c r="A976" s="9">
        <v>9</v>
      </c>
      <c r="B976" s="9" t="str">
        <f t="shared" si="47"/>
        <v>Lowther EX3</v>
      </c>
      <c r="C976" s="14" t="s">
        <v>1338</v>
      </c>
      <c r="D976" s="14" t="s">
        <v>1736</v>
      </c>
      <c r="E976" s="39"/>
      <c r="F976" s="14"/>
      <c r="G976" s="14"/>
      <c r="H976" s="14">
        <v>100</v>
      </c>
      <c r="I976" s="14">
        <v>98</v>
      </c>
      <c r="J976" s="9">
        <v>1</v>
      </c>
      <c r="K976" s="14">
        <v>36</v>
      </c>
      <c r="L976" s="14">
        <v>15</v>
      </c>
      <c r="M976" s="14">
        <v>0.245</v>
      </c>
      <c r="N976" s="14">
        <f t="shared" si="45"/>
        <v>0.21951219512195122</v>
      </c>
      <c r="O976" s="14">
        <f t="shared" si="46"/>
        <v>-2.1100478468899535</v>
      </c>
      <c r="P976" s="14"/>
      <c r="Q976" s="14"/>
      <c r="R976" s="14"/>
      <c r="W976" t="s">
        <v>3530</v>
      </c>
      <c r="X976" s="6">
        <v>2004</v>
      </c>
      <c r="Z976" s="6">
        <v>0</v>
      </c>
      <c r="AD976" s="14">
        <v>164</v>
      </c>
    </row>
    <row r="977" spans="1:30">
      <c r="A977" s="9">
        <v>9</v>
      </c>
      <c r="B977" s="9" t="str">
        <f t="shared" si="47"/>
        <v>Lowther EX4</v>
      </c>
      <c r="C977" s="14" t="s">
        <v>1338</v>
      </c>
      <c r="D977" s="14" t="s">
        <v>1737</v>
      </c>
      <c r="E977" s="39"/>
      <c r="F977" s="14"/>
      <c r="G977" s="14"/>
      <c r="H977" s="14">
        <v>100</v>
      </c>
      <c r="I977" s="14">
        <v>99</v>
      </c>
      <c r="J977" s="9">
        <v>1</v>
      </c>
      <c r="K977" s="14">
        <v>36</v>
      </c>
      <c r="L977" s="14">
        <v>15</v>
      </c>
      <c r="M977" s="14">
        <v>0.22</v>
      </c>
      <c r="N977" s="14">
        <f t="shared" si="45"/>
        <v>0.21951219512195122</v>
      </c>
      <c r="O977" s="14">
        <f t="shared" si="46"/>
        <v>-99.000000000005898</v>
      </c>
      <c r="P977" s="14"/>
      <c r="Q977" s="14"/>
      <c r="R977" s="14"/>
      <c r="W977" t="s">
        <v>3530</v>
      </c>
      <c r="X977" s="6">
        <v>2004</v>
      </c>
      <c r="Z977" s="6">
        <v>0</v>
      </c>
      <c r="AD977" s="14">
        <v>164</v>
      </c>
    </row>
    <row r="978" spans="1:30">
      <c r="A978" s="9">
        <v>9</v>
      </c>
      <c r="B978" s="9" t="str">
        <f t="shared" si="47"/>
        <v>Lowther PM2C</v>
      </c>
      <c r="C978" s="14" t="s">
        <v>1338</v>
      </c>
      <c r="D978" s="14" t="s">
        <v>1738</v>
      </c>
      <c r="E978" s="39"/>
      <c r="F978" s="14"/>
      <c r="G978" s="14"/>
      <c r="H978" s="14">
        <v>100</v>
      </c>
      <c r="I978" s="14">
        <v>97</v>
      </c>
      <c r="J978" s="9">
        <v>1</v>
      </c>
      <c r="K978" s="14">
        <v>36</v>
      </c>
      <c r="L978" s="14">
        <v>62.25</v>
      </c>
      <c r="M978" s="14">
        <v>0.27200000000000002</v>
      </c>
      <c r="N978" s="14">
        <f t="shared" si="45"/>
        <v>0.29032258064516131</v>
      </c>
      <c r="O978" s="14">
        <f t="shared" si="46"/>
        <v>4.3098591549295762</v>
      </c>
      <c r="P978" s="14"/>
      <c r="Q978" s="14"/>
      <c r="R978" s="14"/>
      <c r="W978" t="s">
        <v>3530</v>
      </c>
      <c r="X978" s="6">
        <v>2004</v>
      </c>
      <c r="Z978" s="6">
        <v>0</v>
      </c>
      <c r="AD978" s="14">
        <v>124</v>
      </c>
    </row>
    <row r="979" spans="1:30">
      <c r="A979" s="9">
        <v>9</v>
      </c>
      <c r="B979" s="9" t="str">
        <f t="shared" si="47"/>
        <v>Lowther PM6C</v>
      </c>
      <c r="C979" s="14" t="s">
        <v>1338</v>
      </c>
      <c r="D979" s="14" t="s">
        <v>1739</v>
      </c>
      <c r="E979" s="39"/>
      <c r="F979" s="14"/>
      <c r="G979" s="14"/>
      <c r="H979" s="14">
        <v>100</v>
      </c>
      <c r="I979" s="14">
        <v>95</v>
      </c>
      <c r="J979" s="9">
        <v>1</v>
      </c>
      <c r="K979" s="14">
        <v>36</v>
      </c>
      <c r="L979" s="14">
        <v>62.25</v>
      </c>
      <c r="M979" s="14">
        <v>0.27200000000000002</v>
      </c>
      <c r="N979" s="14">
        <f t="shared" si="45"/>
        <v>0.29032258064516131</v>
      </c>
      <c r="O979" s="14">
        <f t="shared" si="46"/>
        <v>4.3098591549295762</v>
      </c>
      <c r="P979" s="14"/>
      <c r="Q979" s="14"/>
      <c r="R979" s="14"/>
      <c r="W979" t="s">
        <v>3530</v>
      </c>
      <c r="X979" s="6">
        <v>2004</v>
      </c>
      <c r="Z979" s="6">
        <v>0</v>
      </c>
      <c r="AD979" s="14">
        <v>124</v>
      </c>
    </row>
    <row r="980" spans="1:30">
      <c r="A980" s="9">
        <v>9</v>
      </c>
      <c r="B980" s="9" t="str">
        <f t="shared" si="47"/>
        <v>Lowther PM7C</v>
      </c>
      <c r="C980" s="14" t="s">
        <v>1338</v>
      </c>
      <c r="D980" s="14" t="s">
        <v>1740</v>
      </c>
      <c r="E980" s="39"/>
      <c r="F980" s="14"/>
      <c r="G980" s="14"/>
      <c r="H980" s="14">
        <v>100</v>
      </c>
      <c r="I980" s="14">
        <v>96</v>
      </c>
      <c r="J980" s="9">
        <v>1</v>
      </c>
      <c r="K980" s="14">
        <v>36</v>
      </c>
      <c r="L980" s="14">
        <v>62.25</v>
      </c>
      <c r="M980" s="14">
        <v>0.27200000000000002</v>
      </c>
      <c r="N980" s="14">
        <f t="shared" si="45"/>
        <v>0.29032258064516131</v>
      </c>
      <c r="O980" s="14">
        <f t="shared" si="46"/>
        <v>4.3098591549295762</v>
      </c>
      <c r="P980" s="14"/>
      <c r="Q980" s="14"/>
      <c r="R980" s="14"/>
      <c r="W980" t="s">
        <v>3530</v>
      </c>
      <c r="X980" s="6">
        <v>2004</v>
      </c>
      <c r="Z980" s="6">
        <v>0</v>
      </c>
      <c r="AD980" s="14">
        <v>124</v>
      </c>
    </row>
    <row r="981" spans="1:30">
      <c r="A981" s="9">
        <v>9</v>
      </c>
      <c r="B981" s="9" t="str">
        <f t="shared" si="47"/>
        <v>Peerless CDC 220 C</v>
      </c>
      <c r="C981" s="14" t="s">
        <v>236</v>
      </c>
      <c r="D981" s="14" t="s">
        <v>1741</v>
      </c>
      <c r="E981" s="39"/>
      <c r="F981" s="14"/>
      <c r="G981" s="14"/>
      <c r="H981" s="14">
        <v>110</v>
      </c>
      <c r="I981" s="14">
        <v>93</v>
      </c>
      <c r="J981" s="9">
        <v>1.5</v>
      </c>
      <c r="K981" s="14">
        <v>53.8</v>
      </c>
      <c r="L981" s="14">
        <v>33</v>
      </c>
      <c r="M981" s="14">
        <v>0.63</v>
      </c>
      <c r="N981" s="14">
        <f t="shared" si="45"/>
        <v>0.70789473684210524</v>
      </c>
      <c r="O981" s="14">
        <f t="shared" si="46"/>
        <v>5.7253378378378441</v>
      </c>
      <c r="P981" s="14"/>
      <c r="Q981" s="14"/>
      <c r="R981" s="14"/>
      <c r="W981" t="s">
        <v>3530</v>
      </c>
      <c r="X981" s="6">
        <v>2004</v>
      </c>
      <c r="Z981" s="6">
        <v>0</v>
      </c>
      <c r="AD981" s="14">
        <v>76</v>
      </c>
    </row>
    <row r="982" spans="1:30">
      <c r="A982" s="9">
        <v>9</v>
      </c>
      <c r="B982" s="9" t="str">
        <f t="shared" si="47"/>
        <v>Phoenix Gold Titanium Elite 9m</v>
      </c>
      <c r="C982" s="14" t="s">
        <v>768</v>
      </c>
      <c r="D982" s="14" t="s">
        <v>1742</v>
      </c>
      <c r="E982" s="39"/>
      <c r="F982" s="14"/>
      <c r="G982" s="14"/>
      <c r="H982" s="14"/>
      <c r="I982" s="14"/>
      <c r="J982" s="9"/>
      <c r="K982" s="14">
        <v>46.25</v>
      </c>
      <c r="L982" s="14">
        <v>34.1</v>
      </c>
      <c r="M982" s="14">
        <v>0.44</v>
      </c>
      <c r="N982" s="14">
        <f t="shared" si="45"/>
        <v>0.5316091954022989</v>
      </c>
      <c r="O982" s="14">
        <f t="shared" si="46"/>
        <v>2.5533249686323694</v>
      </c>
      <c r="P982" s="14"/>
      <c r="Q982" s="14"/>
      <c r="R982" s="14"/>
      <c r="W982" t="s">
        <v>3530</v>
      </c>
      <c r="X982" s="6">
        <v>2004</v>
      </c>
      <c r="Z982" s="6">
        <v>0</v>
      </c>
      <c r="AD982" s="14">
        <v>87</v>
      </c>
    </row>
    <row r="983" spans="1:30">
      <c r="A983" s="9">
        <v>9</v>
      </c>
      <c r="B983" s="9" t="str">
        <f t="shared" si="47"/>
        <v>Scan-Speak 22W/8851T00</v>
      </c>
      <c r="C983" s="14" t="s">
        <v>1029</v>
      </c>
      <c r="D983" s="14" t="s">
        <v>1743</v>
      </c>
      <c r="E983" s="39"/>
      <c r="F983" s="14"/>
      <c r="G983" s="14"/>
      <c r="H983" s="14">
        <v>170</v>
      </c>
      <c r="I983" s="14">
        <v>88</v>
      </c>
      <c r="J983" s="9">
        <v>9</v>
      </c>
      <c r="K983" s="14">
        <v>21</v>
      </c>
      <c r="L983" s="14">
        <v>127</v>
      </c>
      <c r="M983" s="14">
        <v>0.25</v>
      </c>
      <c r="N983" s="14">
        <f t="shared" si="45"/>
        <v>0.25925925925925924</v>
      </c>
      <c r="O983" s="14">
        <f t="shared" si="46"/>
        <v>7.0000000000000036</v>
      </c>
      <c r="P983" s="14"/>
      <c r="Q983" s="14"/>
      <c r="R983" s="14"/>
      <c r="W983" t="s">
        <v>3530</v>
      </c>
      <c r="X983" s="6">
        <v>2004</v>
      </c>
      <c r="Z983" s="6">
        <v>0</v>
      </c>
      <c r="AD983" s="14">
        <v>81</v>
      </c>
    </row>
    <row r="984" spans="1:30">
      <c r="A984" s="9">
        <v>9</v>
      </c>
      <c r="B984" s="9" t="str">
        <f t="shared" si="47"/>
        <v>Sinus 22WS7,34BP8</v>
      </c>
      <c r="C984" s="14" t="s">
        <v>887</v>
      </c>
      <c r="D984" s="14" t="s">
        <v>1744</v>
      </c>
      <c r="E984" s="39"/>
      <c r="F984" s="14"/>
      <c r="G984" s="14"/>
      <c r="H984" s="14">
        <v>250</v>
      </c>
      <c r="I984" s="14"/>
      <c r="J984" s="9">
        <v>6.5</v>
      </c>
      <c r="K984" s="14">
        <v>34.799999999999997</v>
      </c>
      <c r="L984" s="14">
        <v>62</v>
      </c>
      <c r="M984" s="14">
        <v>0.52</v>
      </c>
      <c r="N984" s="14">
        <f t="shared" si="45"/>
        <v>0.58983050847457619</v>
      </c>
      <c r="O984" s="14">
        <f t="shared" si="46"/>
        <v>4.3922330097087476</v>
      </c>
      <c r="P984" s="14"/>
      <c r="Q984" s="14"/>
      <c r="R984" s="14"/>
      <c r="W984" t="s">
        <v>3530</v>
      </c>
      <c r="X984" s="6">
        <v>2004</v>
      </c>
      <c r="Z984" s="6">
        <v>0</v>
      </c>
      <c r="AD984" s="14">
        <v>59</v>
      </c>
    </row>
    <row r="985" spans="1:30">
      <c r="A985" s="9">
        <v>9</v>
      </c>
      <c r="B985" s="9" t="str">
        <f t="shared" si="47"/>
        <v>Soundstream R-10SQ</v>
      </c>
      <c r="C985" s="14" t="s">
        <v>1656</v>
      </c>
      <c r="D985" s="14" t="s">
        <v>1745</v>
      </c>
      <c r="E985" s="39"/>
      <c r="F985" s="14"/>
      <c r="G985" s="14"/>
      <c r="H985" s="14">
        <v>500</v>
      </c>
      <c r="I985" s="14">
        <v>86</v>
      </c>
      <c r="J985" s="9">
        <v>13.75</v>
      </c>
      <c r="K985" s="14">
        <v>33</v>
      </c>
      <c r="L985" s="14">
        <v>19.629000000000001</v>
      </c>
      <c r="M985" s="14">
        <v>0.64500000000000002</v>
      </c>
      <c r="N985" s="14">
        <f t="shared" si="45"/>
        <v>0.73333333333333328</v>
      </c>
      <c r="O985" s="14">
        <f t="shared" si="46"/>
        <v>5.3547169811320829</v>
      </c>
      <c r="P985" s="14"/>
      <c r="Q985" s="14"/>
      <c r="R985" s="14"/>
      <c r="W985" t="s">
        <v>3530</v>
      </c>
      <c r="X985" s="6">
        <v>2004</v>
      </c>
      <c r="Z985" s="6">
        <v>0</v>
      </c>
      <c r="AD985" s="14">
        <v>45</v>
      </c>
    </row>
    <row r="986" spans="1:30">
      <c r="A986" s="9">
        <v>9</v>
      </c>
      <c r="B986" s="9" t="str">
        <f t="shared" si="47"/>
        <v>Supravox 215-2000</v>
      </c>
      <c r="C986" s="14" t="s">
        <v>1209</v>
      </c>
      <c r="D986" s="14" t="s">
        <v>1746</v>
      </c>
      <c r="E986" s="39"/>
      <c r="F986" s="14"/>
      <c r="G986" s="14"/>
      <c r="H986" s="14">
        <v>20</v>
      </c>
      <c r="I986" s="14">
        <v>100</v>
      </c>
      <c r="J986" s="9">
        <v>10</v>
      </c>
      <c r="K986" s="14">
        <v>47</v>
      </c>
      <c r="L986" s="14">
        <v>121</v>
      </c>
      <c r="M986" s="14">
        <v>0.23</v>
      </c>
      <c r="N986" s="14">
        <f t="shared" si="45"/>
        <v>0.23979591836734693</v>
      </c>
      <c r="O986" s="14">
        <f t="shared" si="46"/>
        <v>5.6302083333333481</v>
      </c>
      <c r="P986" s="14"/>
      <c r="Q986" s="14"/>
      <c r="R986" s="14"/>
      <c r="W986" t="s">
        <v>3530</v>
      </c>
      <c r="X986" s="6">
        <v>2004</v>
      </c>
      <c r="Z986" s="6">
        <v>0</v>
      </c>
      <c r="AD986" s="14">
        <v>196</v>
      </c>
    </row>
    <row r="987" spans="1:30">
      <c r="A987" s="9">
        <v>9</v>
      </c>
      <c r="B987" s="9" t="str">
        <f t="shared" si="47"/>
        <v>Supravox 215-2000EXC</v>
      </c>
      <c r="C987" s="14" t="s">
        <v>1209</v>
      </c>
      <c r="D987" s="14" t="s">
        <v>1747</v>
      </c>
      <c r="E987" s="39"/>
      <c r="F987" s="14"/>
      <c r="G987" s="14"/>
      <c r="H987" s="14">
        <v>20</v>
      </c>
      <c r="I987" s="14">
        <v>99</v>
      </c>
      <c r="J987" s="9">
        <v>5</v>
      </c>
      <c r="K987" s="14">
        <v>49</v>
      </c>
      <c r="L987" s="14">
        <v>97.8</v>
      </c>
      <c r="M987" s="14">
        <v>0.25</v>
      </c>
      <c r="N987" s="14">
        <f t="shared" si="45"/>
        <v>0.25654450261780104</v>
      </c>
      <c r="O987" s="14">
        <f t="shared" si="46"/>
        <v>9.8000000000000096</v>
      </c>
      <c r="P987" s="14"/>
      <c r="Q987" s="14"/>
      <c r="R987" s="14"/>
      <c r="W987" t="s">
        <v>3530</v>
      </c>
      <c r="X987" s="6">
        <v>2004</v>
      </c>
      <c r="Z987" s="6">
        <v>0</v>
      </c>
      <c r="AD987" s="14">
        <v>191</v>
      </c>
    </row>
    <row r="988" spans="1:30">
      <c r="A988" s="9">
        <v>9</v>
      </c>
      <c r="B988" s="9" t="str">
        <f t="shared" si="47"/>
        <v>Supravox 215-GMF</v>
      </c>
      <c r="C988" s="14" t="s">
        <v>1209</v>
      </c>
      <c r="D988" s="14" t="s">
        <v>1748</v>
      </c>
      <c r="E988" s="39"/>
      <c r="F988" s="14"/>
      <c r="G988" s="14"/>
      <c r="H988" s="14">
        <v>40</v>
      </c>
      <c r="I988" s="14">
        <v>97</v>
      </c>
      <c r="J988" s="9">
        <v>10</v>
      </c>
      <c r="K988" s="14">
        <v>45</v>
      </c>
      <c r="L988" s="14">
        <v>120</v>
      </c>
      <c r="M988" s="14">
        <v>0.33</v>
      </c>
      <c r="N988" s="14">
        <f t="shared" si="45"/>
        <v>0.34883720930232559</v>
      </c>
      <c r="O988" s="14">
        <f t="shared" si="46"/>
        <v>6.1111111111111134</v>
      </c>
      <c r="P988" s="14"/>
      <c r="Q988" s="14"/>
      <c r="R988" s="14"/>
      <c r="W988" t="s">
        <v>3530</v>
      </c>
      <c r="X988" s="6">
        <v>2004</v>
      </c>
      <c r="Z988" s="6">
        <v>0</v>
      </c>
      <c r="AD988" s="14">
        <v>129</v>
      </c>
    </row>
    <row r="989" spans="1:30">
      <c r="A989" s="9">
        <v>9</v>
      </c>
      <c r="B989" s="9" t="str">
        <f t="shared" si="47"/>
        <v>Supravox 215-RTF</v>
      </c>
      <c r="C989" s="14" t="s">
        <v>1209</v>
      </c>
      <c r="D989" s="14" t="s">
        <v>1749</v>
      </c>
      <c r="E989" s="39"/>
      <c r="F989" s="14"/>
      <c r="G989" s="14"/>
      <c r="H989" s="14">
        <v>35</v>
      </c>
      <c r="I989" s="14">
        <v>97</v>
      </c>
      <c r="J989" s="9">
        <v>4</v>
      </c>
      <c r="K989" s="14">
        <v>60</v>
      </c>
      <c r="L989" s="14">
        <v>80</v>
      </c>
      <c r="M989" s="14">
        <v>0.57999999999999996</v>
      </c>
      <c r="N989" s="14">
        <f t="shared" si="45"/>
        <v>0.6</v>
      </c>
      <c r="O989" s="14">
        <f t="shared" si="46"/>
        <v>17.399999999999988</v>
      </c>
      <c r="P989" s="14"/>
      <c r="Q989" s="14"/>
      <c r="R989" s="14"/>
      <c r="W989" t="s">
        <v>3530</v>
      </c>
      <c r="X989" s="6">
        <v>2004</v>
      </c>
      <c r="Z989" s="6">
        <v>0</v>
      </c>
      <c r="AD989" s="14">
        <v>100</v>
      </c>
    </row>
    <row r="990" spans="1:30">
      <c r="A990" s="9">
        <v>9</v>
      </c>
      <c r="B990" s="9" t="str">
        <f t="shared" si="47"/>
        <v>Supravox 215-RTF Bicone</v>
      </c>
      <c r="C990" s="14" t="s">
        <v>1209</v>
      </c>
      <c r="D990" s="14" t="s">
        <v>1750</v>
      </c>
      <c r="E990" s="39"/>
      <c r="F990" s="14"/>
      <c r="G990" s="14"/>
      <c r="H990" s="14">
        <v>35</v>
      </c>
      <c r="I990" s="14">
        <v>96</v>
      </c>
      <c r="J990" s="9">
        <v>4</v>
      </c>
      <c r="K990" s="14">
        <v>52</v>
      </c>
      <c r="L990" s="14">
        <v>75</v>
      </c>
      <c r="M990" s="14">
        <v>0.53</v>
      </c>
      <c r="N990" s="14">
        <f t="shared" si="45"/>
        <v>0.5977011494252874</v>
      </c>
      <c r="O990" s="14">
        <f t="shared" si="46"/>
        <v>4.6791171477079798</v>
      </c>
      <c r="P990" s="14"/>
      <c r="Q990" s="14"/>
      <c r="R990" s="14"/>
      <c r="W990" t="s">
        <v>3530</v>
      </c>
      <c r="X990" s="6">
        <v>2004</v>
      </c>
      <c r="Z990" s="6">
        <v>0</v>
      </c>
      <c r="AD990" s="14">
        <v>87</v>
      </c>
    </row>
    <row r="991" spans="1:30">
      <c r="A991" s="9">
        <v>9</v>
      </c>
      <c r="B991" s="9" t="str">
        <f t="shared" si="47"/>
        <v>Supravox 215-Signature</v>
      </c>
      <c r="C991" s="14" t="s">
        <v>1209</v>
      </c>
      <c r="D991" s="14" t="s">
        <v>1751</v>
      </c>
      <c r="E991" s="39"/>
      <c r="F991" s="14"/>
      <c r="G991" s="14"/>
      <c r="H991" s="14">
        <v>35</v>
      </c>
      <c r="I991" s="14">
        <v>94</v>
      </c>
      <c r="J991" s="9">
        <v>8</v>
      </c>
      <c r="K991" s="14">
        <v>50</v>
      </c>
      <c r="L991" s="14">
        <v>85</v>
      </c>
      <c r="M991" s="14">
        <v>0.8</v>
      </c>
      <c r="N991" s="14">
        <f t="shared" si="45"/>
        <v>0.8928571428571429</v>
      </c>
      <c r="O991" s="14">
        <f t="shared" si="46"/>
        <v>7.6923076923076854</v>
      </c>
      <c r="P991" s="14"/>
      <c r="Q991" s="14"/>
      <c r="R991" s="14"/>
      <c r="W991" t="s">
        <v>3530</v>
      </c>
      <c r="X991" s="6">
        <v>2004</v>
      </c>
      <c r="Z991" s="6">
        <v>0</v>
      </c>
      <c r="AD991" s="14">
        <v>56</v>
      </c>
    </row>
    <row r="992" spans="1:30">
      <c r="A992" s="9">
        <v>9</v>
      </c>
      <c r="B992" s="9" t="str">
        <f t="shared" si="47"/>
        <v>Supravox 215-Signature Bicone</v>
      </c>
      <c r="C992" s="14" t="s">
        <v>1209</v>
      </c>
      <c r="D992" s="14" t="s">
        <v>1752</v>
      </c>
      <c r="E992" s="39"/>
      <c r="F992" s="14"/>
      <c r="G992" s="14"/>
      <c r="H992" s="14">
        <v>35</v>
      </c>
      <c r="I992" s="14">
        <v>94</v>
      </c>
      <c r="J992" s="9">
        <v>8</v>
      </c>
      <c r="K992" s="14">
        <v>50</v>
      </c>
      <c r="L992" s="14">
        <v>85</v>
      </c>
      <c r="M992" s="14">
        <v>0.8</v>
      </c>
      <c r="N992" s="14">
        <f t="shared" si="45"/>
        <v>0.8928571428571429</v>
      </c>
      <c r="O992" s="14">
        <f t="shared" si="46"/>
        <v>7.6923076923076854</v>
      </c>
      <c r="P992" s="14"/>
      <c r="Q992" s="14"/>
      <c r="R992" s="14"/>
      <c r="W992" t="s">
        <v>3530</v>
      </c>
      <c r="X992" s="6">
        <v>2004</v>
      </c>
      <c r="Z992" s="6">
        <v>0</v>
      </c>
      <c r="AD992" s="14">
        <v>56</v>
      </c>
    </row>
    <row r="993" spans="1:30">
      <c r="A993" s="9">
        <v>9</v>
      </c>
      <c r="B993" s="9" t="str">
        <f t="shared" si="47"/>
        <v>Supravox 285-2000</v>
      </c>
      <c r="C993" s="14" t="s">
        <v>1209</v>
      </c>
      <c r="D993" s="14" t="s">
        <v>1753</v>
      </c>
      <c r="E993" s="39"/>
      <c r="F993" s="14"/>
      <c r="G993" s="14"/>
      <c r="H993" s="14">
        <v>70</v>
      </c>
      <c r="I993" s="14">
        <v>101</v>
      </c>
      <c r="J993" s="9">
        <v>8</v>
      </c>
      <c r="K993" s="14">
        <v>45</v>
      </c>
      <c r="L993" s="14">
        <v>200</v>
      </c>
      <c r="M993" s="14">
        <v>0.2</v>
      </c>
      <c r="N993" s="14">
        <f t="shared" si="45"/>
        <v>0.21951219512195122</v>
      </c>
      <c r="O993" s="14">
        <f t="shared" si="46"/>
        <v>2.2499999999999991</v>
      </c>
      <c r="P993" s="14"/>
      <c r="Q993" s="14"/>
      <c r="R993" s="14"/>
      <c r="W993" t="s">
        <v>3530</v>
      </c>
      <c r="X993" s="6">
        <v>2004</v>
      </c>
      <c r="Z993" s="6">
        <v>0</v>
      </c>
      <c r="AD993" s="14">
        <v>205</v>
      </c>
    </row>
    <row r="994" spans="1:30">
      <c r="A994" s="9">
        <v>9</v>
      </c>
      <c r="B994" s="9" t="str">
        <f t="shared" si="47"/>
        <v>Supravox 285-GMF</v>
      </c>
      <c r="C994" s="14" t="s">
        <v>1209</v>
      </c>
      <c r="D994" s="14" t="s">
        <v>1754</v>
      </c>
      <c r="E994" s="39"/>
      <c r="F994" s="14"/>
      <c r="G994" s="14"/>
      <c r="H994" s="14">
        <v>70</v>
      </c>
      <c r="I994" s="14">
        <v>99</v>
      </c>
      <c r="J994" s="9">
        <v>8</v>
      </c>
      <c r="K994" s="14">
        <v>47</v>
      </c>
      <c r="L994" s="14">
        <v>150</v>
      </c>
      <c r="M994" s="14">
        <v>0.38</v>
      </c>
      <c r="N994" s="14">
        <f t="shared" si="45"/>
        <v>0.38842975206611569</v>
      </c>
      <c r="O994" s="14">
        <f t="shared" si="46"/>
        <v>17.509803921568654</v>
      </c>
      <c r="P994" s="14"/>
      <c r="Q994" s="14"/>
      <c r="R994" s="14"/>
      <c r="W994" t="s">
        <v>3530</v>
      </c>
      <c r="X994" s="6">
        <v>2004</v>
      </c>
      <c r="Z994" s="6">
        <v>0</v>
      </c>
      <c r="AD994" s="14">
        <v>121</v>
      </c>
    </row>
    <row r="995" spans="1:30">
      <c r="A995" s="9">
        <v>10</v>
      </c>
      <c r="B995" s="9" t="str">
        <f t="shared" si="47"/>
        <v>Acousto Pro 1030PC-35F</v>
      </c>
      <c r="C995" s="14" t="s">
        <v>948</v>
      </c>
      <c r="D995" s="14" t="s">
        <v>1755</v>
      </c>
      <c r="E995" s="39"/>
      <c r="F995" s="14"/>
      <c r="G995" s="14"/>
      <c r="H995" s="14">
        <v>50</v>
      </c>
      <c r="I995" s="14">
        <v>90</v>
      </c>
      <c r="J995" s="9"/>
      <c r="K995" s="14">
        <v>33</v>
      </c>
      <c r="L995" s="14">
        <v>141</v>
      </c>
      <c r="M995" s="14">
        <v>0.42</v>
      </c>
      <c r="N995" s="14">
        <f t="shared" si="45"/>
        <v>0.4925373134328358</v>
      </c>
      <c r="O995" s="14">
        <f t="shared" si="46"/>
        <v>2.8518518518518516</v>
      </c>
      <c r="P995" s="14"/>
      <c r="Q995" s="14"/>
      <c r="R995" s="14"/>
      <c r="W995" t="s">
        <v>3530</v>
      </c>
      <c r="X995" s="6">
        <v>2004</v>
      </c>
      <c r="Z995" s="6">
        <v>0</v>
      </c>
      <c r="AD995" s="14">
        <v>67</v>
      </c>
    </row>
    <row r="996" spans="1:30">
      <c r="A996" s="9">
        <v>10</v>
      </c>
      <c r="B996" s="9" t="str">
        <f t="shared" si="47"/>
        <v>Acousto Pro F-1030</v>
      </c>
      <c r="C996" s="14" t="s">
        <v>948</v>
      </c>
      <c r="D996" s="14" t="s">
        <v>1756</v>
      </c>
      <c r="E996" s="39"/>
      <c r="F996" s="14"/>
      <c r="G996" s="14"/>
      <c r="H996" s="14">
        <v>50</v>
      </c>
      <c r="I996" s="14">
        <v>92</v>
      </c>
      <c r="J996" s="9"/>
      <c r="K996" s="14">
        <v>35</v>
      </c>
      <c r="L996" s="14">
        <v>107</v>
      </c>
      <c r="M996" s="14">
        <v>0.51</v>
      </c>
      <c r="N996" s="14">
        <f t="shared" si="45"/>
        <v>0.63636363636363635</v>
      </c>
      <c r="O996" s="14">
        <f t="shared" si="46"/>
        <v>2.5683453237410077</v>
      </c>
      <c r="P996" s="14"/>
      <c r="Q996" s="14"/>
      <c r="R996" s="14"/>
      <c r="W996" t="s">
        <v>3530</v>
      </c>
      <c r="X996" s="6">
        <v>2004</v>
      </c>
      <c r="Z996" s="6">
        <v>0</v>
      </c>
      <c r="AD996" s="14">
        <v>55</v>
      </c>
    </row>
    <row r="997" spans="1:30">
      <c r="A997" s="9">
        <v>10</v>
      </c>
      <c r="B997" s="9" t="str">
        <f t="shared" si="47"/>
        <v>Acousto Pro P-1050</v>
      </c>
      <c r="C997" s="14" t="s">
        <v>948</v>
      </c>
      <c r="D997" s="14" t="s">
        <v>1757</v>
      </c>
      <c r="E997" s="39"/>
      <c r="F997" s="14"/>
      <c r="G997" s="14"/>
      <c r="H997" s="14">
        <v>125</v>
      </c>
      <c r="I997" s="14">
        <v>94</v>
      </c>
      <c r="J997" s="9"/>
      <c r="K997" s="14">
        <v>54</v>
      </c>
      <c r="L997" s="14">
        <v>49</v>
      </c>
      <c r="M997" s="14">
        <v>0.48</v>
      </c>
      <c r="N997" s="14">
        <f t="shared" si="45"/>
        <v>0.5</v>
      </c>
      <c r="O997" s="14">
        <f t="shared" si="46"/>
        <v>11.999999999999979</v>
      </c>
      <c r="P997" s="14"/>
      <c r="Q997" s="14"/>
      <c r="R997" s="14"/>
      <c r="W997" t="s">
        <v>3530</v>
      </c>
      <c r="X997" s="6">
        <v>2004</v>
      </c>
      <c r="Z997" s="6">
        <v>0</v>
      </c>
      <c r="AD997" s="14">
        <v>108</v>
      </c>
    </row>
    <row r="998" spans="1:30">
      <c r="A998" s="9">
        <v>10</v>
      </c>
      <c r="B998" s="9" t="str">
        <f t="shared" si="47"/>
        <v>Acousto Pro P-1050A</v>
      </c>
      <c r="C998" s="14" t="s">
        <v>948</v>
      </c>
      <c r="D998" s="14" t="s">
        <v>1758</v>
      </c>
      <c r="E998" s="39"/>
      <c r="F998" s="14"/>
      <c r="G998" s="14"/>
      <c r="H998" s="14">
        <v>125</v>
      </c>
      <c r="I998" s="14">
        <v>94</v>
      </c>
      <c r="J998" s="9"/>
      <c r="K998" s="14">
        <v>46</v>
      </c>
      <c r="L998" s="14">
        <v>73</v>
      </c>
      <c r="M998" s="14">
        <v>0.37</v>
      </c>
      <c r="N998" s="14">
        <f t="shared" si="45"/>
        <v>0.4</v>
      </c>
      <c r="O998" s="14">
        <f t="shared" si="46"/>
        <v>4.9333333333333353</v>
      </c>
      <c r="P998" s="14"/>
      <c r="Q998" s="14"/>
      <c r="R998" s="14"/>
      <c r="W998" t="s">
        <v>3530</v>
      </c>
      <c r="X998" s="6">
        <v>2004</v>
      </c>
      <c r="Z998" s="6">
        <v>0</v>
      </c>
      <c r="AD998" s="14">
        <v>115</v>
      </c>
    </row>
    <row r="999" spans="1:30">
      <c r="A999" s="9">
        <v>10</v>
      </c>
      <c r="B999" s="9" t="str">
        <f t="shared" si="47"/>
        <v>Acousto Pro P-1065A</v>
      </c>
      <c r="C999" s="14" t="s">
        <v>948</v>
      </c>
      <c r="D999" s="14" t="s">
        <v>1759</v>
      </c>
      <c r="E999" s="39"/>
      <c r="F999" s="14"/>
      <c r="G999" s="14"/>
      <c r="H999" s="14">
        <v>125</v>
      </c>
      <c r="I999" s="14">
        <v>95</v>
      </c>
      <c r="J999" s="9"/>
      <c r="K999" s="14">
        <v>72</v>
      </c>
      <c r="L999" s="14">
        <v>31</v>
      </c>
      <c r="M999" s="14">
        <v>0.42</v>
      </c>
      <c r="N999" s="14">
        <f t="shared" si="45"/>
        <v>0.45</v>
      </c>
      <c r="O999" s="14">
        <f t="shared" si="46"/>
        <v>6.3000000000000052</v>
      </c>
      <c r="P999" s="14"/>
      <c r="Q999" s="14"/>
      <c r="R999" s="14"/>
      <c r="W999" t="s">
        <v>3530</v>
      </c>
      <c r="X999" s="6">
        <v>2004</v>
      </c>
      <c r="Z999" s="6">
        <v>0</v>
      </c>
      <c r="AD999" s="14">
        <v>160</v>
      </c>
    </row>
    <row r="1000" spans="1:30">
      <c r="A1000" s="9">
        <v>10</v>
      </c>
      <c r="B1000" s="9" t="str">
        <f t="shared" si="47"/>
        <v>Acousto Pro SH-1030</v>
      </c>
      <c r="C1000" s="14" t="s">
        <v>948</v>
      </c>
      <c r="D1000" s="14" t="s">
        <v>1760</v>
      </c>
      <c r="E1000" s="39"/>
      <c r="F1000" s="14"/>
      <c r="G1000" s="14"/>
      <c r="H1000" s="14">
        <v>50</v>
      </c>
      <c r="I1000" s="14">
        <v>90</v>
      </c>
      <c r="J1000" s="9"/>
      <c r="K1000" s="14">
        <v>35.5</v>
      </c>
      <c r="L1000" s="14">
        <v>82</v>
      </c>
      <c r="M1000" s="14">
        <v>0.41</v>
      </c>
      <c r="N1000" s="14">
        <f t="shared" si="45"/>
        <v>0.46103896103896103</v>
      </c>
      <c r="O1000" s="14">
        <f t="shared" si="46"/>
        <v>3.7035623409669247</v>
      </c>
      <c r="P1000" s="14"/>
      <c r="Q1000" s="14"/>
      <c r="R1000" s="14"/>
      <c r="W1000" t="s">
        <v>3530</v>
      </c>
      <c r="X1000" s="6">
        <v>2004</v>
      </c>
      <c r="Z1000" s="6">
        <v>0</v>
      </c>
      <c r="AD1000" s="14">
        <v>77</v>
      </c>
    </row>
    <row r="1001" spans="1:30">
      <c r="A1001" s="9">
        <v>10</v>
      </c>
      <c r="B1001" s="9" t="str">
        <f t="shared" si="47"/>
        <v>Alpine 6106HX</v>
      </c>
      <c r="C1001" s="14" t="s">
        <v>1395</v>
      </c>
      <c r="D1001" s="14" t="s">
        <v>1761</v>
      </c>
      <c r="E1001" s="39"/>
      <c r="F1001" s="14"/>
      <c r="G1001" s="14"/>
      <c r="H1001" s="14">
        <v>100</v>
      </c>
      <c r="I1001" s="14">
        <v>91</v>
      </c>
      <c r="J1001" s="9"/>
      <c r="K1001" s="14">
        <v>36</v>
      </c>
      <c r="L1001" s="14">
        <v>0.73</v>
      </c>
      <c r="M1001" s="14">
        <v>0.37</v>
      </c>
      <c r="N1001" s="14">
        <f t="shared" si="45"/>
        <v>0.37894736842105264</v>
      </c>
      <c r="O1001" s="14">
        <f t="shared" si="46"/>
        <v>15.670588235294122</v>
      </c>
      <c r="P1001" s="14"/>
      <c r="Q1001" s="14"/>
      <c r="R1001" s="14"/>
      <c r="W1001" t="s">
        <v>3530</v>
      </c>
      <c r="X1001" s="6">
        <v>2004</v>
      </c>
      <c r="Z1001" s="6">
        <v>0</v>
      </c>
      <c r="AD1001" s="14">
        <v>95</v>
      </c>
    </row>
    <row r="1002" spans="1:30">
      <c r="A1002" s="9">
        <v>10</v>
      </c>
      <c r="B1002" s="9" t="str">
        <f t="shared" si="47"/>
        <v>Alpine SWL-2548</v>
      </c>
      <c r="C1002" s="14" t="s">
        <v>1395</v>
      </c>
      <c r="D1002" s="14" t="s">
        <v>1762</v>
      </c>
      <c r="E1002" s="39"/>
      <c r="F1002" s="14"/>
      <c r="G1002" s="14"/>
      <c r="H1002" s="14">
        <v>200</v>
      </c>
      <c r="I1002" s="14"/>
      <c r="J1002" s="9">
        <v>10</v>
      </c>
      <c r="K1002" s="14">
        <v>28</v>
      </c>
      <c r="L1002" s="14">
        <v>62.3</v>
      </c>
      <c r="M1002" s="14">
        <v>0.31</v>
      </c>
      <c r="N1002" s="14">
        <f t="shared" si="45"/>
        <v>0.32941176470588235</v>
      </c>
      <c r="O1002" s="14">
        <f t="shared" si="46"/>
        <v>5.2606060606060501</v>
      </c>
      <c r="P1002" s="14"/>
      <c r="Q1002" s="14"/>
      <c r="R1002" s="14"/>
      <c r="W1002" t="s">
        <v>3530</v>
      </c>
      <c r="X1002" s="6">
        <v>2004</v>
      </c>
      <c r="Z1002" s="6">
        <v>0</v>
      </c>
      <c r="AD1002" s="14">
        <v>85</v>
      </c>
    </row>
    <row r="1003" spans="1:30">
      <c r="A1003" s="9">
        <v>10</v>
      </c>
      <c r="B1003" s="9" t="str">
        <f t="shared" si="47"/>
        <v>Alpine SWL-2588</v>
      </c>
      <c r="C1003" s="14" t="s">
        <v>1395</v>
      </c>
      <c r="D1003" s="14" t="s">
        <v>1763</v>
      </c>
      <c r="E1003" s="39"/>
      <c r="F1003" s="14"/>
      <c r="G1003" s="14"/>
      <c r="H1003" s="14">
        <v>200</v>
      </c>
      <c r="I1003" s="14"/>
      <c r="J1003" s="9">
        <v>10</v>
      </c>
      <c r="K1003" s="14">
        <v>30</v>
      </c>
      <c r="L1003" s="14">
        <v>47</v>
      </c>
      <c r="M1003" s="14">
        <v>0.39</v>
      </c>
      <c r="N1003" s="14">
        <f t="shared" si="45"/>
        <v>0.42253521126760563</v>
      </c>
      <c r="O1003" s="14">
        <f t="shared" si="46"/>
        <v>5.0649350649350717</v>
      </c>
      <c r="P1003" s="14"/>
      <c r="Q1003" s="14"/>
      <c r="R1003" s="14"/>
      <c r="W1003" t="s">
        <v>3530</v>
      </c>
      <c r="X1003" s="6">
        <v>2004</v>
      </c>
      <c r="Z1003" s="6">
        <v>0</v>
      </c>
      <c r="AD1003" s="14">
        <v>71</v>
      </c>
    </row>
    <row r="1004" spans="1:30">
      <c r="A1004" s="9">
        <v>10</v>
      </c>
      <c r="B1004" s="9" t="str">
        <f t="shared" si="47"/>
        <v>Alpine SWR-1021D</v>
      </c>
      <c r="C1004" s="14" t="s">
        <v>1395</v>
      </c>
      <c r="D1004" s="14" t="s">
        <v>1764</v>
      </c>
      <c r="E1004" s="39"/>
      <c r="F1004" s="14"/>
      <c r="G1004" s="14"/>
      <c r="H1004" s="14">
        <v>300</v>
      </c>
      <c r="I1004" s="14">
        <v>85</v>
      </c>
      <c r="J1004" s="9">
        <v>13.3</v>
      </c>
      <c r="K1004" s="14">
        <v>29</v>
      </c>
      <c r="L1004" s="14">
        <v>29</v>
      </c>
      <c r="M1004" s="14">
        <v>0.38</v>
      </c>
      <c r="N1004" s="14">
        <f t="shared" si="45"/>
        <v>0.39726027397260272</v>
      </c>
      <c r="O1004" s="14">
        <f t="shared" si="46"/>
        <v>8.7460317460317256</v>
      </c>
      <c r="P1004" s="14"/>
      <c r="Q1004" s="14"/>
      <c r="R1004" s="14"/>
      <c r="W1004" t="s">
        <v>3530</v>
      </c>
      <c r="X1004" s="6">
        <v>2004</v>
      </c>
      <c r="Z1004" s="6">
        <v>0</v>
      </c>
      <c r="AD1004" s="14">
        <v>73</v>
      </c>
    </row>
    <row r="1005" spans="1:30">
      <c r="A1005" s="9">
        <v>10</v>
      </c>
      <c r="B1005" s="9" t="str">
        <f t="shared" si="47"/>
        <v>Alpine SWR-1041D</v>
      </c>
      <c r="C1005" s="14" t="s">
        <v>1395</v>
      </c>
      <c r="D1005" s="14" t="s">
        <v>1765</v>
      </c>
      <c r="E1005" s="39"/>
      <c r="F1005" s="14"/>
      <c r="G1005" s="14"/>
      <c r="H1005" s="14">
        <v>300</v>
      </c>
      <c r="I1005" s="14">
        <v>85</v>
      </c>
      <c r="J1005" s="9">
        <v>13.8</v>
      </c>
      <c r="K1005" s="14">
        <v>30</v>
      </c>
      <c r="L1005" s="14">
        <v>29</v>
      </c>
      <c r="M1005" s="14">
        <v>0.41</v>
      </c>
      <c r="N1005" s="14">
        <f t="shared" si="45"/>
        <v>0.42857142857142855</v>
      </c>
      <c r="O1005" s="14">
        <f t="shared" si="46"/>
        <v>9.4615384615384794</v>
      </c>
      <c r="P1005" s="14"/>
      <c r="Q1005" s="14"/>
      <c r="R1005" s="14"/>
      <c r="W1005" t="s">
        <v>3530</v>
      </c>
      <c r="X1005" s="6">
        <v>2004</v>
      </c>
      <c r="Z1005" s="6">
        <v>0</v>
      </c>
      <c r="AD1005" s="14">
        <v>70</v>
      </c>
    </row>
    <row r="1006" spans="1:30">
      <c r="A1006" s="9">
        <v>10</v>
      </c>
      <c r="B1006" s="9" t="str">
        <f t="shared" si="47"/>
        <v>Alpine SWR-254A</v>
      </c>
      <c r="C1006" s="14" t="s">
        <v>1395</v>
      </c>
      <c r="D1006" s="14" t="s">
        <v>1766</v>
      </c>
      <c r="E1006" s="39"/>
      <c r="F1006" s="14"/>
      <c r="G1006" s="14"/>
      <c r="H1006" s="14">
        <v>200</v>
      </c>
      <c r="I1006" s="14">
        <v>88</v>
      </c>
      <c r="J1006" s="9">
        <v>4.0999999999999996</v>
      </c>
      <c r="K1006" s="14">
        <v>30</v>
      </c>
      <c r="L1006" s="14">
        <v>63</v>
      </c>
      <c r="M1006" s="14">
        <v>0.3</v>
      </c>
      <c r="N1006" s="14">
        <f t="shared" si="45"/>
        <v>0.32967032967032966</v>
      </c>
      <c r="O1006" s="14">
        <f t="shared" si="46"/>
        <v>3.3333333333333304</v>
      </c>
      <c r="P1006" s="14"/>
      <c r="Q1006" s="14"/>
      <c r="R1006" s="14"/>
      <c r="W1006" t="s">
        <v>3530</v>
      </c>
      <c r="X1006" s="6">
        <v>2004</v>
      </c>
      <c r="Z1006" s="6">
        <v>0</v>
      </c>
      <c r="AD1006" s="14">
        <v>91</v>
      </c>
    </row>
    <row r="1007" spans="1:30">
      <c r="A1007" s="9">
        <v>10</v>
      </c>
      <c r="B1007" s="9" t="str">
        <f t="shared" si="47"/>
        <v>Alpine SWR-254B</v>
      </c>
      <c r="C1007" s="14" t="s">
        <v>1395</v>
      </c>
      <c r="D1007" s="14" t="s">
        <v>1767</v>
      </c>
      <c r="E1007" s="39"/>
      <c r="F1007" s="14"/>
      <c r="G1007" s="14"/>
      <c r="H1007" s="14">
        <v>200</v>
      </c>
      <c r="I1007" s="14">
        <v>88</v>
      </c>
      <c r="J1007" s="9">
        <v>4.0999999999999996</v>
      </c>
      <c r="K1007" s="14">
        <v>30</v>
      </c>
      <c r="L1007" s="14">
        <v>63</v>
      </c>
      <c r="M1007" s="14">
        <v>0.31</v>
      </c>
      <c r="N1007" s="14">
        <f t="shared" si="45"/>
        <v>0.32967032967032966</v>
      </c>
      <c r="O1007" s="14">
        <f t="shared" si="46"/>
        <v>5.1955307262569734</v>
      </c>
      <c r="P1007" s="14"/>
      <c r="Q1007" s="14"/>
      <c r="R1007" s="14"/>
      <c r="W1007" t="s">
        <v>3530</v>
      </c>
      <c r="X1007" s="6">
        <v>2004</v>
      </c>
      <c r="Z1007" s="6">
        <v>0</v>
      </c>
      <c r="AD1007" s="14">
        <v>91</v>
      </c>
    </row>
    <row r="1008" spans="1:30">
      <c r="A1008" s="9">
        <v>10</v>
      </c>
      <c r="B1008" s="9" t="str">
        <f t="shared" si="47"/>
        <v>Alpine SWR-254E</v>
      </c>
      <c r="C1008" s="14" t="s">
        <v>1395</v>
      </c>
      <c r="D1008" s="14" t="s">
        <v>1768</v>
      </c>
      <c r="E1008" s="39"/>
      <c r="F1008" s="14"/>
      <c r="G1008" s="14"/>
      <c r="H1008" s="14">
        <v>300</v>
      </c>
      <c r="I1008" s="14"/>
      <c r="J1008" s="9">
        <v>4</v>
      </c>
      <c r="K1008" s="14">
        <v>34</v>
      </c>
      <c r="L1008" s="14">
        <v>37</v>
      </c>
      <c r="M1008" s="14">
        <v>0.32</v>
      </c>
      <c r="N1008" s="14">
        <f t="shared" si="45"/>
        <v>0.34</v>
      </c>
      <c r="O1008" s="14">
        <f t="shared" si="46"/>
        <v>5.4399999999999933</v>
      </c>
      <c r="P1008" s="14"/>
      <c r="Q1008" s="14"/>
      <c r="R1008" s="14"/>
      <c r="W1008" t="s">
        <v>3530</v>
      </c>
      <c r="X1008" s="6">
        <v>2004</v>
      </c>
      <c r="Z1008" s="6">
        <v>0</v>
      </c>
      <c r="AD1008" s="14">
        <v>100</v>
      </c>
    </row>
    <row r="1009" spans="1:30">
      <c r="A1009" s="9">
        <v>10</v>
      </c>
      <c r="B1009" s="9" t="str">
        <f t="shared" si="47"/>
        <v>Alpine SWR-258A</v>
      </c>
      <c r="C1009" s="14" t="s">
        <v>1395</v>
      </c>
      <c r="D1009" s="14" t="s">
        <v>1769</v>
      </c>
      <c r="E1009" s="39"/>
      <c r="F1009" s="14"/>
      <c r="G1009" s="14"/>
      <c r="H1009" s="14">
        <v>200</v>
      </c>
      <c r="I1009" s="14">
        <v>88</v>
      </c>
      <c r="J1009" s="9">
        <v>6.25</v>
      </c>
      <c r="K1009" s="14">
        <v>33</v>
      </c>
      <c r="L1009" s="14">
        <v>50.7</v>
      </c>
      <c r="M1009" s="14">
        <v>0.33</v>
      </c>
      <c r="N1009" s="14">
        <f t="shared" si="45"/>
        <v>0.35869565217391303</v>
      </c>
      <c r="O1009" s="14">
        <f t="shared" si="46"/>
        <v>4.1250000000000036</v>
      </c>
      <c r="P1009" s="14"/>
      <c r="Q1009" s="14"/>
      <c r="R1009" s="14"/>
      <c r="W1009" t="s">
        <v>3530</v>
      </c>
      <c r="X1009" s="6">
        <v>2004</v>
      </c>
      <c r="Z1009" s="6">
        <v>0</v>
      </c>
      <c r="AD1009" s="14">
        <v>92</v>
      </c>
    </row>
    <row r="1010" spans="1:30">
      <c r="A1010" s="9">
        <v>10</v>
      </c>
      <c r="B1010" s="9" t="str">
        <f t="shared" si="47"/>
        <v>Alpine SWS-2545</v>
      </c>
      <c r="C1010" s="14" t="s">
        <v>1395</v>
      </c>
      <c r="D1010" s="14" t="s">
        <v>1770</v>
      </c>
      <c r="E1010" s="39"/>
      <c r="F1010" s="14"/>
      <c r="G1010" s="14"/>
      <c r="H1010" s="14">
        <v>100</v>
      </c>
      <c r="I1010" s="14">
        <v>89</v>
      </c>
      <c r="J1010" s="9">
        <v>3.85</v>
      </c>
      <c r="K1010" s="14">
        <v>38</v>
      </c>
      <c r="L1010" s="14">
        <v>43.2</v>
      </c>
      <c r="M1010" s="14">
        <v>0.46</v>
      </c>
      <c r="N1010" s="14">
        <f t="shared" si="45"/>
        <v>0.55882352941176472</v>
      </c>
      <c r="O1010" s="14">
        <f t="shared" si="46"/>
        <v>2.6011904761904772</v>
      </c>
      <c r="P1010" s="14"/>
      <c r="Q1010" s="14"/>
      <c r="R1010" s="14"/>
      <c r="W1010" t="s">
        <v>3530</v>
      </c>
      <c r="X1010" s="6">
        <v>2004</v>
      </c>
      <c r="Z1010" s="6">
        <v>0</v>
      </c>
      <c r="AD1010" s="14">
        <v>68</v>
      </c>
    </row>
    <row r="1011" spans="1:30">
      <c r="A1011" s="9">
        <v>10</v>
      </c>
      <c r="B1011" s="9" t="str">
        <f t="shared" si="47"/>
        <v>Alpine SWS-2545F</v>
      </c>
      <c r="C1011" s="14" t="s">
        <v>1395</v>
      </c>
      <c r="D1011" s="14" t="s">
        <v>1771</v>
      </c>
      <c r="E1011" s="39"/>
      <c r="F1011" s="14"/>
      <c r="G1011" s="14"/>
      <c r="H1011" s="14">
        <v>100</v>
      </c>
      <c r="I1011" s="14">
        <v>88</v>
      </c>
      <c r="J1011" s="9">
        <v>3.85</v>
      </c>
      <c r="K1011" s="14">
        <v>30</v>
      </c>
      <c r="L1011" s="14">
        <v>43.2</v>
      </c>
      <c r="M1011" s="14">
        <v>0.44</v>
      </c>
      <c r="N1011" s="14">
        <f t="shared" si="45"/>
        <v>0.47619047619047616</v>
      </c>
      <c r="O1011" s="14">
        <f t="shared" si="46"/>
        <v>5.7894736842105221</v>
      </c>
      <c r="P1011" s="14"/>
      <c r="Q1011" s="14"/>
      <c r="R1011" s="14"/>
      <c r="W1011" t="s">
        <v>3530</v>
      </c>
      <c r="X1011" s="6">
        <v>2004</v>
      </c>
      <c r="Z1011" s="6">
        <v>0</v>
      </c>
      <c r="AD1011" s="14">
        <v>63</v>
      </c>
    </row>
    <row r="1012" spans="1:30">
      <c r="A1012" s="9">
        <v>10</v>
      </c>
      <c r="B1012" s="9" t="str">
        <f t="shared" si="47"/>
        <v>Alpine SWS-2547</v>
      </c>
      <c r="C1012" s="14" t="s">
        <v>1395</v>
      </c>
      <c r="D1012" s="14" t="s">
        <v>1772</v>
      </c>
      <c r="E1012" s="39"/>
      <c r="F1012" s="14"/>
      <c r="G1012" s="14"/>
      <c r="H1012" s="14">
        <v>100</v>
      </c>
      <c r="I1012" s="14"/>
      <c r="J1012" s="9">
        <v>3.6</v>
      </c>
      <c r="K1012" s="14">
        <v>34</v>
      </c>
      <c r="L1012" s="14">
        <v>56.6</v>
      </c>
      <c r="M1012" s="14">
        <v>0.35</v>
      </c>
      <c r="N1012" s="14">
        <f t="shared" si="45"/>
        <v>0.36956521739130432</v>
      </c>
      <c r="O1012" s="14">
        <f t="shared" si="46"/>
        <v>6.6111111111111152</v>
      </c>
      <c r="P1012" s="14"/>
      <c r="Q1012" s="14"/>
      <c r="R1012" s="14"/>
      <c r="W1012" t="s">
        <v>3530</v>
      </c>
      <c r="X1012" s="6">
        <v>2004</v>
      </c>
      <c r="Z1012" s="6">
        <v>0</v>
      </c>
      <c r="AD1012" s="14">
        <v>92</v>
      </c>
    </row>
    <row r="1013" spans="1:30">
      <c r="A1013" s="9">
        <v>10</v>
      </c>
      <c r="B1013" s="9" t="str">
        <f t="shared" si="47"/>
        <v>Alpine SWS-2585</v>
      </c>
      <c r="C1013" s="14" t="s">
        <v>1395</v>
      </c>
      <c r="D1013" s="14" t="s">
        <v>1773</v>
      </c>
      <c r="E1013" s="39"/>
      <c r="F1013" s="14"/>
      <c r="G1013" s="14"/>
      <c r="H1013" s="14">
        <v>100</v>
      </c>
      <c r="I1013" s="14">
        <v>89</v>
      </c>
      <c r="J1013" s="9">
        <v>3.7</v>
      </c>
      <c r="K1013" s="14">
        <v>30</v>
      </c>
      <c r="L1013" s="14">
        <v>43.2</v>
      </c>
      <c r="M1013" s="14">
        <v>0.32</v>
      </c>
      <c r="N1013" s="14">
        <f t="shared" si="45"/>
        <v>0.34883720930232559</v>
      </c>
      <c r="O1013" s="14">
        <f t="shared" si="46"/>
        <v>3.8709677419354844</v>
      </c>
      <c r="P1013" s="14"/>
      <c r="Q1013" s="14"/>
      <c r="R1013" s="14"/>
      <c r="W1013" t="s">
        <v>3530</v>
      </c>
      <c r="X1013" s="6">
        <v>2004</v>
      </c>
      <c r="Z1013" s="6">
        <v>0</v>
      </c>
      <c r="AD1013" s="14">
        <v>86</v>
      </c>
    </row>
    <row r="1014" spans="1:30">
      <c r="A1014" s="9">
        <v>10</v>
      </c>
      <c r="B1014" s="9" t="str">
        <f t="shared" si="47"/>
        <v>Alpine SWS-2587</v>
      </c>
      <c r="C1014" s="14" t="s">
        <v>1395</v>
      </c>
      <c r="D1014" s="14" t="s">
        <v>1774</v>
      </c>
      <c r="E1014" s="39"/>
      <c r="F1014" s="14"/>
      <c r="G1014" s="14"/>
      <c r="H1014" s="14">
        <v>100</v>
      </c>
      <c r="I1014" s="14"/>
      <c r="J1014" s="9">
        <v>3.6</v>
      </c>
      <c r="K1014" s="14">
        <v>35</v>
      </c>
      <c r="L1014" s="14">
        <v>54.7</v>
      </c>
      <c r="M1014" s="14">
        <v>0.37</v>
      </c>
      <c r="N1014" s="14">
        <f t="shared" si="45"/>
        <v>0.3888888888888889</v>
      </c>
      <c r="O1014" s="14">
        <f t="shared" si="46"/>
        <v>7.6176470588235192</v>
      </c>
      <c r="P1014" s="14"/>
      <c r="Q1014" s="14"/>
      <c r="R1014" s="14"/>
      <c r="W1014" t="s">
        <v>3530</v>
      </c>
      <c r="X1014" s="6">
        <v>2004</v>
      </c>
      <c r="Z1014" s="6">
        <v>0</v>
      </c>
      <c r="AD1014" s="14">
        <v>90</v>
      </c>
    </row>
    <row r="1015" spans="1:30">
      <c r="A1015" s="9">
        <v>10</v>
      </c>
      <c r="B1015" s="9" t="str">
        <f t="shared" si="47"/>
        <v>ATC PA50-234 8 OHM BASS HR</v>
      </c>
      <c r="C1015" s="14" t="s">
        <v>1775</v>
      </c>
      <c r="D1015" s="14" t="s">
        <v>1776</v>
      </c>
      <c r="E1015" s="39"/>
      <c r="F1015" s="14"/>
      <c r="G1015" s="14"/>
      <c r="H1015" s="14">
        <v>200</v>
      </c>
      <c r="I1015" s="14">
        <v>94</v>
      </c>
      <c r="J1015" s="9">
        <v>10</v>
      </c>
      <c r="K1015" s="14">
        <v>63</v>
      </c>
      <c r="L1015" s="14">
        <v>18</v>
      </c>
      <c r="M1015" s="14">
        <v>0.28261999999999998</v>
      </c>
      <c r="N1015" s="14">
        <f t="shared" si="45"/>
        <v>0.3</v>
      </c>
      <c r="O1015" s="14">
        <f t="shared" si="46"/>
        <v>4.878365937859602</v>
      </c>
      <c r="P1015" s="14"/>
      <c r="Q1015" s="14"/>
      <c r="R1015" s="14"/>
      <c r="W1015" t="s">
        <v>3530</v>
      </c>
      <c r="X1015" s="6">
        <v>2004</v>
      </c>
      <c r="Z1015" s="6">
        <v>0</v>
      </c>
      <c r="AD1015" s="14">
        <v>210</v>
      </c>
    </row>
    <row r="1016" spans="1:30">
      <c r="A1016" s="9">
        <v>10</v>
      </c>
      <c r="B1016" s="9" t="str">
        <f t="shared" si="47"/>
        <v>ATC PA50-234 8 OHM STD LS</v>
      </c>
      <c r="C1016" s="14" t="s">
        <v>1775</v>
      </c>
      <c r="D1016" s="14" t="s">
        <v>1777</v>
      </c>
      <c r="E1016" s="39"/>
      <c r="F1016" s="14"/>
      <c r="G1016" s="14"/>
      <c r="H1016" s="14">
        <v>200</v>
      </c>
      <c r="I1016" s="14">
        <v>96</v>
      </c>
      <c r="J1016" s="9">
        <v>10</v>
      </c>
      <c r="K1016" s="14">
        <v>68</v>
      </c>
      <c r="L1016" s="14">
        <v>26</v>
      </c>
      <c r="M1016" s="14">
        <v>0.32818000000000003</v>
      </c>
      <c r="N1016" s="14">
        <f t="shared" si="45"/>
        <v>0.4</v>
      </c>
      <c r="O1016" s="14">
        <f t="shared" si="46"/>
        <v>1.8277917014759129</v>
      </c>
      <c r="P1016" s="14"/>
      <c r="Q1016" s="14"/>
      <c r="R1016" s="14"/>
      <c r="W1016" t="s">
        <v>3530</v>
      </c>
      <c r="X1016" s="6">
        <v>2004</v>
      </c>
      <c r="Z1016" s="6">
        <v>0</v>
      </c>
      <c r="AD1016" s="14">
        <v>170</v>
      </c>
    </row>
    <row r="1017" spans="1:30">
      <c r="A1017" s="9">
        <v>10</v>
      </c>
      <c r="B1017" s="9" t="str">
        <f t="shared" si="47"/>
        <v>ATC PA75-234 BASS</v>
      </c>
      <c r="C1017" s="14" t="s">
        <v>1775</v>
      </c>
      <c r="D1017" s="14" t="s">
        <v>1778</v>
      </c>
      <c r="E1017" s="39"/>
      <c r="F1017" s="14"/>
      <c r="G1017" s="14"/>
      <c r="H1017" s="14">
        <v>300</v>
      </c>
      <c r="I1017" s="14">
        <v>93</v>
      </c>
      <c r="J1017" s="9">
        <v>10</v>
      </c>
      <c r="K1017" s="14">
        <v>58</v>
      </c>
      <c r="L1017" s="14">
        <v>22</v>
      </c>
      <c r="M1017" s="14">
        <v>0.34177999999999997</v>
      </c>
      <c r="N1017" s="14">
        <f t="shared" si="45"/>
        <v>0.4</v>
      </c>
      <c r="O1017" s="14">
        <f t="shared" si="46"/>
        <v>2.3481964960494661</v>
      </c>
      <c r="P1017" s="14"/>
      <c r="Q1017" s="14"/>
      <c r="R1017" s="14"/>
      <c r="W1017" t="s">
        <v>3530</v>
      </c>
      <c r="X1017" s="6">
        <v>2004</v>
      </c>
      <c r="Z1017" s="6">
        <v>0</v>
      </c>
      <c r="AD1017" s="14">
        <v>145</v>
      </c>
    </row>
    <row r="1018" spans="1:30">
      <c r="A1018" s="9">
        <v>10</v>
      </c>
      <c r="B1018" s="9" t="str">
        <f t="shared" si="47"/>
        <v>ATC PA75-234 BLC</v>
      </c>
      <c r="C1018" s="14" t="s">
        <v>1775</v>
      </c>
      <c r="D1018" s="14" t="s">
        <v>1779</v>
      </c>
      <c r="E1018" s="39"/>
      <c r="F1018" s="14"/>
      <c r="G1018" s="14"/>
      <c r="H1018" s="14">
        <v>300</v>
      </c>
      <c r="I1018" s="14">
        <v>95</v>
      </c>
      <c r="J1018" s="9">
        <v>10</v>
      </c>
      <c r="K1018" s="14">
        <v>49</v>
      </c>
      <c r="L1018" s="14">
        <v>33</v>
      </c>
      <c r="M1018" s="14">
        <v>0.26741999999999999</v>
      </c>
      <c r="N1018" s="14">
        <f t="shared" si="45"/>
        <v>0.30061349693251532</v>
      </c>
      <c r="O1018" s="14">
        <f t="shared" si="46"/>
        <v>2.4218617735013535</v>
      </c>
      <c r="P1018" s="14"/>
      <c r="Q1018" s="14"/>
      <c r="R1018" s="14"/>
      <c r="W1018" t="s">
        <v>3530</v>
      </c>
      <c r="X1018" s="6">
        <v>2004</v>
      </c>
      <c r="Z1018" s="6">
        <v>0</v>
      </c>
      <c r="AD1018" s="14">
        <v>163</v>
      </c>
    </row>
    <row r="1019" spans="1:30">
      <c r="A1019" s="9">
        <v>10</v>
      </c>
      <c r="B1019" s="9" t="str">
        <f t="shared" si="47"/>
        <v>ATC PA75-234 BLCR</v>
      </c>
      <c r="C1019" s="14" t="s">
        <v>1775</v>
      </c>
      <c r="D1019" s="14" t="s">
        <v>1780</v>
      </c>
      <c r="E1019" s="39"/>
      <c r="F1019" s="14"/>
      <c r="G1019" s="14"/>
      <c r="H1019" s="14">
        <v>300</v>
      </c>
      <c r="I1019" s="14">
        <v>92</v>
      </c>
      <c r="J1019" s="9">
        <v>10</v>
      </c>
      <c r="K1019" s="14">
        <v>27</v>
      </c>
      <c r="L1019" s="14">
        <v>79</v>
      </c>
      <c r="M1019" s="14">
        <v>0.18101999999999999</v>
      </c>
      <c r="N1019" s="14">
        <f t="shared" si="45"/>
        <v>0.2</v>
      </c>
      <c r="O1019" s="14">
        <f t="shared" si="46"/>
        <v>1.9074815595363537</v>
      </c>
      <c r="P1019" s="14"/>
      <c r="Q1019" s="14"/>
      <c r="R1019" s="14"/>
      <c r="W1019" t="s">
        <v>3530</v>
      </c>
      <c r="X1019" s="6">
        <v>2004</v>
      </c>
      <c r="Z1019" s="6">
        <v>0</v>
      </c>
      <c r="AD1019" s="14">
        <v>135</v>
      </c>
    </row>
    <row r="1020" spans="1:30">
      <c r="A1020" s="9">
        <v>10</v>
      </c>
      <c r="B1020" s="9" t="str">
        <f t="shared" si="47"/>
        <v>ATC PA75-234 STD</v>
      </c>
      <c r="C1020" s="14" t="s">
        <v>1775</v>
      </c>
      <c r="D1020" s="14" t="s">
        <v>1781</v>
      </c>
      <c r="E1020" s="39"/>
      <c r="F1020" s="14"/>
      <c r="G1020" s="14"/>
      <c r="H1020" s="14">
        <v>300</v>
      </c>
      <c r="I1020" s="14">
        <v>98</v>
      </c>
      <c r="J1020" s="9">
        <v>10</v>
      </c>
      <c r="K1020" s="14">
        <v>78</v>
      </c>
      <c r="L1020" s="14">
        <v>17</v>
      </c>
      <c r="M1020" s="14">
        <v>0.31635000000000002</v>
      </c>
      <c r="N1020" s="14">
        <f t="shared" si="45"/>
        <v>0.4</v>
      </c>
      <c r="O1020" s="14">
        <f t="shared" si="46"/>
        <v>1.512731619844591</v>
      </c>
      <c r="P1020" s="14"/>
      <c r="Q1020" s="14"/>
      <c r="R1020" s="14"/>
      <c r="W1020" t="s">
        <v>3530</v>
      </c>
      <c r="X1020" s="6">
        <v>2004</v>
      </c>
      <c r="Z1020" s="6">
        <v>0</v>
      </c>
      <c r="AD1020" s="14">
        <v>195</v>
      </c>
    </row>
    <row r="1021" spans="1:30">
      <c r="A1021" s="9">
        <v>10</v>
      </c>
      <c r="B1021" s="9" t="str">
        <f t="shared" si="47"/>
        <v>ATC PA75-234 STD LS</v>
      </c>
      <c r="C1021" s="14" t="s">
        <v>1775</v>
      </c>
      <c r="D1021" s="14" t="s">
        <v>1782</v>
      </c>
      <c r="E1021" s="39"/>
      <c r="F1021" s="14"/>
      <c r="G1021" s="14"/>
      <c r="H1021" s="14">
        <v>300</v>
      </c>
      <c r="I1021" s="14">
        <v>95</v>
      </c>
      <c r="J1021" s="9">
        <v>10</v>
      </c>
      <c r="K1021" s="14">
        <v>59</v>
      </c>
      <c r="L1021" s="14">
        <v>22</v>
      </c>
      <c r="M1021" s="14">
        <v>0.26495999999999997</v>
      </c>
      <c r="N1021" s="14">
        <f t="shared" si="45"/>
        <v>0.29949238578680204</v>
      </c>
      <c r="O1021" s="14">
        <f t="shared" si="46"/>
        <v>2.2979444000188125</v>
      </c>
      <c r="P1021" s="14"/>
      <c r="Q1021" s="14"/>
      <c r="R1021" s="14"/>
      <c r="W1021" t="s">
        <v>3530</v>
      </c>
      <c r="X1021" s="6">
        <v>2004</v>
      </c>
      <c r="Z1021" s="6">
        <v>0</v>
      </c>
      <c r="AD1021" s="14">
        <v>197</v>
      </c>
    </row>
    <row r="1022" spans="1:30">
      <c r="A1022" s="9">
        <v>10</v>
      </c>
      <c r="B1022" s="9" t="str">
        <f t="shared" si="47"/>
        <v>ATC SB75-234 LC</v>
      </c>
      <c r="C1022" s="14" t="s">
        <v>1775</v>
      </c>
      <c r="D1022" s="14" t="s">
        <v>1783</v>
      </c>
      <c r="E1022" s="39"/>
      <c r="F1022" s="14"/>
      <c r="G1022" s="14"/>
      <c r="H1022" s="14">
        <v>300</v>
      </c>
      <c r="I1022" s="14">
        <v>87</v>
      </c>
      <c r="J1022" s="9">
        <v>10</v>
      </c>
      <c r="K1022" s="14">
        <v>26</v>
      </c>
      <c r="L1022" s="14">
        <v>70</v>
      </c>
      <c r="M1022" s="14">
        <v>0.17651</v>
      </c>
      <c r="N1022" s="14">
        <f t="shared" si="45"/>
        <v>0.2</v>
      </c>
      <c r="O1022" s="14">
        <f t="shared" si="46"/>
        <v>1.5028522775649207</v>
      </c>
      <c r="P1022" s="14"/>
      <c r="Q1022" s="14"/>
      <c r="R1022" s="14"/>
      <c r="W1022" t="s">
        <v>3530</v>
      </c>
      <c r="X1022" s="6">
        <v>2004</v>
      </c>
      <c r="Z1022" s="6">
        <v>0</v>
      </c>
      <c r="AD1022" s="14">
        <v>130</v>
      </c>
    </row>
    <row r="1023" spans="1:30">
      <c r="A1023" s="9">
        <v>10</v>
      </c>
      <c r="B1023" s="9" t="str">
        <f t="shared" si="47"/>
        <v>ATC SB75-234 SC</v>
      </c>
      <c r="C1023" s="14" t="s">
        <v>1775</v>
      </c>
      <c r="D1023" s="14" t="s">
        <v>1784</v>
      </c>
      <c r="E1023" s="39"/>
      <c r="F1023" s="14"/>
      <c r="G1023" s="14"/>
      <c r="H1023" s="14">
        <v>300</v>
      </c>
      <c r="I1023" s="14">
        <v>85</v>
      </c>
      <c r="J1023" s="9">
        <v>10</v>
      </c>
      <c r="K1023" s="14">
        <v>31</v>
      </c>
      <c r="L1023" s="14">
        <v>76</v>
      </c>
      <c r="M1023" s="14">
        <v>0.32502999999999999</v>
      </c>
      <c r="N1023" s="14">
        <f t="shared" si="45"/>
        <v>0.39743589743589741</v>
      </c>
      <c r="O1023" s="14">
        <f t="shared" si="46"/>
        <v>1.7840893396557156</v>
      </c>
      <c r="P1023" s="14"/>
      <c r="Q1023" s="14"/>
      <c r="R1023" s="14"/>
      <c r="W1023" t="s">
        <v>3530</v>
      </c>
      <c r="X1023" s="6">
        <v>2004</v>
      </c>
      <c r="Z1023" s="6">
        <v>0</v>
      </c>
      <c r="AD1023" s="14">
        <v>78</v>
      </c>
    </row>
    <row r="1024" spans="1:30">
      <c r="A1024" s="9">
        <v>10</v>
      </c>
      <c r="B1024" s="9" t="str">
        <f t="shared" si="47"/>
        <v>Atomic AP10D2</v>
      </c>
      <c r="C1024" s="14" t="s">
        <v>1113</v>
      </c>
      <c r="D1024" s="14" t="s">
        <v>1785</v>
      </c>
      <c r="E1024" s="39"/>
      <c r="F1024" s="14"/>
      <c r="G1024" s="14"/>
      <c r="H1024" s="14"/>
      <c r="I1024" s="14">
        <v>90.73</v>
      </c>
      <c r="J1024" s="9">
        <v>10.75</v>
      </c>
      <c r="K1024" s="14">
        <v>35.4</v>
      </c>
      <c r="L1024" s="14">
        <v>27</v>
      </c>
      <c r="M1024" s="14">
        <v>0.27900000000000003</v>
      </c>
      <c r="N1024" s="14">
        <f t="shared" si="45"/>
        <v>0.29747899159663865</v>
      </c>
      <c r="O1024" s="14">
        <f t="shared" si="46"/>
        <v>4.4914051841746367</v>
      </c>
      <c r="P1024" s="14"/>
      <c r="Q1024" s="14"/>
      <c r="R1024" s="14"/>
      <c r="W1024" t="s">
        <v>3530</v>
      </c>
      <c r="X1024" s="6">
        <v>2004</v>
      </c>
      <c r="Z1024" s="6">
        <v>0</v>
      </c>
      <c r="AD1024" s="14">
        <v>119</v>
      </c>
    </row>
    <row r="1025" spans="1:30">
      <c r="A1025" s="9">
        <v>10</v>
      </c>
      <c r="B1025" s="9" t="str">
        <f t="shared" si="47"/>
        <v>Atomic EN10D4</v>
      </c>
      <c r="C1025" s="14" t="s">
        <v>1113</v>
      </c>
      <c r="D1025" s="14" t="s">
        <v>1786</v>
      </c>
      <c r="E1025" s="39"/>
      <c r="F1025" s="14"/>
      <c r="G1025" s="14"/>
      <c r="H1025" s="14"/>
      <c r="I1025" s="14">
        <v>86</v>
      </c>
      <c r="J1025" s="9">
        <v>11</v>
      </c>
      <c r="K1025" s="14">
        <v>33.869999999999997</v>
      </c>
      <c r="L1025" s="14">
        <v>28</v>
      </c>
      <c r="M1025" s="14">
        <v>0.48</v>
      </c>
      <c r="N1025" s="14">
        <f t="shared" si="45"/>
        <v>0.54629032258064514</v>
      </c>
      <c r="O1025" s="14">
        <f t="shared" si="46"/>
        <v>3.9556204379562017</v>
      </c>
      <c r="P1025" s="14"/>
      <c r="Q1025" s="14"/>
      <c r="R1025" s="14"/>
      <c r="W1025" t="s">
        <v>3530</v>
      </c>
      <c r="X1025" s="6">
        <v>2004</v>
      </c>
      <c r="Z1025" s="6">
        <v>0</v>
      </c>
      <c r="AD1025" s="14">
        <v>62</v>
      </c>
    </row>
    <row r="1026" spans="1:30">
      <c r="A1026" s="9">
        <v>10</v>
      </c>
      <c r="B1026" s="9" t="str">
        <f t="shared" si="47"/>
        <v>Atomic EN10S4</v>
      </c>
      <c r="C1026" s="14" t="s">
        <v>1113</v>
      </c>
      <c r="D1026" s="14" t="s">
        <v>1787</v>
      </c>
      <c r="E1026" s="39"/>
      <c r="F1026" s="14"/>
      <c r="G1026" s="14"/>
      <c r="H1026" s="14"/>
      <c r="I1026" s="14">
        <v>86.9</v>
      </c>
      <c r="J1026" s="9">
        <v>10</v>
      </c>
      <c r="K1026" s="14">
        <v>35.299999999999997</v>
      </c>
      <c r="L1026" s="14">
        <v>33</v>
      </c>
      <c r="M1026" s="14">
        <v>0.41299999999999998</v>
      </c>
      <c r="N1026" s="14">
        <f t="shared" ref="N1026:N1089" si="48">IF(AD1026&gt;0,K1026/AD1026,0)</f>
        <v>0.45844155844155843</v>
      </c>
      <c r="O1026" s="14">
        <f t="shared" ref="O1026:O1089" si="49">IF(AD1026&gt;0,1/(1/M1026-1/N1026),0)</f>
        <v>4.1665904544155499</v>
      </c>
      <c r="P1026" s="14"/>
      <c r="Q1026" s="14"/>
      <c r="R1026" s="14"/>
      <c r="W1026" t="s">
        <v>3530</v>
      </c>
      <c r="X1026" s="6">
        <v>2004</v>
      </c>
      <c r="Z1026" s="6">
        <v>0</v>
      </c>
      <c r="AD1026" s="14">
        <v>77</v>
      </c>
    </row>
    <row r="1027" spans="1:30">
      <c r="A1027" s="9">
        <v>10</v>
      </c>
      <c r="B1027" s="9" t="str">
        <f t="shared" ref="B1027:B1090" si="50">CONCATENATE(C1027,CHAR(32),D1027)</f>
        <v>Atomic MA10D4</v>
      </c>
      <c r="C1027" s="14" t="s">
        <v>1113</v>
      </c>
      <c r="D1027" s="14" t="s">
        <v>1788</v>
      </c>
      <c r="E1027" s="39"/>
      <c r="F1027" s="14"/>
      <c r="G1027" s="14"/>
      <c r="H1027" s="14"/>
      <c r="I1027" s="14">
        <v>89.97</v>
      </c>
      <c r="J1027" s="9">
        <v>11</v>
      </c>
      <c r="K1027" s="14">
        <v>30.3</v>
      </c>
      <c r="L1027" s="14">
        <v>45</v>
      </c>
      <c r="M1027" s="14">
        <v>0.32800000000000001</v>
      </c>
      <c r="N1027" s="14">
        <f t="shared" si="48"/>
        <v>0.36506024096385542</v>
      </c>
      <c r="O1027" s="14">
        <f t="shared" si="49"/>
        <v>3.230949284785436</v>
      </c>
      <c r="P1027" s="14"/>
      <c r="Q1027" s="14"/>
      <c r="R1027" s="14"/>
      <c r="W1027" t="s">
        <v>3530</v>
      </c>
      <c r="X1027" s="6">
        <v>2004</v>
      </c>
      <c r="Z1027" s="6">
        <v>0</v>
      </c>
      <c r="AD1027" s="14">
        <v>83</v>
      </c>
    </row>
    <row r="1028" spans="1:30">
      <c r="A1028" s="9">
        <v>10</v>
      </c>
      <c r="B1028" s="9" t="str">
        <f t="shared" si="50"/>
        <v>Atomic MA10S4</v>
      </c>
      <c r="C1028" s="14" t="s">
        <v>1113</v>
      </c>
      <c r="D1028" s="14" t="s">
        <v>1789</v>
      </c>
      <c r="E1028" s="39"/>
      <c r="F1028" s="14"/>
      <c r="G1028" s="14"/>
      <c r="H1028" s="14"/>
      <c r="I1028" s="14">
        <v>87.3</v>
      </c>
      <c r="J1028" s="9">
        <v>11</v>
      </c>
      <c r="K1028" s="14">
        <v>35.700000000000003</v>
      </c>
      <c r="L1028" s="14">
        <v>27</v>
      </c>
      <c r="M1028" s="14">
        <v>0.33</v>
      </c>
      <c r="N1028" s="14">
        <f t="shared" si="48"/>
        <v>0.35000000000000003</v>
      </c>
      <c r="O1028" s="14">
        <f t="shared" si="49"/>
        <v>5.7749999999999879</v>
      </c>
      <c r="P1028" s="14"/>
      <c r="Q1028" s="14"/>
      <c r="R1028" s="14"/>
      <c r="W1028" t="s">
        <v>3530</v>
      </c>
      <c r="X1028" s="6">
        <v>2004</v>
      </c>
      <c r="Z1028" s="6">
        <v>0</v>
      </c>
      <c r="AD1028" s="14">
        <v>102</v>
      </c>
    </row>
    <row r="1029" spans="1:30">
      <c r="A1029" s="9">
        <v>10</v>
      </c>
      <c r="B1029" s="9" t="str">
        <f t="shared" si="50"/>
        <v>Atomic QT10D4</v>
      </c>
      <c r="C1029" s="14" t="s">
        <v>1113</v>
      </c>
      <c r="D1029" s="14" t="s">
        <v>1790</v>
      </c>
      <c r="E1029" s="39"/>
      <c r="F1029" s="14"/>
      <c r="G1029" s="14"/>
      <c r="H1029" s="14"/>
      <c r="I1029" s="14">
        <v>89.5</v>
      </c>
      <c r="J1029" s="9">
        <v>8.75</v>
      </c>
      <c r="K1029" s="14">
        <v>30.33</v>
      </c>
      <c r="L1029" s="14">
        <v>52</v>
      </c>
      <c r="M1029" s="14">
        <v>0.245</v>
      </c>
      <c r="N1029" s="14">
        <f t="shared" si="48"/>
        <v>0.25703389830508472</v>
      </c>
      <c r="O1029" s="14">
        <f t="shared" si="49"/>
        <v>5.2329929577464895</v>
      </c>
      <c r="P1029" s="14"/>
      <c r="Q1029" s="14"/>
      <c r="R1029" s="14"/>
      <c r="W1029" t="s">
        <v>3530</v>
      </c>
      <c r="X1029" s="6">
        <v>2004</v>
      </c>
      <c r="Z1029" s="6">
        <v>0</v>
      </c>
      <c r="AD1029" s="14">
        <v>118</v>
      </c>
    </row>
    <row r="1030" spans="1:30">
      <c r="A1030" s="9">
        <v>10</v>
      </c>
      <c r="B1030" s="9" t="str">
        <f t="shared" si="50"/>
        <v>Audax PR240Z0</v>
      </c>
      <c r="C1030" s="14" t="s">
        <v>782</v>
      </c>
      <c r="D1030" s="14" t="s">
        <v>1791</v>
      </c>
      <c r="E1030" s="39"/>
      <c r="F1030" s="14"/>
      <c r="G1030" s="14"/>
      <c r="H1030" s="14">
        <v>100</v>
      </c>
      <c r="I1030" s="14">
        <v>90</v>
      </c>
      <c r="J1030" s="9">
        <v>4</v>
      </c>
      <c r="K1030" s="14">
        <v>35</v>
      </c>
      <c r="L1030" s="14">
        <v>82</v>
      </c>
      <c r="M1030" s="14">
        <v>0.38</v>
      </c>
      <c r="N1030" s="14">
        <f t="shared" si="48"/>
        <v>0</v>
      </c>
      <c r="O1030" s="14">
        <f t="shared" si="49"/>
        <v>0</v>
      </c>
      <c r="P1030" s="14"/>
      <c r="Q1030" s="14"/>
      <c r="R1030" s="14"/>
      <c r="W1030" t="s">
        <v>3530</v>
      </c>
      <c r="X1030" s="6">
        <v>2004</v>
      </c>
      <c r="Z1030" s="6">
        <v>0</v>
      </c>
      <c r="AD1030" s="14"/>
    </row>
    <row r="1031" spans="1:30">
      <c r="A1031" s="9">
        <v>10</v>
      </c>
      <c r="B1031" s="9" t="str">
        <f t="shared" si="50"/>
        <v>Audax PR240Z0</v>
      </c>
      <c r="C1031" s="14" t="s">
        <v>782</v>
      </c>
      <c r="D1031" s="14" t="s">
        <v>1791</v>
      </c>
      <c r="E1031" s="39"/>
      <c r="F1031" s="14"/>
      <c r="G1031" s="14"/>
      <c r="H1031" s="14">
        <v>100</v>
      </c>
      <c r="I1031" s="14">
        <v>90</v>
      </c>
      <c r="J1031" s="9">
        <v>4</v>
      </c>
      <c r="K1031" s="14">
        <v>35</v>
      </c>
      <c r="L1031" s="14">
        <v>82</v>
      </c>
      <c r="M1031" s="14">
        <v>0.38</v>
      </c>
      <c r="N1031" s="14">
        <f t="shared" si="48"/>
        <v>0</v>
      </c>
      <c r="O1031" s="14">
        <f t="shared" si="49"/>
        <v>0</v>
      </c>
      <c r="P1031" s="14"/>
      <c r="Q1031" s="14"/>
      <c r="R1031" s="14"/>
      <c r="W1031" t="s">
        <v>3530</v>
      </c>
      <c r="X1031" s="6">
        <v>2004</v>
      </c>
      <c r="Z1031" s="6">
        <v>0</v>
      </c>
      <c r="AD1031" s="14"/>
    </row>
    <row r="1032" spans="1:30">
      <c r="A1032" s="9">
        <v>10</v>
      </c>
      <c r="B1032" s="9" t="str">
        <f t="shared" si="50"/>
        <v>Audes 75W104-4</v>
      </c>
      <c r="C1032" s="14" t="s">
        <v>1219</v>
      </c>
      <c r="D1032" s="14" t="s">
        <v>1792</v>
      </c>
      <c r="E1032" s="39"/>
      <c r="F1032" s="14"/>
      <c r="G1032" s="14"/>
      <c r="H1032" s="14">
        <v>130</v>
      </c>
      <c r="I1032" s="14">
        <v>87</v>
      </c>
      <c r="J1032" s="9"/>
      <c r="K1032" s="14">
        <v>35</v>
      </c>
      <c r="L1032" s="14">
        <v>75</v>
      </c>
      <c r="M1032" s="14">
        <v>0.6</v>
      </c>
      <c r="N1032" s="14">
        <f t="shared" si="48"/>
        <v>0.74468085106382975</v>
      </c>
      <c r="O1032" s="14">
        <f t="shared" si="49"/>
        <v>3.0882352941176476</v>
      </c>
      <c r="P1032" s="14"/>
      <c r="Q1032" s="14"/>
      <c r="R1032" s="14"/>
      <c r="W1032" t="s">
        <v>3530</v>
      </c>
      <c r="X1032" s="6">
        <v>2004</v>
      </c>
      <c r="Z1032" s="6">
        <v>0</v>
      </c>
      <c r="AD1032" s="14">
        <v>47</v>
      </c>
    </row>
    <row r="1033" spans="1:30">
      <c r="A1033" s="9">
        <v>10</v>
      </c>
      <c r="B1033" s="9" t="str">
        <f t="shared" si="50"/>
        <v>Audes 75W104-8</v>
      </c>
      <c r="C1033" s="14" t="s">
        <v>1219</v>
      </c>
      <c r="D1033" s="14" t="s">
        <v>1793</v>
      </c>
      <c r="E1033" s="39"/>
      <c r="F1033" s="14"/>
      <c r="G1033" s="14"/>
      <c r="H1033" s="14">
        <v>130</v>
      </c>
      <c r="I1033" s="14">
        <v>89</v>
      </c>
      <c r="J1033" s="9"/>
      <c r="K1033" s="14">
        <v>28</v>
      </c>
      <c r="L1033" s="14">
        <v>126</v>
      </c>
      <c r="M1033" s="14">
        <v>0.4</v>
      </c>
      <c r="N1033" s="14">
        <f t="shared" si="48"/>
        <v>0.46666666666666667</v>
      </c>
      <c r="O1033" s="14">
        <f t="shared" si="49"/>
        <v>2.7999999999999994</v>
      </c>
      <c r="P1033" s="14"/>
      <c r="Q1033" s="14"/>
      <c r="R1033" s="14"/>
      <c r="W1033" t="s">
        <v>3530</v>
      </c>
      <c r="X1033" s="6">
        <v>2004</v>
      </c>
      <c r="Z1033" s="6">
        <v>0</v>
      </c>
      <c r="AD1033" s="14">
        <v>60</v>
      </c>
    </row>
    <row r="1034" spans="1:30">
      <c r="A1034" s="9">
        <v>10</v>
      </c>
      <c r="B1034" s="9" t="str">
        <f t="shared" si="50"/>
        <v>Audio Technology 10 A 77 25 10</v>
      </c>
      <c r="C1034" s="14" t="s">
        <v>841</v>
      </c>
      <c r="D1034" s="14" t="s">
        <v>1794</v>
      </c>
      <c r="E1034" s="39"/>
      <c r="F1034" s="14"/>
      <c r="G1034" s="14"/>
      <c r="H1034" s="14">
        <v>200</v>
      </c>
      <c r="I1034" s="14">
        <v>91</v>
      </c>
      <c r="J1034" s="9">
        <v>8.6</v>
      </c>
      <c r="K1034" s="14">
        <v>25</v>
      </c>
      <c r="L1034" s="14">
        <v>140</v>
      </c>
      <c r="M1034" s="14">
        <v>0.26</v>
      </c>
      <c r="N1034" s="14">
        <f t="shared" si="48"/>
        <v>0.29069767441860467</v>
      </c>
      <c r="O1034" s="14">
        <f t="shared" si="49"/>
        <v>2.4621212121212137</v>
      </c>
      <c r="P1034" s="14"/>
      <c r="Q1034" s="14"/>
      <c r="R1034" s="14"/>
      <c r="W1034" t="s">
        <v>3530</v>
      </c>
      <c r="X1034" s="6">
        <v>2004</v>
      </c>
      <c r="Z1034" s="6">
        <v>0</v>
      </c>
      <c r="AD1034" s="14">
        <v>86</v>
      </c>
    </row>
    <row r="1035" spans="1:30">
      <c r="A1035" s="9">
        <v>10</v>
      </c>
      <c r="B1035" s="9" t="str">
        <f t="shared" si="50"/>
        <v>Aura MR10.4</v>
      </c>
      <c r="C1035" s="14" t="s">
        <v>724</v>
      </c>
      <c r="D1035" s="14" t="s">
        <v>1795</v>
      </c>
      <c r="E1035" s="39"/>
      <c r="F1035" s="14"/>
      <c r="G1035" s="14"/>
      <c r="H1035" s="14"/>
      <c r="I1035" s="14">
        <v>85.7</v>
      </c>
      <c r="J1035" s="9"/>
      <c r="K1035" s="14">
        <v>28</v>
      </c>
      <c r="L1035" s="14">
        <v>36.799999999999997</v>
      </c>
      <c r="M1035" s="14">
        <v>0.38</v>
      </c>
      <c r="N1035" s="14">
        <f t="shared" si="48"/>
        <v>0.4</v>
      </c>
      <c r="O1035" s="14">
        <f t="shared" si="49"/>
        <v>7.599999999999989</v>
      </c>
      <c r="P1035" s="14"/>
      <c r="Q1035" s="14"/>
      <c r="R1035" s="14"/>
      <c r="W1035" t="s">
        <v>3530</v>
      </c>
      <c r="X1035" s="6">
        <v>2004</v>
      </c>
      <c r="Z1035" s="6">
        <v>0</v>
      </c>
      <c r="AD1035" s="14">
        <v>70</v>
      </c>
    </row>
    <row r="1036" spans="1:30">
      <c r="A1036" s="9">
        <v>10</v>
      </c>
      <c r="B1036" s="9" t="str">
        <f t="shared" si="50"/>
        <v>Aura NS10-794-4A</v>
      </c>
      <c r="C1036" s="14" t="s">
        <v>724</v>
      </c>
      <c r="D1036" s="14" t="s">
        <v>1796</v>
      </c>
      <c r="E1036" s="39"/>
      <c r="F1036" s="14"/>
      <c r="G1036" s="14"/>
      <c r="H1036" s="14">
        <v>400</v>
      </c>
      <c r="I1036" s="14">
        <v>83</v>
      </c>
      <c r="J1036" s="9">
        <v>18</v>
      </c>
      <c r="K1036" s="14">
        <v>32</v>
      </c>
      <c r="L1036" s="14">
        <v>33</v>
      </c>
      <c r="M1036" s="14">
        <v>0.4</v>
      </c>
      <c r="N1036" s="14">
        <f t="shared" si="48"/>
        <v>0.42105263157894735</v>
      </c>
      <c r="O1036" s="14">
        <f t="shared" si="49"/>
        <v>8</v>
      </c>
      <c r="P1036" s="14"/>
      <c r="Q1036" s="14"/>
      <c r="R1036" s="14"/>
      <c r="W1036" t="s">
        <v>3530</v>
      </c>
      <c r="X1036" s="6">
        <v>2004</v>
      </c>
      <c r="Z1036" s="6">
        <v>0</v>
      </c>
      <c r="AD1036" s="14">
        <v>76</v>
      </c>
    </row>
    <row r="1037" spans="1:30">
      <c r="A1037" s="9">
        <v>10</v>
      </c>
      <c r="B1037" s="9" t="str">
        <f t="shared" si="50"/>
        <v>Babb Model 1034</v>
      </c>
      <c r="C1037" s="14" t="s">
        <v>843</v>
      </c>
      <c r="D1037" s="14" t="s">
        <v>1797</v>
      </c>
      <c r="E1037" s="39"/>
      <c r="F1037" s="14"/>
      <c r="G1037" s="14"/>
      <c r="H1037" s="14">
        <v>100</v>
      </c>
      <c r="I1037" s="14">
        <v>94.14</v>
      </c>
      <c r="J1037" s="9"/>
      <c r="K1037" s="14">
        <v>34.950000000000003</v>
      </c>
      <c r="L1037" s="14">
        <v>117.42</v>
      </c>
      <c r="M1037" s="14">
        <v>1.49</v>
      </c>
      <c r="N1037" s="14">
        <f t="shared" si="48"/>
        <v>2.0558823529411767</v>
      </c>
      <c r="O1037" s="14">
        <f t="shared" si="49"/>
        <v>5.4132536382536349</v>
      </c>
      <c r="P1037" s="14"/>
      <c r="Q1037" s="14"/>
      <c r="R1037" s="14"/>
      <c r="W1037" t="s">
        <v>3530</v>
      </c>
      <c r="X1037" s="6">
        <v>2004</v>
      </c>
      <c r="Z1037" s="6">
        <v>0</v>
      </c>
      <c r="AD1037" s="14">
        <v>17</v>
      </c>
    </row>
    <row r="1038" spans="1:30">
      <c r="A1038" s="9">
        <v>10</v>
      </c>
      <c r="B1038" s="9" t="str">
        <f t="shared" si="50"/>
        <v>Babb Model 1038</v>
      </c>
      <c r="C1038" s="14" t="s">
        <v>843</v>
      </c>
      <c r="D1038" s="14" t="s">
        <v>1798</v>
      </c>
      <c r="E1038" s="39"/>
      <c r="F1038" s="14"/>
      <c r="G1038" s="14"/>
      <c r="H1038" s="14">
        <v>100</v>
      </c>
      <c r="I1038" s="14">
        <v>92.62</v>
      </c>
      <c r="J1038" s="9"/>
      <c r="K1038" s="14">
        <v>33.479999999999997</v>
      </c>
      <c r="L1038" s="14">
        <v>130.38</v>
      </c>
      <c r="M1038" s="14">
        <v>1.33</v>
      </c>
      <c r="N1038" s="14">
        <f t="shared" si="48"/>
        <v>2.0924999999999998</v>
      </c>
      <c r="O1038" s="14">
        <f t="shared" si="49"/>
        <v>3.6498688524590177</v>
      </c>
      <c r="P1038" s="14"/>
      <c r="Q1038" s="14"/>
      <c r="R1038" s="14"/>
      <c r="W1038" t="s">
        <v>3530</v>
      </c>
      <c r="X1038" s="6">
        <v>2004</v>
      </c>
      <c r="Z1038" s="6">
        <v>0</v>
      </c>
      <c r="AD1038" s="14">
        <v>16</v>
      </c>
    </row>
    <row r="1039" spans="1:30">
      <c r="A1039" s="9">
        <v>10</v>
      </c>
      <c r="B1039" s="9" t="str">
        <f t="shared" si="50"/>
        <v>BC 10 HPL 51 4 ohm</v>
      </c>
      <c r="C1039" s="14" t="s">
        <v>1221</v>
      </c>
      <c r="D1039" s="14" t="s">
        <v>1799</v>
      </c>
      <c r="E1039" s="39"/>
      <c r="F1039" s="14"/>
      <c r="G1039" s="14"/>
      <c r="H1039" s="14">
        <v>150</v>
      </c>
      <c r="I1039" s="14">
        <v>97.5</v>
      </c>
      <c r="J1039" s="9">
        <v>4</v>
      </c>
      <c r="K1039" s="14">
        <v>55</v>
      </c>
      <c r="L1039" s="14">
        <v>50</v>
      </c>
      <c r="M1039" s="14">
        <v>0.36</v>
      </c>
      <c r="N1039" s="14">
        <f t="shared" si="48"/>
        <v>0.41044776119402987</v>
      </c>
      <c r="O1039" s="14">
        <f t="shared" si="49"/>
        <v>2.928994082840235</v>
      </c>
      <c r="P1039" s="14"/>
      <c r="Q1039" s="14"/>
      <c r="R1039" s="14"/>
      <c r="W1039" t="s">
        <v>3530</v>
      </c>
      <c r="X1039" s="6">
        <v>2004</v>
      </c>
      <c r="Z1039" s="6">
        <v>0</v>
      </c>
      <c r="AD1039" s="14">
        <v>134</v>
      </c>
    </row>
    <row r="1040" spans="1:30">
      <c r="A1040" s="9">
        <v>10</v>
      </c>
      <c r="B1040" s="9" t="str">
        <f t="shared" si="50"/>
        <v>BC 10 HPL 51 8 ohm</v>
      </c>
      <c r="C1040" s="14" t="s">
        <v>1221</v>
      </c>
      <c r="D1040" s="14" t="s">
        <v>1800</v>
      </c>
      <c r="E1040" s="39"/>
      <c r="F1040" s="14"/>
      <c r="G1040" s="14"/>
      <c r="H1040" s="14">
        <v>150</v>
      </c>
      <c r="I1040" s="14">
        <v>97.5</v>
      </c>
      <c r="J1040" s="9">
        <v>4</v>
      </c>
      <c r="K1040" s="14">
        <v>55</v>
      </c>
      <c r="L1040" s="14">
        <v>50</v>
      </c>
      <c r="M1040" s="14">
        <v>0.36</v>
      </c>
      <c r="N1040" s="14">
        <f t="shared" si="48"/>
        <v>0.41044776119402987</v>
      </c>
      <c r="O1040" s="14">
        <f t="shared" si="49"/>
        <v>2.928994082840235</v>
      </c>
      <c r="P1040" s="14"/>
      <c r="Q1040" s="14"/>
      <c r="R1040" s="14"/>
      <c r="W1040" t="s">
        <v>3530</v>
      </c>
      <c r="X1040" s="6">
        <v>2004</v>
      </c>
      <c r="Z1040" s="6">
        <v>0</v>
      </c>
      <c r="AD1040" s="14">
        <v>134</v>
      </c>
    </row>
    <row r="1041" spans="1:30">
      <c r="A1041" s="9">
        <v>10</v>
      </c>
      <c r="B1041" s="9" t="str">
        <f t="shared" si="50"/>
        <v>BC 10 HPL 64 16 ohm</v>
      </c>
      <c r="C1041" s="14" t="s">
        <v>1221</v>
      </c>
      <c r="D1041" s="14" t="s">
        <v>1801</v>
      </c>
      <c r="E1041" s="39"/>
      <c r="F1041" s="14"/>
      <c r="G1041" s="14"/>
      <c r="H1041" s="14">
        <v>200</v>
      </c>
      <c r="I1041" s="14">
        <v>98.5</v>
      </c>
      <c r="J1041" s="9">
        <v>4</v>
      </c>
      <c r="K1041" s="14">
        <v>61</v>
      </c>
      <c r="L1041" s="14">
        <v>32</v>
      </c>
      <c r="M1041" s="14">
        <v>0.31</v>
      </c>
      <c r="N1041" s="14">
        <f t="shared" si="48"/>
        <v>0.32972972972972975</v>
      </c>
      <c r="O1041" s="14">
        <f t="shared" si="49"/>
        <v>5.1808219178082133</v>
      </c>
      <c r="P1041" s="14"/>
      <c r="Q1041" s="14"/>
      <c r="R1041" s="14"/>
      <c r="W1041" t="s">
        <v>3530</v>
      </c>
      <c r="X1041" s="6">
        <v>2004</v>
      </c>
      <c r="Z1041" s="6">
        <v>0</v>
      </c>
      <c r="AD1041" s="14">
        <v>185</v>
      </c>
    </row>
    <row r="1042" spans="1:30">
      <c r="A1042" s="9">
        <v>10</v>
      </c>
      <c r="B1042" s="9" t="str">
        <f t="shared" si="50"/>
        <v>BC 10 HPL 64 8 ohm</v>
      </c>
      <c r="C1042" s="14" t="s">
        <v>1221</v>
      </c>
      <c r="D1042" s="14" t="s">
        <v>1802</v>
      </c>
      <c r="E1042" s="39"/>
      <c r="F1042" s="14"/>
      <c r="G1042" s="14"/>
      <c r="H1042" s="14">
        <v>200</v>
      </c>
      <c r="I1042" s="14">
        <v>98.5</v>
      </c>
      <c r="J1042" s="9">
        <v>4</v>
      </c>
      <c r="K1042" s="14">
        <v>61</v>
      </c>
      <c r="L1042" s="14">
        <v>32</v>
      </c>
      <c r="M1042" s="14">
        <v>0.31</v>
      </c>
      <c r="N1042" s="14">
        <f t="shared" si="48"/>
        <v>0.32972972972972975</v>
      </c>
      <c r="O1042" s="14">
        <f t="shared" si="49"/>
        <v>5.1808219178082133</v>
      </c>
      <c r="P1042" s="14"/>
      <c r="Q1042" s="14"/>
      <c r="R1042" s="14"/>
      <c r="W1042" t="s">
        <v>3530</v>
      </c>
      <c r="X1042" s="6">
        <v>2004</v>
      </c>
      <c r="Z1042" s="6">
        <v>0</v>
      </c>
      <c r="AD1042" s="14">
        <v>185</v>
      </c>
    </row>
    <row r="1043" spans="1:30">
      <c r="A1043" s="9">
        <v>10</v>
      </c>
      <c r="B1043" s="9" t="str">
        <f t="shared" si="50"/>
        <v xml:space="preserve">BC 10 NCX </v>
      </c>
      <c r="C1043" s="14" t="s">
        <v>1221</v>
      </c>
      <c r="D1043" s="14" t="s">
        <v>1803</v>
      </c>
      <c r="E1043" s="39"/>
      <c r="F1043" s="14"/>
      <c r="G1043" s="14"/>
      <c r="H1043" s="14">
        <v>200</v>
      </c>
      <c r="I1043" s="14">
        <v>94</v>
      </c>
      <c r="J1043" s="9">
        <v>3</v>
      </c>
      <c r="K1043" s="14">
        <v>57</v>
      </c>
      <c r="L1043" s="14">
        <v>40</v>
      </c>
      <c r="M1043" s="14">
        <v>0.32</v>
      </c>
      <c r="N1043" s="14">
        <f t="shared" si="48"/>
        <v>0.34969325153374231</v>
      </c>
      <c r="O1043" s="14">
        <f t="shared" si="49"/>
        <v>3.7685950413223144</v>
      </c>
      <c r="P1043" s="14"/>
      <c r="Q1043" s="14"/>
      <c r="R1043" s="14"/>
      <c r="W1043" t="s">
        <v>3530</v>
      </c>
      <c r="X1043" s="6">
        <v>2004</v>
      </c>
      <c r="Z1043" s="6">
        <v>0</v>
      </c>
      <c r="AD1043" s="14">
        <v>163</v>
      </c>
    </row>
    <row r="1044" spans="1:30">
      <c r="A1044" s="9">
        <v>10</v>
      </c>
      <c r="B1044" s="9" t="str">
        <f t="shared" si="50"/>
        <v>BC 10 PS 26 4 ohm</v>
      </c>
      <c r="C1044" s="14" t="s">
        <v>1221</v>
      </c>
      <c r="D1044" s="14" t="s">
        <v>1804</v>
      </c>
      <c r="E1044" s="39"/>
      <c r="F1044" s="14"/>
      <c r="G1044" s="14"/>
      <c r="H1044" s="14">
        <v>350</v>
      </c>
      <c r="I1044" s="14">
        <v>96</v>
      </c>
      <c r="J1044" s="9">
        <v>5.5</v>
      </c>
      <c r="K1044" s="14">
        <v>54</v>
      </c>
      <c r="L1044" s="14">
        <v>38</v>
      </c>
      <c r="M1044" s="14">
        <v>0.28999999999999998</v>
      </c>
      <c r="N1044" s="14">
        <f t="shared" si="48"/>
        <v>0.32926829268292684</v>
      </c>
      <c r="O1044" s="14">
        <f t="shared" si="49"/>
        <v>2.4316770186335375</v>
      </c>
      <c r="P1044" s="14"/>
      <c r="Q1044" s="14"/>
      <c r="R1044" s="14"/>
      <c r="W1044" t="s">
        <v>3530</v>
      </c>
      <c r="X1044" s="6">
        <v>2004</v>
      </c>
      <c r="Z1044" s="6">
        <v>0</v>
      </c>
      <c r="AD1044" s="14">
        <v>164</v>
      </c>
    </row>
    <row r="1045" spans="1:30">
      <c r="A1045" s="9">
        <v>10</v>
      </c>
      <c r="B1045" s="9" t="str">
        <f t="shared" si="50"/>
        <v>BC 10 PS 26 8 ohm</v>
      </c>
      <c r="C1045" s="14" t="s">
        <v>1221</v>
      </c>
      <c r="D1045" s="14" t="s">
        <v>1805</v>
      </c>
      <c r="E1045" s="39"/>
      <c r="F1045" s="14"/>
      <c r="G1045" s="14"/>
      <c r="H1045" s="14">
        <v>350</v>
      </c>
      <c r="I1045" s="14">
        <v>96</v>
      </c>
      <c r="J1045" s="9">
        <v>5.5</v>
      </c>
      <c r="K1045" s="14">
        <v>54</v>
      </c>
      <c r="L1045" s="14">
        <v>38</v>
      </c>
      <c r="M1045" s="14">
        <v>0.28999999999999998</v>
      </c>
      <c r="N1045" s="14">
        <f t="shared" si="48"/>
        <v>0.32926829268292684</v>
      </c>
      <c r="O1045" s="14">
        <f t="shared" si="49"/>
        <v>2.4316770186335375</v>
      </c>
      <c r="P1045" s="14"/>
      <c r="Q1045" s="14"/>
      <c r="R1045" s="14"/>
      <c r="W1045" t="s">
        <v>3530</v>
      </c>
      <c r="X1045" s="6">
        <v>2004</v>
      </c>
      <c r="Z1045" s="6">
        <v>0</v>
      </c>
      <c r="AD1045" s="14">
        <v>164</v>
      </c>
    </row>
    <row r="1046" spans="1:30">
      <c r="A1046" s="9">
        <v>10</v>
      </c>
      <c r="B1046" s="9" t="str">
        <f t="shared" si="50"/>
        <v>BC 250 AMX 4 ohm</v>
      </c>
      <c r="C1046" s="14" t="s">
        <v>1221</v>
      </c>
      <c r="D1046" s="14" t="s">
        <v>1806</v>
      </c>
      <c r="E1046" s="39"/>
      <c r="F1046" s="14"/>
      <c r="G1046" s="14"/>
      <c r="H1046" s="14">
        <v>250</v>
      </c>
      <c r="I1046" s="14">
        <v>98</v>
      </c>
      <c r="J1046" s="9">
        <v>2.4</v>
      </c>
      <c r="K1046" s="14">
        <v>66</v>
      </c>
      <c r="L1046" s="14">
        <v>30</v>
      </c>
      <c r="M1046" s="14">
        <v>0.28000000000000003</v>
      </c>
      <c r="N1046" s="14">
        <f t="shared" si="48"/>
        <v>0.3</v>
      </c>
      <c r="O1046" s="14">
        <f t="shared" si="49"/>
        <v>4.2000000000000073</v>
      </c>
      <c r="P1046" s="14"/>
      <c r="Q1046" s="14"/>
      <c r="R1046" s="14"/>
      <c r="W1046" t="s">
        <v>3530</v>
      </c>
      <c r="X1046" s="6">
        <v>2004</v>
      </c>
      <c r="Z1046" s="6">
        <v>0</v>
      </c>
      <c r="AD1046" s="14">
        <v>220</v>
      </c>
    </row>
    <row r="1047" spans="1:30">
      <c r="A1047" s="9">
        <v>10</v>
      </c>
      <c r="B1047" s="9" t="str">
        <f t="shared" si="50"/>
        <v>BC 250 AMX 8 ohm</v>
      </c>
      <c r="C1047" s="14" t="s">
        <v>1221</v>
      </c>
      <c r="D1047" s="14" t="s">
        <v>1807</v>
      </c>
      <c r="E1047" s="39"/>
      <c r="F1047" s="14"/>
      <c r="G1047" s="14"/>
      <c r="H1047" s="14">
        <v>250</v>
      </c>
      <c r="I1047" s="14">
        <v>98</v>
      </c>
      <c r="J1047" s="9">
        <v>2.4</v>
      </c>
      <c r="K1047" s="14">
        <v>66</v>
      </c>
      <c r="L1047" s="14">
        <v>30</v>
      </c>
      <c r="M1047" s="14">
        <v>0.28000000000000003</v>
      </c>
      <c r="N1047" s="14">
        <f t="shared" si="48"/>
        <v>0.3</v>
      </c>
      <c r="O1047" s="14">
        <f t="shared" si="49"/>
        <v>4.2000000000000073</v>
      </c>
      <c r="P1047" s="14"/>
      <c r="Q1047" s="14"/>
      <c r="R1047" s="14"/>
      <c r="W1047" t="s">
        <v>3530</v>
      </c>
      <c r="X1047" s="6">
        <v>2004</v>
      </c>
      <c r="Z1047" s="6">
        <v>0</v>
      </c>
      <c r="AD1047" s="14">
        <v>220</v>
      </c>
    </row>
    <row r="1048" spans="1:30">
      <c r="A1048" s="9">
        <v>10</v>
      </c>
      <c r="B1048" s="9" t="str">
        <f t="shared" si="50"/>
        <v>Beyma 10 AG / N</v>
      </c>
      <c r="C1048" s="14" t="s">
        <v>952</v>
      </c>
      <c r="D1048" s="14" t="s">
        <v>1808</v>
      </c>
      <c r="E1048" s="39"/>
      <c r="F1048" s="14"/>
      <c r="G1048" s="14"/>
      <c r="H1048" s="14">
        <v>100</v>
      </c>
      <c r="I1048" s="14">
        <v>97</v>
      </c>
      <c r="J1048" s="9">
        <v>2</v>
      </c>
      <c r="K1048" s="14">
        <v>90</v>
      </c>
      <c r="L1048" s="14">
        <v>30</v>
      </c>
      <c r="M1048" s="14">
        <v>1.32</v>
      </c>
      <c r="N1048" s="14">
        <f t="shared" si="48"/>
        <v>1.8367346938775511</v>
      </c>
      <c r="O1048" s="14">
        <f t="shared" si="49"/>
        <v>4.6919431279620847</v>
      </c>
      <c r="P1048" s="14"/>
      <c r="Q1048" s="14"/>
      <c r="R1048" s="14"/>
      <c r="W1048" t="s">
        <v>3530</v>
      </c>
      <c r="X1048" s="6">
        <v>2004</v>
      </c>
      <c r="Z1048" s="6">
        <v>0</v>
      </c>
      <c r="AD1048" s="14">
        <v>49</v>
      </c>
    </row>
    <row r="1049" spans="1:30">
      <c r="A1049" s="9">
        <v>10</v>
      </c>
      <c r="B1049" s="9" t="str">
        <f t="shared" si="50"/>
        <v>Beyma 10 B60</v>
      </c>
      <c r="C1049" s="14" t="s">
        <v>952</v>
      </c>
      <c r="D1049" s="14" t="s">
        <v>1809</v>
      </c>
      <c r="E1049" s="39"/>
      <c r="F1049" s="14"/>
      <c r="G1049" s="14"/>
      <c r="H1049" s="14">
        <v>80</v>
      </c>
      <c r="I1049" s="14">
        <v>91</v>
      </c>
      <c r="J1049" s="9">
        <v>4</v>
      </c>
      <c r="K1049" s="14">
        <v>31</v>
      </c>
      <c r="L1049" s="14">
        <v>115</v>
      </c>
      <c r="M1049" s="14">
        <v>0.36</v>
      </c>
      <c r="N1049" s="14">
        <f t="shared" si="48"/>
        <v>0.46969696969696972</v>
      </c>
      <c r="O1049" s="14">
        <f t="shared" si="49"/>
        <v>1.5414364640883977</v>
      </c>
      <c r="P1049" s="14"/>
      <c r="Q1049" s="14"/>
      <c r="R1049" s="14"/>
      <c r="W1049" t="s">
        <v>3530</v>
      </c>
      <c r="X1049" s="6">
        <v>2004</v>
      </c>
      <c r="Z1049" s="6">
        <v>0</v>
      </c>
      <c r="AD1049" s="14">
        <v>66</v>
      </c>
    </row>
    <row r="1050" spans="1:30">
      <c r="A1050" s="9">
        <v>10</v>
      </c>
      <c r="B1050" s="9" t="str">
        <f t="shared" si="50"/>
        <v>Beyma 10 G150</v>
      </c>
      <c r="C1050" s="14" t="s">
        <v>952</v>
      </c>
      <c r="D1050" s="14" t="s">
        <v>1810</v>
      </c>
      <c r="E1050" s="39"/>
      <c r="F1050" s="14"/>
      <c r="G1050" s="14"/>
      <c r="H1050" s="14">
        <v>125</v>
      </c>
      <c r="I1050" s="14">
        <v>99</v>
      </c>
      <c r="J1050" s="9">
        <v>2</v>
      </c>
      <c r="K1050" s="14">
        <v>47</v>
      </c>
      <c r="L1050" s="14">
        <v>75</v>
      </c>
      <c r="M1050" s="14">
        <v>0.24</v>
      </c>
      <c r="N1050" s="14">
        <f t="shared" si="48"/>
        <v>0.29012345679012347</v>
      </c>
      <c r="O1050" s="14">
        <f t="shared" si="49"/>
        <v>1.3891625615763539</v>
      </c>
      <c r="P1050" s="14"/>
      <c r="Q1050" s="14"/>
      <c r="R1050" s="14"/>
      <c r="W1050" t="s">
        <v>3530</v>
      </c>
      <c r="X1050" s="6">
        <v>2004</v>
      </c>
      <c r="Z1050" s="6">
        <v>0</v>
      </c>
      <c r="AD1050" s="14">
        <v>162</v>
      </c>
    </row>
    <row r="1051" spans="1:30">
      <c r="A1051" s="9">
        <v>10</v>
      </c>
      <c r="B1051" s="9" t="str">
        <f t="shared" si="50"/>
        <v>Beyma 10 G200</v>
      </c>
      <c r="C1051" s="14" t="s">
        <v>952</v>
      </c>
      <c r="D1051" s="14" t="s">
        <v>1811</v>
      </c>
      <c r="E1051" s="39"/>
      <c r="F1051" s="14"/>
      <c r="G1051" s="14"/>
      <c r="H1051" s="14">
        <v>200</v>
      </c>
      <c r="I1051" s="14">
        <v>96</v>
      </c>
      <c r="J1051" s="9">
        <v>4.5</v>
      </c>
      <c r="K1051" s="14">
        <v>45</v>
      </c>
      <c r="L1051" s="14">
        <v>56.1</v>
      </c>
      <c r="M1051" s="14">
        <v>0.251</v>
      </c>
      <c r="N1051" s="14">
        <f t="shared" si="48"/>
        <v>0.26011560693641617</v>
      </c>
      <c r="O1051" s="14">
        <f t="shared" si="49"/>
        <v>7.1623335447051408</v>
      </c>
      <c r="P1051" s="14"/>
      <c r="Q1051" s="14"/>
      <c r="R1051" s="14"/>
      <c r="W1051" t="s">
        <v>3530</v>
      </c>
      <c r="X1051" s="6">
        <v>2004</v>
      </c>
      <c r="Z1051" s="6">
        <v>0</v>
      </c>
      <c r="AD1051" s="14">
        <v>173</v>
      </c>
    </row>
    <row r="1052" spans="1:30">
      <c r="A1052" s="9">
        <v>10</v>
      </c>
      <c r="B1052" s="9" t="str">
        <f t="shared" si="50"/>
        <v>Beyma 10 M250</v>
      </c>
      <c r="C1052" s="14" t="s">
        <v>952</v>
      </c>
      <c r="D1052" s="14" t="s">
        <v>1812</v>
      </c>
      <c r="E1052" s="39"/>
      <c r="F1052" s="14"/>
      <c r="G1052" s="14"/>
      <c r="H1052" s="14">
        <v>250</v>
      </c>
      <c r="I1052" s="14">
        <v>99</v>
      </c>
      <c r="J1052" s="9">
        <v>3.5</v>
      </c>
      <c r="K1052" s="14">
        <v>50</v>
      </c>
      <c r="L1052" s="14">
        <v>64</v>
      </c>
      <c r="M1052" s="14">
        <v>0.22</v>
      </c>
      <c r="N1052" s="14">
        <f t="shared" si="48"/>
        <v>0.22321428571428573</v>
      </c>
      <c r="O1052" s="14">
        <f t="shared" si="49"/>
        <v>15.277777777777576</v>
      </c>
      <c r="P1052" s="14"/>
      <c r="Q1052" s="14"/>
      <c r="R1052" s="14"/>
      <c r="W1052" t="s">
        <v>3530</v>
      </c>
      <c r="X1052" s="6">
        <v>2004</v>
      </c>
      <c r="Z1052" s="6">
        <v>0</v>
      </c>
      <c r="AD1052" s="14">
        <v>224</v>
      </c>
    </row>
    <row r="1053" spans="1:30">
      <c r="A1053" s="9">
        <v>10</v>
      </c>
      <c r="B1053" s="9" t="str">
        <f t="shared" si="50"/>
        <v>Beyma 10LW30</v>
      </c>
      <c r="C1053" s="14" t="s">
        <v>952</v>
      </c>
      <c r="D1053" s="14" t="s">
        <v>1813</v>
      </c>
      <c r="E1053" s="39"/>
      <c r="F1053" s="14"/>
      <c r="G1053" s="14"/>
      <c r="H1053" s="14">
        <v>350</v>
      </c>
      <c r="I1053" s="14">
        <v>95</v>
      </c>
      <c r="J1053" s="9">
        <v>5</v>
      </c>
      <c r="K1053" s="14">
        <v>40</v>
      </c>
      <c r="L1053" s="14">
        <v>71</v>
      </c>
      <c r="M1053" s="14">
        <v>0.26</v>
      </c>
      <c r="N1053" s="14">
        <f t="shared" si="48"/>
        <v>0.28985507246376813</v>
      </c>
      <c r="O1053" s="14">
        <f t="shared" si="49"/>
        <v>2.5242718446601948</v>
      </c>
      <c r="P1053" s="14"/>
      <c r="Q1053" s="14"/>
      <c r="R1053" s="14"/>
      <c r="W1053" t="s">
        <v>3530</v>
      </c>
      <c r="X1053" s="6">
        <v>2004</v>
      </c>
      <c r="Z1053" s="6">
        <v>0</v>
      </c>
      <c r="AD1053" s="14">
        <v>138</v>
      </c>
    </row>
    <row r="1054" spans="1:30">
      <c r="A1054" s="9">
        <v>10</v>
      </c>
      <c r="B1054" s="9" t="str">
        <f t="shared" si="50"/>
        <v>Beyma ASL 10</v>
      </c>
      <c r="C1054" s="14" t="s">
        <v>952</v>
      </c>
      <c r="D1054" s="14" t="s">
        <v>1814</v>
      </c>
      <c r="E1054" s="39"/>
      <c r="F1054" s="14"/>
      <c r="G1054" s="14"/>
      <c r="H1054" s="14">
        <v>150</v>
      </c>
      <c r="I1054" s="14">
        <v>92</v>
      </c>
      <c r="J1054" s="9">
        <v>6</v>
      </c>
      <c r="K1054" s="14">
        <v>38</v>
      </c>
      <c r="L1054" s="14">
        <v>65</v>
      </c>
      <c r="M1054" s="14">
        <v>0.53</v>
      </c>
      <c r="N1054" s="14">
        <f t="shared" si="48"/>
        <v>0.61290322580645162</v>
      </c>
      <c r="O1054" s="14">
        <f t="shared" si="49"/>
        <v>3.9182879377431932</v>
      </c>
      <c r="P1054" s="14"/>
      <c r="Q1054" s="14"/>
      <c r="R1054" s="14"/>
      <c r="W1054" t="s">
        <v>3530</v>
      </c>
      <c r="X1054" s="6">
        <v>2004</v>
      </c>
      <c r="Z1054" s="6">
        <v>0</v>
      </c>
      <c r="AD1054" s="14">
        <v>62</v>
      </c>
    </row>
    <row r="1055" spans="1:30">
      <c r="A1055" s="9">
        <v>10</v>
      </c>
      <c r="B1055" s="9" t="str">
        <f t="shared" si="50"/>
        <v>Beyma PRO 1000</v>
      </c>
      <c r="C1055" s="14" t="s">
        <v>952</v>
      </c>
      <c r="D1055" s="14" t="s">
        <v>1815</v>
      </c>
      <c r="E1055" s="39"/>
      <c r="F1055" s="14"/>
      <c r="G1055" s="14"/>
      <c r="H1055" s="14">
        <v>150</v>
      </c>
      <c r="I1055" s="14">
        <v>90</v>
      </c>
      <c r="J1055" s="9">
        <v>6</v>
      </c>
      <c r="K1055" s="14">
        <v>35</v>
      </c>
      <c r="L1055" s="14">
        <v>55</v>
      </c>
      <c r="M1055" s="14">
        <v>0.37</v>
      </c>
      <c r="N1055" s="14">
        <f t="shared" si="48"/>
        <v>0.41176470588235292</v>
      </c>
      <c r="O1055" s="14">
        <f t="shared" si="49"/>
        <v>3.6478873239436664</v>
      </c>
      <c r="P1055" s="14"/>
      <c r="Q1055" s="14"/>
      <c r="R1055" s="14"/>
      <c r="W1055" t="s">
        <v>3530</v>
      </c>
      <c r="X1055" s="6">
        <v>2004</v>
      </c>
      <c r="Z1055" s="6">
        <v>0</v>
      </c>
      <c r="AD1055" s="14">
        <v>85</v>
      </c>
    </row>
    <row r="1056" spans="1:30">
      <c r="A1056" s="9">
        <v>10</v>
      </c>
      <c r="B1056" s="9" t="str">
        <f t="shared" si="50"/>
        <v>BM Audio Labs ALX-102SP</v>
      </c>
      <c r="C1056" s="9" t="s">
        <v>847</v>
      </c>
      <c r="D1056" s="9" t="s">
        <v>1816</v>
      </c>
      <c r="E1056" s="38"/>
      <c r="F1056" s="9"/>
      <c r="G1056" s="9"/>
      <c r="H1056" s="9"/>
      <c r="I1056" s="9">
        <v>89.45</v>
      </c>
      <c r="J1056" s="9">
        <v>9</v>
      </c>
      <c r="K1056" s="9">
        <v>38.83</v>
      </c>
      <c r="L1056" s="9">
        <v>34.200000000000003</v>
      </c>
      <c r="M1056" s="9">
        <v>0.33</v>
      </c>
      <c r="N1056" s="14">
        <f t="shared" si="48"/>
        <v>0.3498198198198198</v>
      </c>
      <c r="O1056" s="14">
        <f t="shared" si="49"/>
        <v>5.8245000000000022</v>
      </c>
      <c r="P1056" s="9"/>
      <c r="Q1056" s="9"/>
      <c r="R1056" s="9"/>
      <c r="W1056" t="s">
        <v>3530</v>
      </c>
      <c r="X1056" s="6">
        <v>2004</v>
      </c>
      <c r="Z1056" s="6">
        <v>0</v>
      </c>
      <c r="AD1056" s="9">
        <v>111</v>
      </c>
    </row>
    <row r="1057" spans="1:30">
      <c r="A1057" s="9">
        <v>10</v>
      </c>
      <c r="B1057" s="9" t="str">
        <f t="shared" si="50"/>
        <v>BM Audio Labs BOA-10AL</v>
      </c>
      <c r="C1057" s="14" t="s">
        <v>847</v>
      </c>
      <c r="D1057" s="14" t="s">
        <v>1817</v>
      </c>
      <c r="E1057" s="39"/>
      <c r="F1057" s="14"/>
      <c r="G1057" s="14"/>
      <c r="H1057" s="14"/>
      <c r="I1057" s="14">
        <v>88.14</v>
      </c>
      <c r="J1057" s="9">
        <v>6</v>
      </c>
      <c r="K1057" s="14">
        <v>40.81</v>
      </c>
      <c r="L1057" s="14">
        <v>33.1</v>
      </c>
      <c r="M1057" s="14">
        <v>0.51</v>
      </c>
      <c r="N1057" s="14">
        <f t="shared" si="48"/>
        <v>0.53</v>
      </c>
      <c r="O1057" s="14">
        <f t="shared" si="49"/>
        <v>13.514999999999979</v>
      </c>
      <c r="P1057" s="14"/>
      <c r="Q1057" s="14"/>
      <c r="R1057" s="14"/>
      <c r="W1057" t="s">
        <v>3530</v>
      </c>
      <c r="X1057" s="6">
        <v>2004</v>
      </c>
      <c r="Z1057" s="6">
        <v>0</v>
      </c>
      <c r="AD1057" s="14">
        <v>77</v>
      </c>
    </row>
    <row r="1058" spans="1:30">
      <c r="A1058" s="9">
        <v>10</v>
      </c>
      <c r="B1058" s="9" t="str">
        <f t="shared" si="50"/>
        <v>BM Audio Labs BOV-10AL</v>
      </c>
      <c r="C1058" s="14" t="s">
        <v>847</v>
      </c>
      <c r="D1058" s="14" t="s">
        <v>1818</v>
      </c>
      <c r="E1058" s="39"/>
      <c r="F1058" s="14"/>
      <c r="G1058" s="14"/>
      <c r="H1058" s="14"/>
      <c r="I1058" s="14"/>
      <c r="J1058" s="9">
        <v>4</v>
      </c>
      <c r="K1058" s="14">
        <v>36.4</v>
      </c>
      <c r="L1058" s="14">
        <v>50</v>
      </c>
      <c r="M1058" s="14">
        <v>0.68</v>
      </c>
      <c r="N1058" s="14">
        <f t="shared" si="48"/>
        <v>0.8878048780487805</v>
      </c>
      <c r="O1058" s="14">
        <f t="shared" si="49"/>
        <v>2.9051643192488275</v>
      </c>
      <c r="P1058" s="14"/>
      <c r="Q1058" s="14"/>
      <c r="R1058" s="14"/>
      <c r="W1058" t="s">
        <v>3530</v>
      </c>
      <c r="X1058" s="6">
        <v>2004</v>
      </c>
      <c r="Z1058" s="6">
        <v>0</v>
      </c>
      <c r="AD1058" s="14">
        <v>41</v>
      </c>
    </row>
    <row r="1059" spans="1:30">
      <c r="A1059" s="9">
        <v>10</v>
      </c>
      <c r="B1059" s="9" t="str">
        <f t="shared" si="50"/>
        <v>BM Audio Labs MB-103CT</v>
      </c>
      <c r="C1059" s="14" t="s">
        <v>847</v>
      </c>
      <c r="D1059" s="14" t="s">
        <v>1819</v>
      </c>
      <c r="E1059" s="39"/>
      <c r="F1059" s="14"/>
      <c r="G1059" s="14"/>
      <c r="H1059" s="14"/>
      <c r="I1059" s="14"/>
      <c r="J1059" s="9"/>
      <c r="K1059" s="14">
        <v>39.805500000000002</v>
      </c>
      <c r="L1059" s="14">
        <v>63.485500000000002</v>
      </c>
      <c r="M1059" s="14">
        <v>1.1337999999999999</v>
      </c>
      <c r="N1059" s="14">
        <f t="shared" si="48"/>
        <v>1.5309807692307693</v>
      </c>
      <c r="O1059" s="14">
        <f t="shared" si="49"/>
        <v>4.3703676779610108</v>
      </c>
      <c r="P1059" s="14"/>
      <c r="Q1059" s="14"/>
      <c r="R1059" s="14"/>
      <c r="W1059" t="s">
        <v>3530</v>
      </c>
      <c r="X1059" s="6">
        <v>2004</v>
      </c>
      <c r="Z1059" s="6">
        <v>0</v>
      </c>
      <c r="AD1059" s="14">
        <v>26</v>
      </c>
    </row>
    <row r="1060" spans="1:30">
      <c r="A1060" s="9">
        <v>10</v>
      </c>
      <c r="B1060" s="9" t="str">
        <f t="shared" si="50"/>
        <v>BM Audio Labs SYLB-10</v>
      </c>
      <c r="C1060" s="14" t="s">
        <v>847</v>
      </c>
      <c r="D1060" s="14" t="s">
        <v>1820</v>
      </c>
      <c r="E1060" s="39"/>
      <c r="F1060" s="14"/>
      <c r="G1060" s="14"/>
      <c r="H1060" s="14"/>
      <c r="I1060" s="14">
        <v>88.19</v>
      </c>
      <c r="J1060" s="9">
        <v>8.5</v>
      </c>
      <c r="K1060" s="14">
        <v>29.53</v>
      </c>
      <c r="L1060" s="14">
        <v>51.58</v>
      </c>
      <c r="M1060" s="14">
        <v>0.62</v>
      </c>
      <c r="N1060" s="14">
        <f t="shared" si="48"/>
        <v>0.70309523809523811</v>
      </c>
      <c r="O1060" s="14">
        <f t="shared" si="49"/>
        <v>5.2460171919770735</v>
      </c>
      <c r="P1060" s="14"/>
      <c r="Q1060" s="14"/>
      <c r="R1060" s="14"/>
      <c r="W1060" t="s">
        <v>3530</v>
      </c>
      <c r="X1060" s="6">
        <v>2004</v>
      </c>
      <c r="Z1060" s="6">
        <v>0</v>
      </c>
      <c r="AD1060" s="14">
        <v>42</v>
      </c>
    </row>
    <row r="1061" spans="1:30">
      <c r="A1061" s="9">
        <v>10</v>
      </c>
      <c r="B1061" s="9" t="str">
        <f t="shared" si="50"/>
        <v>BM Audio Labs V-10AL</v>
      </c>
      <c r="C1061" s="14" t="s">
        <v>847</v>
      </c>
      <c r="D1061" s="14" t="s">
        <v>1821</v>
      </c>
      <c r="E1061" s="39"/>
      <c r="F1061" s="14"/>
      <c r="G1061" s="14"/>
      <c r="H1061" s="14"/>
      <c r="I1061" s="14"/>
      <c r="J1061" s="9">
        <v>4</v>
      </c>
      <c r="K1061" s="14">
        <v>48.4</v>
      </c>
      <c r="L1061" s="14">
        <v>44</v>
      </c>
      <c r="M1061" s="14">
        <v>1.4</v>
      </c>
      <c r="N1061" s="14">
        <f t="shared" si="48"/>
        <v>1.7925925925925925</v>
      </c>
      <c r="O1061" s="14">
        <f t="shared" si="49"/>
        <v>6.39245283018868</v>
      </c>
      <c r="P1061" s="14"/>
      <c r="Q1061" s="14"/>
      <c r="R1061" s="14"/>
      <c r="W1061" t="s">
        <v>3530</v>
      </c>
      <c r="X1061" s="6">
        <v>2004</v>
      </c>
      <c r="Z1061" s="6">
        <v>0</v>
      </c>
      <c r="AD1061" s="14">
        <v>27</v>
      </c>
    </row>
    <row r="1062" spans="1:30">
      <c r="A1062" s="9">
        <v>10</v>
      </c>
      <c r="B1062" s="9" t="str">
        <f t="shared" si="50"/>
        <v>BM Audio Labs V-10DF</v>
      </c>
      <c r="C1062" s="14" t="s">
        <v>847</v>
      </c>
      <c r="D1062" s="14" t="s">
        <v>1822</v>
      </c>
      <c r="E1062" s="39"/>
      <c r="F1062" s="14"/>
      <c r="G1062" s="14"/>
      <c r="H1062" s="14"/>
      <c r="I1062" s="14"/>
      <c r="J1062" s="9">
        <v>4</v>
      </c>
      <c r="K1062" s="14">
        <v>35.495399999999997</v>
      </c>
      <c r="L1062" s="14">
        <v>48.204700000000003</v>
      </c>
      <c r="M1062" s="14">
        <v>0.64149999999999996</v>
      </c>
      <c r="N1062" s="14">
        <f t="shared" si="48"/>
        <v>0.80671363636363624</v>
      </c>
      <c r="O1062" s="14">
        <f t="shared" si="49"/>
        <v>3.1323491759980198</v>
      </c>
      <c r="P1062" s="14"/>
      <c r="Q1062" s="14"/>
      <c r="R1062" s="14"/>
      <c r="W1062" t="s">
        <v>3530</v>
      </c>
      <c r="X1062" s="6">
        <v>2004</v>
      </c>
      <c r="Z1062" s="6">
        <v>0</v>
      </c>
      <c r="AD1062" s="14">
        <v>44</v>
      </c>
    </row>
    <row r="1063" spans="1:30">
      <c r="A1063" s="9">
        <v>10</v>
      </c>
      <c r="B1063" s="9" t="str">
        <f t="shared" si="50"/>
        <v>BM Audio Labs V-10DFO</v>
      </c>
      <c r="C1063" s="14" t="s">
        <v>847</v>
      </c>
      <c r="D1063" s="14" t="s">
        <v>1823</v>
      </c>
      <c r="E1063" s="39"/>
      <c r="F1063" s="14"/>
      <c r="G1063" s="14"/>
      <c r="H1063" s="14"/>
      <c r="I1063" s="14"/>
      <c r="J1063" s="9">
        <v>4</v>
      </c>
      <c r="K1063" s="14">
        <v>47</v>
      </c>
      <c r="L1063" s="14">
        <v>39</v>
      </c>
      <c r="M1063" s="14">
        <v>1</v>
      </c>
      <c r="N1063" s="14">
        <f t="shared" si="48"/>
        <v>1.2702702702702702</v>
      </c>
      <c r="O1063" s="14">
        <f t="shared" si="49"/>
        <v>4.7</v>
      </c>
      <c r="P1063" s="14"/>
      <c r="Q1063" s="14"/>
      <c r="R1063" s="14"/>
      <c r="W1063" t="s">
        <v>3530</v>
      </c>
      <c r="X1063" s="6">
        <v>2004</v>
      </c>
      <c r="Z1063" s="6">
        <v>0</v>
      </c>
      <c r="AD1063" s="14">
        <v>37</v>
      </c>
    </row>
    <row r="1064" spans="1:30">
      <c r="A1064" s="9">
        <v>10</v>
      </c>
      <c r="B1064" s="9" t="str">
        <f t="shared" si="50"/>
        <v>BM Audio Labs V-10LA</v>
      </c>
      <c r="C1064" s="14" t="s">
        <v>847</v>
      </c>
      <c r="D1064" s="14" t="s">
        <v>1824</v>
      </c>
      <c r="E1064" s="39"/>
      <c r="F1064" s="14"/>
      <c r="G1064" s="14"/>
      <c r="H1064" s="14"/>
      <c r="I1064" s="14"/>
      <c r="J1064" s="9">
        <v>4</v>
      </c>
      <c r="K1064" s="14">
        <v>51.5</v>
      </c>
      <c r="L1064" s="14">
        <v>71</v>
      </c>
      <c r="M1064" s="14">
        <v>0.81</v>
      </c>
      <c r="N1064" s="14">
        <f t="shared" si="48"/>
        <v>1.03</v>
      </c>
      <c r="O1064" s="14">
        <f t="shared" si="49"/>
        <v>3.7922727272727283</v>
      </c>
      <c r="P1064" s="14"/>
      <c r="Q1064" s="14"/>
      <c r="R1064" s="14"/>
      <c r="W1064" t="s">
        <v>3530</v>
      </c>
      <c r="X1064" s="6">
        <v>2004</v>
      </c>
      <c r="Z1064" s="6">
        <v>0</v>
      </c>
      <c r="AD1064" s="14">
        <v>50</v>
      </c>
    </row>
    <row r="1065" spans="1:30">
      <c r="A1065" s="9">
        <v>10</v>
      </c>
      <c r="B1065" s="9" t="str">
        <f t="shared" si="50"/>
        <v>BM Audio Labs V-10MT</v>
      </c>
      <c r="C1065" s="14" t="s">
        <v>847</v>
      </c>
      <c r="D1065" s="14" t="s">
        <v>1825</v>
      </c>
      <c r="E1065" s="39"/>
      <c r="F1065" s="14"/>
      <c r="G1065" s="14"/>
      <c r="H1065" s="14"/>
      <c r="I1065" s="14"/>
      <c r="J1065" s="9">
        <v>4</v>
      </c>
      <c r="K1065" s="14">
        <v>47.001600000000003</v>
      </c>
      <c r="L1065" s="14">
        <v>45.3827</v>
      </c>
      <c r="M1065" s="14">
        <v>1.0289999999999999</v>
      </c>
      <c r="N1065" s="14">
        <f t="shared" si="48"/>
        <v>1.4688000000000001</v>
      </c>
      <c r="O1065" s="14">
        <f t="shared" si="49"/>
        <v>3.4365511596180074</v>
      </c>
      <c r="P1065" s="14"/>
      <c r="Q1065" s="14"/>
      <c r="R1065" s="14"/>
      <c r="W1065" t="s">
        <v>3530</v>
      </c>
      <c r="X1065" s="6">
        <v>2004</v>
      </c>
      <c r="Z1065" s="6">
        <v>0</v>
      </c>
      <c r="AD1065" s="14">
        <v>32</v>
      </c>
    </row>
    <row r="1066" spans="1:30">
      <c r="A1066" s="9">
        <v>10</v>
      </c>
      <c r="B1066" s="9" t="str">
        <f t="shared" si="50"/>
        <v>BM Audio Labs V-10XL</v>
      </c>
      <c r="C1066" s="14" t="s">
        <v>847</v>
      </c>
      <c r="D1066" s="14" t="s">
        <v>1826</v>
      </c>
      <c r="E1066" s="39"/>
      <c r="F1066" s="14"/>
      <c r="G1066" s="14"/>
      <c r="H1066" s="14"/>
      <c r="I1066" s="14"/>
      <c r="J1066" s="9"/>
      <c r="K1066" s="14">
        <v>47.001600000000003</v>
      </c>
      <c r="L1066" s="14">
        <v>38.83</v>
      </c>
      <c r="M1066" s="14">
        <v>0.99980000000000002</v>
      </c>
      <c r="N1066" s="14">
        <f t="shared" si="48"/>
        <v>1.2703135135135135</v>
      </c>
      <c r="O1066" s="14">
        <f t="shared" si="49"/>
        <v>4.6949944729743232</v>
      </c>
      <c r="P1066" s="14"/>
      <c r="Q1066" s="14"/>
      <c r="R1066" s="14"/>
      <c r="W1066" t="s">
        <v>3530</v>
      </c>
      <c r="X1066" s="6">
        <v>2004</v>
      </c>
      <c r="Z1066" s="6">
        <v>0</v>
      </c>
      <c r="AD1066" s="14">
        <v>37</v>
      </c>
    </row>
    <row r="1067" spans="1:30">
      <c r="A1067" s="9">
        <v>10</v>
      </c>
      <c r="B1067" s="9" t="str">
        <f t="shared" si="50"/>
        <v>BM Audio Labs ZX-102XPRO</v>
      </c>
      <c r="C1067" s="14" t="s">
        <v>847</v>
      </c>
      <c r="D1067" s="14" t="s">
        <v>1827</v>
      </c>
      <c r="E1067" s="39"/>
      <c r="F1067" s="14"/>
      <c r="G1067" s="14"/>
      <c r="H1067" s="14"/>
      <c r="I1067" s="14">
        <v>90.12</v>
      </c>
      <c r="J1067" s="9">
        <v>9</v>
      </c>
      <c r="K1067" s="14">
        <v>36.47</v>
      </c>
      <c r="L1067" s="14">
        <v>33.29</v>
      </c>
      <c r="M1067" s="14">
        <v>0.37</v>
      </c>
      <c r="N1067" s="14">
        <f t="shared" si="48"/>
        <v>0.41919540229885055</v>
      </c>
      <c r="O1067" s="14">
        <f t="shared" si="49"/>
        <v>3.1527803738317761</v>
      </c>
      <c r="P1067" s="14"/>
      <c r="Q1067" s="14"/>
      <c r="R1067" s="14"/>
      <c r="W1067" t="s">
        <v>3530</v>
      </c>
      <c r="X1067" s="6">
        <v>2004</v>
      </c>
      <c r="Z1067" s="6">
        <v>0</v>
      </c>
      <c r="AD1067" s="14">
        <v>87</v>
      </c>
    </row>
    <row r="1068" spans="1:30">
      <c r="A1068" s="9">
        <v>10</v>
      </c>
      <c r="B1068" s="9" t="str">
        <f t="shared" si="50"/>
        <v>Bumper 10110C</v>
      </c>
      <c r="C1068" s="14" t="s">
        <v>1127</v>
      </c>
      <c r="D1068" s="14" t="s">
        <v>1828</v>
      </c>
      <c r="E1068" s="39"/>
      <c r="F1068" s="14"/>
      <c r="G1068" s="14"/>
      <c r="H1068" s="14">
        <v>700</v>
      </c>
      <c r="I1068" s="14">
        <v>95.8</v>
      </c>
      <c r="J1068" s="9">
        <v>3.81</v>
      </c>
      <c r="K1068" s="14">
        <v>48.4</v>
      </c>
      <c r="L1068" s="14">
        <v>39.1</v>
      </c>
      <c r="M1068" s="14">
        <v>0.17</v>
      </c>
      <c r="N1068" s="14">
        <f t="shared" si="48"/>
        <v>0.19999999999999998</v>
      </c>
      <c r="O1068" s="14">
        <f t="shared" si="49"/>
        <v>1.133333333333334</v>
      </c>
      <c r="P1068" s="14"/>
      <c r="Q1068" s="14"/>
      <c r="R1068" s="14"/>
      <c r="W1068" t="s">
        <v>3530</v>
      </c>
      <c r="X1068" s="6">
        <v>2004</v>
      </c>
      <c r="Z1068" s="6">
        <v>0</v>
      </c>
      <c r="AD1068" s="14">
        <v>242</v>
      </c>
    </row>
    <row r="1069" spans="1:30">
      <c r="A1069" s="9">
        <v>10</v>
      </c>
      <c r="B1069" s="9" t="str">
        <f t="shared" si="50"/>
        <v>Bumper 10180RF</v>
      </c>
      <c r="C1069" s="14" t="s">
        <v>1127</v>
      </c>
      <c r="D1069" s="14" t="s">
        <v>1829</v>
      </c>
      <c r="E1069" s="39"/>
      <c r="F1069" s="14"/>
      <c r="G1069" s="14"/>
      <c r="H1069" s="14">
        <v>825</v>
      </c>
      <c r="I1069" s="14">
        <v>93.6</v>
      </c>
      <c r="J1069" s="9">
        <v>5.08</v>
      </c>
      <c r="K1069" s="14">
        <v>51.4</v>
      </c>
      <c r="L1069" s="14">
        <v>6.2</v>
      </c>
      <c r="M1069" s="14">
        <v>0.22</v>
      </c>
      <c r="N1069" s="14">
        <f t="shared" si="48"/>
        <v>0.19999999999999998</v>
      </c>
      <c r="O1069" s="14">
        <f t="shared" si="49"/>
        <v>-2.200000000000002</v>
      </c>
      <c r="P1069" s="14"/>
      <c r="Q1069" s="14"/>
      <c r="R1069" s="14"/>
      <c r="W1069" t="s">
        <v>3530</v>
      </c>
      <c r="X1069" s="6">
        <v>2004</v>
      </c>
      <c r="Z1069" s="6">
        <v>0</v>
      </c>
      <c r="AD1069" s="14">
        <v>257</v>
      </c>
    </row>
    <row r="1070" spans="1:30">
      <c r="A1070" s="9">
        <v>10</v>
      </c>
      <c r="B1070" s="9" t="str">
        <f t="shared" si="50"/>
        <v>Bumper 10400IP</v>
      </c>
      <c r="C1070" s="14" t="s">
        <v>1127</v>
      </c>
      <c r="D1070" s="14" t="s">
        <v>1830</v>
      </c>
      <c r="E1070" s="39"/>
      <c r="F1070" s="14"/>
      <c r="G1070" s="14"/>
      <c r="H1070" s="14">
        <v>400</v>
      </c>
      <c r="I1070" s="14">
        <v>88</v>
      </c>
      <c r="J1070" s="9">
        <v>4.32</v>
      </c>
      <c r="K1070" s="14">
        <v>30.8</v>
      </c>
      <c r="L1070" s="14">
        <v>74</v>
      </c>
      <c r="M1070" s="14">
        <v>0.49</v>
      </c>
      <c r="N1070" s="14">
        <f t="shared" si="48"/>
        <v>0.49677419354838709</v>
      </c>
      <c r="O1070" s="14">
        <f t="shared" si="49"/>
        <v>35.933333333333422</v>
      </c>
      <c r="P1070" s="14"/>
      <c r="Q1070" s="14"/>
      <c r="R1070" s="14"/>
      <c r="W1070" t="s">
        <v>3530</v>
      </c>
      <c r="X1070" s="6">
        <v>2004</v>
      </c>
      <c r="Z1070" s="6">
        <v>0</v>
      </c>
      <c r="AD1070" s="14">
        <v>62</v>
      </c>
    </row>
    <row r="1071" spans="1:30">
      <c r="A1071" s="9">
        <v>10</v>
      </c>
      <c r="B1071" s="9" t="str">
        <f t="shared" si="50"/>
        <v>Bumper 10400IP-8</v>
      </c>
      <c r="C1071" s="14" t="s">
        <v>1127</v>
      </c>
      <c r="D1071" s="14" t="s">
        <v>1831</v>
      </c>
      <c r="E1071" s="39"/>
      <c r="F1071" s="14"/>
      <c r="G1071" s="14"/>
      <c r="H1071" s="14">
        <v>400</v>
      </c>
      <c r="I1071" s="14">
        <v>88.9</v>
      </c>
      <c r="J1071" s="9">
        <v>4.83</v>
      </c>
      <c r="K1071" s="14">
        <v>29.5</v>
      </c>
      <c r="L1071" s="14">
        <v>81</v>
      </c>
      <c r="M1071" s="14">
        <v>0.39</v>
      </c>
      <c r="N1071" s="14">
        <f t="shared" si="48"/>
        <v>0.39864864864864863</v>
      </c>
      <c r="O1071" s="14">
        <f t="shared" si="49"/>
        <v>17.976562500000068</v>
      </c>
      <c r="P1071" s="14"/>
      <c r="Q1071" s="14"/>
      <c r="R1071" s="14"/>
      <c r="W1071" t="s">
        <v>3530</v>
      </c>
      <c r="X1071" s="6">
        <v>2004</v>
      </c>
      <c r="Z1071" s="6">
        <v>0</v>
      </c>
      <c r="AD1071" s="14">
        <v>74</v>
      </c>
    </row>
    <row r="1072" spans="1:30">
      <c r="A1072" s="9">
        <v>10</v>
      </c>
      <c r="B1072" s="9" t="str">
        <f t="shared" si="50"/>
        <v>Bumper 10400IPDV</v>
      </c>
      <c r="C1072" s="14" t="s">
        <v>1127</v>
      </c>
      <c r="D1072" s="14" t="s">
        <v>1832</v>
      </c>
      <c r="E1072" s="39"/>
      <c r="F1072" s="14"/>
      <c r="G1072" s="14"/>
      <c r="H1072" s="14">
        <v>400</v>
      </c>
      <c r="I1072" s="14">
        <v>89</v>
      </c>
      <c r="J1072" s="9">
        <v>4.32</v>
      </c>
      <c r="K1072" s="14">
        <v>27.3</v>
      </c>
      <c r="L1072" s="14">
        <v>73.3</v>
      </c>
      <c r="M1072" s="14">
        <v>0.27</v>
      </c>
      <c r="N1072" s="14">
        <f t="shared" si="48"/>
        <v>0.3</v>
      </c>
      <c r="O1072" s="14">
        <f t="shared" si="49"/>
        <v>2.7000000000000042</v>
      </c>
      <c r="P1072" s="14"/>
      <c r="Q1072" s="14"/>
      <c r="R1072" s="14"/>
      <c r="W1072" t="s">
        <v>3530</v>
      </c>
      <c r="X1072" s="6">
        <v>2004</v>
      </c>
      <c r="Z1072" s="6">
        <v>0</v>
      </c>
      <c r="AD1072" s="14">
        <v>91</v>
      </c>
    </row>
    <row r="1073" spans="1:30">
      <c r="A1073" s="9">
        <v>10</v>
      </c>
      <c r="B1073" s="9" t="str">
        <f t="shared" si="50"/>
        <v>Bumper 1048C</v>
      </c>
      <c r="C1073" s="14" t="s">
        <v>1127</v>
      </c>
      <c r="D1073" s="14" t="s">
        <v>1833</v>
      </c>
      <c r="E1073" s="39"/>
      <c r="F1073" s="14"/>
      <c r="G1073" s="14"/>
      <c r="H1073" s="14">
        <v>250</v>
      </c>
      <c r="I1073" s="14"/>
      <c r="J1073" s="9">
        <v>4.5999999999999996</v>
      </c>
      <c r="K1073" s="14">
        <v>42.9</v>
      </c>
      <c r="L1073" s="14">
        <v>45.4</v>
      </c>
      <c r="M1073" s="14">
        <v>0.49</v>
      </c>
      <c r="N1073" s="14">
        <f t="shared" si="48"/>
        <v>0.52962962962962956</v>
      </c>
      <c r="O1073" s="14">
        <f t="shared" si="49"/>
        <v>6.5485981308411301</v>
      </c>
      <c r="P1073" s="14"/>
      <c r="Q1073" s="14"/>
      <c r="R1073" s="14"/>
      <c r="W1073" t="s">
        <v>3530</v>
      </c>
      <c r="X1073" s="6">
        <v>2004</v>
      </c>
      <c r="Z1073" s="6">
        <v>0</v>
      </c>
      <c r="AD1073" s="14">
        <v>81</v>
      </c>
    </row>
    <row r="1074" spans="1:30">
      <c r="A1074" s="9">
        <v>10</v>
      </c>
      <c r="B1074" s="9" t="str">
        <f t="shared" si="50"/>
        <v>Bumper 1048IP</v>
      </c>
      <c r="C1074" s="14" t="s">
        <v>1127</v>
      </c>
      <c r="D1074" s="14" t="s">
        <v>1834</v>
      </c>
      <c r="E1074" s="39"/>
      <c r="F1074" s="14"/>
      <c r="G1074" s="14"/>
      <c r="H1074" s="14">
        <v>400</v>
      </c>
      <c r="I1074" s="14">
        <v>88</v>
      </c>
      <c r="J1074" s="9">
        <v>4.32</v>
      </c>
      <c r="K1074" s="14">
        <v>30.8</v>
      </c>
      <c r="L1074" s="14">
        <v>74</v>
      </c>
      <c r="M1074" s="14">
        <v>0.49</v>
      </c>
      <c r="N1074" s="14">
        <f t="shared" si="48"/>
        <v>0.49677419354838709</v>
      </c>
      <c r="O1074" s="14">
        <f t="shared" si="49"/>
        <v>35.933333333333422</v>
      </c>
      <c r="P1074" s="14"/>
      <c r="Q1074" s="14"/>
      <c r="R1074" s="14"/>
      <c r="W1074" t="s">
        <v>3530</v>
      </c>
      <c r="X1074" s="6">
        <v>2004</v>
      </c>
      <c r="Z1074" s="6">
        <v>0</v>
      </c>
      <c r="AD1074" s="14">
        <v>62</v>
      </c>
    </row>
    <row r="1075" spans="1:30">
      <c r="A1075" s="9">
        <v>10</v>
      </c>
      <c r="B1075" s="9" t="str">
        <f t="shared" si="50"/>
        <v>Bumper 1048IP-8</v>
      </c>
      <c r="C1075" s="14" t="s">
        <v>1127</v>
      </c>
      <c r="D1075" s="14" t="s">
        <v>1835</v>
      </c>
      <c r="E1075" s="39"/>
      <c r="F1075" s="14"/>
      <c r="G1075" s="14"/>
      <c r="H1075" s="14">
        <v>400</v>
      </c>
      <c r="I1075" s="14">
        <v>88.9</v>
      </c>
      <c r="J1075" s="9">
        <v>4.83</v>
      </c>
      <c r="K1075" s="14">
        <v>29.5</v>
      </c>
      <c r="L1075" s="14">
        <v>81</v>
      </c>
      <c r="M1075" s="14">
        <v>0.39</v>
      </c>
      <c r="N1075" s="14">
        <f t="shared" si="48"/>
        <v>0.39864864864864863</v>
      </c>
      <c r="O1075" s="14">
        <f t="shared" si="49"/>
        <v>17.976562500000068</v>
      </c>
      <c r="P1075" s="14"/>
      <c r="Q1075" s="14"/>
      <c r="R1075" s="14"/>
      <c r="W1075" t="s">
        <v>3530</v>
      </c>
      <c r="X1075" s="6">
        <v>2004</v>
      </c>
      <c r="Z1075" s="6">
        <v>0</v>
      </c>
      <c r="AD1075" s="14">
        <v>74</v>
      </c>
    </row>
    <row r="1076" spans="1:30">
      <c r="A1076" s="9">
        <v>10</v>
      </c>
      <c r="B1076" s="9" t="str">
        <f t="shared" si="50"/>
        <v>Bumper 1048IPDV</v>
      </c>
      <c r="C1076" s="14" t="s">
        <v>1127</v>
      </c>
      <c r="D1076" s="14" t="s">
        <v>1836</v>
      </c>
      <c r="E1076" s="39"/>
      <c r="F1076" s="14"/>
      <c r="G1076" s="14"/>
      <c r="H1076" s="14">
        <v>400</v>
      </c>
      <c r="I1076" s="14">
        <v>89</v>
      </c>
      <c r="J1076" s="9">
        <v>4.32</v>
      </c>
      <c r="K1076" s="14">
        <v>27.3</v>
      </c>
      <c r="L1076" s="14">
        <v>73.3</v>
      </c>
      <c r="M1076" s="14">
        <v>0.27</v>
      </c>
      <c r="N1076" s="14">
        <f t="shared" si="48"/>
        <v>0.3</v>
      </c>
      <c r="O1076" s="14">
        <f t="shared" si="49"/>
        <v>2.7000000000000042</v>
      </c>
      <c r="P1076" s="14"/>
      <c r="Q1076" s="14"/>
      <c r="R1076" s="14"/>
      <c r="W1076" t="s">
        <v>3530</v>
      </c>
      <c r="X1076" s="6">
        <v>2004</v>
      </c>
      <c r="Z1076" s="6">
        <v>0</v>
      </c>
      <c r="AD1076" s="14">
        <v>91</v>
      </c>
    </row>
    <row r="1077" spans="1:30">
      <c r="A1077" s="9">
        <v>10</v>
      </c>
      <c r="B1077" s="9" t="str">
        <f t="shared" si="50"/>
        <v>Bumper 1048IPRS</v>
      </c>
      <c r="C1077" s="14" t="s">
        <v>1127</v>
      </c>
      <c r="D1077" s="14" t="s">
        <v>1837</v>
      </c>
      <c r="E1077" s="39"/>
      <c r="F1077" s="14"/>
      <c r="G1077" s="14"/>
      <c r="H1077" s="14">
        <v>400</v>
      </c>
      <c r="I1077" s="14">
        <v>88.9</v>
      </c>
      <c r="J1077" s="9">
        <v>8.5</v>
      </c>
      <c r="K1077" s="14">
        <v>27.7</v>
      </c>
      <c r="L1077" s="14">
        <v>68.099999999999994</v>
      </c>
      <c r="M1077" s="14">
        <v>0.54</v>
      </c>
      <c r="N1077" s="14">
        <f t="shared" si="48"/>
        <v>0.60217391304347823</v>
      </c>
      <c r="O1077" s="14">
        <f t="shared" si="49"/>
        <v>5.2300699300699378</v>
      </c>
      <c r="P1077" s="14"/>
      <c r="Q1077" s="14"/>
      <c r="R1077" s="14"/>
      <c r="W1077" t="s">
        <v>3530</v>
      </c>
      <c r="X1077" s="6">
        <v>2004</v>
      </c>
      <c r="Z1077" s="6">
        <v>0</v>
      </c>
      <c r="AD1077" s="14">
        <v>46</v>
      </c>
    </row>
    <row r="1078" spans="1:30">
      <c r="A1078" s="9">
        <v>10</v>
      </c>
      <c r="B1078" s="9" t="str">
        <f t="shared" si="50"/>
        <v>Bumper 1048RF</v>
      </c>
      <c r="C1078" s="14" t="s">
        <v>1127</v>
      </c>
      <c r="D1078" s="14" t="s">
        <v>1838</v>
      </c>
      <c r="E1078" s="39"/>
      <c r="F1078" s="14"/>
      <c r="G1078" s="14"/>
      <c r="H1078" s="14">
        <v>300</v>
      </c>
      <c r="I1078" s="14"/>
      <c r="J1078" s="9">
        <v>4.5999999999999996</v>
      </c>
      <c r="K1078" s="14">
        <v>46.3</v>
      </c>
      <c r="L1078" s="14">
        <v>36.799999999999997</v>
      </c>
      <c r="M1078" s="14">
        <v>0.34</v>
      </c>
      <c r="N1078" s="14">
        <f t="shared" si="48"/>
        <v>0.35075757575757571</v>
      </c>
      <c r="O1078" s="14">
        <f t="shared" si="49"/>
        <v>11.085915492957819</v>
      </c>
      <c r="P1078" s="14"/>
      <c r="Q1078" s="14"/>
      <c r="R1078" s="14"/>
      <c r="W1078" t="s">
        <v>3530</v>
      </c>
      <c r="X1078" s="6">
        <v>2004</v>
      </c>
      <c r="Z1078" s="6">
        <v>0</v>
      </c>
      <c r="AD1078" s="14">
        <v>132</v>
      </c>
    </row>
    <row r="1079" spans="1:30">
      <c r="A1079" s="9">
        <v>10</v>
      </c>
      <c r="B1079" s="9" t="str">
        <f t="shared" si="50"/>
        <v>Bumper 1048X</v>
      </c>
      <c r="C1079" s="14" t="s">
        <v>1127</v>
      </c>
      <c r="D1079" s="14" t="s">
        <v>1839</v>
      </c>
      <c r="E1079" s="39"/>
      <c r="F1079" s="14"/>
      <c r="G1079" s="14"/>
      <c r="H1079" s="14">
        <v>420</v>
      </c>
      <c r="I1079" s="14">
        <v>91.9</v>
      </c>
      <c r="J1079" s="9">
        <v>4.32</v>
      </c>
      <c r="K1079" s="14">
        <v>39.799999999999997</v>
      </c>
      <c r="L1079" s="14">
        <v>38.299999999999997</v>
      </c>
      <c r="M1079" s="14">
        <v>0.22</v>
      </c>
      <c r="N1079" s="14">
        <f t="shared" si="48"/>
        <v>0.19999999999999998</v>
      </c>
      <c r="O1079" s="14">
        <f t="shared" si="49"/>
        <v>-2.200000000000002</v>
      </c>
      <c r="P1079" s="14"/>
      <c r="Q1079" s="14"/>
      <c r="R1079" s="14"/>
      <c r="W1079" t="s">
        <v>3530</v>
      </c>
      <c r="X1079" s="6">
        <v>2004</v>
      </c>
      <c r="Z1079" s="6">
        <v>0</v>
      </c>
      <c r="AD1079" s="14">
        <v>199</v>
      </c>
    </row>
    <row r="1080" spans="1:30">
      <c r="A1080" s="9">
        <v>10</v>
      </c>
      <c r="B1080" s="9" t="str">
        <f t="shared" si="50"/>
        <v>Bumper 1048XDV</v>
      </c>
      <c r="C1080" s="14" t="s">
        <v>1127</v>
      </c>
      <c r="D1080" s="14" t="s">
        <v>1840</v>
      </c>
      <c r="E1080" s="39"/>
      <c r="F1080" s="14"/>
      <c r="G1080" s="14"/>
      <c r="H1080" s="14">
        <v>420</v>
      </c>
      <c r="I1080" s="14">
        <v>90.3</v>
      </c>
      <c r="J1080" s="9">
        <v>4.0599999999999996</v>
      </c>
      <c r="K1080" s="14">
        <v>42.3</v>
      </c>
      <c r="L1080" s="14">
        <v>32.299999999999997</v>
      </c>
      <c r="M1080" s="14">
        <v>0.32</v>
      </c>
      <c r="N1080" s="14">
        <f t="shared" si="48"/>
        <v>0.3</v>
      </c>
      <c r="O1080" s="14">
        <f t="shared" si="49"/>
        <v>-4.7999999999999963</v>
      </c>
      <c r="P1080" s="14"/>
      <c r="Q1080" s="14"/>
      <c r="R1080" s="14"/>
      <c r="W1080" t="s">
        <v>3530</v>
      </c>
      <c r="X1080" s="6">
        <v>2004</v>
      </c>
      <c r="Z1080" s="6">
        <v>0</v>
      </c>
      <c r="AD1080" s="14">
        <v>141</v>
      </c>
    </row>
    <row r="1081" spans="1:30">
      <c r="A1081" s="9">
        <v>10</v>
      </c>
      <c r="B1081" s="9" t="str">
        <f t="shared" si="50"/>
        <v>Bumper 10510IP</v>
      </c>
      <c r="C1081" s="14" t="s">
        <v>1127</v>
      </c>
      <c r="D1081" s="14" t="s">
        <v>1841</v>
      </c>
      <c r="E1081" s="39"/>
      <c r="F1081" s="14"/>
      <c r="G1081" s="14"/>
      <c r="H1081" s="14">
        <v>510</v>
      </c>
      <c r="I1081" s="14">
        <v>89.9</v>
      </c>
      <c r="J1081" s="9">
        <v>4.32</v>
      </c>
      <c r="K1081" s="14">
        <v>30.8</v>
      </c>
      <c r="L1081" s="14">
        <v>74</v>
      </c>
      <c r="M1081" s="14">
        <v>0.32</v>
      </c>
      <c r="N1081" s="14">
        <f t="shared" si="48"/>
        <v>0.29902912621359223</v>
      </c>
      <c r="O1081" s="14">
        <f t="shared" si="49"/>
        <v>-4.5629629629629642</v>
      </c>
      <c r="P1081" s="14"/>
      <c r="Q1081" s="14"/>
      <c r="R1081" s="14"/>
      <c r="W1081" t="s">
        <v>3530</v>
      </c>
      <c r="X1081" s="6">
        <v>2004</v>
      </c>
      <c r="Z1081" s="6">
        <v>0</v>
      </c>
      <c r="AD1081" s="14">
        <v>103</v>
      </c>
    </row>
    <row r="1082" spans="1:30">
      <c r="A1082" s="9">
        <v>10</v>
      </c>
      <c r="B1082" s="9" t="str">
        <f t="shared" si="50"/>
        <v>Bumper 10525IP</v>
      </c>
      <c r="C1082" s="14" t="s">
        <v>1127</v>
      </c>
      <c r="D1082" s="14" t="s">
        <v>1842</v>
      </c>
      <c r="E1082" s="39"/>
      <c r="F1082" s="14"/>
      <c r="G1082" s="14"/>
      <c r="H1082" s="14">
        <v>525</v>
      </c>
      <c r="I1082" s="14">
        <v>89.2</v>
      </c>
      <c r="J1082" s="9">
        <v>4.32</v>
      </c>
      <c r="K1082" s="14">
        <v>30.8</v>
      </c>
      <c r="L1082" s="14">
        <v>67.2</v>
      </c>
      <c r="M1082" s="14">
        <v>0.34</v>
      </c>
      <c r="N1082" s="14">
        <f t="shared" si="48"/>
        <v>0.4</v>
      </c>
      <c r="O1082" s="14">
        <f t="shared" si="49"/>
        <v>2.2666666666666679</v>
      </c>
      <c r="P1082" s="14"/>
      <c r="Q1082" s="14"/>
      <c r="R1082" s="14"/>
      <c r="W1082" t="s">
        <v>3530</v>
      </c>
      <c r="X1082" s="6">
        <v>2004</v>
      </c>
      <c r="Z1082" s="6">
        <v>0</v>
      </c>
      <c r="AD1082" s="14">
        <v>77</v>
      </c>
    </row>
    <row r="1083" spans="1:30">
      <c r="A1083" s="9">
        <v>10</v>
      </c>
      <c r="B1083" s="9" t="str">
        <f t="shared" si="50"/>
        <v>Bumper 1065C</v>
      </c>
      <c r="C1083" s="14" t="s">
        <v>1127</v>
      </c>
      <c r="D1083" s="14" t="s">
        <v>1843</v>
      </c>
      <c r="E1083" s="39"/>
      <c r="F1083" s="14"/>
      <c r="G1083" s="14"/>
      <c r="H1083" s="14">
        <v>510</v>
      </c>
      <c r="I1083" s="14">
        <v>93.3</v>
      </c>
      <c r="J1083" s="9">
        <v>4.83</v>
      </c>
      <c r="K1083" s="14">
        <v>51.4</v>
      </c>
      <c r="L1083" s="14">
        <v>35.200000000000003</v>
      </c>
      <c r="M1083" s="14">
        <v>0.32</v>
      </c>
      <c r="N1083" s="14">
        <f t="shared" si="48"/>
        <v>0.3005847953216374</v>
      </c>
      <c r="O1083" s="14">
        <f t="shared" si="49"/>
        <v>-4.9542168674698752</v>
      </c>
      <c r="P1083" s="14"/>
      <c r="Q1083" s="14"/>
      <c r="R1083" s="14"/>
      <c r="W1083" t="s">
        <v>3530</v>
      </c>
      <c r="X1083" s="6">
        <v>2004</v>
      </c>
      <c r="Z1083" s="6">
        <v>0</v>
      </c>
      <c r="AD1083" s="14">
        <v>171</v>
      </c>
    </row>
    <row r="1084" spans="1:30">
      <c r="A1084" s="9">
        <v>10</v>
      </c>
      <c r="B1084" s="9" t="str">
        <f t="shared" si="50"/>
        <v>Bumper 1065IP</v>
      </c>
      <c r="C1084" s="14" t="s">
        <v>1127</v>
      </c>
      <c r="D1084" s="14" t="s">
        <v>1844</v>
      </c>
      <c r="E1084" s="39"/>
      <c r="F1084" s="14"/>
      <c r="G1084" s="14"/>
      <c r="H1084" s="14">
        <v>510</v>
      </c>
      <c r="I1084" s="14">
        <v>89.9</v>
      </c>
      <c r="J1084" s="9">
        <v>4.32</v>
      </c>
      <c r="K1084" s="14">
        <v>30.8</v>
      </c>
      <c r="L1084" s="14">
        <v>74</v>
      </c>
      <c r="M1084" s="14">
        <v>0.32</v>
      </c>
      <c r="N1084" s="14">
        <f t="shared" si="48"/>
        <v>0.29902912621359223</v>
      </c>
      <c r="O1084" s="14">
        <f t="shared" si="49"/>
        <v>-4.5629629629629642</v>
      </c>
      <c r="P1084" s="14"/>
      <c r="Q1084" s="14"/>
      <c r="R1084" s="14"/>
      <c r="W1084" t="s">
        <v>3530</v>
      </c>
      <c r="X1084" s="6">
        <v>2004</v>
      </c>
      <c r="Z1084" s="6">
        <v>0</v>
      </c>
      <c r="AD1084" s="14">
        <v>103</v>
      </c>
    </row>
    <row r="1085" spans="1:30">
      <c r="A1085" s="9">
        <v>10</v>
      </c>
      <c r="B1085" s="9" t="str">
        <f t="shared" si="50"/>
        <v>Bumper 1065IPMF</v>
      </c>
      <c r="C1085" s="14" t="s">
        <v>1127</v>
      </c>
      <c r="D1085" s="14" t="s">
        <v>1845</v>
      </c>
      <c r="E1085" s="39"/>
      <c r="F1085" s="14"/>
      <c r="G1085" s="14"/>
      <c r="H1085" s="14">
        <v>510</v>
      </c>
      <c r="I1085" s="14">
        <v>88.3</v>
      </c>
      <c r="J1085" s="9">
        <v>8.5</v>
      </c>
      <c r="K1085" s="14">
        <v>43.4</v>
      </c>
      <c r="L1085" s="14">
        <v>24.4</v>
      </c>
      <c r="M1085" s="14">
        <v>0.44</v>
      </c>
      <c r="N1085" s="14">
        <f t="shared" si="48"/>
        <v>0.49885057471264366</v>
      </c>
      <c r="O1085" s="14">
        <f t="shared" si="49"/>
        <v>3.7296874999999954</v>
      </c>
      <c r="P1085" s="14"/>
      <c r="Q1085" s="14"/>
      <c r="R1085" s="14"/>
      <c r="W1085" t="s">
        <v>3530</v>
      </c>
      <c r="X1085" s="6">
        <v>2004</v>
      </c>
      <c r="Z1085" s="6">
        <v>0</v>
      </c>
      <c r="AD1085" s="14">
        <v>87</v>
      </c>
    </row>
    <row r="1086" spans="1:30">
      <c r="A1086" s="9">
        <v>10</v>
      </c>
      <c r="B1086" s="9" t="str">
        <f t="shared" si="50"/>
        <v>Bumper 1065IPMFDV</v>
      </c>
      <c r="C1086" s="14" t="s">
        <v>1127</v>
      </c>
      <c r="D1086" s="14" t="s">
        <v>1846</v>
      </c>
      <c r="E1086" s="39"/>
      <c r="F1086" s="14"/>
      <c r="G1086" s="14"/>
      <c r="H1086" s="14">
        <v>510</v>
      </c>
      <c r="I1086" s="14">
        <v>91</v>
      </c>
      <c r="J1086" s="9">
        <v>8.5</v>
      </c>
      <c r="K1086" s="14">
        <v>33</v>
      </c>
      <c r="L1086" s="14">
        <v>53.1</v>
      </c>
      <c r="M1086" s="14">
        <v>0.23</v>
      </c>
      <c r="N1086" s="14">
        <f t="shared" si="48"/>
        <v>0.2</v>
      </c>
      <c r="O1086" s="14">
        <f t="shared" si="49"/>
        <v>-1.5333333333333328</v>
      </c>
      <c r="P1086" s="14"/>
      <c r="Q1086" s="14"/>
      <c r="R1086" s="14"/>
      <c r="W1086" t="s">
        <v>3530</v>
      </c>
      <c r="X1086" s="6">
        <v>2004</v>
      </c>
      <c r="Z1086" s="6">
        <v>0</v>
      </c>
      <c r="AD1086" s="14">
        <v>165</v>
      </c>
    </row>
    <row r="1087" spans="1:30">
      <c r="A1087" s="9">
        <v>10</v>
      </c>
      <c r="B1087" s="9" t="str">
        <f t="shared" si="50"/>
        <v>Bumper 1065IPRS</v>
      </c>
      <c r="C1087" s="14" t="s">
        <v>1127</v>
      </c>
      <c r="D1087" s="14" t="s">
        <v>1847</v>
      </c>
      <c r="E1087" s="39"/>
      <c r="F1087" s="14"/>
      <c r="G1087" s="14"/>
      <c r="H1087" s="14">
        <v>510</v>
      </c>
      <c r="I1087" s="14">
        <v>90.6</v>
      </c>
      <c r="J1087" s="9">
        <v>8.5</v>
      </c>
      <c r="K1087" s="14">
        <v>26.4</v>
      </c>
      <c r="L1087" s="14">
        <v>71.3</v>
      </c>
      <c r="M1087" s="14">
        <v>0.33</v>
      </c>
      <c r="N1087" s="14">
        <f t="shared" si="48"/>
        <v>0.39999999999999997</v>
      </c>
      <c r="O1087" s="14">
        <f t="shared" si="49"/>
        <v>1.8857142857142859</v>
      </c>
      <c r="P1087" s="14"/>
      <c r="Q1087" s="14"/>
      <c r="R1087" s="14"/>
      <c r="W1087" t="s">
        <v>3530</v>
      </c>
      <c r="X1087" s="6">
        <v>2004</v>
      </c>
      <c r="Z1087" s="6">
        <v>0</v>
      </c>
      <c r="AD1087" s="14">
        <v>66</v>
      </c>
    </row>
    <row r="1088" spans="1:30">
      <c r="A1088" s="9">
        <v>10</v>
      </c>
      <c r="B1088" s="9" t="str">
        <f t="shared" si="50"/>
        <v>Bumper 1065IPRSDV</v>
      </c>
      <c r="C1088" s="14" t="s">
        <v>1127</v>
      </c>
      <c r="D1088" s="14" t="s">
        <v>1848</v>
      </c>
      <c r="E1088" s="39"/>
      <c r="F1088" s="14"/>
      <c r="G1088" s="14"/>
      <c r="H1088" s="14">
        <v>525</v>
      </c>
      <c r="I1088" s="14">
        <v>91.8</v>
      </c>
      <c r="J1088" s="9">
        <v>5.08</v>
      </c>
      <c r="K1088" s="14">
        <v>29</v>
      </c>
      <c r="L1088" s="14">
        <v>49.8</v>
      </c>
      <c r="M1088" s="14">
        <v>0.24</v>
      </c>
      <c r="N1088" s="14">
        <f t="shared" si="48"/>
        <v>0.2</v>
      </c>
      <c r="O1088" s="14">
        <f t="shared" si="49"/>
        <v>-1.2000000000000004</v>
      </c>
      <c r="P1088" s="14"/>
      <c r="Q1088" s="14"/>
      <c r="R1088" s="14"/>
      <c r="W1088" t="s">
        <v>3530</v>
      </c>
      <c r="X1088" s="6">
        <v>2004</v>
      </c>
      <c r="Z1088" s="6">
        <v>0</v>
      </c>
      <c r="AD1088" s="14">
        <v>145</v>
      </c>
    </row>
    <row r="1089" spans="1:30">
      <c r="A1089" s="9">
        <v>10</v>
      </c>
      <c r="B1089" s="9" t="str">
        <f t="shared" si="50"/>
        <v>Bumper 1065MX</v>
      </c>
      <c r="C1089" s="14" t="s">
        <v>1127</v>
      </c>
      <c r="D1089" s="14" t="s">
        <v>1849</v>
      </c>
      <c r="E1089" s="39"/>
      <c r="F1089" s="14"/>
      <c r="G1089" s="14"/>
      <c r="H1089" s="14">
        <v>560</v>
      </c>
      <c r="I1089" s="14">
        <v>88.3</v>
      </c>
      <c r="J1089" s="9">
        <v>7.62</v>
      </c>
      <c r="K1089" s="14">
        <v>46</v>
      </c>
      <c r="L1089" s="14">
        <v>22.7</v>
      </c>
      <c r="M1089" s="14">
        <v>0.48</v>
      </c>
      <c r="N1089" s="14">
        <f t="shared" si="48"/>
        <v>0.5</v>
      </c>
      <c r="O1089" s="14">
        <f t="shared" si="49"/>
        <v>11.999999999999979</v>
      </c>
      <c r="P1089" s="14"/>
      <c r="Q1089" s="14"/>
      <c r="R1089" s="14"/>
      <c r="W1089" t="s">
        <v>3530</v>
      </c>
      <c r="X1089" s="6">
        <v>2004</v>
      </c>
      <c r="Z1089" s="6">
        <v>0</v>
      </c>
      <c r="AD1089" s="14">
        <v>92</v>
      </c>
    </row>
    <row r="1090" spans="1:30">
      <c r="A1090" s="9">
        <v>10</v>
      </c>
      <c r="B1090" s="9" t="str">
        <f t="shared" si="50"/>
        <v>Bumper 1065X</v>
      </c>
      <c r="C1090" s="14" t="s">
        <v>1127</v>
      </c>
      <c r="D1090" s="14" t="s">
        <v>1850</v>
      </c>
      <c r="E1090" s="39"/>
      <c r="F1090" s="14"/>
      <c r="G1090" s="14"/>
      <c r="H1090" s="14">
        <v>510</v>
      </c>
      <c r="I1090" s="14">
        <v>91.9</v>
      </c>
      <c r="J1090" s="9">
        <v>5.08</v>
      </c>
      <c r="K1090" s="14">
        <v>49.9</v>
      </c>
      <c r="L1090" s="14">
        <v>27.2</v>
      </c>
      <c r="M1090" s="14">
        <v>0.31</v>
      </c>
      <c r="N1090" s="14">
        <f t="shared" ref="N1090:N1153" si="51">IF(AD1090&gt;0,K1090/AD1090,0)</f>
        <v>0.30060240963855422</v>
      </c>
      <c r="O1090" s="14">
        <f t="shared" ref="O1090:O1153" si="52">IF(AD1090&gt;0,1/(1/M1090-1/N1090),0)</f>
        <v>-9.9160256410256871</v>
      </c>
      <c r="P1090" s="14"/>
      <c r="Q1090" s="14"/>
      <c r="R1090" s="14"/>
      <c r="W1090" t="s">
        <v>3530</v>
      </c>
      <c r="X1090" s="6">
        <v>2004</v>
      </c>
      <c r="Z1090" s="6">
        <v>0</v>
      </c>
      <c r="AD1090" s="14">
        <v>166</v>
      </c>
    </row>
    <row r="1091" spans="1:30">
      <c r="A1091" s="9">
        <v>10</v>
      </c>
      <c r="B1091" s="9" t="str">
        <f t="shared" ref="B1091:B1154" si="53">CONCATENATE(C1091,CHAR(32),D1091)</f>
        <v>Bumper 1090C</v>
      </c>
      <c r="C1091" s="14" t="s">
        <v>1127</v>
      </c>
      <c r="D1091" s="14" t="s">
        <v>1851</v>
      </c>
      <c r="E1091" s="39"/>
      <c r="F1091" s="14"/>
      <c r="G1091" s="14"/>
      <c r="H1091" s="14">
        <v>600</v>
      </c>
      <c r="I1091" s="14">
        <v>95.6</v>
      </c>
      <c r="J1091" s="9">
        <v>4.32</v>
      </c>
      <c r="K1091" s="14">
        <v>49.9</v>
      </c>
      <c r="L1091" s="14">
        <v>33.700000000000003</v>
      </c>
      <c r="M1091" s="14">
        <v>0.17</v>
      </c>
      <c r="N1091" s="14">
        <f t="shared" si="51"/>
        <v>0.1996</v>
      </c>
      <c r="O1091" s="14">
        <f t="shared" si="52"/>
        <v>1.1463513513513521</v>
      </c>
      <c r="P1091" s="14"/>
      <c r="Q1091" s="14"/>
      <c r="R1091" s="14"/>
      <c r="W1091" t="s">
        <v>3530</v>
      </c>
      <c r="X1091" s="6">
        <v>2004</v>
      </c>
      <c r="Z1091" s="6">
        <v>0</v>
      </c>
      <c r="AD1091" s="14">
        <v>250</v>
      </c>
    </row>
    <row r="1092" spans="1:30">
      <c r="A1092" s="9">
        <v>10</v>
      </c>
      <c r="B1092" s="9" t="str">
        <f t="shared" si="53"/>
        <v>Bumper 1090RF</v>
      </c>
      <c r="C1092" s="14" t="s">
        <v>1127</v>
      </c>
      <c r="D1092" s="14" t="s">
        <v>1852</v>
      </c>
      <c r="E1092" s="39"/>
      <c r="F1092" s="14"/>
      <c r="G1092" s="14"/>
      <c r="H1092" s="14">
        <v>600</v>
      </c>
      <c r="I1092" s="14">
        <v>90.9</v>
      </c>
      <c r="J1092" s="9">
        <v>4.32</v>
      </c>
      <c r="K1092" s="14">
        <v>48.4</v>
      </c>
      <c r="L1092" s="14">
        <v>25.8</v>
      </c>
      <c r="M1092" s="14">
        <v>0.34</v>
      </c>
      <c r="N1092" s="14">
        <f t="shared" si="51"/>
        <v>0.39999999999999997</v>
      </c>
      <c r="O1092" s="14">
        <f t="shared" si="52"/>
        <v>2.2666666666666679</v>
      </c>
      <c r="P1092" s="14"/>
      <c r="Q1092" s="14"/>
      <c r="R1092" s="14"/>
      <c r="W1092" t="s">
        <v>3530</v>
      </c>
      <c r="X1092" s="6">
        <v>2004</v>
      </c>
      <c r="Z1092" s="6">
        <v>0</v>
      </c>
      <c r="AD1092" s="14">
        <v>121</v>
      </c>
    </row>
    <row r="1093" spans="1:30">
      <c r="A1093" s="9">
        <v>10</v>
      </c>
      <c r="B1093" s="9" t="str">
        <f t="shared" si="53"/>
        <v>Bumper 1096IP</v>
      </c>
      <c r="C1093" s="14" t="s">
        <v>1127</v>
      </c>
      <c r="D1093" s="14" t="s">
        <v>1853</v>
      </c>
      <c r="E1093" s="39"/>
      <c r="F1093" s="14"/>
      <c r="G1093" s="14"/>
      <c r="H1093" s="14">
        <v>525</v>
      </c>
      <c r="I1093" s="14">
        <v>89.2</v>
      </c>
      <c r="J1093" s="9">
        <v>4.32</v>
      </c>
      <c r="K1093" s="14">
        <v>30.8</v>
      </c>
      <c r="L1093" s="14">
        <v>67.2</v>
      </c>
      <c r="M1093" s="14">
        <v>0.34</v>
      </c>
      <c r="N1093" s="14">
        <f t="shared" si="51"/>
        <v>0.4</v>
      </c>
      <c r="O1093" s="14">
        <f t="shared" si="52"/>
        <v>2.2666666666666679</v>
      </c>
      <c r="P1093" s="14"/>
      <c r="Q1093" s="14"/>
      <c r="R1093" s="14"/>
      <c r="W1093" t="s">
        <v>3530</v>
      </c>
      <c r="X1093" s="6">
        <v>2004</v>
      </c>
      <c r="Z1093" s="6">
        <v>0</v>
      </c>
      <c r="AD1093" s="14">
        <v>77</v>
      </c>
    </row>
    <row r="1094" spans="1:30">
      <c r="A1094" s="9">
        <v>10</v>
      </c>
      <c r="B1094" s="9" t="str">
        <f t="shared" si="53"/>
        <v>Bumper 1096IPMF</v>
      </c>
      <c r="C1094" s="14" t="s">
        <v>1127</v>
      </c>
      <c r="D1094" s="14" t="s">
        <v>1854</v>
      </c>
      <c r="E1094" s="39"/>
      <c r="F1094" s="14"/>
      <c r="G1094" s="14"/>
      <c r="H1094" s="14">
        <v>525</v>
      </c>
      <c r="I1094" s="14">
        <v>88.6</v>
      </c>
      <c r="J1094" s="9">
        <v>8.5</v>
      </c>
      <c r="K1094" s="14">
        <v>38.299999999999997</v>
      </c>
      <c r="L1094" s="14">
        <v>44</v>
      </c>
      <c r="M1094" s="14">
        <v>0.49</v>
      </c>
      <c r="N1094" s="14">
        <f t="shared" si="51"/>
        <v>0.49740259740259735</v>
      </c>
      <c r="O1094" s="14">
        <f t="shared" si="52"/>
        <v>32.924561403508783</v>
      </c>
      <c r="P1094" s="14"/>
      <c r="Q1094" s="14"/>
      <c r="R1094" s="14"/>
      <c r="W1094" t="s">
        <v>3530</v>
      </c>
      <c r="X1094" s="6">
        <v>2004</v>
      </c>
      <c r="Z1094" s="6">
        <v>0</v>
      </c>
      <c r="AD1094" s="14">
        <v>77</v>
      </c>
    </row>
    <row r="1095" spans="1:30">
      <c r="A1095" s="9">
        <v>10</v>
      </c>
      <c r="B1095" s="9" t="str">
        <f t="shared" si="53"/>
        <v>Bumper 1096IPRS</v>
      </c>
      <c r="C1095" s="14" t="s">
        <v>1127</v>
      </c>
      <c r="D1095" s="14" t="s">
        <v>1855</v>
      </c>
      <c r="E1095" s="39"/>
      <c r="F1095" s="14"/>
      <c r="G1095" s="14"/>
      <c r="H1095" s="14">
        <v>525</v>
      </c>
      <c r="I1095" s="14">
        <v>90.8</v>
      </c>
      <c r="J1095" s="9">
        <v>8.5</v>
      </c>
      <c r="K1095" s="14">
        <v>29.7</v>
      </c>
      <c r="L1095" s="14">
        <v>52.2</v>
      </c>
      <c r="M1095" s="14">
        <v>0.34</v>
      </c>
      <c r="N1095" s="14">
        <f t="shared" si="51"/>
        <v>0.40135135135135136</v>
      </c>
      <c r="O1095" s="14">
        <f t="shared" si="52"/>
        <v>2.2242290748898679</v>
      </c>
      <c r="P1095" s="14"/>
      <c r="Q1095" s="14"/>
      <c r="R1095" s="14"/>
      <c r="W1095" t="s">
        <v>3530</v>
      </c>
      <c r="X1095" s="6">
        <v>2004</v>
      </c>
      <c r="Z1095" s="6">
        <v>0</v>
      </c>
      <c r="AD1095" s="14">
        <v>74</v>
      </c>
    </row>
    <row r="1096" spans="1:30">
      <c r="A1096" s="9">
        <v>10</v>
      </c>
      <c r="B1096" s="9" t="str">
        <f t="shared" si="53"/>
        <v>Bumper 1096IPRSDV</v>
      </c>
      <c r="C1096" s="14" t="s">
        <v>1127</v>
      </c>
      <c r="D1096" s="14" t="s">
        <v>1856</v>
      </c>
      <c r="E1096" s="39"/>
      <c r="F1096" s="14"/>
      <c r="G1096" s="14"/>
      <c r="H1096" s="14">
        <v>525</v>
      </c>
      <c r="I1096" s="14">
        <v>91.8</v>
      </c>
      <c r="J1096" s="9">
        <v>5.08</v>
      </c>
      <c r="K1096" s="14">
        <v>29</v>
      </c>
      <c r="L1096" s="14">
        <v>49.8</v>
      </c>
      <c r="M1096" s="14">
        <v>0.24</v>
      </c>
      <c r="N1096" s="14">
        <f t="shared" si="51"/>
        <v>0.2</v>
      </c>
      <c r="O1096" s="14">
        <f t="shared" si="52"/>
        <v>-1.2000000000000004</v>
      </c>
      <c r="P1096" s="14"/>
      <c r="Q1096" s="14"/>
      <c r="R1096" s="14"/>
      <c r="W1096" t="s">
        <v>3530</v>
      </c>
      <c r="X1096" s="6">
        <v>2004</v>
      </c>
      <c r="Z1096" s="6">
        <v>0</v>
      </c>
      <c r="AD1096" s="14">
        <v>145</v>
      </c>
    </row>
    <row r="1097" spans="1:30">
      <c r="A1097" s="9">
        <v>10</v>
      </c>
      <c r="B1097" s="9" t="str">
        <f t="shared" si="53"/>
        <v>Bumper 1096MX</v>
      </c>
      <c r="C1097" s="14" t="s">
        <v>1127</v>
      </c>
      <c r="D1097" s="14" t="s">
        <v>1857</v>
      </c>
      <c r="E1097" s="39"/>
      <c r="F1097" s="14"/>
      <c r="G1097" s="14"/>
      <c r="H1097" s="14">
        <v>575</v>
      </c>
      <c r="I1097" s="14">
        <v>87.5</v>
      </c>
      <c r="J1097" s="9">
        <v>7.62</v>
      </c>
      <c r="K1097" s="14">
        <v>43.4</v>
      </c>
      <c r="L1097" s="14">
        <v>26.6</v>
      </c>
      <c r="M1097" s="14">
        <v>0.56000000000000005</v>
      </c>
      <c r="N1097" s="14">
        <f t="shared" si="51"/>
        <v>0.60277777777777775</v>
      </c>
      <c r="O1097" s="14">
        <f t="shared" si="52"/>
        <v>7.8909090909091075</v>
      </c>
      <c r="P1097" s="14"/>
      <c r="Q1097" s="14"/>
      <c r="R1097" s="14"/>
      <c r="W1097" t="s">
        <v>3530</v>
      </c>
      <c r="X1097" s="6">
        <v>2004</v>
      </c>
      <c r="Z1097" s="6">
        <v>0</v>
      </c>
      <c r="AD1097" s="14">
        <v>72</v>
      </c>
    </row>
    <row r="1098" spans="1:30">
      <c r="A1098" s="9">
        <v>10</v>
      </c>
      <c r="B1098" s="9" t="str">
        <f t="shared" si="53"/>
        <v>Bumper 1096RF</v>
      </c>
      <c r="C1098" s="14" t="s">
        <v>1127</v>
      </c>
      <c r="D1098" s="14" t="s">
        <v>1858</v>
      </c>
      <c r="E1098" s="39"/>
      <c r="F1098" s="14"/>
      <c r="G1098" s="14"/>
      <c r="H1098" s="14">
        <v>525</v>
      </c>
      <c r="I1098" s="14">
        <v>90.2</v>
      </c>
      <c r="J1098" s="9">
        <v>4.32</v>
      </c>
      <c r="K1098" s="14">
        <v>41</v>
      </c>
      <c r="L1098" s="14">
        <v>43.7</v>
      </c>
      <c r="M1098" s="14">
        <v>0.4</v>
      </c>
      <c r="N1098" s="14">
        <f t="shared" si="51"/>
        <v>0.39805825242718446</v>
      </c>
      <c r="O1098" s="14">
        <f t="shared" si="52"/>
        <v>-81.999999999999929</v>
      </c>
      <c r="P1098" s="14"/>
      <c r="Q1098" s="14"/>
      <c r="R1098" s="14"/>
      <c r="W1098" t="s">
        <v>3530</v>
      </c>
      <c r="X1098" s="6">
        <v>2004</v>
      </c>
      <c r="Z1098" s="6">
        <v>0</v>
      </c>
      <c r="AD1098" s="14">
        <v>103</v>
      </c>
    </row>
    <row r="1099" spans="1:30">
      <c r="A1099" s="9">
        <v>10</v>
      </c>
      <c r="B1099" s="9" t="str">
        <f t="shared" si="53"/>
        <v>Bumper 1096X</v>
      </c>
      <c r="C1099" s="14" t="s">
        <v>1127</v>
      </c>
      <c r="D1099" s="14" t="s">
        <v>1859</v>
      </c>
      <c r="E1099" s="39"/>
      <c r="F1099" s="14"/>
      <c r="G1099" s="14"/>
      <c r="H1099" s="14">
        <v>525</v>
      </c>
      <c r="I1099" s="14">
        <v>91.2</v>
      </c>
      <c r="J1099" s="9">
        <v>4.32</v>
      </c>
      <c r="K1099" s="14">
        <v>41</v>
      </c>
      <c r="L1099" s="14">
        <v>43.7</v>
      </c>
      <c r="M1099" s="14">
        <v>0.4</v>
      </c>
      <c r="N1099" s="14">
        <f t="shared" si="51"/>
        <v>0.39805825242718446</v>
      </c>
      <c r="O1099" s="14">
        <f t="shared" si="52"/>
        <v>-81.999999999999929</v>
      </c>
      <c r="P1099" s="14"/>
      <c r="Q1099" s="14"/>
      <c r="R1099" s="14"/>
      <c r="W1099" t="s">
        <v>3530</v>
      </c>
      <c r="X1099" s="6">
        <v>2004</v>
      </c>
      <c r="Z1099" s="6">
        <v>0</v>
      </c>
      <c r="AD1099" s="14">
        <v>103</v>
      </c>
    </row>
    <row r="1100" spans="1:30">
      <c r="A1100" s="9">
        <v>10</v>
      </c>
      <c r="B1100" s="9" t="str">
        <f t="shared" si="53"/>
        <v>Bumper DC10130FR</v>
      </c>
      <c r="C1100" s="14" t="s">
        <v>1127</v>
      </c>
      <c r="D1100" s="14" t="s">
        <v>1860</v>
      </c>
      <c r="E1100" s="39"/>
      <c r="F1100" s="14"/>
      <c r="G1100" s="14"/>
      <c r="H1100" s="14">
        <v>825</v>
      </c>
      <c r="I1100" s="14">
        <v>87.2</v>
      </c>
      <c r="J1100" s="9">
        <v>10.16</v>
      </c>
      <c r="K1100" s="14">
        <v>32.200000000000003</v>
      </c>
      <c r="L1100" s="14">
        <v>26.2</v>
      </c>
      <c r="M1100" s="14">
        <v>0.44</v>
      </c>
      <c r="N1100" s="14">
        <f t="shared" si="51"/>
        <v>0.50312500000000004</v>
      </c>
      <c r="O1100" s="14">
        <f t="shared" si="52"/>
        <v>3.5069306930693016</v>
      </c>
      <c r="P1100" s="14"/>
      <c r="Q1100" s="14"/>
      <c r="R1100" s="14"/>
      <c r="W1100" t="s">
        <v>3530</v>
      </c>
      <c r="X1100" s="6">
        <v>2004</v>
      </c>
      <c r="Z1100" s="6">
        <v>0</v>
      </c>
      <c r="AD1100" s="14">
        <v>64</v>
      </c>
    </row>
    <row r="1101" spans="1:30">
      <c r="A1101" s="9">
        <v>10</v>
      </c>
      <c r="B1101" s="9" t="str">
        <f t="shared" si="53"/>
        <v>Bumper DC10130FRDV</v>
      </c>
      <c r="C1101" s="14" t="s">
        <v>1127</v>
      </c>
      <c r="D1101" s="14" t="s">
        <v>1861</v>
      </c>
      <c r="E1101" s="39"/>
      <c r="F1101" s="14"/>
      <c r="G1101" s="14"/>
      <c r="H1101" s="14">
        <v>825</v>
      </c>
      <c r="I1101" s="14">
        <v>87.9</v>
      </c>
      <c r="J1101" s="9">
        <v>10.16</v>
      </c>
      <c r="K1101" s="14">
        <v>29</v>
      </c>
      <c r="L1101" s="14">
        <v>27.2</v>
      </c>
      <c r="M1101" s="14">
        <v>0.26</v>
      </c>
      <c r="N1101" s="14">
        <f t="shared" si="51"/>
        <v>0.29896907216494845</v>
      </c>
      <c r="O1101" s="14">
        <f t="shared" si="52"/>
        <v>1.9947089947089971</v>
      </c>
      <c r="P1101" s="14"/>
      <c r="Q1101" s="14"/>
      <c r="R1101" s="14"/>
      <c r="W1101" t="s">
        <v>3530</v>
      </c>
      <c r="X1101" s="6">
        <v>2004</v>
      </c>
      <c r="Z1101" s="6">
        <v>0</v>
      </c>
      <c r="AD1101" s="14">
        <v>97</v>
      </c>
    </row>
    <row r="1102" spans="1:30">
      <c r="A1102" s="9">
        <v>10</v>
      </c>
      <c r="B1102" s="9" t="str">
        <f t="shared" si="53"/>
        <v>Bumper DC10130IPMF</v>
      </c>
      <c r="C1102" s="14" t="s">
        <v>1127</v>
      </c>
      <c r="D1102" s="14" t="s">
        <v>1862</v>
      </c>
      <c r="E1102" s="39"/>
      <c r="F1102" s="14"/>
      <c r="G1102" s="14"/>
      <c r="H1102" s="14">
        <v>825</v>
      </c>
      <c r="I1102" s="14">
        <v>89.5</v>
      </c>
      <c r="J1102" s="9">
        <v>10.16</v>
      </c>
      <c r="K1102" s="14">
        <v>34.5</v>
      </c>
      <c r="L1102" s="14">
        <v>48.4</v>
      </c>
      <c r="M1102" s="14">
        <v>0.33</v>
      </c>
      <c r="N1102" s="14">
        <f t="shared" si="51"/>
        <v>0.3</v>
      </c>
      <c r="O1102" s="14">
        <f t="shared" si="52"/>
        <v>-3.299999999999998</v>
      </c>
      <c r="P1102" s="14"/>
      <c r="Q1102" s="14"/>
      <c r="R1102" s="14"/>
      <c r="W1102" t="s">
        <v>3530</v>
      </c>
      <c r="X1102" s="6">
        <v>2004</v>
      </c>
      <c r="Z1102" s="6">
        <v>0</v>
      </c>
      <c r="AD1102" s="14">
        <v>115</v>
      </c>
    </row>
    <row r="1103" spans="1:30">
      <c r="A1103" s="9">
        <v>10</v>
      </c>
      <c r="B1103" s="9" t="str">
        <f t="shared" si="53"/>
        <v>Bumper DC10130IPMR</v>
      </c>
      <c r="C1103" s="14" t="s">
        <v>1127</v>
      </c>
      <c r="D1103" s="14" t="s">
        <v>1863</v>
      </c>
      <c r="E1103" s="39"/>
      <c r="F1103" s="14"/>
      <c r="G1103" s="14"/>
      <c r="H1103" s="14">
        <v>825</v>
      </c>
      <c r="I1103" s="14">
        <v>87.2</v>
      </c>
      <c r="J1103" s="9">
        <v>10.16</v>
      </c>
      <c r="K1103" s="14">
        <v>30.3</v>
      </c>
      <c r="L1103" s="14">
        <v>42</v>
      </c>
      <c r="M1103" s="14">
        <v>0.31</v>
      </c>
      <c r="N1103" s="14">
        <f t="shared" si="51"/>
        <v>0.3</v>
      </c>
      <c r="O1103" s="14">
        <f t="shared" si="52"/>
        <v>-9.3000000000000078</v>
      </c>
      <c r="P1103" s="14"/>
      <c r="Q1103" s="14"/>
      <c r="R1103" s="14"/>
      <c r="W1103" t="s">
        <v>3530</v>
      </c>
      <c r="X1103" s="6">
        <v>2004</v>
      </c>
      <c r="Z1103" s="6">
        <v>0</v>
      </c>
      <c r="AD1103" s="14">
        <v>101</v>
      </c>
    </row>
    <row r="1104" spans="1:30">
      <c r="A1104" s="9">
        <v>10</v>
      </c>
      <c r="B1104" s="9" t="str">
        <f t="shared" si="53"/>
        <v>Bumper DC10130IPMS</v>
      </c>
      <c r="C1104" s="14" t="s">
        <v>1127</v>
      </c>
      <c r="D1104" s="14" t="s">
        <v>1864</v>
      </c>
      <c r="E1104" s="39"/>
      <c r="F1104" s="14"/>
      <c r="G1104" s="14"/>
      <c r="H1104" s="14">
        <v>825</v>
      </c>
      <c r="I1104" s="14">
        <v>87.2</v>
      </c>
      <c r="J1104" s="9">
        <v>10.16</v>
      </c>
      <c r="K1104" s="14">
        <v>30.3</v>
      </c>
      <c r="L1104" s="14">
        <v>42</v>
      </c>
      <c r="M1104" s="14">
        <v>0.31</v>
      </c>
      <c r="N1104" s="14">
        <f t="shared" si="51"/>
        <v>0.3</v>
      </c>
      <c r="O1104" s="14">
        <f t="shared" si="52"/>
        <v>-9.3000000000000078</v>
      </c>
      <c r="P1104" s="14"/>
      <c r="Q1104" s="14"/>
      <c r="R1104" s="14"/>
      <c r="W1104" t="s">
        <v>3530</v>
      </c>
      <c r="X1104" s="6">
        <v>2004</v>
      </c>
      <c r="Z1104" s="6">
        <v>0</v>
      </c>
      <c r="AD1104" s="14">
        <v>101</v>
      </c>
    </row>
    <row r="1105" spans="1:30">
      <c r="A1105" s="9">
        <v>10</v>
      </c>
      <c r="B1105" s="9" t="str">
        <f t="shared" si="53"/>
        <v>Bumper DC10130IPMSDV</v>
      </c>
      <c r="C1105" s="14" t="s">
        <v>1127</v>
      </c>
      <c r="D1105" s="14" t="s">
        <v>1865</v>
      </c>
      <c r="E1105" s="39"/>
      <c r="F1105" s="14"/>
      <c r="G1105" s="14"/>
      <c r="H1105" s="14">
        <v>825</v>
      </c>
      <c r="I1105" s="14">
        <v>88.7</v>
      </c>
      <c r="J1105" s="9">
        <v>10.16</v>
      </c>
      <c r="K1105" s="14">
        <v>31.8</v>
      </c>
      <c r="L1105" s="14">
        <v>37.9</v>
      </c>
      <c r="M1105" s="14">
        <v>0.24</v>
      </c>
      <c r="N1105" s="14">
        <f t="shared" si="51"/>
        <v>0.2</v>
      </c>
      <c r="O1105" s="14">
        <f t="shared" si="52"/>
        <v>-1.2000000000000004</v>
      </c>
      <c r="P1105" s="14"/>
      <c r="Q1105" s="14"/>
      <c r="R1105" s="14"/>
      <c r="W1105" t="s">
        <v>3530</v>
      </c>
      <c r="X1105" s="6">
        <v>2004</v>
      </c>
      <c r="Z1105" s="6">
        <v>0</v>
      </c>
      <c r="AD1105" s="14">
        <v>159</v>
      </c>
    </row>
    <row r="1106" spans="1:30">
      <c r="A1106" s="9">
        <v>10</v>
      </c>
      <c r="B1106" s="9" t="str">
        <f t="shared" si="53"/>
        <v>Bumper DC10180FR</v>
      </c>
      <c r="C1106" s="14" t="s">
        <v>1127</v>
      </c>
      <c r="D1106" s="14" t="s">
        <v>1866</v>
      </c>
      <c r="E1106" s="39"/>
      <c r="F1106" s="14"/>
      <c r="G1106" s="14"/>
      <c r="H1106" s="14">
        <v>1250</v>
      </c>
      <c r="I1106" s="14">
        <v>87.4</v>
      </c>
      <c r="J1106" s="9">
        <v>7.62</v>
      </c>
      <c r="K1106" s="14">
        <v>51.1</v>
      </c>
      <c r="L1106" s="14">
        <v>13.9</v>
      </c>
      <c r="M1106" s="14">
        <v>0.48</v>
      </c>
      <c r="N1106" s="14">
        <f t="shared" si="51"/>
        <v>0.50098039215686274</v>
      </c>
      <c r="O1106" s="14">
        <f t="shared" si="52"/>
        <v>11.46168224299065</v>
      </c>
      <c r="P1106" s="14"/>
      <c r="Q1106" s="14"/>
      <c r="R1106" s="14"/>
      <c r="W1106" t="s">
        <v>3530</v>
      </c>
      <c r="X1106" s="6">
        <v>2004</v>
      </c>
      <c r="Z1106" s="6">
        <v>0</v>
      </c>
      <c r="AD1106" s="14">
        <v>102</v>
      </c>
    </row>
    <row r="1107" spans="1:30">
      <c r="A1107" s="9">
        <v>10</v>
      </c>
      <c r="B1107" s="9" t="str">
        <f t="shared" si="53"/>
        <v>Bumper DC10180FRDV</v>
      </c>
      <c r="C1107" s="14" t="s">
        <v>1127</v>
      </c>
      <c r="D1107" s="14" t="s">
        <v>1867</v>
      </c>
      <c r="E1107" s="39"/>
      <c r="F1107" s="14"/>
      <c r="G1107" s="14"/>
      <c r="H1107" s="14">
        <v>1250</v>
      </c>
      <c r="I1107" s="14">
        <v>87.9</v>
      </c>
      <c r="J1107" s="9">
        <v>7.62</v>
      </c>
      <c r="K1107" s="14">
        <v>42.5</v>
      </c>
      <c r="L1107" s="14">
        <v>15.3</v>
      </c>
      <c r="M1107" s="14">
        <v>0.27</v>
      </c>
      <c r="N1107" s="14">
        <f t="shared" si="51"/>
        <v>0.29929577464788731</v>
      </c>
      <c r="O1107" s="14">
        <f t="shared" si="52"/>
        <v>2.7584134615384657</v>
      </c>
      <c r="P1107" s="14"/>
      <c r="Q1107" s="14"/>
      <c r="R1107" s="14"/>
      <c r="W1107" t="s">
        <v>3530</v>
      </c>
      <c r="X1107" s="6">
        <v>2004</v>
      </c>
      <c r="Z1107" s="6">
        <v>0</v>
      </c>
      <c r="AD1107" s="14">
        <v>142</v>
      </c>
    </row>
    <row r="1108" spans="1:30">
      <c r="A1108" s="9">
        <v>10</v>
      </c>
      <c r="B1108" s="9" t="str">
        <f t="shared" si="53"/>
        <v>Bumper DC1065C</v>
      </c>
      <c r="C1108" s="14" t="s">
        <v>1127</v>
      </c>
      <c r="D1108" s="14" t="s">
        <v>1868</v>
      </c>
      <c r="E1108" s="39"/>
      <c r="F1108" s="14"/>
      <c r="G1108" s="14"/>
      <c r="H1108" s="14">
        <v>550</v>
      </c>
      <c r="I1108" s="14">
        <v>92.8</v>
      </c>
      <c r="J1108" s="9">
        <v>3.81</v>
      </c>
      <c r="K1108" s="14">
        <v>38</v>
      </c>
      <c r="L1108" s="14">
        <v>65.900000000000006</v>
      </c>
      <c r="M1108" s="14">
        <v>0.28000000000000003</v>
      </c>
      <c r="N1108" s="14">
        <f t="shared" si="51"/>
        <v>6.333333333333333</v>
      </c>
      <c r="O1108" s="14">
        <f t="shared" si="52"/>
        <v>0.29295154185022027</v>
      </c>
      <c r="P1108" s="14"/>
      <c r="Q1108" s="14"/>
      <c r="R1108" s="14"/>
      <c r="W1108" t="s">
        <v>3530</v>
      </c>
      <c r="X1108" s="6">
        <v>2004</v>
      </c>
      <c r="Z1108" s="6">
        <v>0</v>
      </c>
      <c r="AD1108" s="14">
        <v>6</v>
      </c>
    </row>
    <row r="1109" spans="1:30">
      <c r="A1109" s="9">
        <v>10</v>
      </c>
      <c r="B1109" s="9" t="str">
        <f t="shared" si="53"/>
        <v>Bumper DC1065IPMF</v>
      </c>
      <c r="C1109" s="14" t="s">
        <v>1127</v>
      </c>
      <c r="D1109" s="14" t="s">
        <v>1869</v>
      </c>
      <c r="E1109" s="39"/>
      <c r="F1109" s="14"/>
      <c r="G1109" s="14"/>
      <c r="H1109" s="14">
        <v>550</v>
      </c>
      <c r="I1109" s="14">
        <v>88.4</v>
      </c>
      <c r="J1109" s="9">
        <v>7.62</v>
      </c>
      <c r="K1109" s="14">
        <v>42</v>
      </c>
      <c r="L1109" s="14">
        <v>25.1</v>
      </c>
      <c r="M1109" s="14">
        <v>0.38</v>
      </c>
      <c r="N1109" s="14">
        <f t="shared" si="51"/>
        <v>0.4</v>
      </c>
      <c r="O1109" s="14">
        <f t="shared" si="52"/>
        <v>7.599999999999989</v>
      </c>
      <c r="P1109" s="14"/>
      <c r="Q1109" s="14"/>
      <c r="R1109" s="14"/>
      <c r="W1109" t="s">
        <v>3530</v>
      </c>
      <c r="X1109" s="6">
        <v>2004</v>
      </c>
      <c r="Z1109" s="6">
        <v>0</v>
      </c>
      <c r="AD1109" s="14">
        <v>105</v>
      </c>
    </row>
    <row r="1110" spans="1:30">
      <c r="A1110" s="9">
        <v>10</v>
      </c>
      <c r="B1110" s="9" t="str">
        <f t="shared" si="53"/>
        <v>Bumper DC1065IPRS</v>
      </c>
      <c r="C1110" s="14" t="s">
        <v>1127</v>
      </c>
      <c r="D1110" s="14" t="s">
        <v>1870</v>
      </c>
      <c r="E1110" s="39"/>
      <c r="F1110" s="14"/>
      <c r="G1110" s="14"/>
      <c r="H1110" s="14">
        <v>550</v>
      </c>
      <c r="I1110" s="14">
        <v>89.7</v>
      </c>
      <c r="J1110" s="9">
        <v>8.5</v>
      </c>
      <c r="K1110" s="14">
        <v>29.7</v>
      </c>
      <c r="L1110" s="14">
        <v>52.2</v>
      </c>
      <c r="M1110" s="14">
        <v>0.34</v>
      </c>
      <c r="N1110" s="14">
        <f t="shared" si="51"/>
        <v>0.40135135135135136</v>
      </c>
      <c r="O1110" s="14">
        <f t="shared" si="52"/>
        <v>2.2242290748898679</v>
      </c>
      <c r="P1110" s="14"/>
      <c r="Q1110" s="14"/>
      <c r="R1110" s="14"/>
      <c r="W1110" t="s">
        <v>3530</v>
      </c>
      <c r="X1110" s="6">
        <v>2004</v>
      </c>
      <c r="Z1110" s="6">
        <v>0</v>
      </c>
      <c r="AD1110" s="14">
        <v>74</v>
      </c>
    </row>
    <row r="1111" spans="1:30">
      <c r="A1111" s="9">
        <v>10</v>
      </c>
      <c r="B1111" s="9" t="str">
        <f t="shared" si="53"/>
        <v>Bumper DC1065IPRSDV</v>
      </c>
      <c r="C1111" s="14" t="s">
        <v>1127</v>
      </c>
      <c r="D1111" s="14" t="s">
        <v>1871</v>
      </c>
      <c r="E1111" s="39"/>
      <c r="F1111" s="14"/>
      <c r="G1111" s="14"/>
      <c r="H1111" s="14">
        <v>550</v>
      </c>
      <c r="I1111" s="14">
        <v>91.8</v>
      </c>
      <c r="J1111" s="9">
        <v>5.08</v>
      </c>
      <c r="K1111" s="14">
        <v>29</v>
      </c>
      <c r="L1111" s="14">
        <v>49.8</v>
      </c>
      <c r="M1111" s="14">
        <v>0.24</v>
      </c>
      <c r="N1111" s="14">
        <f t="shared" si="51"/>
        <v>0.2</v>
      </c>
      <c r="O1111" s="14">
        <f t="shared" si="52"/>
        <v>-1.2000000000000004</v>
      </c>
      <c r="P1111" s="14"/>
      <c r="Q1111" s="14"/>
      <c r="R1111" s="14"/>
      <c r="W1111" t="s">
        <v>3530</v>
      </c>
      <c r="X1111" s="6">
        <v>2004</v>
      </c>
      <c r="Z1111" s="6">
        <v>0</v>
      </c>
      <c r="AD1111" s="14">
        <v>145</v>
      </c>
    </row>
    <row r="1112" spans="1:30">
      <c r="A1112" s="9">
        <v>10</v>
      </c>
      <c r="B1112" s="9" t="str">
        <f t="shared" si="53"/>
        <v>Bumper DC1075IPMF</v>
      </c>
      <c r="C1112" s="14" t="s">
        <v>1127</v>
      </c>
      <c r="D1112" s="14" t="s">
        <v>1872</v>
      </c>
      <c r="E1112" s="39"/>
      <c r="F1112" s="14"/>
      <c r="G1112" s="14"/>
      <c r="H1112" s="14">
        <v>775</v>
      </c>
      <c r="I1112" s="14">
        <v>87.7</v>
      </c>
      <c r="J1112" s="9">
        <v>10.16</v>
      </c>
      <c r="K1112" s="14">
        <v>33.700000000000003</v>
      </c>
      <c r="L1112" s="14">
        <v>44.5</v>
      </c>
      <c r="M1112" s="14">
        <v>0.42</v>
      </c>
      <c r="N1112" s="14">
        <f t="shared" si="51"/>
        <v>0.40119047619047621</v>
      </c>
      <c r="O1112" s="14">
        <f t="shared" si="52"/>
        <v>-8.9582278481012718</v>
      </c>
      <c r="P1112" s="14"/>
      <c r="Q1112" s="14"/>
      <c r="R1112" s="14"/>
      <c r="W1112" t="s">
        <v>3530</v>
      </c>
      <c r="X1112" s="6">
        <v>2004</v>
      </c>
      <c r="Z1112" s="6">
        <v>0</v>
      </c>
      <c r="AD1112" s="14">
        <v>84</v>
      </c>
    </row>
    <row r="1113" spans="1:30">
      <c r="A1113" s="9">
        <v>10</v>
      </c>
      <c r="B1113" s="9" t="str">
        <f t="shared" si="53"/>
        <v>Bumper DC1075IPMS</v>
      </c>
      <c r="C1113" s="14" t="s">
        <v>1127</v>
      </c>
      <c r="D1113" s="14" t="s">
        <v>1873</v>
      </c>
      <c r="E1113" s="39"/>
      <c r="F1113" s="14"/>
      <c r="G1113" s="14"/>
      <c r="H1113" s="14">
        <v>775</v>
      </c>
      <c r="I1113" s="14">
        <v>87.6</v>
      </c>
      <c r="J1113" s="9">
        <v>10.16</v>
      </c>
      <c r="K1113" s="14">
        <v>34.1</v>
      </c>
      <c r="L1113" s="14">
        <v>43.4</v>
      </c>
      <c r="M1113" s="14">
        <v>0.43</v>
      </c>
      <c r="N1113" s="14">
        <f t="shared" si="51"/>
        <v>0.50147058823529411</v>
      </c>
      <c r="O1113" s="14">
        <f t="shared" si="52"/>
        <v>3.0170781893004102</v>
      </c>
      <c r="P1113" s="14"/>
      <c r="Q1113" s="14"/>
      <c r="R1113" s="14"/>
      <c r="W1113" t="s">
        <v>3530</v>
      </c>
      <c r="X1113" s="6">
        <v>2004</v>
      </c>
      <c r="Z1113" s="6">
        <v>0</v>
      </c>
      <c r="AD1113" s="14">
        <v>68</v>
      </c>
    </row>
    <row r="1114" spans="1:30">
      <c r="A1114" s="9">
        <v>10</v>
      </c>
      <c r="B1114" s="9" t="str">
        <f t="shared" si="53"/>
        <v>Bumper DC1090C</v>
      </c>
      <c r="C1114" s="14" t="s">
        <v>1127</v>
      </c>
      <c r="D1114" s="14" t="s">
        <v>1874</v>
      </c>
      <c r="E1114" s="39"/>
      <c r="F1114" s="14"/>
      <c r="G1114" s="14"/>
      <c r="H1114" s="14">
        <v>650</v>
      </c>
      <c r="I1114" s="14">
        <v>95.8</v>
      </c>
      <c r="J1114" s="9">
        <v>3.81</v>
      </c>
      <c r="K1114" s="14">
        <v>48.4</v>
      </c>
      <c r="L1114" s="14">
        <v>39.1</v>
      </c>
      <c r="M1114" s="14">
        <v>0.17</v>
      </c>
      <c r="N1114" s="14">
        <f t="shared" si="51"/>
        <v>0.19999999999999998</v>
      </c>
      <c r="O1114" s="14">
        <f t="shared" si="52"/>
        <v>1.133333333333334</v>
      </c>
      <c r="P1114" s="14"/>
      <c r="Q1114" s="14"/>
      <c r="R1114" s="14"/>
      <c r="W1114" t="s">
        <v>3530</v>
      </c>
      <c r="X1114" s="6">
        <v>2004</v>
      </c>
      <c r="Z1114" s="6">
        <v>0</v>
      </c>
      <c r="AD1114" s="14">
        <v>242</v>
      </c>
    </row>
    <row r="1115" spans="1:30">
      <c r="A1115" s="9">
        <v>10</v>
      </c>
      <c r="B1115" s="9" t="str">
        <f t="shared" si="53"/>
        <v>Cadence BEAST 10-2</v>
      </c>
      <c r="C1115" s="14" t="s">
        <v>849</v>
      </c>
      <c r="D1115" s="14" t="s">
        <v>1875</v>
      </c>
      <c r="E1115" s="39"/>
      <c r="F1115" s="14"/>
      <c r="G1115" s="14"/>
      <c r="H1115" s="14">
        <v>400</v>
      </c>
      <c r="I1115" s="14">
        <v>85.88</v>
      </c>
      <c r="J1115" s="9">
        <v>15</v>
      </c>
      <c r="K1115" s="14">
        <v>33.299999999999997</v>
      </c>
      <c r="L1115" s="14">
        <v>35.043999999999997</v>
      </c>
      <c r="M1115" s="14">
        <v>0.48</v>
      </c>
      <c r="N1115" s="14">
        <f t="shared" si="51"/>
        <v>0.54590163934426228</v>
      </c>
      <c r="O1115" s="14">
        <f t="shared" si="52"/>
        <v>3.9761194029850726</v>
      </c>
      <c r="P1115" s="14"/>
      <c r="Q1115" s="14"/>
      <c r="R1115" s="14"/>
      <c r="W1115" t="s">
        <v>3530</v>
      </c>
      <c r="X1115" s="6">
        <v>2004</v>
      </c>
      <c r="Z1115" s="6">
        <v>0</v>
      </c>
      <c r="AD1115" s="14">
        <v>61</v>
      </c>
    </row>
    <row r="1116" spans="1:30">
      <c r="A1116" s="9">
        <v>10</v>
      </c>
      <c r="B1116" s="9" t="str">
        <f t="shared" si="53"/>
        <v>Cadence BEAST 10-4</v>
      </c>
      <c r="C1116" s="14" t="s">
        <v>849</v>
      </c>
      <c r="D1116" s="14" t="s">
        <v>1876</v>
      </c>
      <c r="E1116" s="39"/>
      <c r="F1116" s="14"/>
      <c r="G1116" s="14"/>
      <c r="H1116" s="14">
        <v>400</v>
      </c>
      <c r="I1116" s="14">
        <v>86.29</v>
      </c>
      <c r="J1116" s="9">
        <v>15</v>
      </c>
      <c r="K1116" s="14">
        <v>30.4</v>
      </c>
      <c r="L1116" s="14">
        <v>45.168999999999997</v>
      </c>
      <c r="M1116" s="14">
        <v>0.42099999999999999</v>
      </c>
      <c r="N1116" s="14">
        <f t="shared" si="51"/>
        <v>0.46060606060606057</v>
      </c>
      <c r="O1116" s="14">
        <f t="shared" si="52"/>
        <v>4.8960979342004602</v>
      </c>
      <c r="P1116" s="14"/>
      <c r="Q1116" s="14"/>
      <c r="R1116" s="14"/>
      <c r="W1116" t="s">
        <v>3530</v>
      </c>
      <c r="X1116" s="6">
        <v>2004</v>
      </c>
      <c r="Z1116" s="6">
        <v>0</v>
      </c>
      <c r="AD1116" s="14">
        <v>66</v>
      </c>
    </row>
    <row r="1117" spans="1:30">
      <c r="A1117" s="9">
        <v>10</v>
      </c>
      <c r="B1117" s="9" t="str">
        <f t="shared" si="53"/>
        <v>Cadence F102 V2</v>
      </c>
      <c r="C1117" s="14" t="s">
        <v>849</v>
      </c>
      <c r="D1117" s="14" t="s">
        <v>1877</v>
      </c>
      <c r="E1117" s="39"/>
      <c r="F1117" s="14"/>
      <c r="G1117" s="14"/>
      <c r="H1117" s="14">
        <v>200</v>
      </c>
      <c r="I1117" s="14">
        <v>87.1</v>
      </c>
      <c r="J1117" s="9">
        <v>4</v>
      </c>
      <c r="K1117" s="14">
        <v>32.9</v>
      </c>
      <c r="L1117" s="14">
        <v>45.1</v>
      </c>
      <c r="M1117" s="14">
        <v>0.45</v>
      </c>
      <c r="N1117" s="14">
        <f t="shared" si="51"/>
        <v>0.47681159420289854</v>
      </c>
      <c r="O1117" s="14">
        <f t="shared" si="52"/>
        <v>8.0027027027026971</v>
      </c>
      <c r="P1117" s="14"/>
      <c r="Q1117" s="14"/>
      <c r="R1117" s="14"/>
      <c r="W1117" t="s">
        <v>3530</v>
      </c>
      <c r="X1117" s="6">
        <v>2004</v>
      </c>
      <c r="Z1117" s="6">
        <v>0</v>
      </c>
      <c r="AD1117" s="14">
        <v>69</v>
      </c>
    </row>
    <row r="1118" spans="1:30">
      <c r="A1118" s="9">
        <v>10</v>
      </c>
      <c r="B1118" s="9" t="str">
        <f t="shared" si="53"/>
        <v>Cadence F104 V2</v>
      </c>
      <c r="C1118" s="14" t="s">
        <v>849</v>
      </c>
      <c r="D1118" s="14" t="s">
        <v>1878</v>
      </c>
      <c r="E1118" s="39"/>
      <c r="F1118" s="14"/>
      <c r="G1118" s="14"/>
      <c r="H1118" s="14">
        <v>200</v>
      </c>
      <c r="I1118" s="14">
        <v>86.2</v>
      </c>
      <c r="J1118" s="9">
        <v>4</v>
      </c>
      <c r="K1118" s="14">
        <v>32.200000000000003</v>
      </c>
      <c r="L1118" s="14">
        <v>42.8</v>
      </c>
      <c r="M1118" s="14">
        <v>0.49</v>
      </c>
      <c r="N1118" s="14">
        <f t="shared" si="51"/>
        <v>0.52786885245901649</v>
      </c>
      <c r="O1118" s="14">
        <f t="shared" si="52"/>
        <v>6.8303030303030141</v>
      </c>
      <c r="P1118" s="14"/>
      <c r="Q1118" s="14"/>
      <c r="R1118" s="14"/>
      <c r="W1118" t="s">
        <v>3530</v>
      </c>
      <c r="X1118" s="6">
        <v>2004</v>
      </c>
      <c r="Z1118" s="6">
        <v>0</v>
      </c>
      <c r="AD1118" s="14">
        <v>61</v>
      </c>
    </row>
    <row r="1119" spans="1:30">
      <c r="A1119" s="9">
        <v>10</v>
      </c>
      <c r="B1119" s="9" t="str">
        <f t="shared" si="53"/>
        <v>Cadence FA10-4</v>
      </c>
      <c r="C1119" s="14" t="s">
        <v>849</v>
      </c>
      <c r="D1119" s="14" t="s">
        <v>1879</v>
      </c>
      <c r="E1119" s="39"/>
      <c r="F1119" s="14"/>
      <c r="G1119" s="14"/>
      <c r="H1119" s="14">
        <v>200</v>
      </c>
      <c r="I1119" s="14">
        <v>86.8</v>
      </c>
      <c r="J1119" s="9">
        <v>5.5</v>
      </c>
      <c r="K1119" s="14">
        <v>56.287999999999997</v>
      </c>
      <c r="L1119" s="14">
        <v>13.942</v>
      </c>
      <c r="M1119" s="14">
        <v>0.71499999999999997</v>
      </c>
      <c r="N1119" s="14">
        <f t="shared" si="51"/>
        <v>0.80411428571428567</v>
      </c>
      <c r="O1119" s="14">
        <f t="shared" si="52"/>
        <v>6.4517345302981717</v>
      </c>
      <c r="P1119" s="14"/>
      <c r="Q1119" s="14"/>
      <c r="R1119" s="14"/>
      <c r="W1119" t="s">
        <v>3530</v>
      </c>
      <c r="X1119" s="6">
        <v>2004</v>
      </c>
      <c r="Z1119" s="6">
        <v>0</v>
      </c>
      <c r="AD1119" s="14">
        <v>70</v>
      </c>
    </row>
    <row r="1120" spans="1:30">
      <c r="A1120" s="9">
        <v>10</v>
      </c>
      <c r="B1120" s="9" t="str">
        <f t="shared" si="53"/>
        <v>Cadence FLASH 10-4 REV2</v>
      </c>
      <c r="C1120" s="14" t="s">
        <v>849</v>
      </c>
      <c r="D1120" s="14" t="s">
        <v>1880</v>
      </c>
      <c r="E1120" s="39"/>
      <c r="F1120" s="14"/>
      <c r="G1120" s="14"/>
      <c r="H1120" s="14">
        <v>250</v>
      </c>
      <c r="I1120" s="14">
        <v>85</v>
      </c>
      <c r="J1120" s="9">
        <v>5</v>
      </c>
      <c r="K1120" s="14">
        <v>31</v>
      </c>
      <c r="L1120" s="14">
        <v>37.450000000000003</v>
      </c>
      <c r="M1120" s="14">
        <v>0.51300000000000001</v>
      </c>
      <c r="N1120" s="14">
        <f t="shared" si="51"/>
        <v>0.57407407407407407</v>
      </c>
      <c r="O1120" s="14">
        <f t="shared" si="52"/>
        <v>4.8220133414190443</v>
      </c>
      <c r="P1120" s="14"/>
      <c r="Q1120" s="14"/>
      <c r="R1120" s="14"/>
      <c r="W1120" t="s">
        <v>3530</v>
      </c>
      <c r="X1120" s="6">
        <v>2004</v>
      </c>
      <c r="Z1120" s="6">
        <v>0</v>
      </c>
      <c r="AD1120" s="14">
        <v>54</v>
      </c>
    </row>
    <row r="1121" spans="1:30">
      <c r="A1121" s="9">
        <v>10</v>
      </c>
      <c r="B1121" s="9" t="str">
        <f t="shared" si="53"/>
        <v>Cadence FLASH10-2 REV2</v>
      </c>
      <c r="C1121" s="14" t="s">
        <v>849</v>
      </c>
      <c r="D1121" s="14" t="s">
        <v>1881</v>
      </c>
      <c r="E1121" s="39"/>
      <c r="F1121" s="14"/>
      <c r="G1121" s="14"/>
      <c r="H1121" s="14">
        <v>250</v>
      </c>
      <c r="I1121" s="14">
        <v>86</v>
      </c>
      <c r="J1121" s="9">
        <v>5</v>
      </c>
      <c r="K1121" s="14">
        <v>37</v>
      </c>
      <c r="L1121" s="14">
        <v>30.44</v>
      </c>
      <c r="M1121" s="14">
        <v>0.54</v>
      </c>
      <c r="N1121" s="14">
        <f t="shared" si="51"/>
        <v>0.59677419354838712</v>
      </c>
      <c r="O1121" s="14">
        <f t="shared" si="52"/>
        <v>5.6761363636363695</v>
      </c>
      <c r="P1121" s="14"/>
      <c r="Q1121" s="14"/>
      <c r="R1121" s="14"/>
      <c r="W1121" t="s">
        <v>3530</v>
      </c>
      <c r="X1121" s="6">
        <v>2004</v>
      </c>
      <c r="Z1121" s="6">
        <v>0</v>
      </c>
      <c r="AD1121" s="14">
        <v>62</v>
      </c>
    </row>
    <row r="1122" spans="1:30">
      <c r="A1122" s="9">
        <v>10</v>
      </c>
      <c r="B1122" s="9" t="str">
        <f t="shared" si="53"/>
        <v>Cadence MW10-2 SERIES 2</v>
      </c>
      <c r="C1122" s="14" t="s">
        <v>849</v>
      </c>
      <c r="D1122" s="14" t="s">
        <v>1882</v>
      </c>
      <c r="E1122" s="39"/>
      <c r="F1122" s="14"/>
      <c r="G1122" s="14"/>
      <c r="H1122" s="14">
        <v>200</v>
      </c>
      <c r="I1122" s="14">
        <v>79.64</v>
      </c>
      <c r="J1122" s="9">
        <v>6.85</v>
      </c>
      <c r="K1122" s="14">
        <v>32.28</v>
      </c>
      <c r="L1122" s="14">
        <v>18.164999999999999</v>
      </c>
      <c r="M1122" s="14">
        <v>0.93400000000000005</v>
      </c>
      <c r="N1122" s="14">
        <f t="shared" si="51"/>
        <v>1.00875</v>
      </c>
      <c r="O1122" s="14">
        <f t="shared" si="52"/>
        <v>12.604314381270914</v>
      </c>
      <c r="P1122" s="14"/>
      <c r="Q1122" s="14"/>
      <c r="R1122" s="14"/>
      <c r="W1122" t="s">
        <v>3530</v>
      </c>
      <c r="X1122" s="6">
        <v>2004</v>
      </c>
      <c r="Z1122" s="6">
        <v>0</v>
      </c>
      <c r="AD1122" s="14">
        <v>32</v>
      </c>
    </row>
    <row r="1123" spans="1:30">
      <c r="A1123" s="9">
        <v>10</v>
      </c>
      <c r="B1123" s="9" t="str">
        <f t="shared" si="53"/>
        <v>Cadence MW104 OLD STYLE</v>
      </c>
      <c r="C1123" s="14" t="s">
        <v>849</v>
      </c>
      <c r="D1123" s="14" t="s">
        <v>1883</v>
      </c>
      <c r="E1123" s="39"/>
      <c r="F1123" s="14"/>
      <c r="G1123" s="14"/>
      <c r="H1123" s="14">
        <v>250</v>
      </c>
      <c r="I1123" s="14">
        <v>85</v>
      </c>
      <c r="J1123" s="9">
        <v>10</v>
      </c>
      <c r="K1123" s="14">
        <v>27</v>
      </c>
      <c r="L1123" s="14">
        <v>50.4</v>
      </c>
      <c r="M1123" s="14">
        <v>0.52</v>
      </c>
      <c r="N1123" s="14">
        <f t="shared" si="51"/>
        <v>0.55102040816326525</v>
      </c>
      <c r="O1123" s="14">
        <f t="shared" si="52"/>
        <v>9.2368421052631966</v>
      </c>
      <c r="P1123" s="14"/>
      <c r="Q1123" s="14"/>
      <c r="R1123" s="14"/>
      <c r="W1123" t="s">
        <v>3530</v>
      </c>
      <c r="X1123" s="6">
        <v>2004</v>
      </c>
      <c r="Z1123" s="6">
        <v>0</v>
      </c>
      <c r="AD1123" s="14">
        <v>49</v>
      </c>
    </row>
    <row r="1124" spans="1:30">
      <c r="A1124" s="9">
        <v>10</v>
      </c>
      <c r="B1124" s="9" t="str">
        <f t="shared" si="53"/>
        <v>Cadence MW10-4 SERIES 2</v>
      </c>
      <c r="C1124" s="14" t="s">
        <v>849</v>
      </c>
      <c r="D1124" s="14" t="s">
        <v>1884</v>
      </c>
      <c r="E1124" s="39"/>
      <c r="F1124" s="14"/>
      <c r="G1124" s="14"/>
      <c r="H1124" s="14">
        <v>200</v>
      </c>
      <c r="I1124" s="14">
        <v>79.59</v>
      </c>
      <c r="J1124" s="9">
        <v>7.25</v>
      </c>
      <c r="K1124" s="14">
        <v>34.283000000000001</v>
      </c>
      <c r="L1124" s="14">
        <v>18.856999999999999</v>
      </c>
      <c r="M1124" s="14">
        <v>1.1739999999999999</v>
      </c>
      <c r="N1124" s="14">
        <f t="shared" si="51"/>
        <v>1.2697407407407408</v>
      </c>
      <c r="O1124" s="14">
        <f t="shared" si="52"/>
        <v>15.569919535783345</v>
      </c>
      <c r="P1124" s="14"/>
      <c r="Q1124" s="14"/>
      <c r="R1124" s="14"/>
      <c r="W1124" t="s">
        <v>3530</v>
      </c>
      <c r="X1124" s="6">
        <v>2004</v>
      </c>
      <c r="Z1124" s="6">
        <v>0</v>
      </c>
      <c r="AD1124" s="14">
        <v>27</v>
      </c>
    </row>
    <row r="1125" spans="1:30">
      <c r="A1125" s="9">
        <v>10</v>
      </c>
      <c r="B1125" s="9" t="str">
        <f t="shared" si="53"/>
        <v>Cadence SAVAGE 10-4</v>
      </c>
      <c r="C1125" s="14" t="s">
        <v>849</v>
      </c>
      <c r="D1125" s="14" t="s">
        <v>1885</v>
      </c>
      <c r="E1125" s="39"/>
      <c r="F1125" s="14"/>
      <c r="G1125" s="14"/>
      <c r="H1125" s="14">
        <v>250</v>
      </c>
      <c r="I1125" s="14">
        <v>86</v>
      </c>
      <c r="J1125" s="9">
        <v>20</v>
      </c>
      <c r="K1125" s="14">
        <v>37</v>
      </c>
      <c r="L1125" s="14">
        <v>20.3</v>
      </c>
      <c r="M1125" s="14">
        <v>0.54</v>
      </c>
      <c r="N1125" s="14">
        <f t="shared" si="51"/>
        <v>0.59677419354838712</v>
      </c>
      <c r="O1125" s="14">
        <f t="shared" si="52"/>
        <v>5.6761363636363695</v>
      </c>
      <c r="P1125" s="14"/>
      <c r="Q1125" s="14"/>
      <c r="R1125" s="14"/>
      <c r="W1125" t="s">
        <v>3530</v>
      </c>
      <c r="X1125" s="6">
        <v>2004</v>
      </c>
      <c r="Z1125" s="6">
        <v>0</v>
      </c>
      <c r="AD1125" s="14">
        <v>62</v>
      </c>
    </row>
    <row r="1126" spans="1:30">
      <c r="A1126" s="9">
        <v>10</v>
      </c>
      <c r="B1126" s="9" t="str">
        <f t="shared" si="53"/>
        <v>Cadence UD10-2</v>
      </c>
      <c r="C1126" s="9" t="s">
        <v>849</v>
      </c>
      <c r="D1126" s="9" t="s">
        <v>1886</v>
      </c>
      <c r="E1126" s="38"/>
      <c r="F1126" s="9"/>
      <c r="G1126" s="9"/>
      <c r="H1126" s="9">
        <v>300</v>
      </c>
      <c r="I1126" s="9">
        <v>85.85</v>
      </c>
      <c r="J1126" s="9">
        <v>4.4000000000000004</v>
      </c>
      <c r="K1126" s="9">
        <v>33</v>
      </c>
      <c r="L1126" s="9">
        <v>46.72</v>
      </c>
      <c r="M1126" s="9">
        <v>0.61599999999999999</v>
      </c>
      <c r="N1126" s="14">
        <f t="shared" si="51"/>
        <v>0.6875</v>
      </c>
      <c r="O1126" s="14">
        <f t="shared" si="52"/>
        <v>5.9230769230769251</v>
      </c>
      <c r="P1126" s="9"/>
      <c r="Q1126" s="9"/>
      <c r="R1126" s="9"/>
      <c r="W1126" t="s">
        <v>3530</v>
      </c>
      <c r="X1126" s="6">
        <v>2004</v>
      </c>
      <c r="Z1126" s="6">
        <v>0</v>
      </c>
      <c r="AD1126" s="9">
        <v>48</v>
      </c>
    </row>
    <row r="1127" spans="1:30">
      <c r="A1127" s="9">
        <v>10</v>
      </c>
      <c r="B1127" s="9" t="str">
        <f t="shared" si="53"/>
        <v>Cadence UD102 2003</v>
      </c>
      <c r="C1127" s="9" t="s">
        <v>849</v>
      </c>
      <c r="D1127" s="9" t="s">
        <v>1887</v>
      </c>
      <c r="E1127" s="38"/>
      <c r="F1127" s="9"/>
      <c r="G1127" s="9"/>
      <c r="H1127" s="9">
        <v>300</v>
      </c>
      <c r="I1127" s="9">
        <v>87.39</v>
      </c>
      <c r="J1127" s="9">
        <v>6.9</v>
      </c>
      <c r="K1127" s="9">
        <v>33.270000000000003</v>
      </c>
      <c r="L1127" s="9">
        <v>35</v>
      </c>
      <c r="M1127" s="9">
        <v>0.35</v>
      </c>
      <c r="N1127" s="14">
        <f t="shared" si="51"/>
        <v>0.36163043478260876</v>
      </c>
      <c r="O1127" s="14">
        <f t="shared" si="52"/>
        <v>10.882710280373782</v>
      </c>
      <c r="P1127" s="9"/>
      <c r="Q1127" s="9"/>
      <c r="R1127" s="9"/>
      <c r="W1127" t="s">
        <v>3530</v>
      </c>
      <c r="X1127" s="6">
        <v>2004</v>
      </c>
      <c r="Z1127" s="6">
        <v>0</v>
      </c>
      <c r="AD1127" s="9">
        <v>92</v>
      </c>
    </row>
    <row r="1128" spans="1:30">
      <c r="A1128" s="9">
        <v>10</v>
      </c>
      <c r="B1128" s="9" t="str">
        <f t="shared" si="53"/>
        <v>Cadence UD102-H</v>
      </c>
      <c r="C1128" s="9" t="s">
        <v>849</v>
      </c>
      <c r="D1128" s="9" t="s">
        <v>1888</v>
      </c>
      <c r="E1128" s="38"/>
      <c r="F1128" s="9"/>
      <c r="G1128" s="9"/>
      <c r="H1128" s="9">
        <v>300</v>
      </c>
      <c r="I1128" s="9">
        <v>85</v>
      </c>
      <c r="J1128" s="9">
        <v>8.5</v>
      </c>
      <c r="K1128" s="9">
        <v>31.32</v>
      </c>
      <c r="L1128" s="9">
        <v>42.533999999999999</v>
      </c>
      <c r="M1128" s="9">
        <v>0.60099999999999998</v>
      </c>
      <c r="N1128" s="14">
        <f t="shared" si="51"/>
        <v>0.63918367346938776</v>
      </c>
      <c r="O1128" s="14">
        <f t="shared" si="52"/>
        <v>10.060566541956169</v>
      </c>
      <c r="P1128" s="9"/>
      <c r="Q1128" s="9"/>
      <c r="R1128" s="9"/>
      <c r="W1128" t="s">
        <v>3530</v>
      </c>
      <c r="X1128" s="6">
        <v>2004</v>
      </c>
      <c r="Z1128" s="6">
        <v>0</v>
      </c>
      <c r="AD1128" s="9">
        <v>49</v>
      </c>
    </row>
    <row r="1129" spans="1:30">
      <c r="A1129" s="9">
        <v>10</v>
      </c>
      <c r="B1129" s="9" t="str">
        <f t="shared" si="53"/>
        <v>Cadence UD10-4</v>
      </c>
      <c r="C1129" s="9" t="s">
        <v>849</v>
      </c>
      <c r="D1129" s="9" t="s">
        <v>1889</v>
      </c>
      <c r="E1129" s="38"/>
      <c r="F1129" s="9"/>
      <c r="G1129" s="9"/>
      <c r="H1129" s="9">
        <v>300</v>
      </c>
      <c r="I1129" s="9">
        <v>87.46</v>
      </c>
      <c r="J1129" s="9">
        <v>4.4000000000000004</v>
      </c>
      <c r="K1129" s="9">
        <v>30</v>
      </c>
      <c r="L1129" s="9">
        <v>69.150000000000006</v>
      </c>
      <c r="M1129" s="9">
        <v>0.5</v>
      </c>
      <c r="N1129" s="14">
        <f t="shared" si="51"/>
        <v>0.5357142857142857</v>
      </c>
      <c r="O1129" s="14">
        <f t="shared" si="52"/>
        <v>7.5000000000000018</v>
      </c>
      <c r="P1129" s="9"/>
      <c r="Q1129" s="9"/>
      <c r="R1129" s="9"/>
      <c r="W1129" t="s">
        <v>3530</v>
      </c>
      <c r="X1129" s="6">
        <v>2004</v>
      </c>
      <c r="Z1129" s="6">
        <v>0</v>
      </c>
      <c r="AD1129" s="9">
        <v>56</v>
      </c>
    </row>
    <row r="1130" spans="1:30">
      <c r="A1130" s="9">
        <v>10</v>
      </c>
      <c r="B1130" s="9" t="str">
        <f t="shared" si="53"/>
        <v>Cadence UD104 2003</v>
      </c>
      <c r="C1130" s="9" t="s">
        <v>849</v>
      </c>
      <c r="D1130" s="9" t="s">
        <v>1890</v>
      </c>
      <c r="E1130" s="38"/>
      <c r="F1130" s="9"/>
      <c r="G1130" s="9"/>
      <c r="H1130" s="9">
        <v>300</v>
      </c>
      <c r="I1130" s="9">
        <v>87.66</v>
      </c>
      <c r="J1130" s="9">
        <v>6.8</v>
      </c>
      <c r="K1130" s="9">
        <v>34.28</v>
      </c>
      <c r="L1130" s="9">
        <v>33</v>
      </c>
      <c r="M1130" s="9">
        <v>0.33</v>
      </c>
      <c r="N1130" s="14">
        <f t="shared" si="51"/>
        <v>0.34979591836734697</v>
      </c>
      <c r="O1130" s="14">
        <f t="shared" si="52"/>
        <v>5.8311340206185438</v>
      </c>
      <c r="P1130" s="9"/>
      <c r="Q1130" s="9"/>
      <c r="R1130" s="9"/>
      <c r="W1130" t="s">
        <v>3530</v>
      </c>
      <c r="X1130" s="6">
        <v>2004</v>
      </c>
      <c r="Z1130" s="6">
        <v>0</v>
      </c>
      <c r="AD1130" s="9">
        <v>98</v>
      </c>
    </row>
    <row r="1131" spans="1:30">
      <c r="A1131" s="9">
        <v>10</v>
      </c>
      <c r="B1131" s="9" t="str">
        <f t="shared" si="53"/>
        <v>Cadence UD104-H</v>
      </c>
      <c r="C1131" s="9" t="s">
        <v>849</v>
      </c>
      <c r="D1131" s="9" t="s">
        <v>1891</v>
      </c>
      <c r="E1131" s="38"/>
      <c r="F1131" s="9"/>
      <c r="G1131" s="9"/>
      <c r="H1131" s="9">
        <v>300</v>
      </c>
      <c r="I1131" s="9">
        <v>85.52</v>
      </c>
      <c r="J1131" s="9">
        <v>8.1</v>
      </c>
      <c r="K1131" s="9">
        <v>33.270000000000003</v>
      </c>
      <c r="L1131" s="9">
        <v>35</v>
      </c>
      <c r="M1131" s="9">
        <v>0.53</v>
      </c>
      <c r="N1131" s="14">
        <f t="shared" si="51"/>
        <v>0.56389830508474581</v>
      </c>
      <c r="O1131" s="14">
        <f t="shared" si="52"/>
        <v>8.8165500000000083</v>
      </c>
      <c r="P1131" s="9"/>
      <c r="Q1131" s="9"/>
      <c r="R1131" s="9"/>
      <c r="W1131" t="s">
        <v>3530</v>
      </c>
      <c r="X1131" s="6">
        <v>2004</v>
      </c>
      <c r="Z1131" s="6">
        <v>0</v>
      </c>
      <c r="AD1131" s="9">
        <v>59</v>
      </c>
    </row>
    <row r="1132" spans="1:30">
      <c r="A1132" s="9">
        <v>10</v>
      </c>
      <c r="B1132" s="9" t="str">
        <f t="shared" si="53"/>
        <v>Cadence WB10-2 REV 1</v>
      </c>
      <c r="C1132" s="9" t="s">
        <v>849</v>
      </c>
      <c r="D1132" s="9" t="s">
        <v>1892</v>
      </c>
      <c r="E1132" s="38"/>
      <c r="F1132" s="9"/>
      <c r="G1132" s="9"/>
      <c r="H1132" s="9">
        <v>500</v>
      </c>
      <c r="I1132" s="9">
        <v>84.5</v>
      </c>
      <c r="J1132" s="9">
        <v>15</v>
      </c>
      <c r="K1132" s="9">
        <v>33.869999999999997</v>
      </c>
      <c r="L1132" s="9">
        <v>25</v>
      </c>
      <c r="M1132" s="9">
        <v>0.48299999999999998</v>
      </c>
      <c r="N1132" s="14">
        <f t="shared" si="51"/>
        <v>0.52921874999999996</v>
      </c>
      <c r="O1132" s="14">
        <f t="shared" si="52"/>
        <v>5.5304969574036562</v>
      </c>
      <c r="P1132" s="9"/>
      <c r="Q1132" s="9"/>
      <c r="R1132" s="9"/>
      <c r="W1132" t="s">
        <v>3530</v>
      </c>
      <c r="X1132" s="6">
        <v>2004</v>
      </c>
      <c r="Z1132" s="6">
        <v>0</v>
      </c>
      <c r="AD1132" s="9">
        <v>64</v>
      </c>
    </row>
    <row r="1133" spans="1:30">
      <c r="A1133" s="9">
        <v>10</v>
      </c>
      <c r="B1133" s="9" t="str">
        <f t="shared" si="53"/>
        <v>Cadence WB10-4 REV 1</v>
      </c>
      <c r="C1133" s="9" t="s">
        <v>849</v>
      </c>
      <c r="D1133" s="9" t="s">
        <v>1893</v>
      </c>
      <c r="E1133" s="38"/>
      <c r="F1133" s="9"/>
      <c r="G1133" s="9"/>
      <c r="H1133" s="9">
        <v>1000</v>
      </c>
      <c r="I1133" s="9">
        <v>84.9</v>
      </c>
      <c r="J1133" s="9">
        <v>15</v>
      </c>
      <c r="K1133" s="9">
        <v>33.5</v>
      </c>
      <c r="L1133" s="9">
        <v>28.26</v>
      </c>
      <c r="M1133" s="9">
        <v>0.47199999999999998</v>
      </c>
      <c r="N1133" s="14">
        <f t="shared" si="51"/>
        <v>0.5234375</v>
      </c>
      <c r="O1133" s="14">
        <f t="shared" si="52"/>
        <v>4.8031591737545529</v>
      </c>
      <c r="P1133" s="9"/>
      <c r="Q1133" s="9"/>
      <c r="R1133" s="9"/>
      <c r="W1133" t="s">
        <v>3530</v>
      </c>
      <c r="X1133" s="6">
        <v>2004</v>
      </c>
      <c r="Z1133" s="6">
        <v>0</v>
      </c>
      <c r="AD1133" s="9">
        <v>64</v>
      </c>
    </row>
    <row r="1134" spans="1:30">
      <c r="A1134" s="9">
        <v>10</v>
      </c>
      <c r="B1134" s="9" t="str">
        <f t="shared" si="53"/>
        <v>Cadence Z10W2</v>
      </c>
      <c r="C1134" s="9" t="s">
        <v>849</v>
      </c>
      <c r="D1134" s="9" t="s">
        <v>1894</v>
      </c>
      <c r="E1134" s="38"/>
      <c r="F1134" s="9"/>
      <c r="G1134" s="9"/>
      <c r="H1134" s="9">
        <v>200</v>
      </c>
      <c r="I1134" s="9">
        <v>86.86</v>
      </c>
      <c r="J1134" s="9">
        <v>10</v>
      </c>
      <c r="K1134" s="9">
        <v>30.4</v>
      </c>
      <c r="L1134" s="9">
        <v>69.099999999999994</v>
      </c>
      <c r="M1134" s="9">
        <v>0.56999999999999995</v>
      </c>
      <c r="N1134" s="14">
        <f t="shared" si="51"/>
        <v>0.62040816326530612</v>
      </c>
      <c r="O1134" s="14">
        <f t="shared" si="52"/>
        <v>7.0153846153846127</v>
      </c>
      <c r="P1134" s="9"/>
      <c r="Q1134" s="9"/>
      <c r="R1134" s="9"/>
      <c r="W1134" t="s">
        <v>3530</v>
      </c>
      <c r="X1134" s="6">
        <v>2004</v>
      </c>
      <c r="Z1134" s="6">
        <v>0</v>
      </c>
      <c r="AD1134" s="9">
        <v>49</v>
      </c>
    </row>
    <row r="1135" spans="1:30">
      <c r="A1135" s="9">
        <v>10</v>
      </c>
      <c r="B1135" s="9" t="str">
        <f t="shared" si="53"/>
        <v>Car SWR 269</v>
      </c>
      <c r="C1135" s="9" t="s">
        <v>1895</v>
      </c>
      <c r="D1135" s="9" t="s">
        <v>1896</v>
      </c>
      <c r="E1135" s="38"/>
      <c r="F1135" s="9"/>
      <c r="G1135" s="9"/>
      <c r="H1135" s="9"/>
      <c r="I1135" s="9"/>
      <c r="J1135" s="9"/>
      <c r="K1135" s="9">
        <v>39.4</v>
      </c>
      <c r="L1135" s="9">
        <v>21.4</v>
      </c>
      <c r="M1135" s="9">
        <v>0.39</v>
      </c>
      <c r="N1135" s="14">
        <f t="shared" si="51"/>
        <v>0.41914893617021276</v>
      </c>
      <c r="O1135" s="14">
        <f t="shared" si="52"/>
        <v>5.6080291970802936</v>
      </c>
      <c r="P1135" s="9"/>
      <c r="Q1135" s="9"/>
      <c r="R1135" s="9"/>
      <c r="W1135" t="s">
        <v>3530</v>
      </c>
      <c r="X1135" s="6">
        <v>2004</v>
      </c>
      <c r="Z1135" s="6">
        <v>0</v>
      </c>
      <c r="AD1135" s="9">
        <v>94</v>
      </c>
    </row>
    <row r="1136" spans="1:30">
      <c r="A1136" s="9">
        <v>10</v>
      </c>
      <c r="B1136" s="9" t="str">
        <f t="shared" si="53"/>
        <v>Celestion Truvox 1015</v>
      </c>
      <c r="C1136" s="9" t="s">
        <v>960</v>
      </c>
      <c r="D1136" s="9" t="s">
        <v>1897</v>
      </c>
      <c r="E1136" s="38"/>
      <c r="F1136" s="9"/>
      <c r="G1136" s="9"/>
      <c r="H1136" s="9">
        <v>70</v>
      </c>
      <c r="I1136" s="9">
        <v>95</v>
      </c>
      <c r="J1136" s="9">
        <v>2</v>
      </c>
      <c r="K1136" s="9">
        <v>80</v>
      </c>
      <c r="L1136" s="9">
        <v>32</v>
      </c>
      <c r="M1136" s="9">
        <v>0.9</v>
      </c>
      <c r="N1136" s="14">
        <f t="shared" si="51"/>
        <v>1.1267605633802817</v>
      </c>
      <c r="O1136" s="14">
        <f t="shared" si="52"/>
        <v>4.4720496894409916</v>
      </c>
      <c r="P1136" s="9"/>
      <c r="Q1136" s="9"/>
      <c r="R1136" s="9"/>
      <c r="W1136" t="s">
        <v>3530</v>
      </c>
      <c r="X1136" s="6">
        <v>2004</v>
      </c>
      <c r="Z1136" s="6">
        <v>0</v>
      </c>
      <c r="AD1136" s="9">
        <v>71</v>
      </c>
    </row>
    <row r="1137" spans="1:30">
      <c r="A1137" s="9">
        <v>10</v>
      </c>
      <c r="B1137" s="9" t="str">
        <f t="shared" si="53"/>
        <v>Celestion Truvox 1018</v>
      </c>
      <c r="C1137" s="9" t="s">
        <v>960</v>
      </c>
      <c r="D1137" s="9" t="s">
        <v>1898</v>
      </c>
      <c r="E1137" s="38"/>
      <c r="F1137" s="9"/>
      <c r="G1137" s="9"/>
      <c r="H1137" s="9">
        <v>100</v>
      </c>
      <c r="I1137" s="9">
        <v>96</v>
      </c>
      <c r="J1137" s="9">
        <v>2</v>
      </c>
      <c r="K1137" s="9">
        <v>70</v>
      </c>
      <c r="L1137" s="9">
        <v>32.6</v>
      </c>
      <c r="M1137" s="9">
        <v>0.61</v>
      </c>
      <c r="N1137" s="14">
        <f t="shared" si="51"/>
        <v>0.660377358490566</v>
      </c>
      <c r="O1137" s="14">
        <f t="shared" si="52"/>
        <v>7.9962546816479483</v>
      </c>
      <c r="P1137" s="9"/>
      <c r="Q1137" s="9"/>
      <c r="R1137" s="9"/>
      <c r="W1137" t="s">
        <v>3530</v>
      </c>
      <c r="X1137" s="6">
        <v>2004</v>
      </c>
      <c r="Z1137" s="6">
        <v>0</v>
      </c>
      <c r="AD1137" s="9">
        <v>106</v>
      </c>
    </row>
    <row r="1138" spans="1:30">
      <c r="A1138" s="9">
        <v>10</v>
      </c>
      <c r="B1138" s="9" t="str">
        <f t="shared" si="53"/>
        <v>Celestion Truvox 1020</v>
      </c>
      <c r="C1138" s="9" t="s">
        <v>960</v>
      </c>
      <c r="D1138" s="9" t="s">
        <v>1899</v>
      </c>
      <c r="E1138" s="38"/>
      <c r="F1138" s="9"/>
      <c r="G1138" s="9"/>
      <c r="H1138" s="9">
        <v>150</v>
      </c>
      <c r="I1138" s="9">
        <v>97</v>
      </c>
      <c r="J1138" s="9">
        <v>2</v>
      </c>
      <c r="K1138" s="9">
        <v>75</v>
      </c>
      <c r="L1138" s="9">
        <v>46</v>
      </c>
      <c r="M1138" s="9">
        <v>0.37</v>
      </c>
      <c r="N1138" s="14">
        <f t="shared" si="51"/>
        <v>0.4098360655737705</v>
      </c>
      <c r="O1138" s="14">
        <f t="shared" si="52"/>
        <v>3.806584362139918</v>
      </c>
      <c r="P1138" s="9"/>
      <c r="Q1138" s="9"/>
      <c r="R1138" s="9"/>
      <c r="W1138" t="s">
        <v>3530</v>
      </c>
      <c r="X1138" s="6">
        <v>2004</v>
      </c>
      <c r="Z1138" s="6">
        <v>0</v>
      </c>
      <c r="AD1138" s="9">
        <v>183</v>
      </c>
    </row>
    <row r="1139" spans="1:30">
      <c r="A1139" s="9">
        <v>10</v>
      </c>
      <c r="B1139" s="9" t="str">
        <f t="shared" si="53"/>
        <v>CMX T41012A</v>
      </c>
      <c r="C1139" s="9" t="s">
        <v>1900</v>
      </c>
      <c r="D1139" s="9" t="s">
        <v>1901</v>
      </c>
      <c r="E1139" s="38"/>
      <c r="F1139" s="9"/>
      <c r="G1139" s="9"/>
      <c r="H1139" s="9">
        <v>200</v>
      </c>
      <c r="I1139" s="9">
        <v>88</v>
      </c>
      <c r="J1139" s="9">
        <v>9.1</v>
      </c>
      <c r="K1139" s="9">
        <v>39.9</v>
      </c>
      <c r="L1139" s="9">
        <v>39.6</v>
      </c>
      <c r="M1139" s="9">
        <v>0.7</v>
      </c>
      <c r="N1139" s="14">
        <f t="shared" si="51"/>
        <v>0.78235294117647058</v>
      </c>
      <c r="O1139" s="14">
        <f t="shared" si="52"/>
        <v>6.65</v>
      </c>
      <c r="P1139" s="9"/>
      <c r="Q1139" s="9"/>
      <c r="R1139" s="9"/>
      <c r="W1139" t="s">
        <v>3530</v>
      </c>
      <c r="X1139" s="6">
        <v>2004</v>
      </c>
      <c r="Z1139" s="6">
        <v>0</v>
      </c>
      <c r="AD1139" s="9">
        <v>51</v>
      </c>
    </row>
    <row r="1140" spans="1:30">
      <c r="A1140" s="9">
        <v>10</v>
      </c>
      <c r="B1140" s="9" t="str">
        <f t="shared" si="53"/>
        <v>CMX T4108A</v>
      </c>
      <c r="C1140" s="9" t="s">
        <v>1900</v>
      </c>
      <c r="D1140" s="9" t="s">
        <v>1902</v>
      </c>
      <c r="E1140" s="38"/>
      <c r="F1140" s="9"/>
      <c r="G1140" s="9"/>
      <c r="H1140" s="9">
        <v>200</v>
      </c>
      <c r="I1140" s="9">
        <v>88.3</v>
      </c>
      <c r="J1140" s="9">
        <v>8.4</v>
      </c>
      <c r="K1140" s="9">
        <v>40.1</v>
      </c>
      <c r="L1140" s="9">
        <v>38.700000000000003</v>
      </c>
      <c r="M1140" s="9">
        <v>0.64</v>
      </c>
      <c r="N1140" s="14">
        <f t="shared" si="51"/>
        <v>0.71607142857142858</v>
      </c>
      <c r="O1140" s="14">
        <f t="shared" si="52"/>
        <v>6.0244131455399081</v>
      </c>
      <c r="P1140" s="9"/>
      <c r="Q1140" s="9"/>
      <c r="R1140" s="9"/>
      <c r="W1140" t="s">
        <v>3530</v>
      </c>
      <c r="X1140" s="6">
        <v>2004</v>
      </c>
      <c r="Z1140" s="6">
        <v>0</v>
      </c>
      <c r="AD1140" s="9">
        <v>56</v>
      </c>
    </row>
    <row r="1141" spans="1:30">
      <c r="A1141" s="9">
        <v>10</v>
      </c>
      <c r="B1141" s="9" t="str">
        <f t="shared" si="53"/>
        <v>CMX T61012</v>
      </c>
      <c r="C1141" s="9" t="s">
        <v>1900</v>
      </c>
      <c r="D1141" s="9" t="s">
        <v>1903</v>
      </c>
      <c r="E1141" s="38"/>
      <c r="F1141" s="9"/>
      <c r="G1141" s="9"/>
      <c r="H1141" s="9">
        <v>250</v>
      </c>
      <c r="I1141" s="9">
        <v>84.9</v>
      </c>
      <c r="J1141" s="9">
        <v>9.4</v>
      </c>
      <c r="K1141" s="9">
        <v>34.6</v>
      </c>
      <c r="L1141" s="9">
        <v>33</v>
      </c>
      <c r="M1141" s="9">
        <v>0.78</v>
      </c>
      <c r="N1141" s="14">
        <f t="shared" si="51"/>
        <v>0.88717948717948725</v>
      </c>
      <c r="O1141" s="14">
        <f t="shared" si="52"/>
        <v>6.456459330143538</v>
      </c>
      <c r="P1141" s="9"/>
      <c r="Q1141" s="9"/>
      <c r="R1141" s="9"/>
      <c r="W1141" t="s">
        <v>3530</v>
      </c>
      <c r="X1141" s="6">
        <v>2004</v>
      </c>
      <c r="Z1141" s="6">
        <v>0</v>
      </c>
      <c r="AD1141" s="9">
        <v>39</v>
      </c>
    </row>
    <row r="1142" spans="1:30">
      <c r="A1142" s="9">
        <v>10</v>
      </c>
      <c r="B1142" s="9" t="str">
        <f t="shared" si="53"/>
        <v>CMX T8104</v>
      </c>
      <c r="C1142" s="9" t="s">
        <v>1900</v>
      </c>
      <c r="D1142" s="9" t="s">
        <v>1904</v>
      </c>
      <c r="E1142" s="38"/>
      <c r="F1142" s="9"/>
      <c r="G1142" s="9"/>
      <c r="H1142" s="9">
        <v>400</v>
      </c>
      <c r="I1142" s="9">
        <v>83.4</v>
      </c>
      <c r="J1142" s="9">
        <v>12.3</v>
      </c>
      <c r="K1142" s="9">
        <v>24.2</v>
      </c>
      <c r="L1142" s="9">
        <v>46.4</v>
      </c>
      <c r="M1142" s="9">
        <v>0.45</v>
      </c>
      <c r="N1142" s="14">
        <f t="shared" si="51"/>
        <v>0.48399999999999999</v>
      </c>
      <c r="O1142" s="14">
        <f t="shared" si="52"/>
        <v>6.4058823529411812</v>
      </c>
      <c r="P1142" s="9"/>
      <c r="Q1142" s="9"/>
      <c r="R1142" s="9"/>
      <c r="W1142" t="s">
        <v>3530</v>
      </c>
      <c r="X1142" s="6">
        <v>2004</v>
      </c>
      <c r="Z1142" s="6">
        <v>0</v>
      </c>
      <c r="AD1142" s="9">
        <v>50</v>
      </c>
    </row>
    <row r="1143" spans="1:30">
      <c r="A1143" s="9">
        <v>10</v>
      </c>
      <c r="B1143" s="9" t="str">
        <f t="shared" si="53"/>
        <v>CMX T8108</v>
      </c>
      <c r="C1143" s="9" t="s">
        <v>1900</v>
      </c>
      <c r="D1143" s="9" t="s">
        <v>1905</v>
      </c>
      <c r="E1143" s="38"/>
      <c r="F1143" s="9"/>
      <c r="G1143" s="9"/>
      <c r="H1143" s="9">
        <v>400</v>
      </c>
      <c r="I1143" s="9">
        <v>83.6</v>
      </c>
      <c r="J1143" s="9">
        <v>12.4</v>
      </c>
      <c r="K1143" s="9">
        <v>28.4</v>
      </c>
      <c r="L1143" s="9">
        <v>36.9</v>
      </c>
      <c r="M1143" s="9">
        <v>0.55000000000000004</v>
      </c>
      <c r="N1143" s="14">
        <f t="shared" si="51"/>
        <v>0.60425531914893615</v>
      </c>
      <c r="O1143" s="14">
        <f t="shared" si="52"/>
        <v>6.1254901960784345</v>
      </c>
      <c r="P1143" s="9"/>
      <c r="Q1143" s="9"/>
      <c r="R1143" s="9"/>
      <c r="W1143" t="s">
        <v>3530</v>
      </c>
      <c r="X1143" s="6">
        <v>2004</v>
      </c>
      <c r="Z1143" s="6">
        <v>0</v>
      </c>
      <c r="AD1143" s="9">
        <v>47</v>
      </c>
    </row>
    <row r="1144" spans="1:30">
      <c r="A1144" s="9">
        <v>10</v>
      </c>
      <c r="B1144" s="9" t="str">
        <f t="shared" si="53"/>
        <v>CMX T8128</v>
      </c>
      <c r="C1144" s="9" t="s">
        <v>1900</v>
      </c>
      <c r="D1144" s="9" t="s">
        <v>1906</v>
      </c>
      <c r="E1144" s="38"/>
      <c r="F1144" s="9"/>
      <c r="G1144" s="9"/>
      <c r="H1144" s="9">
        <v>400</v>
      </c>
      <c r="I1144" s="9">
        <v>85.8</v>
      </c>
      <c r="J1144" s="9">
        <v>12.4</v>
      </c>
      <c r="K1144" s="9">
        <v>24.6</v>
      </c>
      <c r="L1144" s="9">
        <v>95</v>
      </c>
      <c r="M1144" s="9">
        <v>0.56999999999999995</v>
      </c>
      <c r="N1144" s="14">
        <f t="shared" si="51"/>
        <v>0.61499999999999999</v>
      </c>
      <c r="O1144" s="14">
        <f t="shared" si="52"/>
        <v>7.7899999999999903</v>
      </c>
      <c r="P1144" s="9"/>
      <c r="Q1144" s="9"/>
      <c r="R1144" s="9"/>
      <c r="W1144" t="s">
        <v>3530</v>
      </c>
      <c r="X1144" s="6">
        <v>2004</v>
      </c>
      <c r="Z1144" s="6">
        <v>0</v>
      </c>
      <c r="AD1144" s="9">
        <v>40</v>
      </c>
    </row>
    <row r="1145" spans="1:30">
      <c r="A1145" s="9">
        <v>10</v>
      </c>
      <c r="B1145" s="9" t="str">
        <f t="shared" si="53"/>
        <v>Craaft 10-300AL</v>
      </c>
      <c r="C1145" s="9" t="s">
        <v>1135</v>
      </c>
      <c r="D1145" s="9" t="s">
        <v>1907</v>
      </c>
      <c r="E1145" s="38"/>
      <c r="F1145" s="9"/>
      <c r="G1145" s="9"/>
      <c r="H1145" s="9">
        <v>300</v>
      </c>
      <c r="I1145" s="9">
        <v>100</v>
      </c>
      <c r="J1145" s="9">
        <v>3</v>
      </c>
      <c r="K1145" s="9">
        <v>61</v>
      </c>
      <c r="L1145" s="9">
        <v>58.3</v>
      </c>
      <c r="M1145" s="9">
        <v>0.17</v>
      </c>
      <c r="N1145" s="14">
        <f t="shared" si="51"/>
        <v>0.17994100294985252</v>
      </c>
      <c r="O1145" s="14">
        <f t="shared" si="52"/>
        <v>3.0771513353115703</v>
      </c>
      <c r="P1145" s="9"/>
      <c r="Q1145" s="9"/>
      <c r="R1145" s="9"/>
      <c r="W1145" t="s">
        <v>3530</v>
      </c>
      <c r="X1145" s="6">
        <v>2004</v>
      </c>
      <c r="Z1145" s="6">
        <v>0</v>
      </c>
      <c r="AD1145" s="9">
        <v>339</v>
      </c>
    </row>
    <row r="1146" spans="1:30">
      <c r="A1146" s="9">
        <v>10</v>
      </c>
      <c r="B1146" s="9" t="str">
        <f t="shared" si="53"/>
        <v>Crunch BL104</v>
      </c>
      <c r="C1146" s="9" t="s">
        <v>1137</v>
      </c>
      <c r="D1146" s="9" t="s">
        <v>1908</v>
      </c>
      <c r="E1146" s="38"/>
      <c r="F1146" s="9"/>
      <c r="G1146" s="9"/>
      <c r="H1146" s="9">
        <v>150</v>
      </c>
      <c r="I1146" s="9">
        <v>89</v>
      </c>
      <c r="J1146" s="9">
        <v>6.6</v>
      </c>
      <c r="K1146" s="9">
        <v>44</v>
      </c>
      <c r="L1146" s="9">
        <v>39.6</v>
      </c>
      <c r="M1146" s="9">
        <v>0.55810000000000004</v>
      </c>
      <c r="N1146" s="14">
        <f t="shared" si="51"/>
        <v>0.60273972602739723</v>
      </c>
      <c r="O1146" s="14">
        <f t="shared" si="52"/>
        <v>7.5356430478411784</v>
      </c>
      <c r="P1146" s="9"/>
      <c r="Q1146" s="9"/>
      <c r="R1146" s="9"/>
      <c r="W1146" t="s">
        <v>3530</v>
      </c>
      <c r="X1146" s="6">
        <v>2004</v>
      </c>
      <c r="Z1146" s="6">
        <v>0</v>
      </c>
      <c r="AD1146" s="9">
        <v>73</v>
      </c>
    </row>
    <row r="1147" spans="1:30">
      <c r="A1147" s="9">
        <v>10</v>
      </c>
      <c r="B1147" s="9" t="str">
        <f t="shared" si="53"/>
        <v>Crunch CR104</v>
      </c>
      <c r="C1147" s="9" t="s">
        <v>1137</v>
      </c>
      <c r="D1147" s="9" t="s">
        <v>1909</v>
      </c>
      <c r="E1147" s="38"/>
      <c r="F1147" s="9"/>
      <c r="G1147" s="9"/>
      <c r="H1147" s="9">
        <v>150</v>
      </c>
      <c r="I1147" s="9">
        <v>90</v>
      </c>
      <c r="J1147" s="9">
        <v>6.6</v>
      </c>
      <c r="K1147" s="9">
        <v>28</v>
      </c>
      <c r="L1147" s="9">
        <v>115.8</v>
      </c>
      <c r="M1147" s="9">
        <v>0.3478</v>
      </c>
      <c r="N1147" s="14">
        <f t="shared" si="51"/>
        <v>0.36842105263157893</v>
      </c>
      <c r="O1147" s="14">
        <f t="shared" si="52"/>
        <v>6.2138846350178776</v>
      </c>
      <c r="P1147" s="9"/>
      <c r="Q1147" s="9"/>
      <c r="R1147" s="9"/>
      <c r="W1147" t="s">
        <v>3530</v>
      </c>
      <c r="X1147" s="6">
        <v>2004</v>
      </c>
      <c r="Z1147" s="6">
        <v>0</v>
      </c>
      <c r="AD1147" s="9">
        <v>76</v>
      </c>
    </row>
    <row r="1148" spans="1:30">
      <c r="A1148" s="9">
        <v>10</v>
      </c>
      <c r="B1148" s="9" t="str">
        <f t="shared" si="53"/>
        <v>Crunch CR108</v>
      </c>
      <c r="C1148" s="9" t="s">
        <v>1137</v>
      </c>
      <c r="D1148" s="9" t="s">
        <v>1910</v>
      </c>
      <c r="E1148" s="38"/>
      <c r="F1148" s="9"/>
      <c r="G1148" s="9"/>
      <c r="H1148" s="9">
        <v>150</v>
      </c>
      <c r="I1148" s="9">
        <v>91</v>
      </c>
      <c r="J1148" s="9">
        <v>6.6</v>
      </c>
      <c r="K1148" s="9">
        <v>32</v>
      </c>
      <c r="L1148" s="9">
        <v>109.9</v>
      </c>
      <c r="M1148" s="9">
        <v>0.43469999999999998</v>
      </c>
      <c r="N1148" s="14">
        <f t="shared" si="51"/>
        <v>0.47761194029850745</v>
      </c>
      <c r="O1148" s="14">
        <f t="shared" si="52"/>
        <v>4.838231713679523</v>
      </c>
      <c r="P1148" s="9"/>
      <c r="Q1148" s="9"/>
      <c r="R1148" s="9"/>
      <c r="W1148" t="s">
        <v>3530</v>
      </c>
      <c r="X1148" s="6">
        <v>2004</v>
      </c>
      <c r="Z1148" s="6">
        <v>0</v>
      </c>
      <c r="AD1148" s="9">
        <v>67</v>
      </c>
    </row>
    <row r="1149" spans="1:30">
      <c r="A1149" s="9">
        <v>10</v>
      </c>
      <c r="B1149" s="9" t="str">
        <f t="shared" si="53"/>
        <v>Crunch CR10WTP-04</v>
      </c>
      <c r="C1149" s="9" t="s">
        <v>1137</v>
      </c>
      <c r="D1149" s="9" t="s">
        <v>1911</v>
      </c>
      <c r="E1149" s="38"/>
      <c r="F1149" s="9"/>
      <c r="G1149" s="9"/>
      <c r="H1149" s="9">
        <v>200</v>
      </c>
      <c r="I1149" s="9">
        <v>93</v>
      </c>
      <c r="J1149" s="9">
        <v>6.6</v>
      </c>
      <c r="K1149" s="9">
        <v>31</v>
      </c>
      <c r="L1149" s="9">
        <v>94</v>
      </c>
      <c r="M1149" s="9">
        <v>0.23449999999999999</v>
      </c>
      <c r="N1149" s="14">
        <f t="shared" si="51"/>
        <v>0.24031007751937986</v>
      </c>
      <c r="O1149" s="14">
        <f t="shared" si="52"/>
        <v>9.6991327551700994</v>
      </c>
      <c r="P1149" s="9"/>
      <c r="Q1149" s="9"/>
      <c r="R1149" s="9"/>
      <c r="W1149" t="s">
        <v>3530</v>
      </c>
      <c r="X1149" s="6">
        <v>2004</v>
      </c>
      <c r="Z1149" s="6">
        <v>0</v>
      </c>
      <c r="AD1149" s="9">
        <v>129</v>
      </c>
    </row>
    <row r="1150" spans="1:30">
      <c r="A1150" s="9">
        <v>10</v>
      </c>
      <c r="B1150" s="9" t="str">
        <f t="shared" si="53"/>
        <v>Crunch CR10WTP-08</v>
      </c>
      <c r="C1150" s="9" t="s">
        <v>1137</v>
      </c>
      <c r="D1150" s="9" t="s">
        <v>1912</v>
      </c>
      <c r="E1150" s="38"/>
      <c r="F1150" s="9"/>
      <c r="G1150" s="9"/>
      <c r="H1150" s="9">
        <v>200</v>
      </c>
      <c r="I1150" s="9">
        <v>92</v>
      </c>
      <c r="J1150" s="9">
        <v>6.6</v>
      </c>
      <c r="K1150" s="9">
        <v>34</v>
      </c>
      <c r="L1150" s="9">
        <v>79.900000000000006</v>
      </c>
      <c r="M1150" s="9">
        <v>0.27239999999999998</v>
      </c>
      <c r="N1150" s="14">
        <f t="shared" si="51"/>
        <v>0.28099173553719009</v>
      </c>
      <c r="O1150" s="14">
        <f t="shared" si="52"/>
        <v>8.9088110811850463</v>
      </c>
      <c r="P1150" s="9"/>
      <c r="Q1150" s="9"/>
      <c r="R1150" s="9"/>
      <c r="W1150" t="s">
        <v>3530</v>
      </c>
      <c r="X1150" s="6">
        <v>2004</v>
      </c>
      <c r="Z1150" s="6">
        <v>0</v>
      </c>
      <c r="AD1150" s="9">
        <v>121</v>
      </c>
    </row>
    <row r="1151" spans="1:30">
      <c r="A1151" s="9">
        <v>10</v>
      </c>
      <c r="B1151" s="9" t="str">
        <f t="shared" si="53"/>
        <v>D.A.S. 10B</v>
      </c>
      <c r="C1151" s="9" t="s">
        <v>1913</v>
      </c>
      <c r="D1151" s="9" t="s">
        <v>1914</v>
      </c>
      <c r="E1151" s="38"/>
      <c r="F1151" s="9"/>
      <c r="G1151" s="9"/>
      <c r="H1151" s="9">
        <v>400</v>
      </c>
      <c r="I1151" s="9">
        <v>98</v>
      </c>
      <c r="J1151" s="9">
        <v>4</v>
      </c>
      <c r="K1151" s="9">
        <v>59</v>
      </c>
      <c r="L1151" s="9">
        <v>28</v>
      </c>
      <c r="M1151" s="9">
        <v>0.186</v>
      </c>
      <c r="N1151" s="14">
        <f t="shared" si="51"/>
        <v>0.18971061093247588</v>
      </c>
      <c r="O1151" s="14">
        <f t="shared" si="52"/>
        <v>9.5095320623917257</v>
      </c>
      <c r="P1151" s="9"/>
      <c r="Q1151" s="9"/>
      <c r="R1151" s="9"/>
      <c r="W1151" t="s">
        <v>3530</v>
      </c>
      <c r="X1151" s="6">
        <v>2004</v>
      </c>
      <c r="Z1151" s="6">
        <v>0</v>
      </c>
      <c r="AD1151" s="9">
        <v>311</v>
      </c>
    </row>
    <row r="1152" spans="1:30">
      <c r="A1152" s="9">
        <v>10</v>
      </c>
      <c r="B1152" s="9" t="str">
        <f t="shared" si="53"/>
        <v>D.A.S. 10BN</v>
      </c>
      <c r="C1152" s="9" t="s">
        <v>1913</v>
      </c>
      <c r="D1152" s="9" t="s">
        <v>1915</v>
      </c>
      <c r="E1152" s="38"/>
      <c r="F1152" s="9"/>
      <c r="G1152" s="9"/>
      <c r="H1152" s="9">
        <v>400</v>
      </c>
      <c r="I1152" s="9">
        <v>98.5</v>
      </c>
      <c r="J1152" s="9">
        <v>4</v>
      </c>
      <c r="K1152" s="9">
        <v>59</v>
      </c>
      <c r="L1152" s="9">
        <v>30</v>
      </c>
      <c r="M1152" s="9">
        <v>0.16800000000000001</v>
      </c>
      <c r="N1152" s="14">
        <f t="shared" si="51"/>
        <v>0.17101449275362318</v>
      </c>
      <c r="O1152" s="14">
        <f t="shared" si="52"/>
        <v>9.5307692307693337</v>
      </c>
      <c r="P1152" s="9"/>
      <c r="Q1152" s="9"/>
      <c r="R1152" s="9"/>
      <c r="W1152" t="s">
        <v>3530</v>
      </c>
      <c r="X1152" s="6">
        <v>2004</v>
      </c>
      <c r="Z1152" s="6">
        <v>0</v>
      </c>
      <c r="AD1152" s="9">
        <v>345</v>
      </c>
    </row>
    <row r="1153" spans="1:30">
      <c r="A1153" s="9">
        <v>10</v>
      </c>
      <c r="B1153" s="9" t="str">
        <f t="shared" si="53"/>
        <v>Davis 25 SCA 10 W</v>
      </c>
      <c r="C1153" s="9" t="s">
        <v>851</v>
      </c>
      <c r="D1153" s="9" t="s">
        <v>1916</v>
      </c>
      <c r="E1153" s="38"/>
      <c r="F1153" s="9"/>
      <c r="G1153" s="9"/>
      <c r="H1153" s="9"/>
      <c r="I1153" s="9">
        <v>92</v>
      </c>
      <c r="J1153" s="9">
        <v>8</v>
      </c>
      <c r="K1153" s="9">
        <v>28</v>
      </c>
      <c r="L1153" s="9">
        <v>109</v>
      </c>
      <c r="M1153" s="9">
        <v>0.33</v>
      </c>
      <c r="N1153" s="14">
        <f t="shared" si="51"/>
        <v>0.3888888888888889</v>
      </c>
      <c r="O1153" s="14">
        <f t="shared" si="52"/>
        <v>2.1792452830188669</v>
      </c>
      <c r="P1153" s="9"/>
      <c r="Q1153" s="9"/>
      <c r="R1153" s="9"/>
      <c r="W1153" t="s">
        <v>3530</v>
      </c>
      <c r="X1153" s="6">
        <v>2004</v>
      </c>
      <c r="Z1153" s="6">
        <v>0</v>
      </c>
      <c r="AD1153" s="9">
        <v>72</v>
      </c>
    </row>
    <row r="1154" spans="1:30">
      <c r="A1154" s="9">
        <v>10</v>
      </c>
      <c r="B1154" s="9" t="str">
        <f t="shared" si="53"/>
        <v>Davis 28 MP 10</v>
      </c>
      <c r="C1154" s="9" t="s">
        <v>851</v>
      </c>
      <c r="D1154" s="9" t="s">
        <v>1917</v>
      </c>
      <c r="E1154" s="38"/>
      <c r="F1154" s="9"/>
      <c r="G1154" s="9"/>
      <c r="H1154" s="9"/>
      <c r="I1154" s="9">
        <v>90</v>
      </c>
      <c r="J1154" s="9">
        <v>8</v>
      </c>
      <c r="K1154" s="9">
        <v>40</v>
      </c>
      <c r="L1154" s="9">
        <v>80.099999999999994</v>
      </c>
      <c r="M1154" s="9">
        <v>1.42</v>
      </c>
      <c r="N1154" s="14">
        <f t="shared" ref="N1154:N1217" si="54">IF(AD1154&gt;0,K1154/AD1154,0)</f>
        <v>2.1052631578947367</v>
      </c>
      <c r="O1154" s="14">
        <f t="shared" ref="O1154:O1217" si="55">IF(AD1154&gt;0,1/(1/M1154-1/N1154),0)</f>
        <v>4.3625192012288778</v>
      </c>
      <c r="P1154" s="9"/>
      <c r="Q1154" s="9"/>
      <c r="R1154" s="9"/>
      <c r="W1154" t="s">
        <v>3530</v>
      </c>
      <c r="X1154" s="6">
        <v>2004</v>
      </c>
      <c r="Z1154" s="6">
        <v>0</v>
      </c>
      <c r="AD1154" s="9">
        <v>19</v>
      </c>
    </row>
    <row r="1155" spans="1:30">
      <c r="A1155" s="9">
        <v>10</v>
      </c>
      <c r="B1155" s="9" t="str">
        <f t="shared" ref="B1155:B1218" si="56">CONCATENATE(C1155,CHAR(32),D1155)</f>
        <v>Dayton 295-315</v>
      </c>
      <c r="C1155" s="9" t="s">
        <v>970</v>
      </c>
      <c r="D1155" s="9" t="s">
        <v>169</v>
      </c>
      <c r="E1155" s="38"/>
      <c r="F1155" s="9"/>
      <c r="G1155" s="9"/>
      <c r="H1155" s="9">
        <v>105</v>
      </c>
      <c r="I1155" s="9">
        <v>88.7</v>
      </c>
      <c r="J1155" s="9">
        <v>4.5</v>
      </c>
      <c r="K1155" s="9">
        <v>25</v>
      </c>
      <c r="L1155" s="9">
        <v>99.1</v>
      </c>
      <c r="M1155" s="9">
        <v>0.35</v>
      </c>
      <c r="N1155" s="14">
        <f t="shared" si="54"/>
        <v>0.3968253968253968</v>
      </c>
      <c r="O1155" s="14">
        <f t="shared" si="55"/>
        <v>2.9661016949152539</v>
      </c>
      <c r="P1155" s="9"/>
      <c r="Q1155" s="9"/>
      <c r="R1155" s="9"/>
      <c r="W1155" t="s">
        <v>3530</v>
      </c>
      <c r="X1155" s="6">
        <v>2004</v>
      </c>
      <c r="Z1155" s="6">
        <v>0</v>
      </c>
      <c r="AD1155" s="9">
        <v>63</v>
      </c>
    </row>
    <row r="1156" spans="1:30">
      <c r="A1156" s="9">
        <v>10</v>
      </c>
      <c r="B1156" s="9" t="str">
        <f t="shared" si="56"/>
        <v>Dayton RS270S-8</v>
      </c>
      <c r="C1156" s="9" t="s">
        <v>970</v>
      </c>
      <c r="D1156" s="9" t="s">
        <v>1918</v>
      </c>
      <c r="E1156" s="38"/>
      <c r="F1156" s="9"/>
      <c r="G1156" s="9"/>
      <c r="H1156" s="9">
        <v>100</v>
      </c>
      <c r="I1156" s="9">
        <v>90.5</v>
      </c>
      <c r="J1156" s="9">
        <v>6.6</v>
      </c>
      <c r="K1156" s="9">
        <v>25.63</v>
      </c>
      <c r="L1156" s="9">
        <v>146.57</v>
      </c>
      <c r="M1156" s="9">
        <v>0.37</v>
      </c>
      <c r="N1156" s="14">
        <f t="shared" si="54"/>
        <v>0.44964912280701752</v>
      </c>
      <c r="O1156" s="14">
        <f t="shared" si="55"/>
        <v>2.0887885462555076</v>
      </c>
      <c r="P1156" s="9"/>
      <c r="Q1156" s="9"/>
      <c r="R1156" s="9"/>
      <c r="W1156" t="s">
        <v>3530</v>
      </c>
      <c r="X1156" s="6">
        <v>2004</v>
      </c>
      <c r="Z1156" s="6">
        <v>0</v>
      </c>
      <c r="AD1156" s="9">
        <v>57</v>
      </c>
    </row>
    <row r="1157" spans="1:30">
      <c r="A1157" s="9">
        <v>10</v>
      </c>
      <c r="B1157" s="9" t="str">
        <f t="shared" si="56"/>
        <v>Dynaudio MW180</v>
      </c>
      <c r="C1157" s="9" t="s">
        <v>1143</v>
      </c>
      <c r="D1157" s="9" t="s">
        <v>1919</v>
      </c>
      <c r="E1157" s="38"/>
      <c r="F1157" s="9"/>
      <c r="G1157" s="9"/>
      <c r="H1157" s="9">
        <v>180</v>
      </c>
      <c r="I1157" s="9"/>
      <c r="J1157" s="9">
        <v>9</v>
      </c>
      <c r="K1157" s="9">
        <v>33</v>
      </c>
      <c r="L1157" s="9">
        <v>61</v>
      </c>
      <c r="M1157" s="9">
        <v>0.51</v>
      </c>
      <c r="N1157" s="14">
        <f t="shared" si="54"/>
        <v>0.62264150943396224</v>
      </c>
      <c r="O1157" s="14">
        <f t="shared" si="55"/>
        <v>2.8190954773869366</v>
      </c>
      <c r="P1157" s="9"/>
      <c r="Q1157" s="9"/>
      <c r="R1157" s="9"/>
      <c r="W1157" t="s">
        <v>3530</v>
      </c>
      <c r="X1157" s="6">
        <v>2004</v>
      </c>
      <c r="Z1157" s="6">
        <v>0</v>
      </c>
      <c r="AD1157" s="9">
        <v>53</v>
      </c>
    </row>
    <row r="1158" spans="1:30">
      <c r="A1158" s="9">
        <v>10</v>
      </c>
      <c r="B1158" s="9" t="str">
        <f t="shared" si="56"/>
        <v>Earthquake dB10 500 MAX</v>
      </c>
      <c r="C1158" s="9" t="s">
        <v>1461</v>
      </c>
      <c r="D1158" s="9" t="s">
        <v>1920</v>
      </c>
      <c r="E1158" s="38"/>
      <c r="F1158" s="9"/>
      <c r="G1158" s="9"/>
      <c r="H1158" s="9">
        <v>500</v>
      </c>
      <c r="I1158" s="9">
        <v>87</v>
      </c>
      <c r="J1158" s="9"/>
      <c r="K1158" s="9">
        <v>29</v>
      </c>
      <c r="L1158" s="9">
        <v>35.1</v>
      </c>
      <c r="M1158" s="9">
        <v>0.55840000000000001</v>
      </c>
      <c r="N1158" s="14">
        <f t="shared" si="54"/>
        <v>0</v>
      </c>
      <c r="O1158" s="14">
        <f t="shared" si="55"/>
        <v>0</v>
      </c>
      <c r="P1158" s="9"/>
      <c r="Q1158" s="9"/>
      <c r="R1158" s="9"/>
      <c r="W1158" t="s">
        <v>3530</v>
      </c>
      <c r="X1158" s="6">
        <v>2004</v>
      </c>
      <c r="Z1158" s="6">
        <v>0</v>
      </c>
      <c r="AD1158" s="9"/>
    </row>
    <row r="1159" spans="1:30">
      <c r="A1159" s="9">
        <v>10</v>
      </c>
      <c r="B1159" s="9" t="str">
        <f t="shared" si="56"/>
        <v>Earthquake TremorX 10R</v>
      </c>
      <c r="C1159" s="9" t="s">
        <v>1461</v>
      </c>
      <c r="D1159" s="9" t="s">
        <v>1921</v>
      </c>
      <c r="E1159" s="38"/>
      <c r="F1159" s="9"/>
      <c r="G1159" s="9"/>
      <c r="H1159" s="9">
        <v>800</v>
      </c>
      <c r="I1159" s="9">
        <v>85</v>
      </c>
      <c r="J1159" s="9">
        <v>12.5</v>
      </c>
      <c r="K1159" s="9">
        <v>28</v>
      </c>
      <c r="L1159" s="9">
        <v>35.1</v>
      </c>
      <c r="M1159" s="9">
        <v>0.49780000000000002</v>
      </c>
      <c r="N1159" s="14">
        <f t="shared" si="54"/>
        <v>0.56000000000000005</v>
      </c>
      <c r="O1159" s="14">
        <f t="shared" si="55"/>
        <v>4.4818006430868147</v>
      </c>
      <c r="P1159" s="9"/>
      <c r="Q1159" s="9"/>
      <c r="R1159" s="9"/>
      <c r="W1159" t="s">
        <v>3530</v>
      </c>
      <c r="X1159" s="6">
        <v>2004</v>
      </c>
      <c r="Z1159" s="6">
        <v>0</v>
      </c>
      <c r="AD1159" s="9">
        <v>50</v>
      </c>
    </row>
    <row r="1160" spans="1:30">
      <c r="A1160" s="9">
        <v>10</v>
      </c>
      <c r="B1160" s="9" t="str">
        <f t="shared" si="56"/>
        <v>Eighteen Sound 10M600 8 ohm</v>
      </c>
      <c r="C1160" s="9" t="s">
        <v>1145</v>
      </c>
      <c r="D1160" s="9" t="s">
        <v>1922</v>
      </c>
      <c r="E1160" s="38"/>
      <c r="F1160" s="9"/>
      <c r="G1160" s="9"/>
      <c r="H1160" s="9">
        <v>400</v>
      </c>
      <c r="I1160" s="9">
        <v>102</v>
      </c>
      <c r="J1160" s="9">
        <v>4</v>
      </c>
      <c r="K1160" s="9">
        <v>70</v>
      </c>
      <c r="L1160" s="9">
        <v>25.6</v>
      </c>
      <c r="M1160" s="9">
        <v>0.23</v>
      </c>
      <c r="N1160" s="14">
        <f t="shared" si="54"/>
        <v>0.25</v>
      </c>
      <c r="O1160" s="14">
        <f t="shared" si="55"/>
        <v>2.8750000000000018</v>
      </c>
      <c r="P1160" s="9"/>
      <c r="Q1160" s="9"/>
      <c r="R1160" s="9"/>
      <c r="W1160" t="s">
        <v>3530</v>
      </c>
      <c r="X1160" s="6">
        <v>2004</v>
      </c>
      <c r="Z1160" s="6">
        <v>0</v>
      </c>
      <c r="AD1160" s="9">
        <v>280</v>
      </c>
    </row>
    <row r="1161" spans="1:30">
      <c r="A1161" s="9">
        <v>10</v>
      </c>
      <c r="B1161" s="9" t="str">
        <f t="shared" si="56"/>
        <v>Eighteen Sound 10MB400 8 ohm</v>
      </c>
      <c r="C1161" s="9" t="s">
        <v>1145</v>
      </c>
      <c r="D1161" s="9" t="s">
        <v>1923</v>
      </c>
      <c r="E1161" s="38"/>
      <c r="F1161" s="9"/>
      <c r="G1161" s="9"/>
      <c r="H1161" s="9">
        <v>250</v>
      </c>
      <c r="I1161" s="9">
        <v>100.5</v>
      </c>
      <c r="J1161" s="9">
        <v>2.5</v>
      </c>
      <c r="K1161" s="9">
        <v>70</v>
      </c>
      <c r="L1161" s="9">
        <v>41</v>
      </c>
      <c r="M1161" s="9">
        <v>0.33</v>
      </c>
      <c r="N1161" s="14">
        <f t="shared" si="54"/>
        <v>0.37037037037037035</v>
      </c>
      <c r="O1161" s="14">
        <f t="shared" si="55"/>
        <v>3.0275229357798183</v>
      </c>
      <c r="P1161" s="9"/>
      <c r="Q1161" s="9"/>
      <c r="R1161" s="9"/>
      <c r="W1161" t="s">
        <v>3530</v>
      </c>
      <c r="X1161" s="6">
        <v>2004</v>
      </c>
      <c r="Z1161" s="6">
        <v>0</v>
      </c>
      <c r="AD1161" s="9">
        <v>189</v>
      </c>
    </row>
    <row r="1162" spans="1:30">
      <c r="A1162" s="9">
        <v>10</v>
      </c>
      <c r="B1162" s="9" t="str">
        <f t="shared" si="56"/>
        <v>Eighteen Sound 10MB600 8 ohm</v>
      </c>
      <c r="C1162" s="9" t="s">
        <v>1145</v>
      </c>
      <c r="D1162" s="9" t="s">
        <v>1924</v>
      </c>
      <c r="E1162" s="38"/>
      <c r="F1162" s="9"/>
      <c r="G1162" s="9"/>
      <c r="H1162" s="9">
        <v>450</v>
      </c>
      <c r="I1162" s="9">
        <v>98</v>
      </c>
      <c r="J1162" s="9">
        <v>6.5</v>
      </c>
      <c r="K1162" s="9">
        <v>58</v>
      </c>
      <c r="L1162" s="9">
        <v>33.4</v>
      </c>
      <c r="M1162" s="9">
        <v>0.22</v>
      </c>
      <c r="N1162" s="14">
        <f t="shared" si="54"/>
        <v>0.23015873015873015</v>
      </c>
      <c r="O1162" s="14">
        <f t="shared" si="55"/>
        <v>4.9843749999999964</v>
      </c>
      <c r="P1162" s="9"/>
      <c r="Q1162" s="9"/>
      <c r="R1162" s="9"/>
      <c r="W1162" t="s">
        <v>3530</v>
      </c>
      <c r="X1162" s="6">
        <v>2004</v>
      </c>
      <c r="Z1162" s="6">
        <v>0</v>
      </c>
      <c r="AD1162" s="9">
        <v>252</v>
      </c>
    </row>
    <row r="1163" spans="1:30">
      <c r="A1163" s="9">
        <v>10</v>
      </c>
      <c r="B1163" s="9" t="str">
        <f t="shared" si="56"/>
        <v>Eighteen Sound 10ND610 8 ohm</v>
      </c>
      <c r="C1163" s="9" t="s">
        <v>1145</v>
      </c>
      <c r="D1163" s="9" t="s">
        <v>1925</v>
      </c>
      <c r="E1163" s="38"/>
      <c r="F1163" s="9"/>
      <c r="G1163" s="9"/>
      <c r="H1163" s="9">
        <v>400</v>
      </c>
      <c r="I1163" s="9">
        <v>103</v>
      </c>
      <c r="J1163" s="9">
        <v>2.5</v>
      </c>
      <c r="K1163" s="9">
        <v>89</v>
      </c>
      <c r="L1163" s="9">
        <v>18</v>
      </c>
      <c r="M1163" s="9">
        <v>0.23</v>
      </c>
      <c r="N1163" s="14">
        <f t="shared" si="54"/>
        <v>0.23989218328840969</v>
      </c>
      <c r="O1163" s="14">
        <f t="shared" si="55"/>
        <v>5.5776566757493322</v>
      </c>
      <c r="P1163" s="9"/>
      <c r="Q1163" s="9"/>
      <c r="R1163" s="9"/>
      <c r="W1163" t="s">
        <v>3530</v>
      </c>
      <c r="X1163" s="6">
        <v>2004</v>
      </c>
      <c r="Z1163" s="6">
        <v>0</v>
      </c>
      <c r="AD1163" s="9">
        <v>371</v>
      </c>
    </row>
    <row r="1164" spans="1:30">
      <c r="A1164" s="9">
        <v>10</v>
      </c>
      <c r="B1164" s="9" t="str">
        <f t="shared" si="56"/>
        <v>Eighteen Sound 10W400 8 ohm</v>
      </c>
      <c r="C1164" s="9" t="s">
        <v>1145</v>
      </c>
      <c r="D1164" s="9" t="s">
        <v>1926</v>
      </c>
      <c r="E1164" s="38"/>
      <c r="F1164" s="9"/>
      <c r="G1164" s="9"/>
      <c r="H1164" s="9">
        <v>280</v>
      </c>
      <c r="I1164" s="9">
        <v>98</v>
      </c>
      <c r="J1164" s="9">
        <v>5.5</v>
      </c>
      <c r="K1164" s="9">
        <v>70</v>
      </c>
      <c r="L1164" s="9">
        <v>31</v>
      </c>
      <c r="M1164" s="9">
        <v>0.4</v>
      </c>
      <c r="N1164" s="14">
        <f t="shared" si="54"/>
        <v>0.44025157232704404</v>
      </c>
      <c r="O1164" s="14">
        <f t="shared" si="55"/>
        <v>4.3749999999999982</v>
      </c>
      <c r="P1164" s="9"/>
      <c r="Q1164" s="9"/>
      <c r="R1164" s="9"/>
      <c r="W1164" t="s">
        <v>3530</v>
      </c>
      <c r="X1164" s="6">
        <v>2004</v>
      </c>
      <c r="Z1164" s="6">
        <v>0</v>
      </c>
      <c r="AD1164" s="9">
        <v>159</v>
      </c>
    </row>
    <row r="1165" spans="1:30">
      <c r="A1165" s="9">
        <v>10</v>
      </c>
      <c r="B1165" s="9" t="str">
        <f t="shared" si="56"/>
        <v>Electro Voice DL10X</v>
      </c>
      <c r="C1165" s="9" t="s">
        <v>1927</v>
      </c>
      <c r="D1165" s="9" t="s">
        <v>1928</v>
      </c>
      <c r="E1165" s="38"/>
      <c r="F1165" s="9"/>
      <c r="G1165" s="9"/>
      <c r="H1165" s="9">
        <v>300</v>
      </c>
      <c r="I1165" s="9">
        <v>97</v>
      </c>
      <c r="J1165" s="9">
        <v>4.0599999999999996</v>
      </c>
      <c r="K1165" s="9">
        <v>85.23</v>
      </c>
      <c r="L1165" s="9">
        <v>17.760000000000002</v>
      </c>
      <c r="M1165" s="9">
        <v>0.26500000000000001</v>
      </c>
      <c r="N1165" s="14">
        <f t="shared" si="54"/>
        <v>0.27493548387096778</v>
      </c>
      <c r="O1165" s="14">
        <f t="shared" si="55"/>
        <v>7.3331006493506381</v>
      </c>
      <c r="P1165" s="9"/>
      <c r="Q1165" s="9"/>
      <c r="R1165" s="9"/>
      <c r="W1165" t="s">
        <v>3530</v>
      </c>
      <c r="X1165" s="6">
        <v>2004</v>
      </c>
      <c r="Z1165" s="6">
        <v>0</v>
      </c>
      <c r="AD1165" s="9">
        <v>310</v>
      </c>
    </row>
    <row r="1166" spans="1:30">
      <c r="A1166" s="9">
        <v>10</v>
      </c>
      <c r="B1166" s="9" t="str">
        <f t="shared" si="56"/>
        <v>Eminence Alpha 10</v>
      </c>
      <c r="C1166" s="9" t="s">
        <v>1148</v>
      </c>
      <c r="D1166" s="9" t="s">
        <v>1929</v>
      </c>
      <c r="E1166" s="38"/>
      <c r="F1166" s="9"/>
      <c r="G1166" s="9"/>
      <c r="H1166" s="9">
        <v>150</v>
      </c>
      <c r="I1166" s="9"/>
      <c r="J1166" s="9">
        <v>3.2</v>
      </c>
      <c r="K1166" s="9">
        <v>50</v>
      </c>
      <c r="L1166" s="9">
        <v>82.2</v>
      </c>
      <c r="M1166" s="9">
        <v>0.59</v>
      </c>
      <c r="N1166" s="14">
        <f t="shared" si="54"/>
        <v>0.65789473684210531</v>
      </c>
      <c r="O1166" s="14">
        <f t="shared" si="55"/>
        <v>5.7170542635658803</v>
      </c>
      <c r="P1166" s="9"/>
      <c r="Q1166" s="9"/>
      <c r="R1166" s="9"/>
      <c r="W1166" t="s">
        <v>3530</v>
      </c>
      <c r="X1166" s="6">
        <v>2004</v>
      </c>
      <c r="Z1166" s="6">
        <v>0</v>
      </c>
      <c r="AD1166" s="9">
        <v>76</v>
      </c>
    </row>
    <row r="1167" spans="1:30">
      <c r="A1167" s="9">
        <v>10</v>
      </c>
      <c r="B1167" s="9" t="str">
        <f t="shared" si="56"/>
        <v>Eminence Beta 10</v>
      </c>
      <c r="C1167" s="9" t="s">
        <v>1148</v>
      </c>
      <c r="D1167" s="9" t="s">
        <v>1930</v>
      </c>
      <c r="E1167" s="38"/>
      <c r="F1167" s="9"/>
      <c r="G1167" s="9"/>
      <c r="H1167" s="9">
        <v>250</v>
      </c>
      <c r="I1167" s="9"/>
      <c r="J1167" s="9">
        <v>3</v>
      </c>
      <c r="K1167" s="9">
        <v>53</v>
      </c>
      <c r="L1167" s="9">
        <v>60.1</v>
      </c>
      <c r="M1167" s="9">
        <v>0.49</v>
      </c>
      <c r="N1167" s="14">
        <f t="shared" si="54"/>
        <v>0.51960784313725494</v>
      </c>
      <c r="O1167" s="14">
        <f t="shared" si="55"/>
        <v>8.5993377483443521</v>
      </c>
      <c r="P1167" s="9"/>
      <c r="Q1167" s="9"/>
      <c r="R1167" s="9"/>
      <c r="W1167" t="s">
        <v>3530</v>
      </c>
      <c r="X1167" s="6">
        <v>2004</v>
      </c>
      <c r="Z1167" s="6">
        <v>0</v>
      </c>
      <c r="AD1167" s="9">
        <v>102</v>
      </c>
    </row>
    <row r="1168" spans="1:30">
      <c r="A1168" s="9">
        <v>10</v>
      </c>
      <c r="B1168" s="9" t="str">
        <f t="shared" si="56"/>
        <v>Eminence Beta 10CX</v>
      </c>
      <c r="C1168" s="9" t="s">
        <v>1148</v>
      </c>
      <c r="D1168" s="9" t="s">
        <v>1931</v>
      </c>
      <c r="E1168" s="38"/>
      <c r="F1168" s="9"/>
      <c r="G1168" s="9"/>
      <c r="H1168" s="9">
        <v>250</v>
      </c>
      <c r="I1168" s="9"/>
      <c r="J1168" s="9">
        <v>3</v>
      </c>
      <c r="K1168" s="9">
        <v>38</v>
      </c>
      <c r="L1168" s="9">
        <v>131</v>
      </c>
      <c r="M1168" s="9">
        <v>0.28999999999999998</v>
      </c>
      <c r="N1168" s="14">
        <f t="shared" si="54"/>
        <v>0.29007633587786258</v>
      </c>
      <c r="O1168" s="14">
        <f t="shared" si="55"/>
        <v>1102.0000000000616</v>
      </c>
      <c r="P1168" s="9"/>
      <c r="Q1168" s="9"/>
      <c r="R1168" s="9"/>
      <c r="W1168" t="s">
        <v>3530</v>
      </c>
      <c r="X1168" s="6">
        <v>2004</v>
      </c>
      <c r="Z1168" s="6">
        <v>0</v>
      </c>
      <c r="AD1168" s="9">
        <v>131</v>
      </c>
    </row>
    <row r="1169" spans="1:30">
      <c r="A1169" s="9">
        <v>10</v>
      </c>
      <c r="B1169" s="9" t="str">
        <f t="shared" si="56"/>
        <v>Eminence Delta 10</v>
      </c>
      <c r="C1169" s="9" t="s">
        <v>1148</v>
      </c>
      <c r="D1169" s="9" t="s">
        <v>1932</v>
      </c>
      <c r="E1169" s="38"/>
      <c r="F1169" s="9"/>
      <c r="G1169" s="9"/>
      <c r="H1169" s="9">
        <v>350</v>
      </c>
      <c r="I1169" s="9"/>
      <c r="J1169" s="9">
        <v>1.6</v>
      </c>
      <c r="K1169" s="9">
        <v>66</v>
      </c>
      <c r="L1169" s="9">
        <v>30.5</v>
      </c>
      <c r="M1169" s="9">
        <v>0.33</v>
      </c>
      <c r="N1169" s="14">
        <f t="shared" si="54"/>
        <v>0.34920634920634919</v>
      </c>
      <c r="O1169" s="14">
        <f t="shared" si="55"/>
        <v>6.0000000000000053</v>
      </c>
      <c r="P1169" s="9"/>
      <c r="Q1169" s="9"/>
      <c r="R1169" s="9"/>
      <c r="W1169" t="s">
        <v>3530</v>
      </c>
      <c r="X1169" s="6">
        <v>2004</v>
      </c>
      <c r="Z1169" s="6">
        <v>0</v>
      </c>
      <c r="AD1169" s="9">
        <v>189</v>
      </c>
    </row>
    <row r="1170" spans="1:30">
      <c r="A1170" s="9">
        <v>10</v>
      </c>
      <c r="B1170" s="9" t="str">
        <f t="shared" si="56"/>
        <v>Eminence Deltalite 2510</v>
      </c>
      <c r="C1170" s="9" t="s">
        <v>1148</v>
      </c>
      <c r="D1170" s="9" t="s">
        <v>1933</v>
      </c>
      <c r="E1170" s="38"/>
      <c r="F1170" s="9"/>
      <c r="G1170" s="9"/>
      <c r="H1170" s="9">
        <v>300</v>
      </c>
      <c r="I1170" s="9"/>
      <c r="J1170" s="9">
        <v>3.9</v>
      </c>
      <c r="K1170" s="9">
        <v>41.17</v>
      </c>
      <c r="L1170" s="9">
        <v>107.9</v>
      </c>
      <c r="M1170" s="9">
        <v>0.28999999999999998</v>
      </c>
      <c r="N1170" s="14">
        <f t="shared" si="54"/>
        <v>0.30954887218045113</v>
      </c>
      <c r="O1170" s="14">
        <f t="shared" si="55"/>
        <v>4.5920384615384577</v>
      </c>
      <c r="P1170" s="9"/>
      <c r="Q1170" s="9"/>
      <c r="R1170" s="9"/>
      <c r="W1170" t="s">
        <v>3530</v>
      </c>
      <c r="X1170" s="6">
        <v>2004</v>
      </c>
      <c r="Z1170" s="6">
        <v>0</v>
      </c>
      <c r="AD1170" s="9">
        <v>133</v>
      </c>
    </row>
    <row r="1171" spans="1:30">
      <c r="A1171" s="9">
        <v>10</v>
      </c>
      <c r="B1171" s="9" t="str">
        <f t="shared" si="56"/>
        <v>Eminence Gamma 10</v>
      </c>
      <c r="C1171" s="9" t="s">
        <v>1148</v>
      </c>
      <c r="D1171" s="9" t="s">
        <v>1934</v>
      </c>
      <c r="E1171" s="38"/>
      <c r="F1171" s="9"/>
      <c r="G1171" s="9"/>
      <c r="H1171" s="9">
        <v>300</v>
      </c>
      <c r="I1171" s="9"/>
      <c r="J1171" s="9">
        <v>1.6</v>
      </c>
      <c r="K1171" s="9">
        <v>63</v>
      </c>
      <c r="L1171" s="9">
        <v>36.4</v>
      </c>
      <c r="M1171" s="9">
        <v>0.51</v>
      </c>
      <c r="N1171" s="14">
        <f t="shared" si="54"/>
        <v>0.53846153846153844</v>
      </c>
      <c r="O1171" s="14">
        <f t="shared" si="55"/>
        <v>9.6486486486486616</v>
      </c>
      <c r="P1171" s="9"/>
      <c r="Q1171" s="9"/>
      <c r="R1171" s="9"/>
      <c r="W1171" t="s">
        <v>3530</v>
      </c>
      <c r="X1171" s="6">
        <v>2004</v>
      </c>
      <c r="Z1171" s="6">
        <v>0</v>
      </c>
      <c r="AD1171" s="9">
        <v>117</v>
      </c>
    </row>
    <row r="1172" spans="1:30">
      <c r="A1172" s="9">
        <v>10</v>
      </c>
      <c r="B1172" s="9" t="str">
        <f t="shared" si="56"/>
        <v>Eminence HL-10A</v>
      </c>
      <c r="C1172" s="9" t="s">
        <v>1148</v>
      </c>
      <c r="D1172" s="9" t="s">
        <v>1935</v>
      </c>
      <c r="E1172" s="38"/>
      <c r="F1172" s="9"/>
      <c r="G1172" s="9"/>
      <c r="H1172" s="9">
        <v>300</v>
      </c>
      <c r="I1172" s="9">
        <v>87.1</v>
      </c>
      <c r="J1172" s="9">
        <v>11.1</v>
      </c>
      <c r="K1172" s="9">
        <v>32</v>
      </c>
      <c r="L1172" s="9">
        <v>29.2</v>
      </c>
      <c r="M1172" s="9">
        <v>0.28000000000000003</v>
      </c>
      <c r="N1172" s="14">
        <f t="shared" si="54"/>
        <v>0.29090909090909089</v>
      </c>
      <c r="O1172" s="14">
        <f t="shared" si="55"/>
        <v>7.466666666666681</v>
      </c>
      <c r="P1172" s="9"/>
      <c r="Q1172" s="9"/>
      <c r="R1172" s="9"/>
      <c r="W1172" t="s">
        <v>3530</v>
      </c>
      <c r="X1172" s="6">
        <v>2004</v>
      </c>
      <c r="Z1172" s="6">
        <v>0</v>
      </c>
      <c r="AD1172" s="9">
        <v>110</v>
      </c>
    </row>
    <row r="1173" spans="1:30">
      <c r="A1173" s="9">
        <v>10</v>
      </c>
      <c r="B1173" s="9" t="str">
        <f t="shared" si="56"/>
        <v>Eminence Kappa Pro 10</v>
      </c>
      <c r="C1173" s="9" t="s">
        <v>1148</v>
      </c>
      <c r="D1173" s="9" t="s">
        <v>1936</v>
      </c>
      <c r="E1173" s="38"/>
      <c r="F1173" s="9"/>
      <c r="G1173" s="9"/>
      <c r="H1173" s="9">
        <v>500</v>
      </c>
      <c r="I1173" s="9"/>
      <c r="J1173" s="9">
        <v>3.2</v>
      </c>
      <c r="K1173" s="9">
        <v>46</v>
      </c>
      <c r="L1173" s="9">
        <v>52.2</v>
      </c>
      <c r="M1173" s="9">
        <v>0.2</v>
      </c>
      <c r="N1173" s="14">
        <f t="shared" si="54"/>
        <v>0.2</v>
      </c>
      <c r="O1173" s="14" t="e">
        <f t="shared" si="55"/>
        <v>#DIV/0!</v>
      </c>
      <c r="P1173" s="9"/>
      <c r="Q1173" s="9"/>
      <c r="R1173" s="9"/>
      <c r="W1173" t="s">
        <v>3530</v>
      </c>
      <c r="X1173" s="6">
        <v>2004</v>
      </c>
      <c r="Z1173" s="6">
        <v>0</v>
      </c>
      <c r="AD1173" s="9">
        <v>230</v>
      </c>
    </row>
    <row r="1174" spans="1:30">
      <c r="A1174" s="9">
        <v>10</v>
      </c>
      <c r="B1174" s="9" t="str">
        <f t="shared" si="56"/>
        <v>Fane Classic 10/70</v>
      </c>
      <c r="C1174" s="9" t="s">
        <v>974</v>
      </c>
      <c r="D1174" s="9" t="s">
        <v>1937</v>
      </c>
      <c r="E1174" s="38"/>
      <c r="F1174" s="9"/>
      <c r="G1174" s="9"/>
      <c r="H1174" s="9">
        <v>70</v>
      </c>
      <c r="I1174" s="9">
        <v>100</v>
      </c>
      <c r="J1174" s="9"/>
      <c r="K1174" s="9">
        <v>88</v>
      </c>
      <c r="L1174" s="9">
        <v>116.15</v>
      </c>
      <c r="M1174" s="9">
        <v>0.52</v>
      </c>
      <c r="N1174" s="14">
        <f t="shared" si="54"/>
        <v>0</v>
      </c>
      <c r="O1174" s="14">
        <f t="shared" si="55"/>
        <v>0</v>
      </c>
      <c r="P1174" s="9"/>
      <c r="Q1174" s="9"/>
      <c r="R1174" s="9"/>
      <c r="W1174" t="s">
        <v>3530</v>
      </c>
      <c r="X1174" s="6">
        <v>2004</v>
      </c>
      <c r="Z1174" s="6">
        <v>0</v>
      </c>
      <c r="AD1174" s="9"/>
    </row>
    <row r="1175" spans="1:30">
      <c r="A1175" s="9">
        <v>10</v>
      </c>
      <c r="B1175" s="9" t="str">
        <f t="shared" si="56"/>
        <v>Fane CLASSIC10/100</v>
      </c>
      <c r="C1175" s="9" t="s">
        <v>974</v>
      </c>
      <c r="D1175" s="9" t="s">
        <v>1938</v>
      </c>
      <c r="E1175" s="38"/>
      <c r="F1175" s="9"/>
      <c r="G1175" s="9"/>
      <c r="H1175" s="9">
        <v>150</v>
      </c>
      <c r="I1175" s="9">
        <v>100</v>
      </c>
      <c r="J1175" s="9">
        <v>8.8000000000000007</v>
      </c>
      <c r="K1175" s="9">
        <v>75</v>
      </c>
      <c r="L1175" s="9">
        <v>78</v>
      </c>
      <c r="M1175" s="9">
        <v>0.34</v>
      </c>
      <c r="N1175" s="14">
        <f t="shared" si="54"/>
        <v>0.36945812807881773</v>
      </c>
      <c r="O1175" s="14">
        <f t="shared" si="55"/>
        <v>4.2642140468227447</v>
      </c>
      <c r="P1175" s="9"/>
      <c r="Q1175" s="9"/>
      <c r="R1175" s="9"/>
      <c r="W1175" t="s">
        <v>3530</v>
      </c>
      <c r="X1175" s="6">
        <v>2004</v>
      </c>
      <c r="Z1175" s="6">
        <v>0</v>
      </c>
      <c r="AD1175" s="9">
        <v>203</v>
      </c>
    </row>
    <row r="1176" spans="1:30">
      <c r="A1176" s="9">
        <v>10</v>
      </c>
      <c r="B1176" s="9" t="str">
        <f t="shared" si="56"/>
        <v>Fane CLASSIC10/100C</v>
      </c>
      <c r="C1176" s="9" t="s">
        <v>974</v>
      </c>
      <c r="D1176" s="9" t="s">
        <v>1939</v>
      </c>
      <c r="E1176" s="38"/>
      <c r="F1176" s="9"/>
      <c r="G1176" s="9"/>
      <c r="H1176" s="9">
        <v>200</v>
      </c>
      <c r="I1176" s="9"/>
      <c r="J1176" s="9">
        <v>8.8000000000000007</v>
      </c>
      <c r="K1176" s="9">
        <v>62</v>
      </c>
      <c r="L1176" s="9">
        <v>61</v>
      </c>
      <c r="M1176" s="9">
        <v>0.48</v>
      </c>
      <c r="N1176" s="14">
        <f t="shared" si="54"/>
        <v>0.57943925233644855</v>
      </c>
      <c r="O1176" s="14">
        <f t="shared" si="55"/>
        <v>2.7969924812030085</v>
      </c>
      <c r="P1176" s="9"/>
      <c r="Q1176" s="9"/>
      <c r="R1176" s="9"/>
      <c r="W1176" t="s">
        <v>3530</v>
      </c>
      <c r="X1176" s="6">
        <v>2004</v>
      </c>
      <c r="Z1176" s="6">
        <v>0</v>
      </c>
      <c r="AD1176" s="9">
        <v>107</v>
      </c>
    </row>
    <row r="1177" spans="1:30">
      <c r="A1177" s="9">
        <v>10</v>
      </c>
      <c r="B1177" s="9" t="str">
        <f t="shared" si="56"/>
        <v>Fane CLASSIC10/30</v>
      </c>
      <c r="C1177" s="9" t="s">
        <v>974</v>
      </c>
      <c r="D1177" s="9" t="s">
        <v>1940</v>
      </c>
      <c r="E1177" s="38"/>
      <c r="F1177" s="9"/>
      <c r="G1177" s="9"/>
      <c r="H1177" s="9">
        <v>200</v>
      </c>
      <c r="I1177" s="9"/>
      <c r="J1177" s="9">
        <v>8.8000000000000007</v>
      </c>
      <c r="K1177" s="9">
        <v>91</v>
      </c>
      <c r="L1177" s="9">
        <v>127</v>
      </c>
      <c r="M1177" s="9">
        <v>1.3</v>
      </c>
      <c r="N1177" s="14">
        <f t="shared" si="54"/>
        <v>1.6851851851851851</v>
      </c>
      <c r="O1177" s="14">
        <f t="shared" si="55"/>
        <v>5.6875000000000027</v>
      </c>
      <c r="P1177" s="9"/>
      <c r="Q1177" s="9"/>
      <c r="R1177" s="9"/>
      <c r="W1177" t="s">
        <v>3530</v>
      </c>
      <c r="X1177" s="6">
        <v>2004</v>
      </c>
      <c r="Z1177" s="6">
        <v>0</v>
      </c>
      <c r="AD1177" s="9">
        <v>54</v>
      </c>
    </row>
    <row r="1178" spans="1:30">
      <c r="A1178" s="9">
        <v>10</v>
      </c>
      <c r="B1178" s="9" t="str">
        <f t="shared" si="56"/>
        <v>Fane CLASSIC10/60</v>
      </c>
      <c r="C1178" s="9" t="s">
        <v>974</v>
      </c>
      <c r="D1178" s="9" t="s">
        <v>1941</v>
      </c>
      <c r="E1178" s="38"/>
      <c r="F1178" s="9"/>
      <c r="G1178" s="9"/>
      <c r="H1178" s="9">
        <v>125</v>
      </c>
      <c r="I1178" s="9"/>
      <c r="J1178" s="9">
        <v>10.8</v>
      </c>
      <c r="K1178" s="9">
        <v>88</v>
      </c>
      <c r="L1178" s="9">
        <v>116</v>
      </c>
      <c r="M1178" s="9">
        <v>0.52</v>
      </c>
      <c r="N1178" s="14">
        <f t="shared" si="54"/>
        <v>0.57894736842105265</v>
      </c>
      <c r="O1178" s="14">
        <f t="shared" si="55"/>
        <v>5.1071428571428621</v>
      </c>
      <c r="P1178" s="9"/>
      <c r="Q1178" s="9"/>
      <c r="R1178" s="9"/>
      <c r="W1178" t="s">
        <v>3530</v>
      </c>
      <c r="X1178" s="6">
        <v>2004</v>
      </c>
      <c r="Z1178" s="6">
        <v>0</v>
      </c>
      <c r="AD1178" s="9">
        <v>152</v>
      </c>
    </row>
    <row r="1179" spans="1:30">
      <c r="A1179" s="9">
        <v>10</v>
      </c>
      <c r="B1179" s="9" t="str">
        <f t="shared" si="56"/>
        <v>Fane CLASSIC10/60C</v>
      </c>
      <c r="C1179" s="9" t="s">
        <v>974</v>
      </c>
      <c r="D1179" s="9" t="s">
        <v>1942</v>
      </c>
      <c r="E1179" s="38"/>
      <c r="F1179" s="9"/>
      <c r="G1179" s="9"/>
      <c r="H1179" s="9">
        <v>125</v>
      </c>
      <c r="I1179" s="9"/>
      <c r="J1179" s="9">
        <v>10.8</v>
      </c>
      <c r="K1179" s="9">
        <v>61</v>
      </c>
      <c r="L1179" s="9">
        <v>38</v>
      </c>
      <c r="M1179" s="9">
        <v>0.51</v>
      </c>
      <c r="N1179" s="14">
        <f t="shared" si="54"/>
        <v>0.62244897959183676</v>
      </c>
      <c r="O1179" s="14">
        <f t="shared" si="55"/>
        <v>2.8230490018148826</v>
      </c>
      <c r="P1179" s="9"/>
      <c r="Q1179" s="9"/>
      <c r="R1179" s="9"/>
      <c r="W1179" t="s">
        <v>3530</v>
      </c>
      <c r="X1179" s="6">
        <v>2004</v>
      </c>
      <c r="Z1179" s="6">
        <v>0</v>
      </c>
      <c r="AD1179" s="9">
        <v>98</v>
      </c>
    </row>
    <row r="1180" spans="1:30">
      <c r="A1180" s="9">
        <v>10</v>
      </c>
      <c r="B1180" s="9" t="str">
        <f t="shared" si="56"/>
        <v>Fane CRESCENDO10/200</v>
      </c>
      <c r="C1180" s="9" t="s">
        <v>974</v>
      </c>
      <c r="D1180" s="9" t="s">
        <v>1943</v>
      </c>
      <c r="E1180" s="38"/>
      <c r="F1180" s="9"/>
      <c r="G1180" s="9"/>
      <c r="H1180" s="9">
        <v>120</v>
      </c>
      <c r="I1180" s="9"/>
      <c r="J1180" s="9">
        <v>2.5</v>
      </c>
      <c r="K1180" s="9">
        <v>65</v>
      </c>
      <c r="L1180" s="9">
        <v>26</v>
      </c>
      <c r="M1180" s="9">
        <v>0.32</v>
      </c>
      <c r="N1180" s="14">
        <f t="shared" si="54"/>
        <v>0.34946236559139787</v>
      </c>
      <c r="O1180" s="14">
        <f t="shared" si="55"/>
        <v>3.7956204379561989</v>
      </c>
      <c r="P1180" s="9"/>
      <c r="Q1180" s="9"/>
      <c r="R1180" s="9"/>
      <c r="W1180" t="s">
        <v>3530</v>
      </c>
      <c r="X1180" s="6">
        <v>2004</v>
      </c>
      <c r="Z1180" s="6">
        <v>0</v>
      </c>
      <c r="AD1180" s="9">
        <v>186</v>
      </c>
    </row>
    <row r="1181" spans="1:30">
      <c r="A1181" s="9">
        <v>10</v>
      </c>
      <c r="B1181" s="9" t="str">
        <f t="shared" si="56"/>
        <v>Fane CRESCENDO10/80</v>
      </c>
      <c r="C1181" s="9" t="s">
        <v>974</v>
      </c>
      <c r="D1181" s="9" t="s">
        <v>1944</v>
      </c>
      <c r="E1181" s="38"/>
      <c r="F1181" s="9"/>
      <c r="G1181" s="9"/>
      <c r="H1181" s="9">
        <v>175</v>
      </c>
      <c r="I1181" s="9"/>
      <c r="J1181" s="9">
        <v>5.3</v>
      </c>
      <c r="K1181" s="9">
        <v>91</v>
      </c>
      <c r="L1181" s="9">
        <v>10</v>
      </c>
      <c r="M1181" s="9">
        <v>0.35</v>
      </c>
      <c r="N1181" s="14">
        <f t="shared" si="54"/>
        <v>0.3807531380753138</v>
      </c>
      <c r="O1181" s="14">
        <f t="shared" si="55"/>
        <v>4.3333333333333321</v>
      </c>
      <c r="P1181" s="9"/>
      <c r="Q1181" s="9"/>
      <c r="R1181" s="9"/>
      <c r="W1181" t="s">
        <v>3530</v>
      </c>
      <c r="X1181" s="6">
        <v>2004</v>
      </c>
      <c r="Z1181" s="6">
        <v>0</v>
      </c>
      <c r="AD1181" s="9">
        <v>239</v>
      </c>
    </row>
    <row r="1182" spans="1:30">
      <c r="A1182" s="9">
        <v>10</v>
      </c>
      <c r="B1182" s="9" t="str">
        <f t="shared" si="56"/>
        <v>Fane DISCO100</v>
      </c>
      <c r="C1182" s="9" t="s">
        <v>974</v>
      </c>
      <c r="D1182" s="9" t="s">
        <v>1945</v>
      </c>
      <c r="E1182" s="38"/>
      <c r="F1182" s="9"/>
      <c r="G1182" s="9"/>
      <c r="H1182" s="9">
        <v>50</v>
      </c>
      <c r="I1182" s="9"/>
      <c r="J1182" s="9">
        <v>3</v>
      </c>
      <c r="K1182" s="9">
        <v>57</v>
      </c>
      <c r="L1182" s="9">
        <v>60</v>
      </c>
      <c r="M1182" s="9">
        <v>0.37</v>
      </c>
      <c r="N1182" s="14">
        <f t="shared" si="54"/>
        <v>0.39860139860139859</v>
      </c>
      <c r="O1182" s="14">
        <f t="shared" si="55"/>
        <v>5.1564792176039207</v>
      </c>
      <c r="P1182" s="9"/>
      <c r="Q1182" s="9"/>
      <c r="R1182" s="9"/>
      <c r="W1182" t="s">
        <v>3530</v>
      </c>
      <c r="X1182" s="6">
        <v>2004</v>
      </c>
      <c r="Z1182" s="6">
        <v>0</v>
      </c>
      <c r="AD1182" s="9">
        <v>143</v>
      </c>
    </row>
    <row r="1183" spans="1:30">
      <c r="A1183" s="9">
        <v>10</v>
      </c>
      <c r="B1183" s="9" t="str">
        <f t="shared" si="56"/>
        <v>Fane DISCO200</v>
      </c>
      <c r="C1183" s="9" t="s">
        <v>974</v>
      </c>
      <c r="D1183" s="9" t="s">
        <v>1946</v>
      </c>
      <c r="E1183" s="38"/>
      <c r="F1183" s="9"/>
      <c r="G1183" s="9"/>
      <c r="H1183" s="9">
        <v>40</v>
      </c>
      <c r="I1183" s="9"/>
      <c r="J1183" s="9">
        <v>5.4</v>
      </c>
      <c r="K1183" s="9">
        <v>47</v>
      </c>
      <c r="L1183" s="9">
        <v>100</v>
      </c>
      <c r="M1183" s="9">
        <v>0.26</v>
      </c>
      <c r="N1183" s="14">
        <f t="shared" si="54"/>
        <v>0.27976190476190477</v>
      </c>
      <c r="O1183" s="14">
        <f t="shared" si="55"/>
        <v>3.6807228915662673</v>
      </c>
      <c r="P1183" s="9"/>
      <c r="Q1183" s="9"/>
      <c r="R1183" s="9"/>
      <c r="W1183" t="s">
        <v>3530</v>
      </c>
      <c r="X1183" s="6">
        <v>2004</v>
      </c>
      <c r="Z1183" s="6">
        <v>0</v>
      </c>
      <c r="AD1183" s="9">
        <v>168</v>
      </c>
    </row>
    <row r="1184" spans="1:30">
      <c r="A1184" s="9">
        <v>10</v>
      </c>
      <c r="B1184" s="9" t="str">
        <f t="shared" si="56"/>
        <v>Fane G100B</v>
      </c>
      <c r="C1184" s="9" t="s">
        <v>974</v>
      </c>
      <c r="D1184" s="9" t="s">
        <v>1947</v>
      </c>
      <c r="E1184" s="38"/>
      <c r="F1184" s="9"/>
      <c r="G1184" s="9"/>
      <c r="H1184" s="9">
        <v>40</v>
      </c>
      <c r="I1184" s="9"/>
      <c r="J1184" s="9">
        <v>2</v>
      </c>
      <c r="K1184" s="9">
        <v>56</v>
      </c>
      <c r="L1184" s="9">
        <v>73</v>
      </c>
      <c r="M1184" s="9">
        <v>0.38</v>
      </c>
      <c r="N1184" s="14">
        <f t="shared" si="54"/>
        <v>0.40875912408759124</v>
      </c>
      <c r="O1184" s="14">
        <f t="shared" si="55"/>
        <v>5.4010152284263961</v>
      </c>
      <c r="P1184" s="9"/>
      <c r="Q1184" s="9"/>
      <c r="R1184" s="9"/>
      <c r="W1184" t="s">
        <v>3530</v>
      </c>
      <c r="X1184" s="6">
        <v>2004</v>
      </c>
      <c r="Z1184" s="6">
        <v>0</v>
      </c>
      <c r="AD1184" s="9">
        <v>137</v>
      </c>
    </row>
    <row r="1185" spans="1:30">
      <c r="A1185" s="9">
        <v>10</v>
      </c>
      <c r="B1185" s="9" t="str">
        <f t="shared" si="56"/>
        <v>Fane G80R</v>
      </c>
      <c r="C1185" s="9" t="s">
        <v>974</v>
      </c>
      <c r="D1185" s="9" t="s">
        <v>1948</v>
      </c>
      <c r="E1185" s="38"/>
      <c r="F1185" s="9"/>
      <c r="G1185" s="9"/>
      <c r="H1185" s="9">
        <v>80</v>
      </c>
      <c r="I1185" s="9"/>
      <c r="J1185" s="9">
        <v>5.0999999999999996</v>
      </c>
      <c r="K1185" s="9">
        <v>80</v>
      </c>
      <c r="L1185" s="9">
        <v>44</v>
      </c>
      <c r="M1185" s="9">
        <v>0.43</v>
      </c>
      <c r="N1185" s="14">
        <f t="shared" si="54"/>
        <v>0.49079754601226994</v>
      </c>
      <c r="O1185" s="14">
        <f t="shared" si="55"/>
        <v>3.471241170534813</v>
      </c>
      <c r="P1185" s="9"/>
      <c r="Q1185" s="9"/>
      <c r="R1185" s="9"/>
      <c r="W1185" t="s">
        <v>3530</v>
      </c>
      <c r="X1185" s="6">
        <v>2004</v>
      </c>
      <c r="Z1185" s="6">
        <v>0</v>
      </c>
      <c r="AD1185" s="9">
        <v>163</v>
      </c>
    </row>
    <row r="1186" spans="1:30">
      <c r="A1186" s="9">
        <v>10</v>
      </c>
      <c r="B1186" s="9" t="str">
        <f t="shared" si="56"/>
        <v>Fane MR100</v>
      </c>
      <c r="C1186" s="9" t="s">
        <v>974</v>
      </c>
      <c r="D1186" s="9" t="s">
        <v>1949</v>
      </c>
      <c r="E1186" s="38"/>
      <c r="F1186" s="9"/>
      <c r="G1186" s="9"/>
      <c r="H1186" s="9">
        <v>45</v>
      </c>
      <c r="I1186" s="9"/>
      <c r="J1186" s="9">
        <v>3.3</v>
      </c>
      <c r="K1186" s="9">
        <v>62</v>
      </c>
      <c r="L1186" s="9">
        <v>34.299999999999997</v>
      </c>
      <c r="M1186" s="9">
        <v>0.15</v>
      </c>
      <c r="N1186" s="14">
        <f t="shared" si="54"/>
        <v>0.15979381443298968</v>
      </c>
      <c r="O1186" s="14">
        <f t="shared" si="55"/>
        <v>2.4473684210526336</v>
      </c>
      <c r="P1186" s="9"/>
      <c r="Q1186" s="9"/>
      <c r="R1186" s="9"/>
      <c r="W1186" t="s">
        <v>3530</v>
      </c>
      <c r="X1186" s="6">
        <v>2004</v>
      </c>
      <c r="Z1186" s="6">
        <v>0</v>
      </c>
      <c r="AD1186" s="9">
        <v>388</v>
      </c>
    </row>
    <row r="1187" spans="1:30">
      <c r="A1187" s="9">
        <v>10</v>
      </c>
      <c r="B1187" s="9" t="str">
        <f t="shared" si="56"/>
        <v>Fane STUD 10 BASS</v>
      </c>
      <c r="C1187" s="9" t="s">
        <v>974</v>
      </c>
      <c r="D1187" s="9" t="s">
        <v>1950</v>
      </c>
      <c r="E1187" s="38"/>
      <c r="F1187" s="9"/>
      <c r="G1187" s="9"/>
      <c r="H1187" s="9">
        <v>150</v>
      </c>
      <c r="I1187" s="9">
        <v>95</v>
      </c>
      <c r="J1187" s="9">
        <v>5.5</v>
      </c>
      <c r="K1187" s="9">
        <v>33</v>
      </c>
      <c r="L1187" s="9">
        <v>83</v>
      </c>
      <c r="M1187" s="9">
        <v>0.14180000000000001</v>
      </c>
      <c r="N1187" s="14">
        <f t="shared" si="54"/>
        <v>0.15</v>
      </c>
      <c r="O1187" s="14">
        <f t="shared" si="55"/>
        <v>2.5939024390243941</v>
      </c>
      <c r="P1187" s="9"/>
      <c r="Q1187" s="9"/>
      <c r="R1187" s="9"/>
      <c r="W1187" t="s">
        <v>3530</v>
      </c>
      <c r="X1187" s="6">
        <v>2004</v>
      </c>
      <c r="Z1187" s="6">
        <v>0</v>
      </c>
      <c r="AD1187" s="9">
        <v>220</v>
      </c>
    </row>
    <row r="1188" spans="1:30">
      <c r="A1188" s="9">
        <v>10</v>
      </c>
      <c r="B1188" s="9" t="str">
        <f t="shared" si="56"/>
        <v>Fane STUDIO 10M</v>
      </c>
      <c r="C1188" s="9" t="s">
        <v>974</v>
      </c>
      <c r="D1188" s="9" t="s">
        <v>1951</v>
      </c>
      <c r="E1188" s="38"/>
      <c r="F1188" s="9"/>
      <c r="G1188" s="9"/>
      <c r="H1188" s="9">
        <v>200</v>
      </c>
      <c r="I1188" s="9">
        <v>96</v>
      </c>
      <c r="J1188" s="9">
        <v>5.5</v>
      </c>
      <c r="K1188" s="9">
        <v>73</v>
      </c>
      <c r="L1188" s="9">
        <v>27.2</v>
      </c>
      <c r="M1188" s="9">
        <v>0.3402</v>
      </c>
      <c r="N1188" s="14">
        <f t="shared" si="54"/>
        <v>0.38020833333333331</v>
      </c>
      <c r="O1188" s="14">
        <f t="shared" si="55"/>
        <v>3.2329983336804848</v>
      </c>
      <c r="P1188" s="9"/>
      <c r="Q1188" s="9"/>
      <c r="R1188" s="9"/>
      <c r="W1188" t="s">
        <v>3530</v>
      </c>
      <c r="X1188" s="6">
        <v>2004</v>
      </c>
      <c r="Z1188" s="6">
        <v>0</v>
      </c>
      <c r="AD1188" s="9">
        <v>192</v>
      </c>
    </row>
    <row r="1189" spans="1:30">
      <c r="A1189" s="9">
        <v>10</v>
      </c>
      <c r="B1189" s="9" t="str">
        <f t="shared" si="56"/>
        <v>Fane STUDIO10BASS</v>
      </c>
      <c r="C1189" s="9" t="s">
        <v>974</v>
      </c>
      <c r="D1189" s="9" t="s">
        <v>1952</v>
      </c>
      <c r="E1189" s="38"/>
      <c r="F1189" s="9"/>
      <c r="G1189" s="9"/>
      <c r="H1189" s="9">
        <v>100</v>
      </c>
      <c r="I1189" s="9"/>
      <c r="J1189" s="9">
        <v>9.1</v>
      </c>
      <c r="K1189" s="9">
        <v>33</v>
      </c>
      <c r="L1189" s="9">
        <v>83</v>
      </c>
      <c r="M1189" s="9">
        <v>0.14000000000000001</v>
      </c>
      <c r="N1189" s="14">
        <f t="shared" si="54"/>
        <v>0.15</v>
      </c>
      <c r="O1189" s="14">
        <f t="shared" si="55"/>
        <v>2.1000000000000036</v>
      </c>
      <c r="P1189" s="9"/>
      <c r="Q1189" s="9"/>
      <c r="R1189" s="9"/>
      <c r="W1189" t="s">
        <v>3530</v>
      </c>
      <c r="X1189" s="6">
        <v>2004</v>
      </c>
      <c r="Z1189" s="6">
        <v>0</v>
      </c>
      <c r="AD1189" s="9">
        <v>220</v>
      </c>
    </row>
    <row r="1190" spans="1:30">
      <c r="A1190" s="9">
        <v>10</v>
      </c>
      <c r="B1190" s="9" t="str">
        <f t="shared" si="56"/>
        <v>Focal 10V6412</v>
      </c>
      <c r="C1190" s="14" t="s">
        <v>977</v>
      </c>
      <c r="D1190" s="14" t="s">
        <v>1953</v>
      </c>
      <c r="E1190" s="39"/>
      <c r="F1190" s="14"/>
      <c r="G1190" s="14"/>
      <c r="H1190" s="14">
        <v>100</v>
      </c>
      <c r="I1190" s="14">
        <v>92.68</v>
      </c>
      <c r="J1190" s="9">
        <v>8.3000000000000007</v>
      </c>
      <c r="K1190" s="14">
        <v>50</v>
      </c>
      <c r="L1190" s="14">
        <v>32.799999999999997</v>
      </c>
      <c r="M1190" s="14">
        <v>0.42</v>
      </c>
      <c r="N1190" s="14">
        <f t="shared" si="54"/>
        <v>0.45045045045045046</v>
      </c>
      <c r="O1190" s="14">
        <f t="shared" si="55"/>
        <v>6.2130177514792813</v>
      </c>
      <c r="P1190" s="14"/>
      <c r="Q1190" s="14"/>
      <c r="R1190" s="14"/>
      <c r="W1190" t="s">
        <v>3530</v>
      </c>
      <c r="X1190" s="6">
        <v>2004</v>
      </c>
      <c r="Z1190" s="6">
        <v>0</v>
      </c>
      <c r="AD1190" s="14">
        <v>111</v>
      </c>
    </row>
    <row r="1191" spans="1:30">
      <c r="A1191" s="9">
        <v>10</v>
      </c>
      <c r="B1191" s="9" t="str">
        <f t="shared" si="56"/>
        <v>Focal 10W6411</v>
      </c>
      <c r="C1191" s="14" t="s">
        <v>977</v>
      </c>
      <c r="D1191" s="14" t="s">
        <v>1954</v>
      </c>
      <c r="E1191" s="39"/>
      <c r="F1191" s="14"/>
      <c r="G1191" s="14"/>
      <c r="H1191" s="14">
        <v>100</v>
      </c>
      <c r="I1191" s="14">
        <v>89.3</v>
      </c>
      <c r="J1191" s="9">
        <v>8</v>
      </c>
      <c r="K1191" s="14">
        <v>43.7</v>
      </c>
      <c r="L1191" s="14">
        <v>42.3</v>
      </c>
      <c r="M1191" s="14">
        <v>0.45</v>
      </c>
      <c r="N1191" s="14">
        <f t="shared" si="54"/>
        <v>0.48021978021978023</v>
      </c>
      <c r="O1191" s="14">
        <f t="shared" si="55"/>
        <v>7.1509090909090727</v>
      </c>
      <c r="P1191" s="14"/>
      <c r="Q1191" s="14"/>
      <c r="R1191" s="14"/>
      <c r="W1191" t="s">
        <v>3530</v>
      </c>
      <c r="X1191" s="6">
        <v>2004</v>
      </c>
      <c r="Z1191" s="6">
        <v>0</v>
      </c>
      <c r="AD1191" s="14">
        <v>91</v>
      </c>
    </row>
    <row r="1192" spans="1:30">
      <c r="A1192" s="9">
        <v>10</v>
      </c>
      <c r="B1192" s="9" t="str">
        <f t="shared" si="56"/>
        <v>Gold Sound 1040-4</v>
      </c>
      <c r="C1192" s="14" t="s">
        <v>1955</v>
      </c>
      <c r="D1192" s="14" t="s">
        <v>1956</v>
      </c>
      <c r="E1192" s="39"/>
      <c r="F1192" s="14"/>
      <c r="G1192" s="14"/>
      <c r="H1192" s="14">
        <v>150</v>
      </c>
      <c r="I1192" s="14">
        <v>84</v>
      </c>
      <c r="J1192" s="9">
        <v>7.6</v>
      </c>
      <c r="K1192" s="14">
        <v>24</v>
      </c>
      <c r="L1192" s="14">
        <v>98.26</v>
      </c>
      <c r="M1192" s="14">
        <v>0.84240000000000004</v>
      </c>
      <c r="N1192" s="14">
        <f t="shared" si="54"/>
        <v>0.96</v>
      </c>
      <c r="O1192" s="14">
        <f t="shared" si="55"/>
        <v>6.8767346938775553</v>
      </c>
      <c r="P1192" s="14"/>
      <c r="Q1192" s="14"/>
      <c r="R1192" s="14"/>
      <c r="W1192" t="s">
        <v>3530</v>
      </c>
      <c r="X1192" s="6">
        <v>2004</v>
      </c>
      <c r="Z1192" s="6">
        <v>0</v>
      </c>
      <c r="AD1192" s="14">
        <v>25</v>
      </c>
    </row>
    <row r="1193" spans="1:30">
      <c r="A1193" s="9">
        <v>10</v>
      </c>
      <c r="B1193" s="9" t="str">
        <f t="shared" si="56"/>
        <v>Gold Sound 1040-4 PAR</v>
      </c>
      <c r="C1193" s="14" t="s">
        <v>1955</v>
      </c>
      <c r="D1193" s="14" t="s">
        <v>1957</v>
      </c>
      <c r="E1193" s="39"/>
      <c r="F1193" s="14"/>
      <c r="G1193" s="14"/>
      <c r="H1193" s="14">
        <v>150</v>
      </c>
      <c r="I1193" s="14">
        <v>87</v>
      </c>
      <c r="J1193" s="9">
        <v>7.6</v>
      </c>
      <c r="K1193" s="14">
        <v>24</v>
      </c>
      <c r="L1193" s="14">
        <v>98.26</v>
      </c>
      <c r="M1193" s="14">
        <v>0.44190000000000002</v>
      </c>
      <c r="N1193" s="14">
        <f t="shared" si="54"/>
        <v>0.47058823529411764</v>
      </c>
      <c r="O1193" s="14">
        <f t="shared" si="55"/>
        <v>7.2487184744720192</v>
      </c>
      <c r="P1193" s="14"/>
      <c r="Q1193" s="14"/>
      <c r="R1193" s="14"/>
      <c r="W1193" t="s">
        <v>3530</v>
      </c>
      <c r="X1193" s="6">
        <v>2004</v>
      </c>
      <c r="Z1193" s="6">
        <v>0</v>
      </c>
      <c r="AD1193" s="14">
        <v>51</v>
      </c>
    </row>
    <row r="1194" spans="1:30">
      <c r="A1194" s="9">
        <v>10</v>
      </c>
      <c r="B1194" s="9" t="str">
        <f t="shared" si="56"/>
        <v>Gold Sound 1040-8</v>
      </c>
      <c r="C1194" s="14" t="s">
        <v>1955</v>
      </c>
      <c r="D1194" s="14" t="s">
        <v>1958</v>
      </c>
      <c r="E1194" s="39"/>
      <c r="F1194" s="14"/>
      <c r="G1194" s="14"/>
      <c r="H1194" s="14">
        <v>150</v>
      </c>
      <c r="I1194" s="14">
        <v>82</v>
      </c>
      <c r="J1194" s="9">
        <v>7.6</v>
      </c>
      <c r="K1194" s="14">
        <v>25</v>
      </c>
      <c r="L1194" s="14">
        <v>65.13</v>
      </c>
      <c r="M1194" s="14">
        <v>0.8478</v>
      </c>
      <c r="N1194" s="14">
        <f t="shared" si="54"/>
        <v>1</v>
      </c>
      <c r="O1194" s="14">
        <f t="shared" si="55"/>
        <v>5.5703022339027592</v>
      </c>
      <c r="P1194" s="14"/>
      <c r="Q1194" s="14"/>
      <c r="R1194" s="14"/>
      <c r="W1194" t="s">
        <v>3530</v>
      </c>
      <c r="X1194" s="6">
        <v>2004</v>
      </c>
      <c r="Z1194" s="6">
        <v>0</v>
      </c>
      <c r="AD1194" s="14">
        <v>25</v>
      </c>
    </row>
    <row r="1195" spans="1:30">
      <c r="A1195" s="9">
        <v>10</v>
      </c>
      <c r="B1195" s="9" t="str">
        <f t="shared" si="56"/>
        <v>Gold Sound 1040-8 PAR</v>
      </c>
      <c r="C1195" s="14" t="s">
        <v>1955</v>
      </c>
      <c r="D1195" s="14" t="s">
        <v>1959</v>
      </c>
      <c r="E1195" s="39"/>
      <c r="F1195" s="14"/>
      <c r="G1195" s="14"/>
      <c r="H1195" s="14">
        <v>150</v>
      </c>
      <c r="I1195" s="14">
        <v>84</v>
      </c>
      <c r="J1195" s="9">
        <v>7.6</v>
      </c>
      <c r="K1195" s="14">
        <v>25</v>
      </c>
      <c r="L1195" s="14">
        <v>65.13</v>
      </c>
      <c r="M1195" s="14">
        <v>0.55779999999999996</v>
      </c>
      <c r="N1195" s="14">
        <f t="shared" si="54"/>
        <v>0.6097560975609756</v>
      </c>
      <c r="O1195" s="14">
        <f t="shared" si="55"/>
        <v>6.5463336775889607</v>
      </c>
      <c r="P1195" s="14"/>
      <c r="Q1195" s="14"/>
      <c r="R1195" s="14"/>
      <c r="W1195" t="s">
        <v>3530</v>
      </c>
      <c r="X1195" s="6">
        <v>2004</v>
      </c>
      <c r="Z1195" s="6">
        <v>0</v>
      </c>
      <c r="AD1195" s="14">
        <v>41</v>
      </c>
    </row>
    <row r="1196" spans="1:30">
      <c r="A1196" s="9">
        <v>10</v>
      </c>
      <c r="B1196" s="9" t="str">
        <f t="shared" si="56"/>
        <v xml:space="preserve">Hi-Vi BS10LÂ Â </v>
      </c>
      <c r="C1196" s="14" t="s">
        <v>8</v>
      </c>
      <c r="D1196" s="14" t="s">
        <v>1960</v>
      </c>
      <c r="E1196" s="39"/>
      <c r="F1196" s="14"/>
      <c r="G1196" s="14"/>
      <c r="H1196" s="14">
        <v>150</v>
      </c>
      <c r="I1196" s="14">
        <v>90</v>
      </c>
      <c r="J1196" s="9">
        <v>10.5</v>
      </c>
      <c r="K1196" s="14">
        <v>43</v>
      </c>
      <c r="L1196" s="14">
        <v>10.1</v>
      </c>
      <c r="M1196" s="14">
        <v>0.45</v>
      </c>
      <c r="N1196" s="14">
        <f t="shared" si="54"/>
        <v>0.5</v>
      </c>
      <c r="O1196" s="14">
        <f t="shared" si="55"/>
        <v>4.4999999999999982</v>
      </c>
      <c r="P1196" s="14"/>
      <c r="Q1196" s="14"/>
      <c r="R1196" s="14"/>
      <c r="W1196" t="s">
        <v>3530</v>
      </c>
      <c r="X1196" s="6">
        <v>2004</v>
      </c>
      <c r="Z1196" s="6">
        <v>0</v>
      </c>
      <c r="AD1196" s="14">
        <v>86</v>
      </c>
    </row>
    <row r="1197" spans="1:30">
      <c r="A1197" s="9">
        <v>10</v>
      </c>
      <c r="B1197" s="9" t="str">
        <f t="shared" si="56"/>
        <v xml:space="preserve">Hi-Vi D10.8 </v>
      </c>
      <c r="C1197" s="14" t="s">
        <v>8</v>
      </c>
      <c r="D1197" s="14" t="s">
        <v>1961</v>
      </c>
      <c r="E1197" s="39"/>
      <c r="F1197" s="14"/>
      <c r="G1197" s="14"/>
      <c r="H1197" s="14">
        <v>150</v>
      </c>
      <c r="I1197" s="14">
        <v>87</v>
      </c>
      <c r="J1197" s="9">
        <v>8.3000000000000007</v>
      </c>
      <c r="K1197" s="14">
        <v>20</v>
      </c>
      <c r="L1197" s="14">
        <v>211.2</v>
      </c>
      <c r="M1197" s="14">
        <v>0.4</v>
      </c>
      <c r="N1197" s="14">
        <f t="shared" si="54"/>
        <v>0.48780487804878048</v>
      </c>
      <c r="O1197" s="14">
        <f t="shared" si="55"/>
        <v>2.2222222222222237</v>
      </c>
      <c r="P1197" s="14"/>
      <c r="Q1197" s="14"/>
      <c r="R1197" s="14"/>
      <c r="W1197" t="s">
        <v>3530</v>
      </c>
      <c r="X1197" s="6">
        <v>2004</v>
      </c>
      <c r="Z1197" s="6">
        <v>0</v>
      </c>
      <c r="AD1197" s="14">
        <v>41</v>
      </c>
    </row>
    <row r="1198" spans="1:30">
      <c r="A1198" s="9">
        <v>10</v>
      </c>
      <c r="B1198" s="9" t="str">
        <f t="shared" si="56"/>
        <v xml:space="preserve">Hi-Vi D10G </v>
      </c>
      <c r="C1198" s="14" t="s">
        <v>8</v>
      </c>
      <c r="D1198" s="14" t="s">
        <v>1962</v>
      </c>
      <c r="E1198" s="39"/>
      <c r="F1198" s="14"/>
      <c r="G1198" s="14"/>
      <c r="H1198" s="14">
        <v>150</v>
      </c>
      <c r="I1198" s="14">
        <v>88</v>
      </c>
      <c r="J1198" s="9">
        <v>8.3000000000000007</v>
      </c>
      <c r="K1198" s="14">
        <v>25</v>
      </c>
      <c r="L1198" s="14">
        <v>138.30000000000001</v>
      </c>
      <c r="M1198" s="14">
        <v>0.44</v>
      </c>
      <c r="N1198" s="14">
        <f t="shared" si="54"/>
        <v>0.54347826086956519</v>
      </c>
      <c r="O1198" s="14">
        <f t="shared" si="55"/>
        <v>2.3109243697478985</v>
      </c>
      <c r="P1198" s="14"/>
      <c r="Q1198" s="14"/>
      <c r="R1198" s="14"/>
      <c r="W1198" t="s">
        <v>3530</v>
      </c>
      <c r="X1198" s="6">
        <v>2004</v>
      </c>
      <c r="Z1198" s="6">
        <v>0</v>
      </c>
      <c r="AD1198" s="14">
        <v>46</v>
      </c>
    </row>
    <row r="1199" spans="1:30">
      <c r="A1199" s="9">
        <v>10</v>
      </c>
      <c r="B1199" s="9" t="str">
        <f t="shared" si="56"/>
        <v xml:space="preserve">Hi-Vi F10 </v>
      </c>
      <c r="C1199" s="14" t="s">
        <v>8</v>
      </c>
      <c r="D1199" s="14" t="s">
        <v>1963</v>
      </c>
      <c r="E1199" s="39"/>
      <c r="F1199" s="14"/>
      <c r="G1199" s="14"/>
      <c r="H1199" s="14">
        <v>100</v>
      </c>
      <c r="I1199" s="14">
        <v>89</v>
      </c>
      <c r="J1199" s="9">
        <v>6</v>
      </c>
      <c r="K1199" s="14">
        <v>30</v>
      </c>
      <c r="L1199" s="14">
        <v>72.099999999999994</v>
      </c>
      <c r="M1199" s="14">
        <v>0.28999999999999998</v>
      </c>
      <c r="N1199" s="14">
        <f t="shared" si="54"/>
        <v>0.34883720930232559</v>
      </c>
      <c r="O1199" s="14">
        <f t="shared" si="55"/>
        <v>1.7193675889328057</v>
      </c>
      <c r="P1199" s="14"/>
      <c r="Q1199" s="14"/>
      <c r="R1199" s="14"/>
      <c r="W1199" t="s">
        <v>3530</v>
      </c>
      <c r="X1199" s="6">
        <v>2004</v>
      </c>
      <c r="Z1199" s="6">
        <v>0</v>
      </c>
      <c r="AD1199" s="14">
        <v>86</v>
      </c>
    </row>
    <row r="1200" spans="1:30">
      <c r="A1200" s="9">
        <v>10</v>
      </c>
      <c r="B1200" s="9" t="str">
        <f t="shared" si="56"/>
        <v xml:space="preserve">Hi-Vi S10IIP </v>
      </c>
      <c r="C1200" s="14" t="s">
        <v>8</v>
      </c>
      <c r="D1200" s="14" t="s">
        <v>1964</v>
      </c>
      <c r="E1200" s="39"/>
      <c r="F1200" s="14"/>
      <c r="G1200" s="14"/>
      <c r="H1200" s="14">
        <v>150</v>
      </c>
      <c r="I1200" s="14">
        <v>93</v>
      </c>
      <c r="J1200" s="9">
        <v>7</v>
      </c>
      <c r="K1200" s="14">
        <v>27</v>
      </c>
      <c r="L1200" s="14">
        <v>98.1</v>
      </c>
      <c r="M1200" s="14">
        <v>0.28999999999999998</v>
      </c>
      <c r="N1200" s="14">
        <f t="shared" si="54"/>
        <v>0.3</v>
      </c>
      <c r="O1200" s="14">
        <f t="shared" si="55"/>
        <v>8.699999999999994</v>
      </c>
      <c r="P1200" s="14"/>
      <c r="Q1200" s="14"/>
      <c r="R1200" s="14"/>
      <c r="W1200" t="s">
        <v>3530</v>
      </c>
      <c r="X1200" s="6">
        <v>2004</v>
      </c>
      <c r="Z1200" s="6">
        <v>0</v>
      </c>
      <c r="AD1200" s="14">
        <v>90</v>
      </c>
    </row>
    <row r="1201" spans="1:30">
      <c r="A1201" s="9">
        <v>10</v>
      </c>
      <c r="B1201" s="9" t="str">
        <f t="shared" si="56"/>
        <v xml:space="preserve">Hi-Vi SP10 </v>
      </c>
      <c r="C1201" s="14" t="s">
        <v>8</v>
      </c>
      <c r="D1201" s="14" t="s">
        <v>1965</v>
      </c>
      <c r="E1201" s="39"/>
      <c r="F1201" s="14"/>
      <c r="G1201" s="14"/>
      <c r="H1201" s="14">
        <v>500</v>
      </c>
      <c r="I1201" s="14">
        <v>84</v>
      </c>
      <c r="J1201" s="9">
        <v>15.5</v>
      </c>
      <c r="K1201" s="14">
        <v>34</v>
      </c>
      <c r="L1201" s="14">
        <v>17.100000000000001</v>
      </c>
      <c r="M1201" s="14">
        <v>0.56999999999999995</v>
      </c>
      <c r="N1201" s="14">
        <f t="shared" si="54"/>
        <v>0.65384615384615385</v>
      </c>
      <c r="O1201" s="14">
        <f t="shared" si="55"/>
        <v>4.4449541284403624</v>
      </c>
      <c r="P1201" s="14"/>
      <c r="Q1201" s="14"/>
      <c r="R1201" s="14"/>
      <c r="W1201" t="s">
        <v>3530</v>
      </c>
      <c r="X1201" s="6">
        <v>2004</v>
      </c>
      <c r="Z1201" s="6">
        <v>0</v>
      </c>
      <c r="AD1201" s="14">
        <v>52</v>
      </c>
    </row>
    <row r="1202" spans="1:30">
      <c r="A1202" s="9">
        <v>10</v>
      </c>
      <c r="B1202" s="9" t="str">
        <f t="shared" si="56"/>
        <v xml:space="preserve">Hi-Vi SS10 </v>
      </c>
      <c r="C1202" s="14" t="s">
        <v>8</v>
      </c>
      <c r="D1202" s="14" t="s">
        <v>1966</v>
      </c>
      <c r="E1202" s="39"/>
      <c r="F1202" s="14"/>
      <c r="G1202" s="14"/>
      <c r="H1202" s="14">
        <v>150</v>
      </c>
      <c r="I1202" s="14">
        <v>89</v>
      </c>
      <c r="J1202" s="9">
        <v>7.3</v>
      </c>
      <c r="K1202" s="14">
        <v>16</v>
      </c>
      <c r="L1202" s="14">
        <v>303.2</v>
      </c>
      <c r="M1202" s="14">
        <v>0.22</v>
      </c>
      <c r="N1202" s="14">
        <f t="shared" si="54"/>
        <v>0.25806451612903225</v>
      </c>
      <c r="O1202" s="14">
        <f t="shared" si="55"/>
        <v>1.4915254237288127</v>
      </c>
      <c r="P1202" s="14"/>
      <c r="Q1202" s="14"/>
      <c r="R1202" s="14"/>
      <c r="W1202" t="s">
        <v>3530</v>
      </c>
      <c r="X1202" s="6">
        <v>2004</v>
      </c>
      <c r="Z1202" s="6">
        <v>0</v>
      </c>
      <c r="AD1202" s="14">
        <v>62</v>
      </c>
    </row>
    <row r="1203" spans="1:30">
      <c r="A1203" s="9">
        <v>10</v>
      </c>
      <c r="B1203" s="9" t="str">
        <f t="shared" si="56"/>
        <v xml:space="preserve">Hi-Vi W10 </v>
      </c>
      <c r="C1203" s="14" t="s">
        <v>8</v>
      </c>
      <c r="D1203" s="14" t="s">
        <v>1967</v>
      </c>
      <c r="E1203" s="39"/>
      <c r="F1203" s="14"/>
      <c r="G1203" s="14"/>
      <c r="H1203" s="14">
        <v>150</v>
      </c>
      <c r="I1203" s="14">
        <v>90</v>
      </c>
      <c r="J1203" s="9">
        <v>7</v>
      </c>
      <c r="K1203" s="14">
        <v>35</v>
      </c>
      <c r="L1203" s="14">
        <v>81.400000000000006</v>
      </c>
      <c r="M1203" s="14">
        <v>0.37</v>
      </c>
      <c r="N1203" s="14">
        <f t="shared" si="54"/>
        <v>0.44871794871794873</v>
      </c>
      <c r="O1203" s="14">
        <f t="shared" si="55"/>
        <v>2.1091205211726392</v>
      </c>
      <c r="P1203" s="14"/>
      <c r="Q1203" s="14"/>
      <c r="R1203" s="14"/>
      <c r="W1203" t="s">
        <v>3530</v>
      </c>
      <c r="X1203" s="6">
        <v>2004</v>
      </c>
      <c r="Z1203" s="6">
        <v>0</v>
      </c>
      <c r="AD1203" s="14">
        <v>78</v>
      </c>
    </row>
    <row r="1204" spans="1:30">
      <c r="A1204" s="9">
        <v>10</v>
      </c>
      <c r="B1204" s="9" t="str">
        <f t="shared" si="56"/>
        <v xml:space="preserve">Hi-Vi W10 </v>
      </c>
      <c r="C1204" s="14" t="s">
        <v>8</v>
      </c>
      <c r="D1204" s="14" t="s">
        <v>1967</v>
      </c>
      <c r="E1204" s="39"/>
      <c r="F1204" s="14"/>
      <c r="G1204" s="14"/>
      <c r="H1204" s="14">
        <v>150</v>
      </c>
      <c r="I1204" s="14">
        <v>90</v>
      </c>
      <c r="J1204" s="9">
        <v>7</v>
      </c>
      <c r="K1204" s="14">
        <v>35</v>
      </c>
      <c r="L1204" s="14">
        <v>81.400000000000006</v>
      </c>
      <c r="M1204" s="14">
        <v>0.37</v>
      </c>
      <c r="N1204" s="14">
        <f t="shared" si="54"/>
        <v>0.44871794871794873</v>
      </c>
      <c r="O1204" s="14">
        <f t="shared" si="55"/>
        <v>2.1091205211726392</v>
      </c>
      <c r="P1204" s="14"/>
      <c r="Q1204" s="14"/>
      <c r="R1204" s="14"/>
      <c r="W1204" t="s">
        <v>3530</v>
      </c>
      <c r="X1204" s="6">
        <v>2004</v>
      </c>
      <c r="Z1204" s="6">
        <v>0</v>
      </c>
      <c r="AD1204" s="14">
        <v>78</v>
      </c>
    </row>
    <row r="1205" spans="1:30">
      <c r="A1205" s="9">
        <v>10</v>
      </c>
      <c r="B1205" s="9" t="str">
        <f t="shared" si="56"/>
        <v>Infinity 100.1dvc</v>
      </c>
      <c r="C1205" s="14" t="s">
        <v>863</v>
      </c>
      <c r="D1205" s="14" t="s">
        <v>1968</v>
      </c>
      <c r="E1205" s="39"/>
      <c r="F1205" s="14"/>
      <c r="G1205" s="14"/>
      <c r="H1205" s="14">
        <v>250</v>
      </c>
      <c r="I1205" s="14"/>
      <c r="J1205" s="9">
        <v>9.5</v>
      </c>
      <c r="K1205" s="14">
        <v>33.020000000000003</v>
      </c>
      <c r="L1205" s="14">
        <v>40.670999999999999</v>
      </c>
      <c r="M1205" s="14">
        <v>0.46</v>
      </c>
      <c r="N1205" s="14">
        <f t="shared" si="54"/>
        <v>0.47855072463768122</v>
      </c>
      <c r="O1205" s="14">
        <f t="shared" si="55"/>
        <v>11.866562499999985</v>
      </c>
      <c r="P1205" s="14"/>
      <c r="Q1205" s="14"/>
      <c r="R1205" s="14"/>
      <c r="W1205" t="s">
        <v>3530</v>
      </c>
      <c r="X1205" s="6">
        <v>2004</v>
      </c>
      <c r="Z1205" s="6">
        <v>0</v>
      </c>
      <c r="AD1205" s="14">
        <v>69</v>
      </c>
    </row>
    <row r="1206" spans="1:30">
      <c r="A1206" s="9">
        <v>10</v>
      </c>
      <c r="B1206" s="9" t="str">
        <f t="shared" si="56"/>
        <v>Infinity 100.1se</v>
      </c>
      <c r="C1206" s="14" t="s">
        <v>863</v>
      </c>
      <c r="D1206" s="14" t="s">
        <v>1969</v>
      </c>
      <c r="E1206" s="39"/>
      <c r="F1206" s="14"/>
      <c r="G1206" s="14"/>
      <c r="H1206" s="14">
        <v>250</v>
      </c>
      <c r="I1206" s="14"/>
      <c r="J1206" s="9">
        <v>7.43</v>
      </c>
      <c r="K1206" s="14">
        <v>31.91</v>
      </c>
      <c r="L1206" s="14">
        <v>50.103999999999999</v>
      </c>
      <c r="M1206" s="14">
        <v>0.41</v>
      </c>
      <c r="N1206" s="14">
        <f t="shared" si="54"/>
        <v>0.42546666666666666</v>
      </c>
      <c r="O1206" s="14">
        <f t="shared" si="55"/>
        <v>11.278534482758634</v>
      </c>
      <c r="P1206" s="14"/>
      <c r="Q1206" s="14"/>
      <c r="R1206" s="14"/>
      <c r="W1206" t="s">
        <v>3530</v>
      </c>
      <c r="X1206" s="6">
        <v>2004</v>
      </c>
      <c r="Z1206" s="6">
        <v>0</v>
      </c>
      <c r="AD1206" s="14">
        <v>75</v>
      </c>
    </row>
    <row r="1207" spans="1:30">
      <c r="A1207" s="9">
        <v>10</v>
      </c>
      <c r="B1207" s="9" t="str">
        <f t="shared" si="56"/>
        <v>Infinity 1000GTi</v>
      </c>
      <c r="C1207" s="14" t="s">
        <v>863</v>
      </c>
      <c r="D1207" s="14" t="s">
        <v>1970</v>
      </c>
      <c r="E1207" s="39"/>
      <c r="F1207" s="14"/>
      <c r="G1207" s="14"/>
      <c r="H1207" s="14">
        <v>300</v>
      </c>
      <c r="I1207" s="14"/>
      <c r="J1207" s="9">
        <v>5.9690000000000003</v>
      </c>
      <c r="K1207" s="14">
        <v>62</v>
      </c>
      <c r="L1207" s="14">
        <v>18.98</v>
      </c>
      <c r="M1207" s="14">
        <v>0.64</v>
      </c>
      <c r="N1207" s="14">
        <f t="shared" si="54"/>
        <v>0.72093023255813948</v>
      </c>
      <c r="O1207" s="14">
        <f t="shared" si="55"/>
        <v>5.70114942528736</v>
      </c>
      <c r="P1207" s="14"/>
      <c r="Q1207" s="14"/>
      <c r="R1207" s="14"/>
      <c r="W1207" t="s">
        <v>3530</v>
      </c>
      <c r="X1207" s="6">
        <v>2004</v>
      </c>
      <c r="Z1207" s="6">
        <v>0</v>
      </c>
      <c r="AD1207" s="14">
        <v>86</v>
      </c>
    </row>
    <row r="1208" spans="1:30">
      <c r="A1208" s="9">
        <v>10</v>
      </c>
      <c r="B1208" s="9" t="str">
        <f t="shared" si="56"/>
        <v>Infinity 1011w</v>
      </c>
      <c r="C1208" s="14" t="s">
        <v>863</v>
      </c>
      <c r="D1208" s="14" t="s">
        <v>1971</v>
      </c>
      <c r="E1208" s="39"/>
      <c r="F1208" s="14"/>
      <c r="G1208" s="14"/>
      <c r="H1208" s="14">
        <v>225</v>
      </c>
      <c r="I1208" s="14"/>
      <c r="J1208" s="9">
        <v>4.5</v>
      </c>
      <c r="K1208" s="14">
        <v>35.35</v>
      </c>
      <c r="L1208" s="14">
        <v>63.645000000000003</v>
      </c>
      <c r="M1208" s="14">
        <v>0.3</v>
      </c>
      <c r="N1208" s="14">
        <f t="shared" si="54"/>
        <v>0.31008771929824563</v>
      </c>
      <c r="O1208" s="14">
        <f t="shared" si="55"/>
        <v>9.2217391304347593</v>
      </c>
      <c r="P1208" s="14"/>
      <c r="Q1208" s="14"/>
      <c r="R1208" s="14"/>
      <c r="W1208" t="s">
        <v>3530</v>
      </c>
      <c r="X1208" s="6">
        <v>2004</v>
      </c>
      <c r="Z1208" s="6">
        <v>0</v>
      </c>
      <c r="AD1208" s="14">
        <v>114</v>
      </c>
    </row>
    <row r="1209" spans="1:30">
      <c r="A1209" s="9">
        <v>10</v>
      </c>
      <c r="B1209" s="9" t="str">
        <f t="shared" si="56"/>
        <v>Infinity 1020w</v>
      </c>
      <c r="C1209" s="14" t="s">
        <v>863</v>
      </c>
      <c r="D1209" s="14" t="s">
        <v>1972</v>
      </c>
      <c r="E1209" s="39"/>
      <c r="F1209" s="14"/>
      <c r="G1209" s="14"/>
      <c r="H1209" s="14">
        <v>250</v>
      </c>
      <c r="I1209" s="14"/>
      <c r="J1209" s="9">
        <v>11.913</v>
      </c>
      <c r="K1209" s="14">
        <v>31.623000000000001</v>
      </c>
      <c r="L1209" s="14">
        <v>54.527999999999999</v>
      </c>
      <c r="M1209" s="14">
        <v>0.47699999999999998</v>
      </c>
      <c r="N1209" s="14">
        <f t="shared" si="54"/>
        <v>0.50195238095238093</v>
      </c>
      <c r="O1209" s="14">
        <f t="shared" si="55"/>
        <v>9.5955286259541896</v>
      </c>
      <c r="P1209" s="14"/>
      <c r="Q1209" s="14"/>
      <c r="R1209" s="14"/>
      <c r="W1209" t="s">
        <v>3530</v>
      </c>
      <c r="X1209" s="6">
        <v>2004</v>
      </c>
      <c r="Z1209" s="6">
        <v>0</v>
      </c>
      <c r="AD1209" s="14">
        <v>63</v>
      </c>
    </row>
    <row r="1210" spans="1:30">
      <c r="A1210" s="9">
        <v>10</v>
      </c>
      <c r="B1210" s="9" t="str">
        <f t="shared" si="56"/>
        <v>Infinity DS100</v>
      </c>
      <c r="C1210" s="14" t="s">
        <v>863</v>
      </c>
      <c r="D1210" s="14" t="s">
        <v>1973</v>
      </c>
      <c r="E1210" s="39"/>
      <c r="F1210" s="14"/>
      <c r="G1210" s="14"/>
      <c r="H1210" s="14">
        <v>100</v>
      </c>
      <c r="I1210" s="14"/>
      <c r="J1210" s="9">
        <v>4.25</v>
      </c>
      <c r="K1210" s="14">
        <v>35.61</v>
      </c>
      <c r="L1210" s="14">
        <v>74.38</v>
      </c>
      <c r="M1210" s="14">
        <v>0.43</v>
      </c>
      <c r="N1210" s="14">
        <f t="shared" si="54"/>
        <v>0.4748</v>
      </c>
      <c r="O1210" s="14">
        <f t="shared" si="55"/>
        <v>4.5572321428571358</v>
      </c>
      <c r="P1210" s="14"/>
      <c r="Q1210" s="14"/>
      <c r="R1210" s="14"/>
      <c r="W1210" t="s">
        <v>3530</v>
      </c>
      <c r="X1210" s="6">
        <v>2004</v>
      </c>
      <c r="Z1210" s="6">
        <v>0</v>
      </c>
      <c r="AD1210" s="14">
        <v>75</v>
      </c>
    </row>
    <row r="1211" spans="1:30">
      <c r="A1211" s="9">
        <v>10</v>
      </c>
      <c r="B1211" s="9" t="str">
        <f t="shared" si="56"/>
        <v>Infinity GT1000</v>
      </c>
      <c r="C1211" s="14" t="s">
        <v>863</v>
      </c>
      <c r="D1211" s="14" t="s">
        <v>1974</v>
      </c>
      <c r="E1211" s="39"/>
      <c r="F1211" s="14"/>
      <c r="G1211" s="14"/>
      <c r="H1211" s="14">
        <v>260</v>
      </c>
      <c r="I1211" s="14"/>
      <c r="J1211" s="9">
        <v>7.1529999999999996</v>
      </c>
      <c r="K1211" s="14">
        <v>28.64</v>
      </c>
      <c r="L1211" s="14">
        <v>61.73</v>
      </c>
      <c r="M1211" s="14">
        <v>0.38</v>
      </c>
      <c r="N1211" s="14">
        <f t="shared" si="54"/>
        <v>0.39232876712328768</v>
      </c>
      <c r="O1211" s="14">
        <f t="shared" si="55"/>
        <v>12.092444444444416</v>
      </c>
      <c r="P1211" s="14"/>
      <c r="Q1211" s="14"/>
      <c r="R1211" s="14"/>
      <c r="W1211" t="s">
        <v>3530</v>
      </c>
      <c r="X1211" s="6">
        <v>2004</v>
      </c>
      <c r="Z1211" s="6">
        <v>0</v>
      </c>
      <c r="AD1211" s="14">
        <v>73</v>
      </c>
    </row>
    <row r="1212" spans="1:30">
      <c r="A1212" s="9">
        <v>10</v>
      </c>
      <c r="B1212" s="9" t="str">
        <f t="shared" si="56"/>
        <v>Infinity GT1000D</v>
      </c>
      <c r="C1212" s="14" t="s">
        <v>863</v>
      </c>
      <c r="D1212" s="14" t="s">
        <v>1975</v>
      </c>
      <c r="E1212" s="39"/>
      <c r="F1212" s="14"/>
      <c r="G1212" s="14"/>
      <c r="H1212" s="14">
        <v>260</v>
      </c>
      <c r="I1212" s="14"/>
      <c r="J1212" s="9">
        <v>7.1529999999999996</v>
      </c>
      <c r="K1212" s="14">
        <v>27.657</v>
      </c>
      <c r="L1212" s="14">
        <v>62.1</v>
      </c>
      <c r="M1212" s="14">
        <v>0.37</v>
      </c>
      <c r="N1212" s="14">
        <f t="shared" si="54"/>
        <v>0.38412499999999999</v>
      </c>
      <c r="O1212" s="14">
        <f t="shared" si="55"/>
        <v>10.062035398230089</v>
      </c>
      <c r="P1212" s="14"/>
      <c r="Q1212" s="14"/>
      <c r="R1212" s="14"/>
      <c r="W1212" t="s">
        <v>3530</v>
      </c>
      <c r="X1212" s="6">
        <v>2004</v>
      </c>
      <c r="Z1212" s="6">
        <v>0</v>
      </c>
      <c r="AD1212" s="14">
        <v>72</v>
      </c>
    </row>
    <row r="1213" spans="1:30">
      <c r="A1213" s="9">
        <v>10</v>
      </c>
      <c r="B1213" s="9" t="str">
        <f t="shared" si="56"/>
        <v>Infinity GT1001</v>
      </c>
      <c r="C1213" s="14" t="s">
        <v>863</v>
      </c>
      <c r="D1213" s="14" t="s">
        <v>1976</v>
      </c>
      <c r="E1213" s="39"/>
      <c r="F1213" s="14"/>
      <c r="G1213" s="14"/>
      <c r="H1213" s="14">
        <v>275</v>
      </c>
      <c r="I1213" s="14"/>
      <c r="J1213" s="9">
        <v>11.913</v>
      </c>
      <c r="K1213" s="14">
        <v>29.6</v>
      </c>
      <c r="L1213" s="14">
        <v>55</v>
      </c>
      <c r="M1213" s="14">
        <v>0.38900000000000001</v>
      </c>
      <c r="N1213" s="14">
        <f t="shared" si="54"/>
        <v>0.40547945205479452</v>
      </c>
      <c r="O1213" s="14">
        <f t="shared" si="55"/>
        <v>9.5714048212801259</v>
      </c>
      <c r="P1213" s="14"/>
      <c r="Q1213" s="14"/>
      <c r="R1213" s="14"/>
      <c r="W1213" t="s">
        <v>3530</v>
      </c>
      <c r="X1213" s="6">
        <v>2004</v>
      </c>
      <c r="Z1213" s="6">
        <v>0</v>
      </c>
      <c r="AD1213" s="14">
        <v>73</v>
      </c>
    </row>
    <row r="1214" spans="1:30">
      <c r="A1214" s="9">
        <v>10</v>
      </c>
      <c r="B1214" s="9" t="str">
        <f t="shared" si="56"/>
        <v>Infinity GT1001D</v>
      </c>
      <c r="C1214" s="14" t="s">
        <v>863</v>
      </c>
      <c r="D1214" s="14" t="s">
        <v>1977</v>
      </c>
      <c r="E1214" s="39"/>
      <c r="F1214" s="14"/>
      <c r="G1214" s="14"/>
      <c r="H1214" s="14">
        <v>275</v>
      </c>
      <c r="I1214" s="14"/>
      <c r="J1214" s="9">
        <v>11.663</v>
      </c>
      <c r="K1214" s="14">
        <v>26.4</v>
      </c>
      <c r="L1214" s="14">
        <v>52</v>
      </c>
      <c r="M1214" s="14">
        <v>0.38600000000000001</v>
      </c>
      <c r="N1214" s="14">
        <f t="shared" si="54"/>
        <v>0.39999999999999997</v>
      </c>
      <c r="O1214" s="14">
        <f t="shared" si="55"/>
        <v>11.028571428571443</v>
      </c>
      <c r="P1214" s="14"/>
      <c r="Q1214" s="14"/>
      <c r="R1214" s="14"/>
      <c r="W1214" t="s">
        <v>3530</v>
      </c>
      <c r="X1214" s="6">
        <v>2004</v>
      </c>
      <c r="Z1214" s="6">
        <v>0</v>
      </c>
      <c r="AD1214" s="14">
        <v>66</v>
      </c>
    </row>
    <row r="1215" spans="1:30">
      <c r="A1215" s="9">
        <v>10</v>
      </c>
      <c r="B1215" s="9" t="str">
        <f t="shared" si="56"/>
        <v>Infinity Kappa100.3DVC</v>
      </c>
      <c r="C1215" s="14" t="s">
        <v>863</v>
      </c>
      <c r="D1215" s="14" t="s">
        <v>1978</v>
      </c>
      <c r="E1215" s="39"/>
      <c r="F1215" s="14"/>
      <c r="G1215" s="14"/>
      <c r="H1215" s="14">
        <v>275</v>
      </c>
      <c r="I1215" s="14"/>
      <c r="J1215" s="9">
        <v>13.5</v>
      </c>
      <c r="K1215" s="14">
        <v>31.06</v>
      </c>
      <c r="L1215" s="14">
        <v>28.9</v>
      </c>
      <c r="M1215" s="14">
        <v>0.47</v>
      </c>
      <c r="N1215" s="14">
        <f t="shared" si="54"/>
        <v>0.50918032786885248</v>
      </c>
      <c r="O1215" s="14">
        <f t="shared" si="55"/>
        <v>6.1080334728033421</v>
      </c>
      <c r="P1215" s="14"/>
      <c r="Q1215" s="14"/>
      <c r="R1215" s="14"/>
      <c r="W1215" t="s">
        <v>3530</v>
      </c>
      <c r="X1215" s="6">
        <v>2004</v>
      </c>
      <c r="Z1215" s="6">
        <v>0</v>
      </c>
      <c r="AD1215" s="14">
        <v>61</v>
      </c>
    </row>
    <row r="1216" spans="1:30">
      <c r="A1216" s="9">
        <v>10</v>
      </c>
      <c r="B1216" s="9" t="str">
        <f t="shared" si="56"/>
        <v>Infinity KCS-100BR</v>
      </c>
      <c r="C1216" s="14" t="s">
        <v>863</v>
      </c>
      <c r="D1216" s="14" t="s">
        <v>1979</v>
      </c>
      <c r="E1216" s="39"/>
      <c r="F1216" s="14"/>
      <c r="G1216" s="14"/>
      <c r="H1216" s="14">
        <v>200</v>
      </c>
      <c r="I1216" s="14">
        <v>90</v>
      </c>
      <c r="J1216" s="9">
        <v>6.7</v>
      </c>
      <c r="K1216" s="14">
        <v>29</v>
      </c>
      <c r="L1216" s="14">
        <v>110.4</v>
      </c>
      <c r="M1216" s="14">
        <v>0.3831</v>
      </c>
      <c r="N1216" s="14">
        <f t="shared" si="54"/>
        <v>0.40277777777777779</v>
      </c>
      <c r="O1216" s="14">
        <f t="shared" si="55"/>
        <v>7.8415443252399886</v>
      </c>
      <c r="P1216" s="14"/>
      <c r="Q1216" s="14"/>
      <c r="R1216" s="14"/>
      <c r="W1216" t="s">
        <v>3530</v>
      </c>
      <c r="X1216" s="6">
        <v>2004</v>
      </c>
      <c r="Z1216" s="6">
        <v>0</v>
      </c>
      <c r="AD1216" s="14">
        <v>72</v>
      </c>
    </row>
    <row r="1217" spans="1:30">
      <c r="A1217" s="9">
        <v>10</v>
      </c>
      <c r="B1217" s="9" t="str">
        <f t="shared" si="56"/>
        <v>Infinity KCS-100IB</v>
      </c>
      <c r="C1217" s="14" t="s">
        <v>863</v>
      </c>
      <c r="D1217" s="14" t="s">
        <v>1980</v>
      </c>
      <c r="E1217" s="39"/>
      <c r="F1217" s="14"/>
      <c r="G1217" s="14"/>
      <c r="H1217" s="14">
        <v>175</v>
      </c>
      <c r="I1217" s="14">
        <v>89</v>
      </c>
      <c r="J1217" s="9">
        <v>6.7</v>
      </c>
      <c r="K1217" s="14">
        <v>34</v>
      </c>
      <c r="L1217" s="14">
        <v>70.8</v>
      </c>
      <c r="M1217" s="14">
        <v>0.48970000000000002</v>
      </c>
      <c r="N1217" s="14">
        <f t="shared" si="54"/>
        <v>0.51515151515151514</v>
      </c>
      <c r="O1217" s="14">
        <f t="shared" si="55"/>
        <v>9.9117752113347084</v>
      </c>
      <c r="P1217" s="14"/>
      <c r="Q1217" s="14"/>
      <c r="R1217" s="14"/>
      <c r="W1217" t="s">
        <v>3530</v>
      </c>
      <c r="X1217" s="6">
        <v>2004</v>
      </c>
      <c r="Z1217" s="6">
        <v>0</v>
      </c>
      <c r="AD1217" s="14">
        <v>66</v>
      </c>
    </row>
    <row r="1218" spans="1:30">
      <c r="A1218" s="9">
        <v>10</v>
      </c>
      <c r="B1218" s="9" t="str">
        <f t="shared" si="56"/>
        <v>Infinity P1000</v>
      </c>
      <c r="C1218" s="14" t="s">
        <v>863</v>
      </c>
      <c r="D1218" s="14" t="s">
        <v>1981</v>
      </c>
      <c r="E1218" s="39"/>
      <c r="F1218" s="14"/>
      <c r="G1218" s="14"/>
      <c r="H1218" s="14">
        <v>260</v>
      </c>
      <c r="I1218" s="14"/>
      <c r="J1218" s="9">
        <v>7.7469999999999999</v>
      </c>
      <c r="K1218" s="14">
        <v>30</v>
      </c>
      <c r="L1218" s="14">
        <v>71</v>
      </c>
      <c r="M1218" s="14">
        <v>0.377</v>
      </c>
      <c r="N1218" s="14">
        <f t="shared" ref="N1218:N1281" si="57">IF(AD1218&gt;0,K1218/AD1218,0)</f>
        <v>0.40540540540540543</v>
      </c>
      <c r="O1218" s="14">
        <f t="shared" ref="O1218:O1281" si="58">IF(AD1218&gt;0,1/(1/M1218-1/N1218),0)</f>
        <v>5.3805899143672589</v>
      </c>
      <c r="P1218" s="14"/>
      <c r="Q1218" s="14"/>
      <c r="R1218" s="14"/>
      <c r="W1218" t="s">
        <v>3530</v>
      </c>
      <c r="X1218" s="6">
        <v>2004</v>
      </c>
      <c r="Z1218" s="6">
        <v>0</v>
      </c>
      <c r="AD1218" s="14">
        <v>74</v>
      </c>
    </row>
    <row r="1219" spans="1:30">
      <c r="A1219" s="9">
        <v>10</v>
      </c>
      <c r="B1219" s="9" t="str">
        <f t="shared" ref="B1219:B1282" si="59">CONCATENATE(C1219,CHAR(32),D1219)</f>
        <v>Infinity P1040</v>
      </c>
      <c r="C1219" s="14" t="s">
        <v>863</v>
      </c>
      <c r="D1219" s="14" t="s">
        <v>1982</v>
      </c>
      <c r="E1219" s="39"/>
      <c r="F1219" s="14"/>
      <c r="G1219" s="14"/>
      <c r="H1219" s="14">
        <v>275</v>
      </c>
      <c r="I1219" s="14"/>
      <c r="J1219" s="9">
        <v>11.913</v>
      </c>
      <c r="K1219" s="14">
        <v>32.97</v>
      </c>
      <c r="L1219" s="14">
        <v>45.615000000000002</v>
      </c>
      <c r="M1219" s="14">
        <v>0.41699999999999998</v>
      </c>
      <c r="N1219" s="14">
        <f t="shared" si="57"/>
        <v>0.43959999999999999</v>
      </c>
      <c r="O1219" s="14">
        <f t="shared" si="58"/>
        <v>8.1112035398229967</v>
      </c>
      <c r="P1219" s="14"/>
      <c r="Q1219" s="14"/>
      <c r="R1219" s="14"/>
      <c r="W1219" t="s">
        <v>3530</v>
      </c>
      <c r="X1219" s="6">
        <v>2004</v>
      </c>
      <c r="Z1219" s="6">
        <v>0</v>
      </c>
      <c r="AD1219" s="14">
        <v>75</v>
      </c>
    </row>
    <row r="1220" spans="1:30">
      <c r="A1220" s="9">
        <v>10</v>
      </c>
      <c r="B1220" s="9" t="str">
        <f t="shared" si="59"/>
        <v>Infinity Perfect10</v>
      </c>
      <c r="C1220" s="14" t="s">
        <v>863</v>
      </c>
      <c r="D1220" s="14" t="s">
        <v>1983</v>
      </c>
      <c r="E1220" s="39"/>
      <c r="F1220" s="14"/>
      <c r="G1220" s="14"/>
      <c r="H1220" s="14">
        <v>350</v>
      </c>
      <c r="I1220" s="14"/>
      <c r="J1220" s="9">
        <v>14.15</v>
      </c>
      <c r="K1220" s="14">
        <v>28.353999999999999</v>
      </c>
      <c r="L1220" s="14">
        <v>32.130000000000003</v>
      </c>
      <c r="M1220" s="14">
        <v>0.42</v>
      </c>
      <c r="N1220" s="14">
        <f t="shared" si="57"/>
        <v>0.44303124999999999</v>
      </c>
      <c r="O1220" s="14">
        <f t="shared" si="58"/>
        <v>8.0791587516960739</v>
      </c>
      <c r="P1220" s="14"/>
      <c r="Q1220" s="14"/>
      <c r="R1220" s="14"/>
      <c r="W1220" t="s">
        <v>3530</v>
      </c>
      <c r="X1220" s="6">
        <v>2004</v>
      </c>
      <c r="Z1220" s="6">
        <v>0</v>
      </c>
      <c r="AD1220" s="14">
        <v>64</v>
      </c>
    </row>
    <row r="1221" spans="1:30">
      <c r="A1221" s="9">
        <v>10</v>
      </c>
      <c r="B1221" s="9" t="str">
        <f t="shared" si="59"/>
        <v>Infinity Reference 1020w</v>
      </c>
      <c r="C1221" s="14" t="s">
        <v>863</v>
      </c>
      <c r="D1221" s="14" t="s">
        <v>1984</v>
      </c>
      <c r="E1221" s="39"/>
      <c r="F1221" s="14"/>
      <c r="G1221" s="14"/>
      <c r="H1221" s="14">
        <v>250</v>
      </c>
      <c r="I1221" s="14"/>
      <c r="J1221" s="9">
        <v>11.91</v>
      </c>
      <c r="K1221" s="14">
        <v>29.24</v>
      </c>
      <c r="L1221" s="14">
        <v>52.9</v>
      </c>
      <c r="M1221" s="14">
        <v>0.54</v>
      </c>
      <c r="N1221" s="14">
        <f t="shared" si="57"/>
        <v>0.58479999999999999</v>
      </c>
      <c r="O1221" s="14">
        <f t="shared" si="58"/>
        <v>7.0489285714285854</v>
      </c>
      <c r="P1221" s="14"/>
      <c r="Q1221" s="14"/>
      <c r="R1221" s="14"/>
      <c r="W1221" t="s">
        <v>3530</v>
      </c>
      <c r="X1221" s="6">
        <v>2004</v>
      </c>
      <c r="Z1221" s="6">
        <v>0</v>
      </c>
      <c r="AD1221" s="14">
        <v>50</v>
      </c>
    </row>
    <row r="1222" spans="1:30">
      <c r="A1222" s="9">
        <v>10</v>
      </c>
      <c r="B1222" s="9" t="str">
        <f t="shared" si="59"/>
        <v>Infinity Reference 1020w</v>
      </c>
      <c r="C1222" s="14" t="s">
        <v>863</v>
      </c>
      <c r="D1222" s="14" t="s">
        <v>1984</v>
      </c>
      <c r="E1222" s="39"/>
      <c r="F1222" s="14"/>
      <c r="G1222" s="14"/>
      <c r="H1222" s="14">
        <v>250</v>
      </c>
      <c r="I1222" s="14"/>
      <c r="J1222" s="9">
        <v>11.91</v>
      </c>
      <c r="K1222" s="14">
        <v>29.24</v>
      </c>
      <c r="L1222" s="14">
        <v>52.9</v>
      </c>
      <c r="M1222" s="14">
        <v>0.54</v>
      </c>
      <c r="N1222" s="14">
        <f t="shared" si="57"/>
        <v>0.58479999999999999</v>
      </c>
      <c r="O1222" s="14">
        <f t="shared" si="58"/>
        <v>7.0489285714285854</v>
      </c>
      <c r="P1222" s="14"/>
      <c r="Q1222" s="14"/>
      <c r="R1222" s="14"/>
      <c r="W1222" t="s">
        <v>3530</v>
      </c>
      <c r="X1222" s="6">
        <v>2004</v>
      </c>
      <c r="Z1222" s="6">
        <v>0</v>
      </c>
      <c r="AD1222" s="14">
        <v>50</v>
      </c>
    </row>
    <row r="1223" spans="1:30">
      <c r="A1223" s="9">
        <v>10</v>
      </c>
      <c r="B1223" s="9" t="str">
        <f t="shared" si="59"/>
        <v>Infinity TenX</v>
      </c>
      <c r="C1223" s="14" t="s">
        <v>863</v>
      </c>
      <c r="D1223" s="14" t="s">
        <v>1985</v>
      </c>
      <c r="E1223" s="39"/>
      <c r="F1223" s="14"/>
      <c r="G1223" s="14"/>
      <c r="H1223" s="14">
        <v>250</v>
      </c>
      <c r="I1223" s="14"/>
      <c r="J1223" s="9">
        <v>10.050000000000001</v>
      </c>
      <c r="K1223" s="14">
        <v>38.6</v>
      </c>
      <c r="L1223" s="14">
        <v>49.860999999999997</v>
      </c>
      <c r="M1223" s="14">
        <v>0.35</v>
      </c>
      <c r="N1223" s="14">
        <f t="shared" si="57"/>
        <v>0.36761904761904762</v>
      </c>
      <c r="O1223" s="14">
        <f t="shared" si="58"/>
        <v>7.3027027027026934</v>
      </c>
      <c r="P1223" s="14"/>
      <c r="Q1223" s="14"/>
      <c r="R1223" s="14"/>
      <c r="W1223" t="s">
        <v>3530</v>
      </c>
      <c r="X1223" s="6">
        <v>2004</v>
      </c>
      <c r="Z1223" s="6">
        <v>0</v>
      </c>
      <c r="AD1223" s="14">
        <v>105</v>
      </c>
    </row>
    <row r="1224" spans="1:30">
      <c r="A1224" s="9">
        <v>10</v>
      </c>
      <c r="B1224" s="9" t="str">
        <f t="shared" si="59"/>
        <v>Infinity TenXdvc</v>
      </c>
      <c r="C1224" s="14" t="s">
        <v>863</v>
      </c>
      <c r="D1224" s="14" t="s">
        <v>1986</v>
      </c>
      <c r="E1224" s="39"/>
      <c r="F1224" s="14"/>
      <c r="G1224" s="14"/>
      <c r="H1224" s="14">
        <v>250</v>
      </c>
      <c r="I1224" s="14"/>
      <c r="J1224" s="9">
        <v>10.050000000000001</v>
      </c>
      <c r="K1224" s="14">
        <v>34.514000000000003</v>
      </c>
      <c r="L1224" s="14">
        <v>45.87</v>
      </c>
      <c r="M1224" s="14">
        <v>0.312</v>
      </c>
      <c r="N1224" s="14">
        <f t="shared" si="57"/>
        <v>0.33837254901960789</v>
      </c>
      <c r="O1224" s="14">
        <f t="shared" si="58"/>
        <v>4.0031107806691368</v>
      </c>
      <c r="P1224" s="14"/>
      <c r="Q1224" s="14"/>
      <c r="R1224" s="14"/>
      <c r="W1224" t="s">
        <v>3530</v>
      </c>
      <c r="X1224" s="6">
        <v>2004</v>
      </c>
      <c r="Z1224" s="6">
        <v>0</v>
      </c>
      <c r="AD1224" s="14">
        <v>102</v>
      </c>
    </row>
    <row r="1225" spans="1:30">
      <c r="A1225" s="9">
        <v>10</v>
      </c>
      <c r="B1225" s="9" t="str">
        <f t="shared" si="59"/>
        <v>Infinity W10GTi</v>
      </c>
      <c r="C1225" s="14" t="s">
        <v>863</v>
      </c>
      <c r="D1225" s="14" t="s">
        <v>1987</v>
      </c>
      <c r="E1225" s="39"/>
      <c r="F1225" s="14"/>
      <c r="G1225" s="14"/>
      <c r="H1225" s="14">
        <v>600</v>
      </c>
      <c r="I1225" s="14"/>
      <c r="J1225" s="9">
        <v>17.78</v>
      </c>
      <c r="K1225" s="14">
        <v>29.11</v>
      </c>
      <c r="L1225" s="14">
        <v>35.479999999999997</v>
      </c>
      <c r="M1225" s="14">
        <v>0.52</v>
      </c>
      <c r="N1225" s="14">
        <f t="shared" si="57"/>
        <v>0.55980769230769234</v>
      </c>
      <c r="O1225" s="14">
        <f t="shared" si="58"/>
        <v>7.3126570048309256</v>
      </c>
      <c r="P1225" s="14"/>
      <c r="Q1225" s="14"/>
      <c r="R1225" s="14"/>
      <c r="W1225" t="s">
        <v>3530</v>
      </c>
      <c r="X1225" s="6">
        <v>2004</v>
      </c>
      <c r="Z1225" s="6">
        <v>0</v>
      </c>
      <c r="AD1225" s="14">
        <v>52</v>
      </c>
    </row>
    <row r="1226" spans="1:30">
      <c r="A1226" s="9">
        <v>10</v>
      </c>
      <c r="B1226" s="9" t="str">
        <f t="shared" si="59"/>
        <v>JBL 127H-2</v>
      </c>
      <c r="C1226" s="14" t="s">
        <v>1002</v>
      </c>
      <c r="D1226" s="14" t="s">
        <v>1988</v>
      </c>
      <c r="E1226" s="39"/>
      <c r="F1226" s="14"/>
      <c r="G1226" s="14"/>
      <c r="H1226" s="14">
        <v>125</v>
      </c>
      <c r="I1226" s="14"/>
      <c r="J1226" s="9"/>
      <c r="K1226" s="14">
        <v>30.17</v>
      </c>
      <c r="L1226" s="14">
        <v>4.8</v>
      </c>
      <c r="M1226" s="14">
        <v>0.26</v>
      </c>
      <c r="N1226" s="14">
        <f t="shared" si="57"/>
        <v>0.27935185185185185</v>
      </c>
      <c r="O1226" s="14">
        <f t="shared" si="58"/>
        <v>3.7532057416267972</v>
      </c>
      <c r="P1226" s="14"/>
      <c r="Q1226" s="14"/>
      <c r="R1226" s="14"/>
      <c r="W1226" t="s">
        <v>3530</v>
      </c>
      <c r="X1226" s="6">
        <v>2004</v>
      </c>
      <c r="Z1226" s="6">
        <v>0</v>
      </c>
      <c r="AD1226" s="14">
        <v>108</v>
      </c>
    </row>
    <row r="1227" spans="1:30">
      <c r="A1227" s="9">
        <v>10</v>
      </c>
      <c r="B1227" s="9" t="str">
        <f t="shared" si="59"/>
        <v>JBL 127H-3</v>
      </c>
      <c r="C1227" s="14" t="s">
        <v>1002</v>
      </c>
      <c r="D1227" s="14" t="s">
        <v>1989</v>
      </c>
      <c r="E1227" s="39"/>
      <c r="F1227" s="14"/>
      <c r="G1227" s="14"/>
      <c r="H1227" s="14">
        <v>200</v>
      </c>
      <c r="I1227" s="14"/>
      <c r="J1227" s="9">
        <v>6</v>
      </c>
      <c r="K1227" s="14">
        <v>37</v>
      </c>
      <c r="L1227" s="14">
        <v>91</v>
      </c>
      <c r="M1227" s="14">
        <v>0.37</v>
      </c>
      <c r="N1227" s="14">
        <f t="shared" si="57"/>
        <v>0.39784946236559138</v>
      </c>
      <c r="O1227" s="14">
        <f t="shared" si="58"/>
        <v>5.28571428571429</v>
      </c>
      <c r="P1227" s="14"/>
      <c r="Q1227" s="14"/>
      <c r="R1227" s="14"/>
      <c r="W1227" t="s">
        <v>3530</v>
      </c>
      <c r="X1227" s="6">
        <v>2004</v>
      </c>
      <c r="Z1227" s="6">
        <v>0</v>
      </c>
      <c r="AD1227" s="14">
        <v>93</v>
      </c>
    </row>
    <row r="1228" spans="1:30">
      <c r="A1228" s="9">
        <v>10</v>
      </c>
      <c r="B1228" s="9" t="str">
        <f t="shared" si="59"/>
        <v>JBL 127H-4</v>
      </c>
      <c r="C1228" s="14" t="s">
        <v>1002</v>
      </c>
      <c r="D1228" s="14" t="s">
        <v>1990</v>
      </c>
      <c r="E1228" s="39"/>
      <c r="F1228" s="14"/>
      <c r="G1228" s="14"/>
      <c r="H1228" s="14">
        <v>200</v>
      </c>
      <c r="I1228" s="14"/>
      <c r="J1228" s="9">
        <v>6</v>
      </c>
      <c r="K1228" s="14">
        <v>64.3</v>
      </c>
      <c r="L1228" s="14">
        <v>27.9</v>
      </c>
      <c r="M1228" s="14">
        <v>0.5</v>
      </c>
      <c r="N1228" s="14">
        <f t="shared" si="57"/>
        <v>0.60093457943925233</v>
      </c>
      <c r="O1228" s="14">
        <f t="shared" si="58"/>
        <v>2.9768518518518525</v>
      </c>
      <c r="P1228" s="14"/>
      <c r="Q1228" s="14"/>
      <c r="R1228" s="14"/>
      <c r="W1228" t="s">
        <v>3530</v>
      </c>
      <c r="X1228" s="6">
        <v>2004</v>
      </c>
      <c r="Z1228" s="6">
        <v>0</v>
      </c>
      <c r="AD1228" s="14">
        <v>107</v>
      </c>
    </row>
    <row r="1229" spans="1:30">
      <c r="A1229" s="9">
        <v>10</v>
      </c>
      <c r="B1229" s="9" t="str">
        <f t="shared" si="59"/>
        <v>JBL 2012H</v>
      </c>
      <c r="C1229" s="14" t="s">
        <v>1002</v>
      </c>
      <c r="D1229" s="14" t="s">
        <v>1991</v>
      </c>
      <c r="E1229" s="39"/>
      <c r="F1229" s="14"/>
      <c r="G1229" s="14"/>
      <c r="H1229" s="14">
        <v>300</v>
      </c>
      <c r="I1229" s="14">
        <v>100</v>
      </c>
      <c r="J1229" s="9">
        <v>2.5</v>
      </c>
      <c r="K1229" s="14">
        <v>61</v>
      </c>
      <c r="L1229" s="14">
        <v>31</v>
      </c>
      <c r="M1229" s="14">
        <v>0.21</v>
      </c>
      <c r="N1229" s="14">
        <f t="shared" si="57"/>
        <v>0.22021660649819494</v>
      </c>
      <c r="O1229" s="14">
        <f t="shared" si="58"/>
        <v>4.5265017667844605</v>
      </c>
      <c r="P1229" s="14"/>
      <c r="Q1229" s="14"/>
      <c r="R1229" s="14"/>
      <c r="W1229" t="s">
        <v>3530</v>
      </c>
      <c r="X1229" s="6">
        <v>2004</v>
      </c>
      <c r="Z1229" s="6">
        <v>0</v>
      </c>
      <c r="AD1229" s="14">
        <v>277</v>
      </c>
    </row>
    <row r="1230" spans="1:30">
      <c r="A1230" s="9">
        <v>10</v>
      </c>
      <c r="B1230" s="9" t="str">
        <f t="shared" si="59"/>
        <v>JBL 2251J</v>
      </c>
      <c r="C1230" s="14" t="s">
        <v>1002</v>
      </c>
      <c r="D1230" s="14" t="s">
        <v>1992</v>
      </c>
      <c r="E1230" s="39"/>
      <c r="F1230" s="14"/>
      <c r="G1230" s="14"/>
      <c r="H1230" s="14">
        <v>388</v>
      </c>
      <c r="I1230" s="14"/>
      <c r="J1230" s="9">
        <v>5.7</v>
      </c>
      <c r="K1230" s="14">
        <v>61</v>
      </c>
      <c r="L1230" s="14">
        <v>1.0109999999999999</v>
      </c>
      <c r="M1230" s="14">
        <v>0.2</v>
      </c>
      <c r="N1230" s="14">
        <f t="shared" si="57"/>
        <v>0.2103448275862069</v>
      </c>
      <c r="O1230" s="14">
        <f t="shared" si="58"/>
        <v>4.0666666666666584</v>
      </c>
      <c r="P1230" s="14"/>
      <c r="Q1230" s="14"/>
      <c r="R1230" s="14"/>
      <c r="W1230" t="s">
        <v>3530</v>
      </c>
      <c r="X1230" s="6">
        <v>2004</v>
      </c>
      <c r="Z1230" s="6">
        <v>0</v>
      </c>
      <c r="AD1230" s="14">
        <v>290</v>
      </c>
    </row>
    <row r="1231" spans="1:30">
      <c r="A1231" s="9">
        <v>10</v>
      </c>
      <c r="B1231" s="9" t="str">
        <f t="shared" si="59"/>
        <v>JBL 227H</v>
      </c>
      <c r="C1231" s="14" t="s">
        <v>1002</v>
      </c>
      <c r="D1231" s="14" t="s">
        <v>1993</v>
      </c>
      <c r="E1231" s="39"/>
      <c r="F1231" s="14"/>
      <c r="G1231" s="14"/>
      <c r="H1231" s="14">
        <v>120</v>
      </c>
      <c r="I1231" s="14"/>
      <c r="J1231" s="9">
        <v>7</v>
      </c>
      <c r="K1231" s="14">
        <v>34</v>
      </c>
      <c r="L1231" s="14">
        <v>77</v>
      </c>
      <c r="M1231" s="14">
        <v>0.43</v>
      </c>
      <c r="N1231" s="14">
        <f t="shared" si="57"/>
        <v>0.44736842105263158</v>
      </c>
      <c r="O1231" s="14">
        <f t="shared" si="58"/>
        <v>11.075757575757565</v>
      </c>
      <c r="P1231" s="14"/>
      <c r="Q1231" s="14"/>
      <c r="R1231" s="14"/>
      <c r="W1231" t="s">
        <v>3530</v>
      </c>
      <c r="X1231" s="6">
        <v>2004</v>
      </c>
      <c r="Z1231" s="6">
        <v>0</v>
      </c>
      <c r="AD1231" s="14">
        <v>76</v>
      </c>
    </row>
    <row r="1232" spans="1:30">
      <c r="A1232" s="9">
        <v>10</v>
      </c>
      <c r="B1232" s="9" t="str">
        <f t="shared" si="59"/>
        <v>JBL E110-8</v>
      </c>
      <c r="C1232" s="14" t="s">
        <v>1002</v>
      </c>
      <c r="D1232" s="14" t="s">
        <v>1994</v>
      </c>
      <c r="E1232" s="39"/>
      <c r="F1232" s="14"/>
      <c r="G1232" s="14"/>
      <c r="H1232" s="14">
        <v>150</v>
      </c>
      <c r="I1232" s="14">
        <v>98</v>
      </c>
      <c r="J1232" s="9">
        <v>2.5</v>
      </c>
      <c r="K1232" s="14">
        <v>65</v>
      </c>
      <c r="L1232" s="14">
        <v>45</v>
      </c>
      <c r="M1232" s="14">
        <v>0.36</v>
      </c>
      <c r="N1232" s="14">
        <f t="shared" si="57"/>
        <v>0.3987730061349693</v>
      </c>
      <c r="O1232" s="14">
        <f t="shared" si="58"/>
        <v>3.7025316455696213</v>
      </c>
      <c r="P1232" s="14"/>
      <c r="Q1232" s="14"/>
      <c r="R1232" s="14"/>
      <c r="W1232" t="s">
        <v>3530</v>
      </c>
      <c r="X1232" s="6">
        <v>2004</v>
      </c>
      <c r="Z1232" s="6">
        <v>0</v>
      </c>
      <c r="AD1232" s="14">
        <v>163</v>
      </c>
    </row>
    <row r="1233" spans="1:30">
      <c r="A1233" s="9">
        <v>10</v>
      </c>
      <c r="B1233" s="9" t="str">
        <f t="shared" si="59"/>
        <v>Jensen C 10 Q - 16 ohm</v>
      </c>
      <c r="C1233" s="14" t="s">
        <v>1005</v>
      </c>
      <c r="D1233" s="14" t="s">
        <v>1995</v>
      </c>
      <c r="E1233" s="39"/>
      <c r="F1233" s="14"/>
      <c r="G1233" s="14"/>
      <c r="H1233" s="14">
        <v>35</v>
      </c>
      <c r="I1233" s="14">
        <v>94.5</v>
      </c>
      <c r="J1233" s="9">
        <v>1.5</v>
      </c>
      <c r="K1233" s="14">
        <v>105</v>
      </c>
      <c r="L1233" s="14">
        <v>23.9</v>
      </c>
      <c r="M1233" s="14">
        <v>1.74</v>
      </c>
      <c r="N1233" s="14">
        <f t="shared" si="57"/>
        <v>2.0192307692307692</v>
      </c>
      <c r="O1233" s="14">
        <f t="shared" si="58"/>
        <v>12.582644628099182</v>
      </c>
      <c r="P1233" s="14"/>
      <c r="Q1233" s="14"/>
      <c r="R1233" s="14"/>
      <c r="W1233" t="s">
        <v>3530</v>
      </c>
      <c r="X1233" s="6">
        <v>2004</v>
      </c>
      <c r="Z1233" s="6">
        <v>0</v>
      </c>
      <c r="AD1233" s="14">
        <v>52</v>
      </c>
    </row>
    <row r="1234" spans="1:30">
      <c r="A1234" s="9">
        <v>10</v>
      </c>
      <c r="B1234" s="9" t="str">
        <f t="shared" si="59"/>
        <v>Jensen C 10 Q - 8 ohm</v>
      </c>
      <c r="C1234" s="14" t="s">
        <v>1005</v>
      </c>
      <c r="D1234" s="14" t="s">
        <v>1996</v>
      </c>
      <c r="E1234" s="39"/>
      <c r="F1234" s="14"/>
      <c r="G1234" s="14"/>
      <c r="H1234" s="14">
        <v>35</v>
      </c>
      <c r="I1234" s="14">
        <v>95.2</v>
      </c>
      <c r="J1234" s="9">
        <v>1.5</v>
      </c>
      <c r="K1234" s="14">
        <v>96</v>
      </c>
      <c r="L1234" s="14">
        <v>25.7</v>
      </c>
      <c r="M1234" s="14">
        <v>1.2</v>
      </c>
      <c r="N1234" s="14">
        <f t="shared" si="57"/>
        <v>1.3333333333333333</v>
      </c>
      <c r="O1234" s="14">
        <f t="shared" si="58"/>
        <v>11.999999999999995</v>
      </c>
      <c r="P1234" s="14"/>
      <c r="Q1234" s="14"/>
      <c r="R1234" s="14"/>
      <c r="W1234" t="s">
        <v>3530</v>
      </c>
      <c r="X1234" s="6">
        <v>2004</v>
      </c>
      <c r="Z1234" s="6">
        <v>0</v>
      </c>
      <c r="AD1234" s="14">
        <v>72</v>
      </c>
    </row>
    <row r="1235" spans="1:30">
      <c r="A1235" s="9">
        <v>10</v>
      </c>
      <c r="B1235" s="9" t="str">
        <f t="shared" si="59"/>
        <v>Jensen C 10 R - 16 ohm</v>
      </c>
      <c r="C1235" s="14" t="s">
        <v>1005</v>
      </c>
      <c r="D1235" s="14" t="s">
        <v>1997</v>
      </c>
      <c r="E1235" s="39"/>
      <c r="F1235" s="14"/>
      <c r="G1235" s="14"/>
      <c r="H1235" s="14">
        <v>25</v>
      </c>
      <c r="I1235" s="14">
        <v>94.1</v>
      </c>
      <c r="J1235" s="9">
        <v>1</v>
      </c>
      <c r="K1235" s="14">
        <v>105</v>
      </c>
      <c r="L1235" s="14">
        <v>24.3</v>
      </c>
      <c r="M1235" s="14">
        <v>1.83</v>
      </c>
      <c r="N1235" s="14">
        <f t="shared" si="57"/>
        <v>2.2826086956521738</v>
      </c>
      <c r="O1235" s="14">
        <f t="shared" si="58"/>
        <v>9.2291066282420804</v>
      </c>
      <c r="P1235" s="14"/>
      <c r="Q1235" s="14"/>
      <c r="R1235" s="14"/>
      <c r="W1235" t="s">
        <v>3530</v>
      </c>
      <c r="X1235" s="6">
        <v>2004</v>
      </c>
      <c r="Z1235" s="6">
        <v>0</v>
      </c>
      <c r="AD1235" s="14">
        <v>46</v>
      </c>
    </row>
    <row r="1236" spans="1:30">
      <c r="A1236" s="9">
        <v>10</v>
      </c>
      <c r="B1236" s="9" t="str">
        <f t="shared" si="59"/>
        <v>Jensen C 10 R - 8 ohm</v>
      </c>
      <c r="C1236" s="14" t="s">
        <v>1005</v>
      </c>
      <c r="D1236" s="14" t="s">
        <v>1998</v>
      </c>
      <c r="E1236" s="39"/>
      <c r="F1236" s="14"/>
      <c r="G1236" s="14"/>
      <c r="H1236" s="14">
        <v>25</v>
      </c>
      <c r="I1236" s="14">
        <v>94.7</v>
      </c>
      <c r="J1236" s="9">
        <v>0.8</v>
      </c>
      <c r="K1236" s="14">
        <v>96</v>
      </c>
      <c r="L1236" s="14">
        <v>29.7</v>
      </c>
      <c r="M1236" s="14">
        <v>1.44</v>
      </c>
      <c r="N1236" s="14">
        <f t="shared" si="57"/>
        <v>1.6551724137931034</v>
      </c>
      <c r="O1236" s="14">
        <f t="shared" si="58"/>
        <v>11.076923076923075</v>
      </c>
      <c r="P1236" s="14"/>
      <c r="Q1236" s="14"/>
      <c r="R1236" s="14"/>
      <c r="W1236" t="s">
        <v>3530</v>
      </c>
      <c r="X1236" s="6">
        <v>2004</v>
      </c>
      <c r="Z1236" s="6">
        <v>0</v>
      </c>
      <c r="AD1236" s="14">
        <v>58</v>
      </c>
    </row>
    <row r="1237" spans="1:30">
      <c r="A1237" s="9">
        <v>10</v>
      </c>
      <c r="B1237" s="9" t="str">
        <f t="shared" si="59"/>
        <v>Jensen C10Q</v>
      </c>
      <c r="C1237" s="14" t="s">
        <v>1005</v>
      </c>
      <c r="D1237" s="14" t="s">
        <v>1999</v>
      </c>
      <c r="E1237" s="39"/>
      <c r="F1237" s="14"/>
      <c r="G1237" s="14"/>
      <c r="H1237" s="14">
        <v>35</v>
      </c>
      <c r="I1237" s="14">
        <v>95.2</v>
      </c>
      <c r="J1237" s="9">
        <v>1.5</v>
      </c>
      <c r="K1237" s="14">
        <v>96</v>
      </c>
      <c r="L1237" s="14">
        <v>25.7</v>
      </c>
      <c r="M1237" s="14">
        <v>1.2</v>
      </c>
      <c r="N1237" s="14">
        <f t="shared" si="57"/>
        <v>1.3333333333333333</v>
      </c>
      <c r="O1237" s="14">
        <f t="shared" si="58"/>
        <v>11.999999999999995</v>
      </c>
      <c r="P1237" s="14"/>
      <c r="Q1237" s="14"/>
      <c r="R1237" s="14"/>
      <c r="W1237" t="s">
        <v>3530</v>
      </c>
      <c r="X1237" s="6">
        <v>2004</v>
      </c>
      <c r="Z1237" s="6">
        <v>0</v>
      </c>
      <c r="AD1237" s="14">
        <v>72</v>
      </c>
    </row>
    <row r="1238" spans="1:30">
      <c r="A1238" s="9">
        <v>10</v>
      </c>
      <c r="B1238" s="9" t="str">
        <f t="shared" si="59"/>
        <v>Jensen C10R</v>
      </c>
      <c r="C1238" s="14" t="s">
        <v>1005</v>
      </c>
      <c r="D1238" s="14" t="s">
        <v>2000</v>
      </c>
      <c r="E1238" s="39"/>
      <c r="F1238" s="14"/>
      <c r="G1238" s="14"/>
      <c r="H1238" s="14">
        <v>25</v>
      </c>
      <c r="I1238" s="14">
        <v>94.7</v>
      </c>
      <c r="J1238" s="9">
        <v>0.8</v>
      </c>
      <c r="K1238" s="14">
        <v>96</v>
      </c>
      <c r="L1238" s="14">
        <v>29.7</v>
      </c>
      <c r="M1238" s="14">
        <v>1.44</v>
      </c>
      <c r="N1238" s="14">
        <f t="shared" si="57"/>
        <v>1.6551724137931034</v>
      </c>
      <c r="O1238" s="14">
        <f t="shared" si="58"/>
        <v>11.076923076923075</v>
      </c>
      <c r="P1238" s="14"/>
      <c r="Q1238" s="14"/>
      <c r="R1238" s="14"/>
      <c r="W1238" t="s">
        <v>3530</v>
      </c>
      <c r="X1238" s="6">
        <v>2004</v>
      </c>
      <c r="Z1238" s="6">
        <v>0</v>
      </c>
      <c r="AD1238" s="14">
        <v>58</v>
      </c>
    </row>
    <row r="1239" spans="1:30">
      <c r="A1239" s="9">
        <v>10</v>
      </c>
      <c r="B1239" s="9" t="str">
        <f t="shared" si="59"/>
        <v>Jensen JCH 10/35 - 4 ohm</v>
      </c>
      <c r="C1239" s="14" t="s">
        <v>1005</v>
      </c>
      <c r="D1239" s="14" t="s">
        <v>2001</v>
      </c>
      <c r="E1239" s="39"/>
      <c r="F1239" s="14"/>
      <c r="G1239" s="14"/>
      <c r="H1239" s="14">
        <v>35</v>
      </c>
      <c r="I1239" s="14">
        <v>94.9</v>
      </c>
      <c r="J1239" s="9">
        <v>1</v>
      </c>
      <c r="K1239" s="14">
        <v>107</v>
      </c>
      <c r="L1239" s="14">
        <v>22.4</v>
      </c>
      <c r="M1239" s="14">
        <v>1.44</v>
      </c>
      <c r="N1239" s="14">
        <f t="shared" si="57"/>
        <v>1.5735294117647058</v>
      </c>
      <c r="O1239" s="14">
        <f t="shared" si="58"/>
        <v>16.96916299559474</v>
      </c>
      <c r="P1239" s="14"/>
      <c r="Q1239" s="14"/>
      <c r="R1239" s="14"/>
      <c r="W1239" t="s">
        <v>3530</v>
      </c>
      <c r="X1239" s="6">
        <v>2004</v>
      </c>
      <c r="Z1239" s="6">
        <v>0</v>
      </c>
      <c r="AD1239" s="14">
        <v>68</v>
      </c>
    </row>
    <row r="1240" spans="1:30">
      <c r="A1240" s="9">
        <v>10</v>
      </c>
      <c r="B1240" s="9" t="str">
        <f t="shared" si="59"/>
        <v>Jensen JCH 10/35 - 8 ohm</v>
      </c>
      <c r="C1240" s="14" t="s">
        <v>1005</v>
      </c>
      <c r="D1240" s="14" t="s">
        <v>2002</v>
      </c>
      <c r="E1240" s="39"/>
      <c r="F1240" s="14"/>
      <c r="G1240" s="14"/>
      <c r="H1240" s="14">
        <v>35</v>
      </c>
      <c r="I1240" s="14">
        <v>94.1</v>
      </c>
      <c r="J1240" s="9">
        <v>1.5</v>
      </c>
      <c r="K1240" s="14">
        <v>107</v>
      </c>
      <c r="L1240" s="14">
        <v>23</v>
      </c>
      <c r="M1240" s="14">
        <v>1.75</v>
      </c>
      <c r="N1240" s="14">
        <f t="shared" si="57"/>
        <v>1.9454545454545455</v>
      </c>
      <c r="O1240" s="14">
        <f t="shared" si="58"/>
        <v>17.418604651162784</v>
      </c>
      <c r="P1240" s="14"/>
      <c r="Q1240" s="14"/>
      <c r="R1240" s="14"/>
      <c r="W1240" t="s">
        <v>3530</v>
      </c>
      <c r="X1240" s="6">
        <v>2004</v>
      </c>
      <c r="Z1240" s="6">
        <v>0</v>
      </c>
      <c r="AD1240" s="14">
        <v>55</v>
      </c>
    </row>
    <row r="1241" spans="1:30">
      <c r="A1241" s="9">
        <v>10</v>
      </c>
      <c r="B1241" s="9" t="str">
        <f t="shared" si="59"/>
        <v>Jensen JCH 10/50 - 8 ohm</v>
      </c>
      <c r="C1241" s="14" t="s">
        <v>1005</v>
      </c>
      <c r="D1241" s="14" t="s">
        <v>2003</v>
      </c>
      <c r="E1241" s="39"/>
      <c r="F1241" s="14"/>
      <c r="G1241" s="14"/>
      <c r="H1241" s="14">
        <v>50</v>
      </c>
      <c r="I1241" s="14">
        <v>95.8</v>
      </c>
      <c r="J1241" s="9">
        <v>1.5</v>
      </c>
      <c r="K1241" s="14">
        <v>107</v>
      </c>
      <c r="L1241" s="14">
        <v>20.8</v>
      </c>
      <c r="M1241" s="14">
        <v>1.2</v>
      </c>
      <c r="N1241" s="14">
        <f t="shared" si="57"/>
        <v>1.2891566265060241</v>
      </c>
      <c r="O1241" s="14">
        <f t="shared" si="58"/>
        <v>17.351351351351333</v>
      </c>
      <c r="P1241" s="14"/>
      <c r="Q1241" s="14"/>
      <c r="R1241" s="14"/>
      <c r="W1241" t="s">
        <v>3530</v>
      </c>
      <c r="X1241" s="6">
        <v>2004</v>
      </c>
      <c r="Z1241" s="6">
        <v>0</v>
      </c>
      <c r="AD1241" s="14">
        <v>83</v>
      </c>
    </row>
    <row r="1242" spans="1:30">
      <c r="A1242" s="9">
        <v>10</v>
      </c>
      <c r="B1242" s="9" t="str">
        <f t="shared" si="59"/>
        <v>Jensen JCH 10/70 - 4 ohm</v>
      </c>
      <c r="C1242" s="14" t="s">
        <v>1005</v>
      </c>
      <c r="D1242" s="14" t="s">
        <v>2004</v>
      </c>
      <c r="E1242" s="39"/>
      <c r="F1242" s="14"/>
      <c r="G1242" s="14"/>
      <c r="H1242" s="14">
        <v>70</v>
      </c>
      <c r="I1242" s="14">
        <v>96.9</v>
      </c>
      <c r="J1242" s="9">
        <v>1.5</v>
      </c>
      <c r="K1242" s="14">
        <v>95</v>
      </c>
      <c r="L1242" s="14">
        <v>22.7</v>
      </c>
      <c r="M1242" s="14">
        <v>0.63</v>
      </c>
      <c r="N1242" s="14">
        <f t="shared" si="57"/>
        <v>0.65972222222222221</v>
      </c>
      <c r="O1242" s="14">
        <f t="shared" si="58"/>
        <v>13.983644859813111</v>
      </c>
      <c r="P1242" s="14"/>
      <c r="Q1242" s="14"/>
      <c r="R1242" s="14"/>
      <c r="W1242" t="s">
        <v>3530</v>
      </c>
      <c r="X1242" s="6">
        <v>2004</v>
      </c>
      <c r="Z1242" s="6">
        <v>0</v>
      </c>
      <c r="AD1242" s="14">
        <v>144</v>
      </c>
    </row>
    <row r="1243" spans="1:30">
      <c r="A1243" s="9">
        <v>10</v>
      </c>
      <c r="B1243" s="9" t="str">
        <f t="shared" si="59"/>
        <v>Jensen JCH 10/70 - 8 ohm</v>
      </c>
      <c r="C1243" s="14" t="s">
        <v>1005</v>
      </c>
      <c r="D1243" s="14" t="s">
        <v>2005</v>
      </c>
      <c r="E1243" s="39"/>
      <c r="F1243" s="14"/>
      <c r="G1243" s="14"/>
      <c r="H1243" s="14">
        <v>70</v>
      </c>
      <c r="I1243" s="14">
        <v>98.2</v>
      </c>
      <c r="J1243" s="9">
        <v>1.5</v>
      </c>
      <c r="K1243" s="14">
        <v>99</v>
      </c>
      <c r="L1243" s="14">
        <v>19.8</v>
      </c>
      <c r="M1243" s="14">
        <v>0.69</v>
      </c>
      <c r="N1243" s="14">
        <f t="shared" si="57"/>
        <v>0.7279411764705882</v>
      </c>
      <c r="O1243" s="14">
        <f t="shared" si="58"/>
        <v>13.23837209302321</v>
      </c>
      <c r="P1243" s="14"/>
      <c r="Q1243" s="14"/>
      <c r="R1243" s="14"/>
      <c r="W1243" t="s">
        <v>3530</v>
      </c>
      <c r="X1243" s="6">
        <v>2004</v>
      </c>
      <c r="Z1243" s="6">
        <v>0</v>
      </c>
      <c r="AD1243" s="14">
        <v>136</v>
      </c>
    </row>
    <row r="1244" spans="1:30">
      <c r="A1244" s="9">
        <v>10</v>
      </c>
      <c r="B1244" s="9" t="str">
        <f t="shared" si="59"/>
        <v>Jensen Mod 10-35</v>
      </c>
      <c r="C1244" s="14" t="s">
        <v>1005</v>
      </c>
      <c r="D1244" s="14" t="s">
        <v>2006</v>
      </c>
      <c r="E1244" s="39"/>
      <c r="F1244" s="14"/>
      <c r="G1244" s="14"/>
      <c r="H1244" s="14">
        <v>35</v>
      </c>
      <c r="I1244" s="14">
        <v>94.1</v>
      </c>
      <c r="J1244" s="9">
        <v>1.5</v>
      </c>
      <c r="K1244" s="14">
        <v>107</v>
      </c>
      <c r="L1244" s="14">
        <v>23</v>
      </c>
      <c r="M1244" s="14">
        <v>1.75</v>
      </c>
      <c r="N1244" s="14">
        <f t="shared" si="57"/>
        <v>1.9454545454545455</v>
      </c>
      <c r="O1244" s="14">
        <f t="shared" si="58"/>
        <v>17.418604651162784</v>
      </c>
      <c r="P1244" s="14"/>
      <c r="Q1244" s="14"/>
      <c r="R1244" s="14"/>
      <c r="W1244" t="s">
        <v>3530</v>
      </c>
      <c r="X1244" s="6">
        <v>2004</v>
      </c>
      <c r="Z1244" s="6">
        <v>0</v>
      </c>
      <c r="AD1244" s="14">
        <v>55</v>
      </c>
    </row>
    <row r="1245" spans="1:30">
      <c r="A1245" s="9">
        <v>10</v>
      </c>
      <c r="B1245" s="9" t="str">
        <f t="shared" si="59"/>
        <v>Jensen Mod 10-50</v>
      </c>
      <c r="C1245" s="14" t="s">
        <v>1005</v>
      </c>
      <c r="D1245" s="14" t="s">
        <v>2007</v>
      </c>
      <c r="E1245" s="39"/>
      <c r="F1245" s="14"/>
      <c r="G1245" s="14"/>
      <c r="H1245" s="14">
        <v>50</v>
      </c>
      <c r="I1245" s="14">
        <v>95.8</v>
      </c>
      <c r="J1245" s="9">
        <v>1.5</v>
      </c>
      <c r="K1245" s="14">
        <v>107</v>
      </c>
      <c r="L1245" s="14">
        <v>20.8</v>
      </c>
      <c r="M1245" s="14">
        <v>1.2</v>
      </c>
      <c r="N1245" s="14">
        <f t="shared" si="57"/>
        <v>1.2891566265060241</v>
      </c>
      <c r="O1245" s="14">
        <f t="shared" si="58"/>
        <v>17.351351351351333</v>
      </c>
      <c r="P1245" s="14"/>
      <c r="Q1245" s="14"/>
      <c r="R1245" s="14"/>
      <c r="W1245" t="s">
        <v>3530</v>
      </c>
      <c r="X1245" s="6">
        <v>2004</v>
      </c>
      <c r="Z1245" s="6">
        <v>0</v>
      </c>
      <c r="AD1245" s="14">
        <v>83</v>
      </c>
    </row>
    <row r="1246" spans="1:30">
      <c r="A1246" s="9">
        <v>10</v>
      </c>
      <c r="B1246" s="9" t="str">
        <f t="shared" si="59"/>
        <v>Jensen Mod 10-70</v>
      </c>
      <c r="C1246" s="14" t="s">
        <v>1005</v>
      </c>
      <c r="D1246" s="14" t="s">
        <v>2008</v>
      </c>
      <c r="E1246" s="39"/>
      <c r="F1246" s="14"/>
      <c r="G1246" s="14"/>
      <c r="H1246" s="14">
        <v>70</v>
      </c>
      <c r="I1246" s="14">
        <v>98.2</v>
      </c>
      <c r="J1246" s="9">
        <v>1.5</v>
      </c>
      <c r="K1246" s="14">
        <v>99</v>
      </c>
      <c r="L1246" s="14">
        <v>19.8</v>
      </c>
      <c r="M1246" s="14">
        <v>0.69</v>
      </c>
      <c r="N1246" s="14">
        <f t="shared" si="57"/>
        <v>0.7279411764705882</v>
      </c>
      <c r="O1246" s="14">
        <f t="shared" si="58"/>
        <v>13.23837209302321</v>
      </c>
      <c r="P1246" s="14"/>
      <c r="Q1246" s="14"/>
      <c r="R1246" s="14"/>
      <c r="W1246" t="s">
        <v>3530</v>
      </c>
      <c r="X1246" s="6">
        <v>2004</v>
      </c>
      <c r="Z1246" s="6">
        <v>0</v>
      </c>
      <c r="AD1246" s="14">
        <v>136</v>
      </c>
    </row>
    <row r="1247" spans="1:30">
      <c r="A1247" s="9">
        <v>10</v>
      </c>
      <c r="B1247" s="9" t="str">
        <f t="shared" si="59"/>
        <v>Jensen P 10 Q - 8 ohm</v>
      </c>
      <c r="C1247" s="14" t="s">
        <v>1005</v>
      </c>
      <c r="D1247" s="14" t="s">
        <v>2009</v>
      </c>
      <c r="E1247" s="39"/>
      <c r="F1247" s="14"/>
      <c r="G1247" s="14"/>
      <c r="H1247" s="14">
        <v>40</v>
      </c>
      <c r="I1247" s="14">
        <v>95.1</v>
      </c>
      <c r="J1247" s="9">
        <v>1</v>
      </c>
      <c r="K1247" s="14">
        <v>88</v>
      </c>
      <c r="L1247" s="14">
        <v>31.8</v>
      </c>
      <c r="M1247" s="14">
        <v>1.1299999999999999</v>
      </c>
      <c r="N1247" s="14">
        <f t="shared" si="57"/>
        <v>1.2753623188405796</v>
      </c>
      <c r="O1247" s="14">
        <f t="shared" si="58"/>
        <v>9.9142572283150585</v>
      </c>
      <c r="P1247" s="14"/>
      <c r="Q1247" s="14"/>
      <c r="R1247" s="14"/>
      <c r="W1247" t="s">
        <v>3530</v>
      </c>
      <c r="X1247" s="6">
        <v>2004</v>
      </c>
      <c r="Z1247" s="6">
        <v>0</v>
      </c>
      <c r="AD1247" s="14">
        <v>69</v>
      </c>
    </row>
    <row r="1248" spans="1:30">
      <c r="A1248" s="9">
        <v>10</v>
      </c>
      <c r="B1248" s="9" t="str">
        <f t="shared" si="59"/>
        <v>Jensen P 10 R - 16 ohm</v>
      </c>
      <c r="C1248" s="14" t="s">
        <v>1005</v>
      </c>
      <c r="D1248" s="14" t="s">
        <v>2010</v>
      </c>
      <c r="E1248" s="39"/>
      <c r="F1248" s="14"/>
      <c r="G1248" s="14"/>
      <c r="H1248" s="14">
        <v>25</v>
      </c>
      <c r="I1248" s="14">
        <v>94.7</v>
      </c>
      <c r="J1248" s="9">
        <v>0.75</v>
      </c>
      <c r="K1248" s="14">
        <v>99</v>
      </c>
      <c r="L1248" s="14">
        <v>29.5</v>
      </c>
      <c r="M1248" s="14">
        <v>1.79</v>
      </c>
      <c r="N1248" s="14">
        <f t="shared" si="57"/>
        <v>1.9411764705882353</v>
      </c>
      <c r="O1248" s="14">
        <f t="shared" si="58"/>
        <v>22.98443579766538</v>
      </c>
      <c r="P1248" s="14"/>
      <c r="Q1248" s="14"/>
      <c r="R1248" s="14"/>
      <c r="W1248" t="s">
        <v>3530</v>
      </c>
      <c r="X1248" s="6">
        <v>2004</v>
      </c>
      <c r="Z1248" s="6">
        <v>0</v>
      </c>
      <c r="AD1248" s="14">
        <v>51</v>
      </c>
    </row>
    <row r="1249" spans="1:30">
      <c r="A1249" s="9">
        <v>10</v>
      </c>
      <c r="B1249" s="9" t="str">
        <f t="shared" si="59"/>
        <v>Jensen P 10 R - 8 ohm</v>
      </c>
      <c r="C1249" s="14" t="s">
        <v>1005</v>
      </c>
      <c r="D1249" s="14" t="s">
        <v>2011</v>
      </c>
      <c r="E1249" s="39"/>
      <c r="F1249" s="14"/>
      <c r="G1249" s="14"/>
      <c r="H1249" s="14">
        <v>25</v>
      </c>
      <c r="I1249" s="14">
        <v>95</v>
      </c>
      <c r="J1249" s="9">
        <v>0.8</v>
      </c>
      <c r="K1249" s="14">
        <v>97</v>
      </c>
      <c r="L1249" s="14">
        <v>31.6</v>
      </c>
      <c r="M1249" s="14">
        <v>1.5</v>
      </c>
      <c r="N1249" s="14">
        <f t="shared" si="57"/>
        <v>1.5901639344262295</v>
      </c>
      <c r="O1249" s="14">
        <f t="shared" si="58"/>
        <v>26.454545454545471</v>
      </c>
      <c r="P1249" s="14"/>
      <c r="Q1249" s="14"/>
      <c r="R1249" s="14"/>
      <c r="W1249" t="s">
        <v>3530</v>
      </c>
      <c r="X1249" s="6">
        <v>2004</v>
      </c>
      <c r="Z1249" s="6">
        <v>0</v>
      </c>
      <c r="AD1249" s="14">
        <v>61</v>
      </c>
    </row>
    <row r="1250" spans="1:30">
      <c r="A1250" s="9">
        <v>10</v>
      </c>
      <c r="B1250" s="9" t="str">
        <f t="shared" si="59"/>
        <v>Jensen P10Q</v>
      </c>
      <c r="C1250" s="14" t="s">
        <v>1005</v>
      </c>
      <c r="D1250" s="14" t="s">
        <v>2012</v>
      </c>
      <c r="E1250" s="39"/>
      <c r="F1250" s="14"/>
      <c r="G1250" s="14"/>
      <c r="H1250" s="14">
        <v>40</v>
      </c>
      <c r="I1250" s="14">
        <v>95.1</v>
      </c>
      <c r="J1250" s="9">
        <v>1</v>
      </c>
      <c r="K1250" s="14">
        <v>88</v>
      </c>
      <c r="L1250" s="14">
        <v>31.8</v>
      </c>
      <c r="M1250" s="14">
        <v>1.1299999999999999</v>
      </c>
      <c r="N1250" s="14">
        <f t="shared" si="57"/>
        <v>1.2753623188405796</v>
      </c>
      <c r="O1250" s="14">
        <f t="shared" si="58"/>
        <v>9.9142572283150585</v>
      </c>
      <c r="P1250" s="14"/>
      <c r="Q1250" s="14"/>
      <c r="R1250" s="14"/>
      <c r="W1250" t="s">
        <v>3530</v>
      </c>
      <c r="X1250" s="6">
        <v>2004</v>
      </c>
      <c r="Z1250" s="6">
        <v>0</v>
      </c>
      <c r="AD1250" s="14">
        <v>69</v>
      </c>
    </row>
    <row r="1251" spans="1:30">
      <c r="A1251" s="9">
        <v>10</v>
      </c>
      <c r="B1251" s="9" t="str">
        <f t="shared" si="59"/>
        <v>Jensen P10R</v>
      </c>
      <c r="C1251" s="14" t="s">
        <v>1005</v>
      </c>
      <c r="D1251" s="14" t="s">
        <v>2013</v>
      </c>
      <c r="E1251" s="39"/>
      <c r="F1251" s="14"/>
      <c r="G1251" s="14"/>
      <c r="H1251" s="14">
        <v>25</v>
      </c>
      <c r="I1251" s="14">
        <v>95</v>
      </c>
      <c r="J1251" s="9">
        <v>0.8</v>
      </c>
      <c r="K1251" s="14">
        <v>97</v>
      </c>
      <c r="L1251" s="14">
        <v>31.6</v>
      </c>
      <c r="M1251" s="14">
        <v>1.5</v>
      </c>
      <c r="N1251" s="14">
        <f t="shared" si="57"/>
        <v>1.5901639344262295</v>
      </c>
      <c r="O1251" s="14">
        <f t="shared" si="58"/>
        <v>26.454545454545471</v>
      </c>
      <c r="P1251" s="14"/>
      <c r="Q1251" s="14"/>
      <c r="R1251" s="14"/>
      <c r="W1251" t="s">
        <v>3530</v>
      </c>
      <c r="X1251" s="6">
        <v>2004</v>
      </c>
      <c r="Z1251" s="6">
        <v>0</v>
      </c>
      <c r="AD1251" s="14">
        <v>61</v>
      </c>
    </row>
    <row r="1252" spans="1:30">
      <c r="A1252" s="9">
        <v>10</v>
      </c>
      <c r="B1252" s="9" t="str">
        <f t="shared" si="59"/>
        <v>JL Audio 10W6v2-D4</v>
      </c>
      <c r="C1252" s="14" t="s">
        <v>1180</v>
      </c>
      <c r="D1252" s="14" t="s">
        <v>2014</v>
      </c>
      <c r="E1252" s="39"/>
      <c r="F1252" s="14"/>
      <c r="G1252" s="14"/>
      <c r="H1252" s="14">
        <v>400</v>
      </c>
      <c r="I1252" s="14">
        <v>83.7</v>
      </c>
      <c r="J1252" s="9">
        <v>15.2</v>
      </c>
      <c r="K1252" s="14">
        <v>28.5</v>
      </c>
      <c r="L1252" s="14">
        <v>33.4</v>
      </c>
      <c r="M1252" s="14">
        <v>0.46899999999999997</v>
      </c>
      <c r="N1252" s="14">
        <f t="shared" si="57"/>
        <v>0.5</v>
      </c>
      <c r="O1252" s="14">
        <f t="shared" si="58"/>
        <v>7.564516129032258</v>
      </c>
      <c r="P1252" s="14"/>
      <c r="Q1252" s="14"/>
      <c r="R1252" s="14"/>
      <c r="W1252" t="s">
        <v>3530</v>
      </c>
      <c r="X1252" s="6">
        <v>2004</v>
      </c>
      <c r="Z1252" s="6">
        <v>0</v>
      </c>
      <c r="AD1252" s="14">
        <v>57</v>
      </c>
    </row>
    <row r="1253" spans="1:30">
      <c r="A1253" s="9">
        <v>10</v>
      </c>
      <c r="B1253" s="9" t="str">
        <f t="shared" si="59"/>
        <v>JL Audio 10W6v2-D4</v>
      </c>
      <c r="C1253" s="14" t="s">
        <v>1180</v>
      </c>
      <c r="D1253" s="14" t="s">
        <v>2014</v>
      </c>
      <c r="E1253" s="39"/>
      <c r="F1253" s="14"/>
      <c r="G1253" s="14"/>
      <c r="H1253" s="14">
        <v>400</v>
      </c>
      <c r="I1253" s="14">
        <v>83.7</v>
      </c>
      <c r="J1253" s="9">
        <v>15.2</v>
      </c>
      <c r="K1253" s="14">
        <v>28.5</v>
      </c>
      <c r="L1253" s="14">
        <v>33.4</v>
      </c>
      <c r="M1253" s="14">
        <v>0.46899999999999997</v>
      </c>
      <c r="N1253" s="14">
        <f t="shared" si="57"/>
        <v>0.5</v>
      </c>
      <c r="O1253" s="14">
        <f t="shared" si="58"/>
        <v>7.564516129032258</v>
      </c>
      <c r="P1253" s="14"/>
      <c r="Q1253" s="14"/>
      <c r="R1253" s="14"/>
      <c r="W1253" t="s">
        <v>3530</v>
      </c>
      <c r="X1253" s="6">
        <v>2004</v>
      </c>
      <c r="Z1253" s="6">
        <v>0</v>
      </c>
      <c r="AD1253" s="14">
        <v>57</v>
      </c>
    </row>
    <row r="1254" spans="1:30">
      <c r="A1254" s="9">
        <v>10</v>
      </c>
      <c r="B1254" s="9" t="str">
        <f t="shared" si="59"/>
        <v>JL Audio 10W7-3</v>
      </c>
      <c r="C1254" s="14" t="s">
        <v>1180</v>
      </c>
      <c r="D1254" s="14" t="s">
        <v>2015</v>
      </c>
      <c r="E1254" s="39"/>
      <c r="F1254" s="14"/>
      <c r="G1254" s="14"/>
      <c r="H1254" s="14">
        <v>500</v>
      </c>
      <c r="I1254" s="14">
        <v>84.3</v>
      </c>
      <c r="J1254" s="9">
        <v>23</v>
      </c>
      <c r="K1254" s="14">
        <v>30.6</v>
      </c>
      <c r="L1254" s="14">
        <v>36.1</v>
      </c>
      <c r="M1254" s="14">
        <v>0.53700000000000003</v>
      </c>
      <c r="N1254" s="14">
        <f t="shared" si="57"/>
        <v>0.57735849056603772</v>
      </c>
      <c r="O1254" s="14">
        <f t="shared" si="58"/>
        <v>7.6821879382889353</v>
      </c>
      <c r="P1254" s="14"/>
      <c r="Q1254" s="14"/>
      <c r="R1254" s="14"/>
      <c r="W1254" t="s">
        <v>3530</v>
      </c>
      <c r="X1254" s="6">
        <v>2004</v>
      </c>
      <c r="Z1254" s="6">
        <v>0</v>
      </c>
      <c r="AD1254" s="14">
        <v>53</v>
      </c>
    </row>
    <row r="1255" spans="1:30">
      <c r="A1255" s="9">
        <v>10</v>
      </c>
      <c r="B1255" s="9" t="str">
        <f t="shared" si="59"/>
        <v>Kenwood  FC-W2500</v>
      </c>
      <c r="C1255" s="14" t="s">
        <v>2016</v>
      </c>
      <c r="D1255" s="14" t="s">
        <v>2017</v>
      </c>
      <c r="E1255" s="39"/>
      <c r="F1255" s="14"/>
      <c r="G1255" s="14"/>
      <c r="H1255" s="14">
        <v>360</v>
      </c>
      <c r="I1255" s="14">
        <v>91</v>
      </c>
      <c r="J1255" s="9">
        <v>4.95</v>
      </c>
      <c r="K1255" s="14">
        <v>28</v>
      </c>
      <c r="L1255" s="14">
        <v>74.25</v>
      </c>
      <c r="M1255" s="14">
        <v>0.32700000000000001</v>
      </c>
      <c r="N1255" s="14">
        <f t="shared" si="57"/>
        <v>0.33734939759036142</v>
      </c>
      <c r="O1255" s="14">
        <f t="shared" si="58"/>
        <v>10.658905704307346</v>
      </c>
      <c r="P1255" s="14"/>
      <c r="Q1255" s="14"/>
      <c r="R1255" s="14"/>
      <c r="W1255" t="s">
        <v>3530</v>
      </c>
      <c r="X1255" s="6">
        <v>2004</v>
      </c>
      <c r="Z1255" s="6">
        <v>0</v>
      </c>
      <c r="AD1255" s="14">
        <v>83</v>
      </c>
    </row>
    <row r="1256" spans="1:30">
      <c r="A1256" s="9">
        <v>10</v>
      </c>
      <c r="B1256" s="9" t="str">
        <f t="shared" si="59"/>
        <v>Kicker C104</v>
      </c>
      <c r="C1256" s="14" t="s">
        <v>1548</v>
      </c>
      <c r="D1256" s="14" t="s">
        <v>2018</v>
      </c>
      <c r="E1256" s="39"/>
      <c r="F1256" s="14"/>
      <c r="G1256" s="14"/>
      <c r="H1256" s="14">
        <v>125</v>
      </c>
      <c r="I1256" s="14">
        <v>87.7</v>
      </c>
      <c r="J1256" s="9">
        <v>7.5</v>
      </c>
      <c r="K1256" s="14">
        <v>32.200000000000003</v>
      </c>
      <c r="L1256" s="14">
        <v>59.48</v>
      </c>
      <c r="M1256" s="14">
        <v>0.52700000000000002</v>
      </c>
      <c r="N1256" s="14">
        <f t="shared" si="57"/>
        <v>0.55517241379310345</v>
      </c>
      <c r="O1256" s="14">
        <f t="shared" si="58"/>
        <v>10.385189718482266</v>
      </c>
      <c r="P1256" s="14"/>
      <c r="Q1256" s="14"/>
      <c r="R1256" s="14"/>
      <c r="W1256" t="s">
        <v>3530</v>
      </c>
      <c r="X1256" s="6">
        <v>2004</v>
      </c>
      <c r="Z1256" s="6">
        <v>0</v>
      </c>
      <c r="AD1256" s="14">
        <v>58</v>
      </c>
    </row>
    <row r="1257" spans="1:30">
      <c r="A1257" s="9">
        <v>10</v>
      </c>
      <c r="B1257" s="9" t="str">
        <f t="shared" si="59"/>
        <v>Kicker C108</v>
      </c>
      <c r="C1257" s="14" t="s">
        <v>1548</v>
      </c>
      <c r="D1257" s="14" t="s">
        <v>2019</v>
      </c>
      <c r="E1257" s="39"/>
      <c r="F1257" s="14"/>
      <c r="G1257" s="14"/>
      <c r="H1257" s="14">
        <v>125</v>
      </c>
      <c r="I1257" s="14">
        <v>87.5</v>
      </c>
      <c r="J1257" s="9">
        <v>7.5</v>
      </c>
      <c r="K1257" s="14">
        <v>31.8</v>
      </c>
      <c r="L1257" s="14">
        <v>62.47</v>
      </c>
      <c r="M1257" s="14">
        <v>0.56999999999999995</v>
      </c>
      <c r="N1257" s="14">
        <f t="shared" si="57"/>
        <v>0.6</v>
      </c>
      <c r="O1257" s="14">
        <f t="shared" si="58"/>
        <v>11.399999999999993</v>
      </c>
      <c r="P1257" s="14"/>
      <c r="Q1257" s="14"/>
      <c r="R1257" s="14"/>
      <c r="W1257" t="s">
        <v>3530</v>
      </c>
      <c r="X1257" s="6">
        <v>2004</v>
      </c>
      <c r="Z1257" s="6">
        <v>0</v>
      </c>
      <c r="AD1257" s="14">
        <v>53</v>
      </c>
    </row>
    <row r="1258" spans="1:30">
      <c r="A1258" s="9">
        <v>10</v>
      </c>
      <c r="B1258" s="9" t="str">
        <f t="shared" si="59"/>
        <v>Kicker C10vr-2</v>
      </c>
      <c r="C1258" s="14" t="s">
        <v>1548</v>
      </c>
      <c r="D1258" s="14" t="s">
        <v>2020</v>
      </c>
      <c r="E1258" s="39"/>
      <c r="F1258" s="14"/>
      <c r="G1258" s="14"/>
      <c r="H1258" s="14">
        <v>150</v>
      </c>
      <c r="I1258" s="14">
        <v>85.2</v>
      </c>
      <c r="J1258" s="9">
        <v>11.5</v>
      </c>
      <c r="K1258" s="14">
        <v>30.6</v>
      </c>
      <c r="L1258" s="14">
        <v>38.799999999999997</v>
      </c>
      <c r="M1258" s="14">
        <v>0.54200000000000004</v>
      </c>
      <c r="N1258" s="14">
        <f t="shared" si="57"/>
        <v>0.57735849056603772</v>
      </c>
      <c r="O1258" s="14">
        <f t="shared" si="58"/>
        <v>8.8501600853788833</v>
      </c>
      <c r="P1258" s="14"/>
      <c r="Q1258" s="14"/>
      <c r="R1258" s="14"/>
      <c r="W1258" t="s">
        <v>3530</v>
      </c>
      <c r="X1258" s="6">
        <v>2004</v>
      </c>
      <c r="Z1258" s="6">
        <v>0</v>
      </c>
      <c r="AD1258" s="14">
        <v>53</v>
      </c>
    </row>
    <row r="1259" spans="1:30">
      <c r="A1259" s="9">
        <v>10</v>
      </c>
      <c r="B1259" s="9" t="str">
        <f t="shared" si="59"/>
        <v>Kicker C10vr-4</v>
      </c>
      <c r="C1259" s="14" t="s">
        <v>1548</v>
      </c>
      <c r="D1259" s="14" t="s">
        <v>2021</v>
      </c>
      <c r="E1259" s="39"/>
      <c r="F1259" s="14"/>
      <c r="G1259" s="14"/>
      <c r="H1259" s="14">
        <v>150</v>
      </c>
      <c r="I1259" s="14">
        <v>85.6</v>
      </c>
      <c r="J1259" s="9">
        <v>11.5</v>
      </c>
      <c r="K1259" s="14">
        <v>32.6</v>
      </c>
      <c r="L1259" s="14">
        <v>40.4</v>
      </c>
      <c r="M1259" s="14">
        <v>0.56399999999999995</v>
      </c>
      <c r="N1259" s="14">
        <f t="shared" si="57"/>
        <v>0.60370370370370374</v>
      </c>
      <c r="O1259" s="14">
        <f t="shared" si="58"/>
        <v>8.5757462686567063</v>
      </c>
      <c r="P1259" s="14"/>
      <c r="Q1259" s="14"/>
      <c r="R1259" s="14"/>
      <c r="W1259" t="s">
        <v>3530</v>
      </c>
      <c r="X1259" s="6">
        <v>2004</v>
      </c>
      <c r="Z1259" s="6">
        <v>0</v>
      </c>
      <c r="AD1259" s="14">
        <v>54</v>
      </c>
    </row>
    <row r="1260" spans="1:30">
      <c r="A1260" s="9">
        <v>10</v>
      </c>
      <c r="B1260" s="9" t="str">
        <f t="shared" si="59"/>
        <v>Kicker S10L5-2</v>
      </c>
      <c r="C1260" s="14" t="s">
        <v>1548</v>
      </c>
      <c r="D1260" s="14" t="s">
        <v>2022</v>
      </c>
      <c r="E1260" s="39"/>
      <c r="F1260" s="14"/>
      <c r="G1260" s="14"/>
      <c r="H1260" s="14">
        <v>225</v>
      </c>
      <c r="I1260" s="14">
        <v>85.6</v>
      </c>
      <c r="J1260" s="9">
        <v>12.45</v>
      </c>
      <c r="K1260" s="14">
        <v>34.200000000000003</v>
      </c>
      <c r="L1260" s="14">
        <v>32.049999999999997</v>
      </c>
      <c r="M1260" s="14">
        <v>0.52600000000000002</v>
      </c>
      <c r="N1260" s="14">
        <f t="shared" si="57"/>
        <v>0.55161290322580647</v>
      </c>
      <c r="O1260" s="14">
        <f t="shared" si="58"/>
        <v>11.328211586901787</v>
      </c>
      <c r="P1260" s="14"/>
      <c r="Q1260" s="14"/>
      <c r="R1260" s="14"/>
      <c r="W1260" t="s">
        <v>3530</v>
      </c>
      <c r="X1260" s="6">
        <v>2004</v>
      </c>
      <c r="Z1260" s="6">
        <v>0</v>
      </c>
      <c r="AD1260" s="14">
        <v>62</v>
      </c>
    </row>
    <row r="1261" spans="1:30">
      <c r="A1261" s="9">
        <v>10</v>
      </c>
      <c r="B1261" s="9" t="str">
        <f t="shared" si="59"/>
        <v>Kicker S10L5-4</v>
      </c>
      <c r="C1261" s="14" t="s">
        <v>1548</v>
      </c>
      <c r="D1261" s="14" t="s">
        <v>2023</v>
      </c>
      <c r="E1261" s="39"/>
      <c r="F1261" s="14"/>
      <c r="G1261" s="14"/>
      <c r="H1261" s="14">
        <v>225</v>
      </c>
      <c r="I1261" s="14">
        <v>86</v>
      </c>
      <c r="J1261" s="9">
        <v>12.45</v>
      </c>
      <c r="K1261" s="14">
        <v>33.799999999999997</v>
      </c>
      <c r="L1261" s="14">
        <v>37.082000000000001</v>
      </c>
      <c r="M1261" s="14">
        <v>0.56999999999999995</v>
      </c>
      <c r="N1261" s="14">
        <f t="shared" si="57"/>
        <v>0.60357142857142854</v>
      </c>
      <c r="O1261" s="14">
        <f t="shared" si="58"/>
        <v>10.247872340425522</v>
      </c>
      <c r="P1261" s="14"/>
      <c r="Q1261" s="14"/>
      <c r="R1261" s="14"/>
      <c r="W1261" t="s">
        <v>3530</v>
      </c>
      <c r="X1261" s="6">
        <v>2004</v>
      </c>
      <c r="Z1261" s="6">
        <v>0</v>
      </c>
      <c r="AD1261" s="14">
        <v>56</v>
      </c>
    </row>
    <row r="1262" spans="1:30">
      <c r="A1262" s="9">
        <v>10</v>
      </c>
      <c r="B1262" s="9" t="str">
        <f t="shared" si="59"/>
        <v>Kicker S10L7-2</v>
      </c>
      <c r="C1262" s="14" t="s">
        <v>1548</v>
      </c>
      <c r="D1262" s="14" t="s">
        <v>2024</v>
      </c>
      <c r="E1262" s="39"/>
      <c r="F1262" s="14"/>
      <c r="G1262" s="14"/>
      <c r="H1262" s="14">
        <v>300</v>
      </c>
      <c r="I1262" s="14">
        <v>85.7</v>
      </c>
      <c r="J1262" s="9">
        <v>13.2</v>
      </c>
      <c r="K1262" s="14">
        <v>32.5</v>
      </c>
      <c r="L1262" s="14">
        <v>35.070999999999998</v>
      </c>
      <c r="M1262" s="14">
        <v>0.497</v>
      </c>
      <c r="N1262" s="14">
        <f t="shared" si="57"/>
        <v>0.52419354838709675</v>
      </c>
      <c r="O1262" s="14">
        <f t="shared" si="58"/>
        <v>9.5803677342823477</v>
      </c>
      <c r="P1262" s="14"/>
      <c r="Q1262" s="14"/>
      <c r="R1262" s="14"/>
      <c r="W1262" t="s">
        <v>3530</v>
      </c>
      <c r="X1262" s="6">
        <v>2004</v>
      </c>
      <c r="Z1262" s="6">
        <v>0</v>
      </c>
      <c r="AD1262" s="14">
        <v>62</v>
      </c>
    </row>
    <row r="1263" spans="1:30">
      <c r="A1263" s="9">
        <v>10</v>
      </c>
      <c r="B1263" s="9" t="str">
        <f t="shared" si="59"/>
        <v>Kicker S10L7-4</v>
      </c>
      <c r="C1263" s="14" t="s">
        <v>1548</v>
      </c>
      <c r="D1263" s="14" t="s">
        <v>2025</v>
      </c>
      <c r="E1263" s="39"/>
      <c r="F1263" s="14"/>
      <c r="G1263" s="14"/>
      <c r="H1263" s="14">
        <v>300</v>
      </c>
      <c r="I1263" s="14">
        <v>85.6</v>
      </c>
      <c r="J1263" s="9">
        <v>13.2</v>
      </c>
      <c r="K1263" s="14">
        <v>33.700000000000003</v>
      </c>
      <c r="L1263" s="14">
        <v>36.850999999999999</v>
      </c>
      <c r="M1263" s="14">
        <v>0.55100000000000005</v>
      </c>
      <c r="N1263" s="14">
        <f t="shared" si="57"/>
        <v>0.58103448275862069</v>
      </c>
      <c r="O1263" s="14">
        <f t="shared" si="58"/>
        <v>10.659414466130883</v>
      </c>
      <c r="P1263" s="14"/>
      <c r="Q1263" s="14"/>
      <c r="R1263" s="14"/>
      <c r="W1263" t="s">
        <v>3530</v>
      </c>
      <c r="X1263" s="6">
        <v>2004</v>
      </c>
      <c r="Z1263" s="6">
        <v>0</v>
      </c>
      <c r="AD1263" s="14">
        <v>58</v>
      </c>
    </row>
    <row r="1264" spans="1:30">
      <c r="A1264" s="9">
        <v>10</v>
      </c>
      <c r="B1264" s="9" t="str">
        <f t="shared" si="59"/>
        <v>LPG 245CWD</v>
      </c>
      <c r="C1264" s="14" t="s">
        <v>866</v>
      </c>
      <c r="D1264" s="14" t="s">
        <v>2026</v>
      </c>
      <c r="E1264" s="39"/>
      <c r="F1264" s="14"/>
      <c r="G1264" s="14"/>
      <c r="H1264" s="14">
        <v>130</v>
      </c>
      <c r="I1264" s="14">
        <v>92</v>
      </c>
      <c r="J1264" s="9">
        <v>3.3</v>
      </c>
      <c r="K1264" s="14">
        <v>24</v>
      </c>
      <c r="L1264" s="14">
        <v>214</v>
      </c>
      <c r="M1264" s="14">
        <v>0.26679999999999998</v>
      </c>
      <c r="N1264" s="14">
        <f t="shared" si="57"/>
        <v>0.3</v>
      </c>
      <c r="O1264" s="14">
        <f t="shared" si="58"/>
        <v>2.4108433734939765</v>
      </c>
      <c r="P1264" s="14"/>
      <c r="Q1264" s="14"/>
      <c r="R1264" s="14"/>
      <c r="W1264" t="s">
        <v>3530</v>
      </c>
      <c r="X1264" s="6">
        <v>2004</v>
      </c>
      <c r="Z1264" s="6">
        <v>0</v>
      </c>
      <c r="AD1264" s="14">
        <v>80</v>
      </c>
    </row>
    <row r="1265" spans="1:30">
      <c r="A1265" s="9">
        <v>10</v>
      </c>
      <c r="B1265" s="9" t="str">
        <f t="shared" si="59"/>
        <v>LPG 245HWD</v>
      </c>
      <c r="C1265" s="14" t="s">
        <v>866</v>
      </c>
      <c r="D1265" s="14" t="s">
        <v>2027</v>
      </c>
      <c r="E1265" s="39"/>
      <c r="F1265" s="14"/>
      <c r="G1265" s="14"/>
      <c r="H1265" s="14">
        <v>150</v>
      </c>
      <c r="I1265" s="14">
        <v>92</v>
      </c>
      <c r="J1265" s="9">
        <v>9.5</v>
      </c>
      <c r="K1265" s="14">
        <v>22</v>
      </c>
      <c r="L1265" s="14">
        <v>200</v>
      </c>
      <c r="M1265" s="14">
        <v>0.18540000000000001</v>
      </c>
      <c r="N1265" s="14">
        <f t="shared" si="57"/>
        <v>0.20952380952380953</v>
      </c>
      <c r="O1265" s="14">
        <f t="shared" si="58"/>
        <v>1.6102645084879579</v>
      </c>
      <c r="P1265" s="14"/>
      <c r="Q1265" s="14"/>
      <c r="R1265" s="14"/>
      <c r="W1265" t="s">
        <v>3530</v>
      </c>
      <c r="X1265" s="6">
        <v>2004</v>
      </c>
      <c r="Z1265" s="6">
        <v>0</v>
      </c>
      <c r="AD1265" s="14">
        <v>105</v>
      </c>
    </row>
    <row r="1266" spans="1:30">
      <c r="A1266" s="9">
        <v>10</v>
      </c>
      <c r="B1266" s="9" t="str">
        <f t="shared" si="59"/>
        <v>Madisound 10204DVC</v>
      </c>
      <c r="C1266" s="14" t="s">
        <v>1248</v>
      </c>
      <c r="D1266" s="14" t="s">
        <v>2028</v>
      </c>
      <c r="E1266" s="39"/>
      <c r="F1266" s="14"/>
      <c r="G1266" s="14"/>
      <c r="H1266" s="14">
        <v>100</v>
      </c>
      <c r="I1266" s="14">
        <v>91</v>
      </c>
      <c r="J1266" s="9">
        <v>5</v>
      </c>
      <c r="K1266" s="14">
        <v>21.2</v>
      </c>
      <c r="L1266" s="14">
        <v>168</v>
      </c>
      <c r="M1266" s="14">
        <v>0.1981</v>
      </c>
      <c r="N1266" s="14">
        <f t="shared" si="57"/>
        <v>0.20990099009900989</v>
      </c>
      <c r="O1266" s="14">
        <f t="shared" si="58"/>
        <v>3.5235506334424067</v>
      </c>
      <c r="P1266" s="14"/>
      <c r="Q1266" s="14"/>
      <c r="R1266" s="14"/>
      <c r="W1266" t="s">
        <v>3530</v>
      </c>
      <c r="X1266" s="6">
        <v>2004</v>
      </c>
      <c r="Z1266" s="6">
        <v>0</v>
      </c>
      <c r="AD1266" s="14">
        <v>101</v>
      </c>
    </row>
    <row r="1267" spans="1:30">
      <c r="A1267" s="9">
        <v>10</v>
      </c>
      <c r="B1267" s="9" t="str">
        <f t="shared" si="59"/>
        <v>Madisound 10207DVC</v>
      </c>
      <c r="C1267" s="14" t="s">
        <v>1248</v>
      </c>
      <c r="D1267" s="14" t="s">
        <v>2029</v>
      </c>
      <c r="E1267" s="39"/>
      <c r="F1267" s="14"/>
      <c r="G1267" s="14"/>
      <c r="H1267" s="14">
        <v>100</v>
      </c>
      <c r="I1267" s="14">
        <v>87</v>
      </c>
      <c r="J1267" s="9">
        <v>5</v>
      </c>
      <c r="K1267" s="14">
        <v>16.2</v>
      </c>
      <c r="L1267" s="14">
        <v>184</v>
      </c>
      <c r="M1267" s="14">
        <v>0.2155</v>
      </c>
      <c r="N1267" s="14">
        <f t="shared" si="57"/>
        <v>0.23142857142857143</v>
      </c>
      <c r="O1267" s="14">
        <f t="shared" si="58"/>
        <v>3.1310313901345252</v>
      </c>
      <c r="P1267" s="14"/>
      <c r="Q1267" s="14"/>
      <c r="R1267" s="14"/>
      <c r="W1267" t="s">
        <v>3530</v>
      </c>
      <c r="X1267" s="6">
        <v>2004</v>
      </c>
      <c r="Z1267" s="6">
        <v>0</v>
      </c>
      <c r="AD1267" s="14">
        <v>70</v>
      </c>
    </row>
    <row r="1268" spans="1:30">
      <c r="A1268" s="9">
        <v>10</v>
      </c>
      <c r="B1268" s="9" t="str">
        <f t="shared" si="59"/>
        <v>Madisound 10208</v>
      </c>
      <c r="C1268" s="14" t="s">
        <v>1248</v>
      </c>
      <c r="D1268" s="14" t="s">
        <v>2030</v>
      </c>
      <c r="E1268" s="39"/>
      <c r="F1268" s="14"/>
      <c r="G1268" s="14"/>
      <c r="H1268" s="14">
        <v>100</v>
      </c>
      <c r="I1268" s="14">
        <v>87</v>
      </c>
      <c r="J1268" s="9">
        <v>6.5</v>
      </c>
      <c r="K1268" s="14">
        <v>24</v>
      </c>
      <c r="L1268" s="14">
        <v>145</v>
      </c>
      <c r="M1268" s="14">
        <v>0.54659999999999997</v>
      </c>
      <c r="N1268" s="14">
        <f t="shared" si="57"/>
        <v>0.61538461538461542</v>
      </c>
      <c r="O1268" s="14">
        <f t="shared" si="58"/>
        <v>4.8901811675240419</v>
      </c>
      <c r="P1268" s="14"/>
      <c r="Q1268" s="14"/>
      <c r="R1268" s="14"/>
      <c r="W1268" t="s">
        <v>3530</v>
      </c>
      <c r="X1268" s="6">
        <v>2004</v>
      </c>
      <c r="Z1268" s="6">
        <v>0</v>
      </c>
      <c r="AD1268" s="14">
        <v>39</v>
      </c>
    </row>
    <row r="1269" spans="1:30">
      <c r="A1269" s="9">
        <v>10</v>
      </c>
      <c r="B1269" s="9" t="str">
        <f t="shared" si="59"/>
        <v>Madisound 1052DVC</v>
      </c>
      <c r="C1269" s="14" t="s">
        <v>1248</v>
      </c>
      <c r="D1269" s="14" t="s">
        <v>2031</v>
      </c>
      <c r="E1269" s="39"/>
      <c r="F1269" s="14"/>
      <c r="G1269" s="14"/>
      <c r="H1269" s="14">
        <v>50</v>
      </c>
      <c r="I1269" s="14">
        <v>90</v>
      </c>
      <c r="J1269" s="9">
        <v>6</v>
      </c>
      <c r="K1269" s="14">
        <v>20.399999999999999</v>
      </c>
      <c r="L1269" s="14">
        <v>197</v>
      </c>
      <c r="M1269" s="14">
        <v>0.26019999999999999</v>
      </c>
      <c r="N1269" s="14">
        <f t="shared" si="57"/>
        <v>0.27945205479452051</v>
      </c>
      <c r="O1269" s="14">
        <f t="shared" si="58"/>
        <v>3.7769176035292511</v>
      </c>
      <c r="P1269" s="14"/>
      <c r="Q1269" s="14"/>
      <c r="R1269" s="14"/>
      <c r="W1269" t="s">
        <v>3530</v>
      </c>
      <c r="X1269" s="6">
        <v>2004</v>
      </c>
      <c r="Z1269" s="6">
        <v>0</v>
      </c>
      <c r="AD1269" s="14">
        <v>73</v>
      </c>
    </row>
    <row r="1270" spans="1:30">
      <c r="A1270" s="9">
        <v>10</v>
      </c>
      <c r="B1270" s="9" t="str">
        <f t="shared" si="59"/>
        <v>Madisound 1054</v>
      </c>
      <c r="C1270" s="14" t="s">
        <v>1248</v>
      </c>
      <c r="D1270" s="14" t="s">
        <v>2032</v>
      </c>
      <c r="E1270" s="39"/>
      <c r="F1270" s="14"/>
      <c r="G1270" s="14"/>
      <c r="H1270" s="14">
        <v>125</v>
      </c>
      <c r="I1270" s="14">
        <v>92</v>
      </c>
      <c r="J1270" s="9">
        <v>3.5</v>
      </c>
      <c r="K1270" s="14">
        <v>24.6</v>
      </c>
      <c r="L1270" s="14">
        <v>160</v>
      </c>
      <c r="M1270" s="14">
        <v>0.23549999999999999</v>
      </c>
      <c r="N1270" s="14">
        <f t="shared" si="57"/>
        <v>0.25102040816326532</v>
      </c>
      <c r="O1270" s="14">
        <f t="shared" si="58"/>
        <v>3.8088757396449666</v>
      </c>
      <c r="P1270" s="14"/>
      <c r="Q1270" s="14"/>
      <c r="R1270" s="14"/>
      <c r="W1270" t="s">
        <v>3530</v>
      </c>
      <c r="X1270" s="6">
        <v>2004</v>
      </c>
      <c r="Z1270" s="6">
        <v>0</v>
      </c>
      <c r="AD1270" s="14">
        <v>98</v>
      </c>
    </row>
    <row r="1271" spans="1:30">
      <c r="A1271" s="9">
        <v>10</v>
      </c>
      <c r="B1271" s="9" t="str">
        <f t="shared" si="59"/>
        <v>McCauley 6222-4</v>
      </c>
      <c r="C1271" s="14" t="s">
        <v>2033</v>
      </c>
      <c r="D1271" s="14" t="s">
        <v>2034</v>
      </c>
      <c r="E1271" s="39"/>
      <c r="F1271" s="14"/>
      <c r="G1271" s="14"/>
      <c r="H1271" s="14">
        <v>300</v>
      </c>
      <c r="I1271" s="14">
        <v>91</v>
      </c>
      <c r="J1271" s="9">
        <v>8.4</v>
      </c>
      <c r="K1271" s="14">
        <v>40</v>
      </c>
      <c r="L1271" s="14">
        <v>42</v>
      </c>
      <c r="M1271" s="14">
        <v>0.39</v>
      </c>
      <c r="N1271" s="14">
        <f t="shared" si="57"/>
        <v>0.40816326530612246</v>
      </c>
      <c r="O1271" s="14">
        <f t="shared" si="58"/>
        <v>8.7640449438202221</v>
      </c>
      <c r="P1271" s="14"/>
      <c r="Q1271" s="14"/>
      <c r="R1271" s="14"/>
      <c r="W1271" t="s">
        <v>3530</v>
      </c>
      <c r="X1271" s="6">
        <v>2004</v>
      </c>
      <c r="Z1271" s="6">
        <v>0</v>
      </c>
      <c r="AD1271" s="14">
        <v>98</v>
      </c>
    </row>
    <row r="1272" spans="1:30">
      <c r="A1272" s="9">
        <v>10</v>
      </c>
      <c r="B1272" s="9" t="str">
        <f t="shared" si="59"/>
        <v>McCauley 6222-8</v>
      </c>
      <c r="C1272" s="14" t="s">
        <v>2033</v>
      </c>
      <c r="D1272" s="14" t="s">
        <v>2035</v>
      </c>
      <c r="E1272" s="39"/>
      <c r="F1272" s="14"/>
      <c r="G1272" s="14"/>
      <c r="H1272" s="14">
        <v>300</v>
      </c>
      <c r="I1272" s="14">
        <v>91</v>
      </c>
      <c r="J1272" s="9">
        <v>8.4</v>
      </c>
      <c r="K1272" s="14">
        <v>40</v>
      </c>
      <c r="L1272" s="14">
        <v>42</v>
      </c>
      <c r="M1272" s="14">
        <v>0.39</v>
      </c>
      <c r="N1272" s="14">
        <f t="shared" si="57"/>
        <v>0.40816326530612246</v>
      </c>
      <c r="O1272" s="14">
        <f t="shared" si="58"/>
        <v>8.7640449438202221</v>
      </c>
      <c r="P1272" s="14"/>
      <c r="Q1272" s="14"/>
      <c r="R1272" s="14"/>
      <c r="W1272" t="s">
        <v>3530</v>
      </c>
      <c r="X1272" s="6">
        <v>2004</v>
      </c>
      <c r="Z1272" s="6">
        <v>0</v>
      </c>
      <c r="AD1272" s="14">
        <v>98</v>
      </c>
    </row>
    <row r="1273" spans="1:30">
      <c r="A1273" s="9">
        <v>10</v>
      </c>
      <c r="B1273" s="9" t="str">
        <f t="shared" si="59"/>
        <v>McCauley 6224-16</v>
      </c>
      <c r="C1273" s="14" t="s">
        <v>2033</v>
      </c>
      <c r="D1273" s="14" t="s">
        <v>2036</v>
      </c>
      <c r="E1273" s="39"/>
      <c r="F1273" s="14"/>
      <c r="G1273" s="14"/>
      <c r="H1273" s="14">
        <v>300</v>
      </c>
      <c r="I1273" s="14">
        <v>93</v>
      </c>
      <c r="J1273" s="9">
        <v>4.3</v>
      </c>
      <c r="K1273" s="14">
        <v>50</v>
      </c>
      <c r="L1273" s="14">
        <v>27</v>
      </c>
      <c r="M1273" s="14">
        <v>0.3</v>
      </c>
      <c r="N1273" s="14">
        <f t="shared" si="57"/>
        <v>0.3105590062111801</v>
      </c>
      <c r="O1273" s="14">
        <f t="shared" si="58"/>
        <v>8.8235294117647101</v>
      </c>
      <c r="P1273" s="14"/>
      <c r="Q1273" s="14"/>
      <c r="R1273" s="14"/>
      <c r="W1273" t="s">
        <v>3530</v>
      </c>
      <c r="X1273" s="6">
        <v>2004</v>
      </c>
      <c r="Z1273" s="6">
        <v>0</v>
      </c>
      <c r="AD1273" s="14">
        <v>161</v>
      </c>
    </row>
    <row r="1274" spans="1:30">
      <c r="A1274" s="9">
        <v>10</v>
      </c>
      <c r="B1274" s="9" t="str">
        <f t="shared" si="59"/>
        <v>McCauley 6224-4</v>
      </c>
      <c r="C1274" s="14" t="s">
        <v>2033</v>
      </c>
      <c r="D1274" s="14" t="s">
        <v>2037</v>
      </c>
      <c r="E1274" s="39"/>
      <c r="F1274" s="14"/>
      <c r="G1274" s="14"/>
      <c r="H1274" s="14">
        <v>300</v>
      </c>
      <c r="I1274" s="14">
        <v>93</v>
      </c>
      <c r="J1274" s="9">
        <v>4.3</v>
      </c>
      <c r="K1274" s="14">
        <v>50</v>
      </c>
      <c r="L1274" s="14">
        <v>27</v>
      </c>
      <c r="M1274" s="14">
        <v>0.3</v>
      </c>
      <c r="N1274" s="14">
        <f t="shared" si="57"/>
        <v>0.3105590062111801</v>
      </c>
      <c r="O1274" s="14">
        <f t="shared" si="58"/>
        <v>8.8235294117647101</v>
      </c>
      <c r="P1274" s="14"/>
      <c r="Q1274" s="14"/>
      <c r="R1274" s="14"/>
      <c r="W1274" t="s">
        <v>3530</v>
      </c>
      <c r="X1274" s="6">
        <v>2004</v>
      </c>
      <c r="Z1274" s="6">
        <v>0</v>
      </c>
      <c r="AD1274" s="14">
        <v>161</v>
      </c>
    </row>
    <row r="1275" spans="1:30">
      <c r="A1275" s="9">
        <v>10</v>
      </c>
      <c r="B1275" s="9" t="str">
        <f t="shared" si="59"/>
        <v>McCauley 6224-8</v>
      </c>
      <c r="C1275" s="14" t="s">
        <v>2033</v>
      </c>
      <c r="D1275" s="14" t="s">
        <v>2038</v>
      </c>
      <c r="E1275" s="39"/>
      <c r="F1275" s="14"/>
      <c r="G1275" s="14"/>
      <c r="H1275" s="14">
        <v>300</v>
      </c>
      <c r="I1275" s="14">
        <v>93</v>
      </c>
      <c r="J1275" s="9">
        <v>4.3</v>
      </c>
      <c r="K1275" s="14">
        <v>50</v>
      </c>
      <c r="L1275" s="14">
        <v>27</v>
      </c>
      <c r="M1275" s="14">
        <v>0.3</v>
      </c>
      <c r="N1275" s="14">
        <f t="shared" si="57"/>
        <v>0.3105590062111801</v>
      </c>
      <c r="O1275" s="14">
        <f t="shared" si="58"/>
        <v>8.8235294117647101</v>
      </c>
      <c r="P1275" s="14"/>
      <c r="Q1275" s="14"/>
      <c r="R1275" s="14"/>
      <c r="W1275" t="s">
        <v>3530</v>
      </c>
      <c r="X1275" s="6">
        <v>2004</v>
      </c>
      <c r="Z1275" s="6">
        <v>0</v>
      </c>
      <c r="AD1275" s="14">
        <v>161</v>
      </c>
    </row>
    <row r="1276" spans="1:30">
      <c r="A1276" s="9">
        <v>10</v>
      </c>
      <c r="B1276" s="9" t="str">
        <f t="shared" si="59"/>
        <v>McCauley 6224CX-16</v>
      </c>
      <c r="C1276" s="14" t="s">
        <v>2033</v>
      </c>
      <c r="D1276" s="14" t="s">
        <v>2039</v>
      </c>
      <c r="E1276" s="39"/>
      <c r="F1276" s="14"/>
      <c r="G1276" s="14"/>
      <c r="H1276" s="14">
        <v>300</v>
      </c>
      <c r="I1276" s="14">
        <v>93</v>
      </c>
      <c r="J1276" s="9">
        <v>4.3</v>
      </c>
      <c r="K1276" s="14">
        <v>50</v>
      </c>
      <c r="L1276" s="14">
        <v>27</v>
      </c>
      <c r="M1276" s="14">
        <v>0.3</v>
      </c>
      <c r="N1276" s="14">
        <f t="shared" si="57"/>
        <v>0.3105590062111801</v>
      </c>
      <c r="O1276" s="14">
        <f t="shared" si="58"/>
        <v>8.8235294117647101</v>
      </c>
      <c r="P1276" s="14"/>
      <c r="Q1276" s="14"/>
      <c r="R1276" s="14"/>
      <c r="W1276" t="s">
        <v>3530</v>
      </c>
      <c r="X1276" s="6">
        <v>2004</v>
      </c>
      <c r="Z1276" s="6">
        <v>0</v>
      </c>
      <c r="AD1276" s="14">
        <v>161</v>
      </c>
    </row>
    <row r="1277" spans="1:30">
      <c r="A1277" s="9">
        <v>10</v>
      </c>
      <c r="B1277" s="9" t="str">
        <f t="shared" si="59"/>
        <v>McCauley 6224CX-4</v>
      </c>
      <c r="C1277" s="14" t="s">
        <v>2033</v>
      </c>
      <c r="D1277" s="14" t="s">
        <v>2040</v>
      </c>
      <c r="E1277" s="39"/>
      <c r="F1277" s="14"/>
      <c r="G1277" s="14"/>
      <c r="H1277" s="14">
        <v>300</v>
      </c>
      <c r="I1277" s="14">
        <v>93</v>
      </c>
      <c r="J1277" s="9">
        <v>4.3</v>
      </c>
      <c r="K1277" s="14">
        <v>50</v>
      </c>
      <c r="L1277" s="14">
        <v>27</v>
      </c>
      <c r="M1277" s="14">
        <v>0.3</v>
      </c>
      <c r="N1277" s="14">
        <f t="shared" si="57"/>
        <v>0.3105590062111801</v>
      </c>
      <c r="O1277" s="14">
        <f t="shared" si="58"/>
        <v>8.8235294117647101</v>
      </c>
      <c r="P1277" s="14"/>
      <c r="Q1277" s="14"/>
      <c r="R1277" s="14"/>
      <c r="W1277" t="s">
        <v>3530</v>
      </c>
      <c r="X1277" s="6">
        <v>2004</v>
      </c>
      <c r="Z1277" s="6">
        <v>0</v>
      </c>
      <c r="AD1277" s="14">
        <v>161</v>
      </c>
    </row>
    <row r="1278" spans="1:30">
      <c r="A1278" s="9">
        <v>10</v>
      </c>
      <c r="B1278" s="9" t="str">
        <f t="shared" si="59"/>
        <v>McCauley 6224CX-8</v>
      </c>
      <c r="C1278" s="14" t="s">
        <v>2033</v>
      </c>
      <c r="D1278" s="14" t="s">
        <v>2041</v>
      </c>
      <c r="E1278" s="39"/>
      <c r="F1278" s="14"/>
      <c r="G1278" s="14"/>
      <c r="H1278" s="14">
        <v>300</v>
      </c>
      <c r="I1278" s="14">
        <v>93</v>
      </c>
      <c r="J1278" s="9">
        <v>4.3</v>
      </c>
      <c r="K1278" s="14">
        <v>50</v>
      </c>
      <c r="L1278" s="14">
        <v>27</v>
      </c>
      <c r="M1278" s="14">
        <v>0.3</v>
      </c>
      <c r="N1278" s="14">
        <f t="shared" si="57"/>
        <v>0.3105590062111801</v>
      </c>
      <c r="O1278" s="14">
        <f t="shared" si="58"/>
        <v>8.8235294117647101</v>
      </c>
      <c r="P1278" s="14"/>
      <c r="Q1278" s="14"/>
      <c r="R1278" s="14"/>
      <c r="W1278" t="s">
        <v>3530</v>
      </c>
      <c r="X1278" s="6">
        <v>2004</v>
      </c>
      <c r="Z1278" s="6">
        <v>0</v>
      </c>
      <c r="AD1278" s="14">
        <v>161</v>
      </c>
    </row>
    <row r="1279" spans="1:30">
      <c r="A1279" s="9">
        <v>10</v>
      </c>
      <c r="B1279" s="9" t="str">
        <f t="shared" si="59"/>
        <v>McCauley 6328-4</v>
      </c>
      <c r="C1279" s="14" t="s">
        <v>2033</v>
      </c>
      <c r="D1279" s="14" t="s">
        <v>2042</v>
      </c>
      <c r="E1279" s="39"/>
      <c r="F1279" s="14"/>
      <c r="G1279" s="14"/>
      <c r="H1279" s="14">
        <v>300</v>
      </c>
      <c r="I1279" s="14">
        <v>98</v>
      </c>
      <c r="J1279" s="9">
        <v>3.35</v>
      </c>
      <c r="K1279" s="14">
        <v>75</v>
      </c>
      <c r="L1279" s="14">
        <v>23</v>
      </c>
      <c r="M1279" s="14">
        <v>0.25</v>
      </c>
      <c r="N1279" s="14">
        <f t="shared" si="57"/>
        <v>0.26041666666666669</v>
      </c>
      <c r="O1279" s="14">
        <f t="shared" si="58"/>
        <v>6.2499999999999947</v>
      </c>
      <c r="P1279" s="14"/>
      <c r="Q1279" s="14"/>
      <c r="R1279" s="14"/>
      <c r="W1279" t="s">
        <v>3530</v>
      </c>
      <c r="X1279" s="6">
        <v>2004</v>
      </c>
      <c r="Z1279" s="6">
        <v>0</v>
      </c>
      <c r="AD1279" s="14">
        <v>288</v>
      </c>
    </row>
    <row r="1280" spans="1:30">
      <c r="A1280" s="9">
        <v>10</v>
      </c>
      <c r="B1280" s="9" t="str">
        <f t="shared" si="59"/>
        <v>McCauley 6328-8</v>
      </c>
      <c r="C1280" s="14" t="s">
        <v>2033</v>
      </c>
      <c r="D1280" s="14" t="s">
        <v>2043</v>
      </c>
      <c r="E1280" s="39"/>
      <c r="F1280" s="14"/>
      <c r="G1280" s="14"/>
      <c r="H1280" s="14">
        <v>300</v>
      </c>
      <c r="I1280" s="14">
        <v>98</v>
      </c>
      <c r="J1280" s="9">
        <v>3.35</v>
      </c>
      <c r="K1280" s="14">
        <v>75</v>
      </c>
      <c r="L1280" s="14">
        <v>23</v>
      </c>
      <c r="M1280" s="14">
        <v>0.25</v>
      </c>
      <c r="N1280" s="14">
        <f t="shared" si="57"/>
        <v>0.26041666666666669</v>
      </c>
      <c r="O1280" s="14">
        <f t="shared" si="58"/>
        <v>6.2499999999999947</v>
      </c>
      <c r="P1280" s="14"/>
      <c r="Q1280" s="14"/>
      <c r="R1280" s="14"/>
      <c r="W1280" t="s">
        <v>3530</v>
      </c>
      <c r="X1280" s="6">
        <v>2004</v>
      </c>
      <c r="Z1280" s="6">
        <v>0</v>
      </c>
      <c r="AD1280" s="14">
        <v>288</v>
      </c>
    </row>
    <row r="1281" spans="1:30">
      <c r="A1281" s="9">
        <v>10</v>
      </c>
      <c r="B1281" s="9" t="str">
        <f t="shared" si="59"/>
        <v>MDS FAN-10-POWER</v>
      </c>
      <c r="C1281" s="14" t="s">
        <v>1564</v>
      </c>
      <c r="D1281" s="14" t="s">
        <v>2044</v>
      </c>
      <c r="E1281" s="39"/>
      <c r="F1281" s="14"/>
      <c r="G1281" s="14"/>
      <c r="H1281" s="14"/>
      <c r="I1281" s="14"/>
      <c r="J1281" s="9"/>
      <c r="K1281" s="14">
        <v>44</v>
      </c>
      <c r="L1281" s="14">
        <v>21</v>
      </c>
      <c r="M1281" s="14">
        <v>0.433</v>
      </c>
      <c r="N1281" s="14">
        <f t="shared" si="57"/>
        <v>0</v>
      </c>
      <c r="O1281" s="14">
        <f t="shared" si="58"/>
        <v>0</v>
      </c>
      <c r="P1281" s="14"/>
      <c r="Q1281" s="14"/>
      <c r="R1281" s="14"/>
      <c r="W1281" t="s">
        <v>3530</v>
      </c>
      <c r="X1281" s="6">
        <v>2004</v>
      </c>
      <c r="Z1281" s="6">
        <v>0</v>
      </c>
      <c r="AD1281" s="14"/>
    </row>
    <row r="1282" spans="1:30">
      <c r="A1282" s="9">
        <v>10</v>
      </c>
      <c r="B1282" s="9" t="str">
        <f t="shared" si="59"/>
        <v>MDS FAN-10R</v>
      </c>
      <c r="C1282" s="14" t="s">
        <v>1564</v>
      </c>
      <c r="D1282" s="14" t="s">
        <v>2045</v>
      </c>
      <c r="E1282" s="39"/>
      <c r="F1282" s="14"/>
      <c r="G1282" s="14"/>
      <c r="H1282" s="14"/>
      <c r="I1282" s="14"/>
      <c r="J1282" s="9"/>
      <c r="K1282" s="14">
        <v>30.89</v>
      </c>
      <c r="L1282" s="14">
        <v>57.85</v>
      </c>
      <c r="M1282" s="14">
        <v>0.50800000000000001</v>
      </c>
      <c r="N1282" s="14">
        <f t="shared" ref="N1282:N1345" si="60">IF(AD1282&gt;0,K1282/AD1282,0)</f>
        <v>0</v>
      </c>
      <c r="O1282" s="14">
        <f t="shared" ref="O1282:O1345" si="61">IF(AD1282&gt;0,1/(1/M1282-1/N1282),0)</f>
        <v>0</v>
      </c>
      <c r="P1282" s="14"/>
      <c r="Q1282" s="14"/>
      <c r="R1282" s="14"/>
      <c r="W1282" t="s">
        <v>3530</v>
      </c>
      <c r="X1282" s="6">
        <v>2004</v>
      </c>
      <c r="Z1282" s="6">
        <v>0</v>
      </c>
      <c r="AD1282" s="14"/>
    </row>
    <row r="1283" spans="1:30">
      <c r="A1283" s="9">
        <v>10</v>
      </c>
      <c r="B1283" s="9" t="str">
        <f t="shared" ref="B1283:B1346" si="62">CONCATENATE(C1283,CHAR(32),D1283)</f>
        <v>Mobile Authority M1050</v>
      </c>
      <c r="C1283" s="14" t="s">
        <v>1566</v>
      </c>
      <c r="D1283" s="14" t="s">
        <v>2046</v>
      </c>
      <c r="E1283" s="39"/>
      <c r="F1283" s="14"/>
      <c r="G1283" s="14"/>
      <c r="H1283" s="14">
        <v>300</v>
      </c>
      <c r="I1283" s="14">
        <v>92</v>
      </c>
      <c r="J1283" s="9"/>
      <c r="K1283" s="14">
        <v>42</v>
      </c>
      <c r="L1283" s="14">
        <v>39</v>
      </c>
      <c r="M1283" s="14">
        <v>0.78</v>
      </c>
      <c r="N1283" s="14">
        <f t="shared" si="60"/>
        <v>0.95454545454545459</v>
      </c>
      <c r="O1283" s="14">
        <f t="shared" si="61"/>
        <v>4.2656250000000027</v>
      </c>
      <c r="P1283" s="14"/>
      <c r="Q1283" s="14"/>
      <c r="R1283" s="14"/>
      <c r="W1283" t="s">
        <v>3530</v>
      </c>
      <c r="X1283" s="6">
        <v>2004</v>
      </c>
      <c r="Z1283" s="6">
        <v>0</v>
      </c>
      <c r="AD1283" s="14">
        <v>44</v>
      </c>
    </row>
    <row r="1284" spans="1:30">
      <c r="A1284" s="9">
        <v>10</v>
      </c>
      <c r="B1284" s="9" t="str">
        <f t="shared" si="62"/>
        <v>Mobile Authority M1075</v>
      </c>
      <c r="C1284" s="14" t="s">
        <v>1566</v>
      </c>
      <c r="D1284" s="14" t="s">
        <v>2047</v>
      </c>
      <c r="E1284" s="39"/>
      <c r="F1284" s="14"/>
      <c r="G1284" s="14"/>
      <c r="H1284" s="14"/>
      <c r="I1284" s="14">
        <v>91</v>
      </c>
      <c r="J1284" s="9"/>
      <c r="K1284" s="14">
        <v>33.5</v>
      </c>
      <c r="L1284" s="14">
        <v>40</v>
      </c>
      <c r="M1284" s="14">
        <v>0.66</v>
      </c>
      <c r="N1284" s="14">
        <f t="shared" si="60"/>
        <v>0.85897435897435892</v>
      </c>
      <c r="O1284" s="14">
        <f t="shared" si="61"/>
        <v>2.8492268041237119</v>
      </c>
      <c r="P1284" s="14"/>
      <c r="Q1284" s="14"/>
      <c r="R1284" s="14"/>
      <c r="W1284" t="s">
        <v>3530</v>
      </c>
      <c r="X1284" s="6">
        <v>2004</v>
      </c>
      <c r="Z1284" s="6">
        <v>0</v>
      </c>
      <c r="AD1284" s="14">
        <v>39</v>
      </c>
    </row>
    <row r="1285" spans="1:30">
      <c r="A1285" s="9">
        <v>10</v>
      </c>
      <c r="B1285" s="9" t="str">
        <f t="shared" si="62"/>
        <v>Mobile Authority M1095</v>
      </c>
      <c r="C1285" s="14" t="s">
        <v>1566</v>
      </c>
      <c r="D1285" s="14" t="s">
        <v>2048</v>
      </c>
      <c r="E1285" s="39"/>
      <c r="F1285" s="14"/>
      <c r="G1285" s="14"/>
      <c r="H1285" s="14">
        <v>400</v>
      </c>
      <c r="I1285" s="14">
        <v>92.8</v>
      </c>
      <c r="J1285" s="9"/>
      <c r="K1285" s="14">
        <v>50</v>
      </c>
      <c r="L1285" s="14">
        <v>41</v>
      </c>
      <c r="M1285" s="14">
        <v>0.63</v>
      </c>
      <c r="N1285" s="14">
        <f t="shared" si="60"/>
        <v>0.8771929824561403</v>
      </c>
      <c r="O1285" s="14">
        <f t="shared" si="61"/>
        <v>2.2356281050390359</v>
      </c>
      <c r="P1285" s="14"/>
      <c r="Q1285" s="14"/>
      <c r="R1285" s="14"/>
      <c r="W1285" t="s">
        <v>3530</v>
      </c>
      <c r="X1285" s="6">
        <v>2004</v>
      </c>
      <c r="Z1285" s="6">
        <v>0</v>
      </c>
      <c r="AD1285" s="14">
        <v>57</v>
      </c>
    </row>
    <row r="1286" spans="1:30">
      <c r="A1286" s="9">
        <v>10</v>
      </c>
      <c r="B1286" s="9" t="str">
        <f t="shared" si="62"/>
        <v>Morel CW10</v>
      </c>
      <c r="C1286" s="14" t="s">
        <v>13</v>
      </c>
      <c r="D1286" s="14" t="s">
        <v>2049</v>
      </c>
      <c r="E1286" s="39"/>
      <c r="F1286" s="14"/>
      <c r="G1286" s="14"/>
      <c r="H1286" s="14">
        <v>150</v>
      </c>
      <c r="I1286" s="14">
        <v>89</v>
      </c>
      <c r="J1286" s="9">
        <v>6</v>
      </c>
      <c r="K1286" s="14">
        <v>38</v>
      </c>
      <c r="L1286" s="14">
        <v>100</v>
      </c>
      <c r="M1286" s="14">
        <v>0.34539999999999998</v>
      </c>
      <c r="N1286" s="14">
        <f t="shared" si="60"/>
        <v>1.0555555555555556</v>
      </c>
      <c r="O1286" s="14">
        <f t="shared" si="61"/>
        <v>0.51339299683950301</v>
      </c>
      <c r="P1286" s="14"/>
      <c r="Q1286" s="14"/>
      <c r="R1286" s="14"/>
      <c r="W1286" t="s">
        <v>3530</v>
      </c>
      <c r="X1286" s="6">
        <v>2004</v>
      </c>
      <c r="Z1286" s="6">
        <v>0</v>
      </c>
      <c r="AD1286" s="14">
        <v>36</v>
      </c>
    </row>
    <row r="1287" spans="1:30">
      <c r="A1287" s="9">
        <v>10</v>
      </c>
      <c r="B1287" s="9" t="str">
        <f t="shared" si="62"/>
        <v xml:space="preserve">Morel Elate 10 </v>
      </c>
      <c r="C1287" s="14" t="s">
        <v>13</v>
      </c>
      <c r="D1287" s="14" t="s">
        <v>2050</v>
      </c>
      <c r="E1287" s="39"/>
      <c r="F1287" s="14"/>
      <c r="G1287" s="14"/>
      <c r="H1287" s="14">
        <v>200</v>
      </c>
      <c r="I1287" s="14">
        <v>92</v>
      </c>
      <c r="J1287" s="9">
        <v>4.25</v>
      </c>
      <c r="K1287" s="14">
        <v>32</v>
      </c>
      <c r="L1287" s="14">
        <v>76.400000000000006</v>
      </c>
      <c r="M1287" s="14">
        <v>0.36</v>
      </c>
      <c r="N1287" s="14">
        <f t="shared" si="60"/>
        <v>0.45714285714285713</v>
      </c>
      <c r="O1287" s="14">
        <f t="shared" si="61"/>
        <v>1.6941176470588237</v>
      </c>
      <c r="P1287" s="14"/>
      <c r="Q1287" s="14"/>
      <c r="R1287" s="14"/>
      <c r="W1287" t="s">
        <v>3530</v>
      </c>
      <c r="X1287" s="6">
        <v>2004</v>
      </c>
      <c r="Z1287" s="6">
        <v>0</v>
      </c>
      <c r="AD1287" s="14">
        <v>70</v>
      </c>
    </row>
    <row r="1288" spans="1:30">
      <c r="A1288" s="9">
        <v>10</v>
      </c>
      <c r="B1288" s="9" t="str">
        <f t="shared" si="62"/>
        <v>Morel H10.1</v>
      </c>
      <c r="C1288" s="14" t="s">
        <v>13</v>
      </c>
      <c r="D1288" s="14" t="s">
        <v>2051</v>
      </c>
      <c r="E1288" s="39"/>
      <c r="F1288" s="14"/>
      <c r="G1288" s="14"/>
      <c r="H1288" s="14">
        <v>200</v>
      </c>
      <c r="I1288" s="14">
        <v>90.5</v>
      </c>
      <c r="J1288" s="9">
        <v>4.25</v>
      </c>
      <c r="K1288" s="14">
        <v>25</v>
      </c>
      <c r="L1288" s="14">
        <v>191</v>
      </c>
      <c r="M1288" s="14">
        <v>0.35</v>
      </c>
      <c r="N1288" s="14">
        <f t="shared" si="60"/>
        <v>0.43103448275862066</v>
      </c>
      <c r="O1288" s="14">
        <f t="shared" si="61"/>
        <v>1.8617021276595753</v>
      </c>
      <c r="P1288" s="14"/>
      <c r="Q1288" s="14"/>
      <c r="R1288" s="14"/>
      <c r="W1288" t="s">
        <v>3530</v>
      </c>
      <c r="X1288" s="6">
        <v>2004</v>
      </c>
      <c r="Z1288" s="6">
        <v>0</v>
      </c>
      <c r="AD1288" s="14">
        <v>58</v>
      </c>
    </row>
    <row r="1289" spans="1:30">
      <c r="A1289" s="9">
        <v>10</v>
      </c>
      <c r="B1289" s="9" t="str">
        <f t="shared" si="62"/>
        <v>Morel HCW 10</v>
      </c>
      <c r="C1289" s="14" t="s">
        <v>13</v>
      </c>
      <c r="D1289" s="14" t="s">
        <v>2052</v>
      </c>
      <c r="E1289" s="39"/>
      <c r="F1289" s="14"/>
      <c r="G1289" s="14"/>
      <c r="H1289" s="14">
        <v>200</v>
      </c>
      <c r="I1289" s="14">
        <v>92</v>
      </c>
      <c r="J1289" s="9">
        <v>4.25</v>
      </c>
      <c r="K1289" s="14">
        <v>38</v>
      </c>
      <c r="L1289" s="14">
        <v>69</v>
      </c>
      <c r="M1289" s="14">
        <v>0.56000000000000005</v>
      </c>
      <c r="N1289" s="14">
        <f t="shared" si="60"/>
        <v>2.375</v>
      </c>
      <c r="O1289" s="14">
        <f t="shared" si="61"/>
        <v>0.73278236914600559</v>
      </c>
      <c r="P1289" s="14"/>
      <c r="Q1289" s="14"/>
      <c r="R1289" s="14"/>
      <c r="W1289" t="s">
        <v>3530</v>
      </c>
      <c r="X1289" s="6">
        <v>2004</v>
      </c>
      <c r="Z1289" s="6">
        <v>0</v>
      </c>
      <c r="AD1289" s="14">
        <v>16</v>
      </c>
    </row>
    <row r="1290" spans="1:30">
      <c r="A1290" s="9">
        <v>10</v>
      </c>
      <c r="B1290" s="9" t="str">
        <f t="shared" si="62"/>
        <v>Morel MW 1075</v>
      </c>
      <c r="C1290" s="14" t="s">
        <v>13</v>
      </c>
      <c r="D1290" s="14" t="s">
        <v>2053</v>
      </c>
      <c r="E1290" s="39"/>
      <c r="F1290" s="14"/>
      <c r="G1290" s="14"/>
      <c r="H1290" s="14">
        <v>180</v>
      </c>
      <c r="I1290" s="14">
        <v>89</v>
      </c>
      <c r="J1290" s="9">
        <v>4.25</v>
      </c>
      <c r="K1290" s="14">
        <v>29</v>
      </c>
      <c r="L1290" s="14">
        <v>123</v>
      </c>
      <c r="M1290" s="14">
        <v>0.62</v>
      </c>
      <c r="N1290" s="14">
        <f t="shared" si="60"/>
        <v>0.82857142857142863</v>
      </c>
      <c r="O1290" s="14">
        <f t="shared" si="61"/>
        <v>2.4630136986301361</v>
      </c>
      <c r="P1290" s="14"/>
      <c r="Q1290" s="14"/>
      <c r="R1290" s="14"/>
      <c r="W1290" t="s">
        <v>3530</v>
      </c>
      <c r="X1290" s="6">
        <v>2004</v>
      </c>
      <c r="Z1290" s="6">
        <v>0</v>
      </c>
      <c r="AD1290" s="14">
        <v>35</v>
      </c>
    </row>
    <row r="1291" spans="1:30">
      <c r="A1291" s="9">
        <v>10</v>
      </c>
      <c r="B1291" s="9" t="str">
        <f t="shared" si="62"/>
        <v>Morel MW 1077</v>
      </c>
      <c r="C1291" s="14" t="s">
        <v>13</v>
      </c>
      <c r="D1291" s="14" t="s">
        <v>2054</v>
      </c>
      <c r="E1291" s="39"/>
      <c r="F1291" s="14"/>
      <c r="G1291" s="14"/>
      <c r="H1291" s="14">
        <v>200</v>
      </c>
      <c r="I1291" s="14">
        <v>90</v>
      </c>
      <c r="J1291" s="9">
        <v>4.25</v>
      </c>
      <c r="K1291" s="14">
        <v>28</v>
      </c>
      <c r="L1291" s="14">
        <v>155</v>
      </c>
      <c r="M1291" s="14">
        <v>0.44</v>
      </c>
      <c r="N1291" s="14">
        <f t="shared" si="60"/>
        <v>0.53846153846153844</v>
      </c>
      <c r="O1291" s="14">
        <f t="shared" si="61"/>
        <v>2.4062499999999991</v>
      </c>
      <c r="P1291" s="14"/>
      <c r="Q1291" s="14"/>
      <c r="R1291" s="14"/>
      <c r="W1291" t="s">
        <v>3530</v>
      </c>
      <c r="X1291" s="6">
        <v>2004</v>
      </c>
      <c r="Z1291" s="6">
        <v>0</v>
      </c>
      <c r="AD1291" s="14">
        <v>52</v>
      </c>
    </row>
    <row r="1292" spans="1:30">
      <c r="A1292" s="9">
        <v>10</v>
      </c>
      <c r="B1292" s="9" t="str">
        <f t="shared" si="62"/>
        <v>Morel MW1076</v>
      </c>
      <c r="C1292" s="14" t="s">
        <v>13</v>
      </c>
      <c r="D1292" s="14" t="s">
        <v>2055</v>
      </c>
      <c r="E1292" s="39"/>
      <c r="F1292" s="14"/>
      <c r="G1292" s="14"/>
      <c r="H1292" s="14">
        <v>180</v>
      </c>
      <c r="I1292" s="14">
        <v>86</v>
      </c>
      <c r="J1292" s="9">
        <v>4.3</v>
      </c>
      <c r="K1292" s="14">
        <v>22</v>
      </c>
      <c r="L1292" s="14">
        <v>160</v>
      </c>
      <c r="M1292" s="14">
        <v>0.55410000000000004</v>
      </c>
      <c r="N1292" s="14">
        <f t="shared" si="60"/>
        <v>0.73333333333333328</v>
      </c>
      <c r="O1292" s="14">
        <f t="shared" si="61"/>
        <v>2.2671006137251264</v>
      </c>
      <c r="P1292" s="14"/>
      <c r="Q1292" s="14"/>
      <c r="R1292" s="14"/>
      <c r="W1292" t="s">
        <v>3530</v>
      </c>
      <c r="X1292" s="6">
        <v>2004</v>
      </c>
      <c r="Z1292" s="6">
        <v>0</v>
      </c>
      <c r="AD1292" s="14">
        <v>30</v>
      </c>
    </row>
    <row r="1293" spans="1:30">
      <c r="A1293" s="9">
        <v>10</v>
      </c>
      <c r="B1293" s="9" t="str">
        <f t="shared" si="62"/>
        <v>Morel PP10 DVC</v>
      </c>
      <c r="C1293" s="14" t="s">
        <v>13</v>
      </c>
      <c r="D1293" s="14" t="s">
        <v>2056</v>
      </c>
      <c r="E1293" s="39"/>
      <c r="F1293" s="14"/>
      <c r="G1293" s="14"/>
      <c r="H1293" s="14">
        <v>200</v>
      </c>
      <c r="I1293" s="14">
        <v>92</v>
      </c>
      <c r="J1293" s="9">
        <v>6</v>
      </c>
      <c r="K1293" s="14">
        <v>33</v>
      </c>
      <c r="L1293" s="14">
        <v>109</v>
      </c>
      <c r="M1293" s="14">
        <v>0.32619999999999999</v>
      </c>
      <c r="N1293" s="14">
        <f t="shared" si="60"/>
        <v>0.41772151898734178</v>
      </c>
      <c r="O1293" s="14">
        <f t="shared" si="61"/>
        <v>1.4888384830295149</v>
      </c>
      <c r="P1293" s="14"/>
      <c r="Q1293" s="14"/>
      <c r="R1293" s="14"/>
      <c r="W1293" t="s">
        <v>3530</v>
      </c>
      <c r="X1293" s="6">
        <v>2004</v>
      </c>
      <c r="Z1293" s="6">
        <v>0</v>
      </c>
      <c r="AD1293" s="14">
        <v>79</v>
      </c>
    </row>
    <row r="1294" spans="1:30">
      <c r="A1294" s="9">
        <v>10</v>
      </c>
      <c r="B1294" s="9" t="str">
        <f t="shared" si="62"/>
        <v>MTX T41012</v>
      </c>
      <c r="C1294" s="14" t="s">
        <v>1576</v>
      </c>
      <c r="D1294" s="14" t="s">
        <v>2057</v>
      </c>
      <c r="E1294" s="39"/>
      <c r="F1294" s="14"/>
      <c r="G1294" s="14"/>
      <c r="H1294" s="14">
        <v>200</v>
      </c>
      <c r="I1294" s="14">
        <v>87.8</v>
      </c>
      <c r="J1294" s="9">
        <v>9.4</v>
      </c>
      <c r="K1294" s="14">
        <v>40.1</v>
      </c>
      <c r="L1294" s="14">
        <v>39.1</v>
      </c>
      <c r="M1294" s="14">
        <v>0.75</v>
      </c>
      <c r="N1294" s="14">
        <f t="shared" si="60"/>
        <v>0.80200000000000005</v>
      </c>
      <c r="O1294" s="14">
        <f t="shared" si="61"/>
        <v>11.567307692307679</v>
      </c>
      <c r="P1294" s="14"/>
      <c r="Q1294" s="14"/>
      <c r="R1294" s="14"/>
      <c r="W1294" t="s">
        <v>3530</v>
      </c>
      <c r="X1294" s="6">
        <v>2004</v>
      </c>
      <c r="Z1294" s="6">
        <v>0</v>
      </c>
      <c r="AD1294" s="14">
        <v>50</v>
      </c>
    </row>
    <row r="1295" spans="1:30">
      <c r="A1295" s="9">
        <v>10</v>
      </c>
      <c r="B1295" s="9" t="str">
        <f t="shared" si="62"/>
        <v>MTX T4104</v>
      </c>
      <c r="C1295" s="14" t="s">
        <v>1576</v>
      </c>
      <c r="D1295" s="14" t="s">
        <v>2058</v>
      </c>
      <c r="E1295" s="39"/>
      <c r="F1295" s="14"/>
      <c r="G1295" s="14"/>
      <c r="H1295" s="14">
        <v>200</v>
      </c>
      <c r="I1295" s="14">
        <v>88</v>
      </c>
      <c r="J1295" s="9">
        <v>9.4</v>
      </c>
      <c r="K1295" s="14">
        <v>39.5</v>
      </c>
      <c r="L1295" s="14">
        <v>37.700000000000003</v>
      </c>
      <c r="M1295" s="14">
        <v>0.66</v>
      </c>
      <c r="N1295" s="14">
        <f t="shared" si="60"/>
        <v>0.7053571428571429</v>
      </c>
      <c r="O1295" s="14">
        <f t="shared" si="61"/>
        <v>10.263779527559057</v>
      </c>
      <c r="P1295" s="14"/>
      <c r="Q1295" s="14"/>
      <c r="R1295" s="14"/>
      <c r="W1295" t="s">
        <v>3530</v>
      </c>
      <c r="X1295" s="6">
        <v>2004</v>
      </c>
      <c r="Z1295" s="6">
        <v>0</v>
      </c>
      <c r="AD1295" s="14">
        <v>56</v>
      </c>
    </row>
    <row r="1296" spans="1:30">
      <c r="A1296" s="9">
        <v>10</v>
      </c>
      <c r="B1296" s="9" t="str">
        <f t="shared" si="62"/>
        <v>MTX T4108</v>
      </c>
      <c r="C1296" s="14" t="s">
        <v>1576</v>
      </c>
      <c r="D1296" s="14" t="s">
        <v>2059</v>
      </c>
      <c r="E1296" s="39"/>
      <c r="F1296" s="14"/>
      <c r="G1296" s="14"/>
      <c r="H1296" s="14">
        <v>200</v>
      </c>
      <c r="I1296" s="14">
        <v>88.1</v>
      </c>
      <c r="J1296" s="9">
        <v>8.4</v>
      </c>
      <c r="K1296" s="14">
        <v>40.9</v>
      </c>
      <c r="L1296" s="14">
        <v>37.1</v>
      </c>
      <c r="M1296" s="14">
        <v>0.68</v>
      </c>
      <c r="N1296" s="14">
        <f t="shared" si="60"/>
        <v>0.73035714285714282</v>
      </c>
      <c r="O1296" s="14">
        <f t="shared" si="61"/>
        <v>9.8624113475177513</v>
      </c>
      <c r="P1296" s="14"/>
      <c r="Q1296" s="14"/>
      <c r="R1296" s="14"/>
      <c r="W1296" t="s">
        <v>3530</v>
      </c>
      <c r="X1296" s="6">
        <v>2004</v>
      </c>
      <c r="Z1296" s="6">
        <v>0</v>
      </c>
      <c r="AD1296" s="14">
        <v>56</v>
      </c>
    </row>
    <row r="1297" spans="1:30">
      <c r="A1297" s="9">
        <v>10</v>
      </c>
      <c r="B1297" s="9" t="str">
        <f t="shared" si="62"/>
        <v>MTX T6104</v>
      </c>
      <c r="C1297" s="14" t="s">
        <v>1576</v>
      </c>
      <c r="D1297" s="14" t="s">
        <v>2060</v>
      </c>
      <c r="E1297" s="39"/>
      <c r="F1297" s="14"/>
      <c r="G1297" s="14"/>
      <c r="H1297" s="14">
        <v>250</v>
      </c>
      <c r="I1297" s="14">
        <v>85.5</v>
      </c>
      <c r="J1297" s="9">
        <v>9.4</v>
      </c>
      <c r="K1297" s="14">
        <v>31.7</v>
      </c>
      <c r="L1297" s="14">
        <v>35.9</v>
      </c>
      <c r="M1297" s="14">
        <v>0.57999999999999996</v>
      </c>
      <c r="N1297" s="14">
        <f t="shared" si="60"/>
        <v>0.64693877551020407</v>
      </c>
      <c r="O1297" s="14">
        <f t="shared" si="61"/>
        <v>5.6054878048780434</v>
      </c>
      <c r="P1297" s="14"/>
      <c r="Q1297" s="14"/>
      <c r="R1297" s="14"/>
      <c r="W1297" t="s">
        <v>3530</v>
      </c>
      <c r="X1297" s="6">
        <v>2004</v>
      </c>
      <c r="Z1297" s="6">
        <v>0</v>
      </c>
      <c r="AD1297" s="14">
        <v>49</v>
      </c>
    </row>
    <row r="1298" spans="1:30">
      <c r="A1298" s="9">
        <v>10</v>
      </c>
      <c r="B1298" s="9" t="str">
        <f t="shared" si="62"/>
        <v>MTX T6108</v>
      </c>
      <c r="C1298" s="14" t="s">
        <v>1576</v>
      </c>
      <c r="D1298" s="14" t="s">
        <v>2061</v>
      </c>
      <c r="E1298" s="39"/>
      <c r="F1298" s="14"/>
      <c r="G1298" s="14"/>
      <c r="H1298" s="14">
        <v>250</v>
      </c>
      <c r="I1298" s="14">
        <v>85.1</v>
      </c>
      <c r="J1298" s="9">
        <v>9.4</v>
      </c>
      <c r="K1298" s="14">
        <v>33.299999999999997</v>
      </c>
      <c r="L1298" s="14">
        <v>34.5</v>
      </c>
      <c r="M1298" s="14">
        <v>0.68</v>
      </c>
      <c r="N1298" s="14">
        <f t="shared" si="60"/>
        <v>0.75681818181818172</v>
      </c>
      <c r="O1298" s="14">
        <f t="shared" si="61"/>
        <v>6.6994082840236828</v>
      </c>
      <c r="P1298" s="14"/>
      <c r="Q1298" s="14"/>
      <c r="R1298" s="14"/>
      <c r="W1298" t="s">
        <v>3530</v>
      </c>
      <c r="X1298" s="6">
        <v>2004</v>
      </c>
      <c r="Z1298" s="6">
        <v>0</v>
      </c>
      <c r="AD1298" s="14">
        <v>44</v>
      </c>
    </row>
    <row r="1299" spans="1:30">
      <c r="A1299" s="9">
        <v>10</v>
      </c>
      <c r="B1299" s="9" t="str">
        <f t="shared" si="62"/>
        <v>MTX T9510-04</v>
      </c>
      <c r="C1299" s="14" t="s">
        <v>1576</v>
      </c>
      <c r="D1299" s="14" t="s">
        <v>2062</v>
      </c>
      <c r="E1299" s="39"/>
      <c r="F1299" s="14"/>
      <c r="G1299" s="14"/>
      <c r="H1299" s="14">
        <v>750</v>
      </c>
      <c r="I1299" s="14">
        <v>82.2</v>
      </c>
      <c r="J1299" s="9">
        <v>25.5</v>
      </c>
      <c r="K1299" s="14">
        <v>39.4</v>
      </c>
      <c r="L1299" s="14">
        <v>13.1</v>
      </c>
      <c r="M1299" s="14">
        <v>0.67</v>
      </c>
      <c r="N1299" s="14">
        <f t="shared" si="60"/>
        <v>0.85652173913043472</v>
      </c>
      <c r="O1299" s="14">
        <f t="shared" si="61"/>
        <v>3.0766899766899796</v>
      </c>
      <c r="P1299" s="14"/>
      <c r="Q1299" s="14"/>
      <c r="R1299" s="14"/>
      <c r="W1299" t="s">
        <v>3530</v>
      </c>
      <c r="X1299" s="6">
        <v>2004</v>
      </c>
      <c r="Z1299" s="6">
        <v>0</v>
      </c>
      <c r="AD1299" s="14">
        <v>46</v>
      </c>
    </row>
    <row r="1300" spans="1:30">
      <c r="A1300" s="9">
        <v>10</v>
      </c>
      <c r="B1300" s="9" t="str">
        <f t="shared" si="62"/>
        <v>MTX T9510-44</v>
      </c>
      <c r="C1300" s="14" t="s">
        <v>1576</v>
      </c>
      <c r="D1300" s="14" t="s">
        <v>2063</v>
      </c>
      <c r="E1300" s="39"/>
      <c r="F1300" s="14"/>
      <c r="G1300" s="14"/>
      <c r="H1300" s="14">
        <v>750</v>
      </c>
      <c r="I1300" s="14">
        <v>81.3</v>
      </c>
      <c r="J1300" s="9">
        <v>25.5</v>
      </c>
      <c r="K1300" s="14">
        <v>41.1</v>
      </c>
      <c r="L1300" s="14">
        <v>13.1</v>
      </c>
      <c r="M1300" s="14">
        <v>0.83</v>
      </c>
      <c r="N1300" s="14">
        <f t="shared" si="60"/>
        <v>1.1416666666666666</v>
      </c>
      <c r="O1300" s="14">
        <f t="shared" si="61"/>
        <v>3.0403743315508014</v>
      </c>
      <c r="P1300" s="14"/>
      <c r="Q1300" s="14"/>
      <c r="R1300" s="14"/>
      <c r="W1300" t="s">
        <v>3530</v>
      </c>
      <c r="X1300" s="6">
        <v>2004</v>
      </c>
      <c r="Z1300" s="6">
        <v>0</v>
      </c>
      <c r="AD1300" s="14">
        <v>36</v>
      </c>
    </row>
    <row r="1301" spans="1:30">
      <c r="A1301" s="9">
        <v>10</v>
      </c>
      <c r="B1301" s="9" t="str">
        <f t="shared" si="62"/>
        <v>MTX Thunder 3104</v>
      </c>
      <c r="C1301" s="14" t="s">
        <v>1576</v>
      </c>
      <c r="D1301" s="14" t="s">
        <v>2064</v>
      </c>
      <c r="E1301" s="39"/>
      <c r="F1301" s="14"/>
      <c r="G1301" s="14"/>
      <c r="H1301" s="14">
        <v>200</v>
      </c>
      <c r="I1301" s="14">
        <v>88.3</v>
      </c>
      <c r="J1301" s="9">
        <v>9.4</v>
      </c>
      <c r="K1301" s="14">
        <v>37.200000000000003</v>
      </c>
      <c r="L1301" s="14">
        <v>41.2</v>
      </c>
      <c r="M1301" s="14">
        <v>0.54</v>
      </c>
      <c r="N1301" s="14">
        <f t="shared" si="60"/>
        <v>0.57230769230769241</v>
      </c>
      <c r="O1301" s="14">
        <f t="shared" si="61"/>
        <v>9.5657142857142858</v>
      </c>
      <c r="P1301" s="14"/>
      <c r="Q1301" s="14"/>
      <c r="R1301" s="14"/>
      <c r="W1301" t="s">
        <v>3530</v>
      </c>
      <c r="X1301" s="6">
        <v>2004</v>
      </c>
      <c r="Z1301" s="6">
        <v>0</v>
      </c>
      <c r="AD1301" s="14">
        <v>65</v>
      </c>
    </row>
    <row r="1302" spans="1:30">
      <c r="A1302" s="9">
        <v>10</v>
      </c>
      <c r="B1302" s="9" t="str">
        <f t="shared" si="62"/>
        <v>MTX Thunder 3108</v>
      </c>
      <c r="C1302" s="14" t="s">
        <v>1576</v>
      </c>
      <c r="D1302" s="14" t="s">
        <v>2065</v>
      </c>
      <c r="E1302" s="39"/>
      <c r="F1302" s="14"/>
      <c r="G1302" s="14"/>
      <c r="H1302" s="14">
        <v>200</v>
      </c>
      <c r="I1302" s="14">
        <v>89</v>
      </c>
      <c r="J1302" s="9">
        <v>8.1</v>
      </c>
      <c r="K1302" s="14">
        <v>39</v>
      </c>
      <c r="L1302" s="14">
        <v>41.7</v>
      </c>
      <c r="M1302" s="14">
        <v>0.56000000000000005</v>
      </c>
      <c r="N1302" s="14">
        <f t="shared" si="60"/>
        <v>0.59090909090909094</v>
      </c>
      <c r="O1302" s="14">
        <f t="shared" si="61"/>
        <v>10.705882352941188</v>
      </c>
      <c r="P1302" s="14"/>
      <c r="Q1302" s="14"/>
      <c r="R1302" s="14"/>
      <c r="W1302" t="s">
        <v>3530</v>
      </c>
      <c r="X1302" s="6">
        <v>2004</v>
      </c>
      <c r="Z1302" s="6">
        <v>0</v>
      </c>
      <c r="AD1302" s="14">
        <v>66</v>
      </c>
    </row>
    <row r="1303" spans="1:30">
      <c r="A1303" s="9">
        <v>10</v>
      </c>
      <c r="B1303" s="9" t="str">
        <f t="shared" si="62"/>
        <v>MTX Thunder 51012</v>
      </c>
      <c r="C1303" s="14" t="s">
        <v>1576</v>
      </c>
      <c r="D1303" s="14" t="s">
        <v>2066</v>
      </c>
      <c r="E1303" s="39"/>
      <c r="F1303" s="14"/>
      <c r="G1303" s="14"/>
      <c r="H1303" s="14">
        <v>250</v>
      </c>
      <c r="I1303" s="14">
        <v>87.7</v>
      </c>
      <c r="J1303" s="9">
        <v>9.4</v>
      </c>
      <c r="K1303" s="14">
        <v>36</v>
      </c>
      <c r="L1303" s="14">
        <v>40.5</v>
      </c>
      <c r="M1303" s="14">
        <v>0.62</v>
      </c>
      <c r="N1303" s="14">
        <f t="shared" si="60"/>
        <v>0.65454545454545454</v>
      </c>
      <c r="O1303" s="14">
        <f t="shared" si="61"/>
        <v>11.747368421052601</v>
      </c>
      <c r="P1303" s="14"/>
      <c r="Q1303" s="14"/>
      <c r="R1303" s="14"/>
      <c r="W1303" t="s">
        <v>3530</v>
      </c>
      <c r="X1303" s="6">
        <v>2004</v>
      </c>
      <c r="Z1303" s="6">
        <v>0</v>
      </c>
      <c r="AD1303" s="14">
        <v>55</v>
      </c>
    </row>
    <row r="1304" spans="1:30">
      <c r="A1304" s="9">
        <v>10</v>
      </c>
      <c r="B1304" s="9" t="str">
        <f t="shared" si="62"/>
        <v>MTX Thunder 5104</v>
      </c>
      <c r="C1304" s="14" t="s">
        <v>1576</v>
      </c>
      <c r="D1304" s="14" t="s">
        <v>2067</v>
      </c>
      <c r="E1304" s="39"/>
      <c r="F1304" s="14"/>
      <c r="G1304" s="14"/>
      <c r="H1304" s="14">
        <v>250</v>
      </c>
      <c r="I1304" s="14">
        <v>87</v>
      </c>
      <c r="J1304" s="9">
        <v>9.4</v>
      </c>
      <c r="K1304" s="14">
        <v>33.4</v>
      </c>
      <c r="L1304" s="14">
        <v>40.200000000000003</v>
      </c>
      <c r="M1304" s="14">
        <v>0.54</v>
      </c>
      <c r="N1304" s="14">
        <f t="shared" si="60"/>
        <v>0.55666666666666664</v>
      </c>
      <c r="O1304" s="14">
        <f t="shared" si="61"/>
        <v>18.036000000000126</v>
      </c>
      <c r="P1304" s="14"/>
      <c r="Q1304" s="14"/>
      <c r="R1304" s="14"/>
      <c r="W1304" t="s">
        <v>3530</v>
      </c>
      <c r="X1304" s="6">
        <v>2004</v>
      </c>
      <c r="Z1304" s="6">
        <v>0</v>
      </c>
      <c r="AD1304" s="14">
        <v>60</v>
      </c>
    </row>
    <row r="1305" spans="1:30">
      <c r="A1305" s="9">
        <v>10</v>
      </c>
      <c r="B1305" s="9" t="str">
        <f t="shared" si="62"/>
        <v>MTX Thunder 71012</v>
      </c>
      <c r="C1305" s="14" t="s">
        <v>1576</v>
      </c>
      <c r="D1305" s="14" t="s">
        <v>2068</v>
      </c>
      <c r="E1305" s="39"/>
      <c r="F1305" s="14"/>
      <c r="G1305" s="14"/>
      <c r="H1305" s="14">
        <v>400</v>
      </c>
      <c r="I1305" s="14">
        <v>84.7</v>
      </c>
      <c r="J1305" s="9">
        <v>12.7</v>
      </c>
      <c r="K1305" s="14">
        <v>31.7</v>
      </c>
      <c r="L1305" s="14">
        <v>36.799999999999997</v>
      </c>
      <c r="M1305" s="14">
        <v>0.66</v>
      </c>
      <c r="N1305" s="14">
        <f t="shared" si="60"/>
        <v>0.70444444444444443</v>
      </c>
      <c r="O1305" s="14">
        <f t="shared" si="61"/>
        <v>10.461000000000007</v>
      </c>
      <c r="P1305" s="14"/>
      <c r="Q1305" s="14"/>
      <c r="R1305" s="14"/>
      <c r="W1305" t="s">
        <v>3530</v>
      </c>
      <c r="X1305" s="6">
        <v>2004</v>
      </c>
      <c r="Z1305" s="6">
        <v>0</v>
      </c>
      <c r="AD1305" s="14">
        <v>45</v>
      </c>
    </row>
    <row r="1306" spans="1:30">
      <c r="A1306" s="9">
        <v>10</v>
      </c>
      <c r="B1306" s="9" t="str">
        <f t="shared" si="62"/>
        <v>MTX Thunder 7104</v>
      </c>
      <c r="C1306" s="14" t="s">
        <v>1576</v>
      </c>
      <c r="D1306" s="14" t="s">
        <v>2069</v>
      </c>
      <c r="E1306" s="39"/>
      <c r="F1306" s="14"/>
      <c r="G1306" s="14"/>
      <c r="H1306" s="14">
        <v>400</v>
      </c>
      <c r="I1306" s="14">
        <v>84.6</v>
      </c>
      <c r="J1306" s="9">
        <v>12.7</v>
      </c>
      <c r="K1306" s="14">
        <v>29.2</v>
      </c>
      <c r="L1306" s="14">
        <v>40.200000000000003</v>
      </c>
      <c r="M1306" s="14">
        <v>0.55000000000000004</v>
      </c>
      <c r="N1306" s="14">
        <f t="shared" si="60"/>
        <v>0.58399999999999996</v>
      </c>
      <c r="O1306" s="14">
        <f t="shared" si="61"/>
        <v>9.4470588235294333</v>
      </c>
      <c r="P1306" s="14"/>
      <c r="Q1306" s="14"/>
      <c r="R1306" s="14"/>
      <c r="W1306" t="s">
        <v>3530</v>
      </c>
      <c r="X1306" s="6">
        <v>2004</v>
      </c>
      <c r="Z1306" s="6">
        <v>0</v>
      </c>
      <c r="AD1306" s="14">
        <v>50</v>
      </c>
    </row>
    <row r="1307" spans="1:30">
      <c r="A1307" s="9">
        <v>10</v>
      </c>
      <c r="B1307" s="9" t="str">
        <f t="shared" si="62"/>
        <v>MTX Thunder 7108</v>
      </c>
      <c r="C1307" s="14" t="s">
        <v>1576</v>
      </c>
      <c r="D1307" s="14" t="s">
        <v>2070</v>
      </c>
      <c r="E1307" s="39"/>
      <c r="F1307" s="14"/>
      <c r="G1307" s="14"/>
      <c r="H1307" s="14">
        <v>400</v>
      </c>
      <c r="I1307" s="14">
        <v>84.5</v>
      </c>
      <c r="J1307" s="9">
        <v>12.7</v>
      </c>
      <c r="K1307" s="14">
        <v>31.4</v>
      </c>
      <c r="L1307" s="14">
        <v>36.6</v>
      </c>
      <c r="M1307" s="14">
        <v>0.62</v>
      </c>
      <c r="N1307" s="14">
        <f t="shared" si="60"/>
        <v>0.65416666666666667</v>
      </c>
      <c r="O1307" s="14">
        <f t="shared" si="61"/>
        <v>11.87073170731704</v>
      </c>
      <c r="P1307" s="14"/>
      <c r="Q1307" s="14"/>
      <c r="R1307" s="14"/>
      <c r="W1307" t="s">
        <v>3530</v>
      </c>
      <c r="X1307" s="6">
        <v>2004</v>
      </c>
      <c r="Z1307" s="6">
        <v>0</v>
      </c>
      <c r="AD1307" s="14">
        <v>48</v>
      </c>
    </row>
    <row r="1308" spans="1:30">
      <c r="A1308" s="9">
        <v>10</v>
      </c>
      <c r="B1308" s="9" t="str">
        <f t="shared" si="62"/>
        <v>Orion C10D2</v>
      </c>
      <c r="C1308" s="14" t="s">
        <v>2071</v>
      </c>
      <c r="D1308" s="14" t="s">
        <v>2072</v>
      </c>
      <c r="E1308" s="39"/>
      <c r="F1308" s="14"/>
      <c r="G1308" s="14"/>
      <c r="H1308" s="14">
        <v>200</v>
      </c>
      <c r="I1308" s="14"/>
      <c r="J1308" s="9">
        <v>10</v>
      </c>
      <c r="K1308" s="14">
        <v>44.15</v>
      </c>
      <c r="L1308" s="14">
        <v>13.68</v>
      </c>
      <c r="M1308" s="14">
        <v>0.6</v>
      </c>
      <c r="N1308" s="14">
        <f t="shared" si="60"/>
        <v>0.66893939393939394</v>
      </c>
      <c r="O1308" s="14">
        <f t="shared" si="61"/>
        <v>5.8219780219780217</v>
      </c>
      <c r="P1308" s="14"/>
      <c r="Q1308" s="14"/>
      <c r="R1308" s="14"/>
      <c r="W1308" t="s">
        <v>3530</v>
      </c>
      <c r="X1308" s="6">
        <v>2004</v>
      </c>
      <c r="Z1308" s="6">
        <v>0</v>
      </c>
      <c r="AD1308" s="14">
        <v>66</v>
      </c>
    </row>
    <row r="1309" spans="1:30">
      <c r="A1309" s="9">
        <v>10</v>
      </c>
      <c r="B1309" s="9" t="str">
        <f t="shared" si="62"/>
        <v>Orion C10D4</v>
      </c>
      <c r="C1309" s="14" t="s">
        <v>2071</v>
      </c>
      <c r="D1309" s="14" t="s">
        <v>2073</v>
      </c>
      <c r="E1309" s="39"/>
      <c r="F1309" s="14"/>
      <c r="G1309" s="14"/>
      <c r="H1309" s="14">
        <v>200</v>
      </c>
      <c r="I1309" s="14"/>
      <c r="J1309" s="9">
        <v>10.3</v>
      </c>
      <c r="K1309" s="14">
        <v>41.47</v>
      </c>
      <c r="L1309" s="14">
        <v>19.420000000000002</v>
      </c>
      <c r="M1309" s="14">
        <v>0.63</v>
      </c>
      <c r="N1309" s="14">
        <f t="shared" si="60"/>
        <v>0.6911666666666666</v>
      </c>
      <c r="O1309" s="14">
        <f t="shared" si="61"/>
        <v>7.1188283378746693</v>
      </c>
      <c r="P1309" s="14"/>
      <c r="Q1309" s="14"/>
      <c r="R1309" s="14"/>
      <c r="W1309" t="s">
        <v>3530</v>
      </c>
      <c r="X1309" s="6">
        <v>2004</v>
      </c>
      <c r="Z1309" s="6">
        <v>0</v>
      </c>
      <c r="AD1309" s="14">
        <v>60</v>
      </c>
    </row>
    <row r="1310" spans="1:30">
      <c r="A1310" s="9">
        <v>10</v>
      </c>
      <c r="B1310" s="9" t="str">
        <f t="shared" si="62"/>
        <v>Orion H2 10.2</v>
      </c>
      <c r="C1310" s="14" t="s">
        <v>2071</v>
      </c>
      <c r="D1310" s="14" t="s">
        <v>2074</v>
      </c>
      <c r="E1310" s="39"/>
      <c r="F1310" s="14"/>
      <c r="G1310" s="14"/>
      <c r="H1310" s="14">
        <v>2000</v>
      </c>
      <c r="I1310" s="14"/>
      <c r="J1310" s="9">
        <v>29</v>
      </c>
      <c r="K1310" s="14">
        <v>37.96</v>
      </c>
      <c r="L1310" s="14">
        <v>9.68</v>
      </c>
      <c r="M1310" s="14">
        <v>0.57999999999999996</v>
      </c>
      <c r="N1310" s="14">
        <f t="shared" si="60"/>
        <v>0.63266666666666671</v>
      </c>
      <c r="O1310" s="14">
        <f t="shared" si="61"/>
        <v>6.9673417721518831</v>
      </c>
      <c r="P1310" s="14"/>
      <c r="Q1310" s="14"/>
      <c r="R1310" s="14"/>
      <c r="W1310" t="s">
        <v>3530</v>
      </c>
      <c r="X1310" s="6">
        <v>2004</v>
      </c>
      <c r="Z1310" s="6">
        <v>0</v>
      </c>
      <c r="AD1310" s="14">
        <v>60</v>
      </c>
    </row>
    <row r="1311" spans="1:30">
      <c r="A1311" s="9">
        <v>10</v>
      </c>
      <c r="B1311" s="9" t="str">
        <f t="shared" si="62"/>
        <v>Orion H2 10.4</v>
      </c>
      <c r="C1311" s="14" t="s">
        <v>2071</v>
      </c>
      <c r="D1311" s="14" t="s">
        <v>2075</v>
      </c>
      <c r="E1311" s="39"/>
      <c r="F1311" s="14"/>
      <c r="G1311" s="14"/>
      <c r="H1311" s="14">
        <v>2000</v>
      </c>
      <c r="I1311" s="14"/>
      <c r="J1311" s="9">
        <v>29</v>
      </c>
      <c r="K1311" s="14">
        <v>39.06</v>
      </c>
      <c r="L1311" s="14">
        <v>10.7</v>
      </c>
      <c r="M1311" s="14">
        <v>0.62</v>
      </c>
      <c r="N1311" s="14">
        <f t="shared" si="60"/>
        <v>0.68526315789473691</v>
      </c>
      <c r="O1311" s="14">
        <f t="shared" si="61"/>
        <v>6.5099999999999847</v>
      </c>
      <c r="P1311" s="14"/>
      <c r="Q1311" s="14"/>
      <c r="R1311" s="14"/>
      <c r="W1311" t="s">
        <v>3530</v>
      </c>
      <c r="X1311" s="6">
        <v>2004</v>
      </c>
      <c r="Z1311" s="6">
        <v>0</v>
      </c>
      <c r="AD1311" s="14">
        <v>57</v>
      </c>
    </row>
    <row r="1312" spans="1:30">
      <c r="A1312" s="9">
        <v>10</v>
      </c>
      <c r="B1312" s="9" t="str">
        <f t="shared" si="62"/>
        <v>Orion P10D2</v>
      </c>
      <c r="C1312" s="14" t="s">
        <v>2071</v>
      </c>
      <c r="D1312" s="14" t="s">
        <v>2076</v>
      </c>
      <c r="E1312" s="39"/>
      <c r="F1312" s="14"/>
      <c r="G1312" s="14"/>
      <c r="H1312" s="14">
        <v>500</v>
      </c>
      <c r="I1312" s="14"/>
      <c r="J1312" s="9">
        <v>17.190000000000001</v>
      </c>
      <c r="K1312" s="14">
        <v>34.96</v>
      </c>
      <c r="L1312" s="14">
        <v>17.16</v>
      </c>
      <c r="M1312" s="14">
        <v>0.48</v>
      </c>
      <c r="N1312" s="14">
        <f t="shared" si="60"/>
        <v>0.53784615384615386</v>
      </c>
      <c r="O1312" s="14">
        <f t="shared" si="61"/>
        <v>4.4629787234042491</v>
      </c>
      <c r="P1312" s="14"/>
      <c r="Q1312" s="14"/>
      <c r="R1312" s="14"/>
      <c r="W1312" t="s">
        <v>3530</v>
      </c>
      <c r="X1312" s="6">
        <v>2004</v>
      </c>
      <c r="Z1312" s="6">
        <v>0</v>
      </c>
      <c r="AD1312" s="14">
        <v>65</v>
      </c>
    </row>
    <row r="1313" spans="1:30">
      <c r="A1313" s="9">
        <v>10</v>
      </c>
      <c r="B1313" s="9" t="str">
        <f t="shared" si="62"/>
        <v>Orion P10D4</v>
      </c>
      <c r="C1313" s="14" t="s">
        <v>2071</v>
      </c>
      <c r="D1313" s="14" t="s">
        <v>2077</v>
      </c>
      <c r="E1313" s="39"/>
      <c r="F1313" s="14"/>
      <c r="G1313" s="14"/>
      <c r="H1313" s="14">
        <v>500</v>
      </c>
      <c r="I1313" s="14"/>
      <c r="J1313" s="9">
        <v>17.190000000000001</v>
      </c>
      <c r="K1313" s="14">
        <v>38.520000000000003</v>
      </c>
      <c r="L1313" s="14">
        <v>15.75</v>
      </c>
      <c r="M1313" s="14">
        <v>0.54</v>
      </c>
      <c r="N1313" s="14">
        <f t="shared" si="60"/>
        <v>0.6212903225806452</v>
      </c>
      <c r="O1313" s="14">
        <f t="shared" si="61"/>
        <v>4.127142857142859</v>
      </c>
      <c r="P1313" s="14"/>
      <c r="Q1313" s="14"/>
      <c r="R1313" s="14"/>
      <c r="W1313" t="s">
        <v>3530</v>
      </c>
      <c r="X1313" s="6">
        <v>2004</v>
      </c>
      <c r="Z1313" s="6">
        <v>0</v>
      </c>
      <c r="AD1313" s="14">
        <v>62</v>
      </c>
    </row>
    <row r="1314" spans="1:30">
      <c r="A1314" s="9">
        <v>10</v>
      </c>
      <c r="B1314" s="9" t="str">
        <f t="shared" si="62"/>
        <v>ORIS Electonics AMW-10</v>
      </c>
      <c r="C1314" s="14" t="s">
        <v>2078</v>
      </c>
      <c r="D1314" s="14" t="s">
        <v>2079</v>
      </c>
      <c r="E1314" s="39"/>
      <c r="F1314" s="14"/>
      <c r="G1314" s="14"/>
      <c r="H1314" s="14">
        <v>400</v>
      </c>
      <c r="I1314" s="14">
        <v>86</v>
      </c>
      <c r="J1314" s="9">
        <v>14</v>
      </c>
      <c r="K1314" s="14">
        <v>40.44</v>
      </c>
      <c r="L1314" s="14">
        <v>21.9</v>
      </c>
      <c r="M1314" s="14">
        <v>0.55000000000000004</v>
      </c>
      <c r="N1314" s="14">
        <f t="shared" si="60"/>
        <v>0.62215384615384617</v>
      </c>
      <c r="O1314" s="14">
        <f t="shared" si="61"/>
        <v>4.7424307036247351</v>
      </c>
      <c r="P1314" s="14"/>
      <c r="Q1314" s="14"/>
      <c r="R1314" s="14"/>
      <c r="W1314" t="s">
        <v>3530</v>
      </c>
      <c r="X1314" s="6">
        <v>2004</v>
      </c>
      <c r="Z1314" s="6">
        <v>0</v>
      </c>
      <c r="AD1314" s="14">
        <v>65</v>
      </c>
    </row>
    <row r="1315" spans="1:30">
      <c r="A1315" s="9">
        <v>10</v>
      </c>
      <c r="B1315" s="9" t="str">
        <f t="shared" si="62"/>
        <v>Peavey 1008-8he BWX</v>
      </c>
      <c r="C1315" s="14" t="s">
        <v>1586</v>
      </c>
      <c r="D1315" s="14" t="s">
        <v>2080</v>
      </c>
      <c r="E1315" s="39"/>
      <c r="F1315" s="14"/>
      <c r="G1315" s="14"/>
      <c r="H1315" s="14">
        <v>1000</v>
      </c>
      <c r="I1315" s="14">
        <v>94.83</v>
      </c>
      <c r="J1315" s="9">
        <v>3</v>
      </c>
      <c r="K1315" s="14">
        <v>59.539000000000001</v>
      </c>
      <c r="L1315" s="14">
        <v>26.034800000000001</v>
      </c>
      <c r="M1315" s="14">
        <v>0.30299999999999999</v>
      </c>
      <c r="N1315" s="14">
        <f t="shared" si="60"/>
        <v>0.31669680851063831</v>
      </c>
      <c r="O1315" s="14">
        <f t="shared" si="61"/>
        <v>7.0059483495145543</v>
      </c>
      <c r="P1315" s="14"/>
      <c r="Q1315" s="14"/>
      <c r="R1315" s="14"/>
      <c r="W1315" t="s">
        <v>3530</v>
      </c>
      <c r="X1315" s="6">
        <v>2004</v>
      </c>
      <c r="Z1315" s="6">
        <v>0</v>
      </c>
      <c r="AD1315" s="14">
        <v>188</v>
      </c>
    </row>
    <row r="1316" spans="1:30">
      <c r="A1316" s="9">
        <v>10</v>
      </c>
      <c r="B1316" s="9" t="str">
        <f t="shared" si="62"/>
        <v>Peavey 1008-8sps BWX</v>
      </c>
      <c r="C1316" s="14" t="s">
        <v>1586</v>
      </c>
      <c r="D1316" s="14" t="s">
        <v>2081</v>
      </c>
      <c r="E1316" s="39"/>
      <c r="F1316" s="14"/>
      <c r="G1316" s="14"/>
      <c r="H1316" s="14">
        <v>1000</v>
      </c>
      <c r="I1316" s="14">
        <v>93.57</v>
      </c>
      <c r="J1316" s="9">
        <v>4.75</v>
      </c>
      <c r="K1316" s="14">
        <v>57.07</v>
      </c>
      <c r="L1316" s="14">
        <v>26.089099999999998</v>
      </c>
      <c r="M1316" s="14">
        <v>0.35299999999999998</v>
      </c>
      <c r="N1316" s="14">
        <f t="shared" si="60"/>
        <v>0.36819354838709678</v>
      </c>
      <c r="O1316" s="14">
        <f t="shared" si="61"/>
        <v>8.5544416135880841</v>
      </c>
      <c r="P1316" s="14"/>
      <c r="Q1316" s="14"/>
      <c r="R1316" s="14"/>
      <c r="W1316" t="s">
        <v>3530</v>
      </c>
      <c r="X1316" s="6">
        <v>2004</v>
      </c>
      <c r="Z1316" s="6">
        <v>0</v>
      </c>
      <c r="AD1316" s="14">
        <v>155</v>
      </c>
    </row>
    <row r="1317" spans="1:30">
      <c r="A1317" s="9">
        <v>10</v>
      </c>
      <c r="B1317" s="9" t="str">
        <f t="shared" si="62"/>
        <v>Peavey 410B</v>
      </c>
      <c r="C1317" s="14" t="s">
        <v>1586</v>
      </c>
      <c r="D1317" s="14" t="s">
        <v>2082</v>
      </c>
      <c r="E1317" s="39"/>
      <c r="F1317" s="14"/>
      <c r="G1317" s="14"/>
      <c r="H1317" s="14"/>
      <c r="I1317" s="14">
        <v>91.4</v>
      </c>
      <c r="J1317" s="9"/>
      <c r="K1317" s="14">
        <v>43.2</v>
      </c>
      <c r="L1317" s="14">
        <v>83</v>
      </c>
      <c r="M1317" s="14">
        <v>0.622</v>
      </c>
      <c r="N1317" s="14">
        <f t="shared" si="60"/>
        <v>0</v>
      </c>
      <c r="O1317" s="14">
        <f t="shared" si="61"/>
        <v>0</v>
      </c>
      <c r="P1317" s="14"/>
      <c r="Q1317" s="14"/>
      <c r="R1317" s="14"/>
      <c r="W1317" t="s">
        <v>3530</v>
      </c>
      <c r="X1317" s="6">
        <v>2004</v>
      </c>
      <c r="Z1317" s="6">
        <v>0</v>
      </c>
      <c r="AD1317" s="14"/>
    </row>
    <row r="1318" spans="1:30">
      <c r="A1318" s="9">
        <v>10</v>
      </c>
      <c r="B1318" s="9" t="str">
        <f t="shared" si="62"/>
        <v>Peavey PA (TSL-1)</v>
      </c>
      <c r="C1318" s="14" t="s">
        <v>1586</v>
      </c>
      <c r="D1318" s="14" t="s">
        <v>2083</v>
      </c>
      <c r="E1318" s="39"/>
      <c r="F1318" s="14"/>
      <c r="G1318" s="14"/>
      <c r="H1318" s="14"/>
      <c r="I1318" s="14">
        <v>92.3</v>
      </c>
      <c r="J1318" s="9"/>
      <c r="K1318" s="14">
        <v>45.8</v>
      </c>
      <c r="L1318" s="14">
        <v>84</v>
      </c>
      <c r="M1318" s="14">
        <v>0.628</v>
      </c>
      <c r="N1318" s="14">
        <f t="shared" si="60"/>
        <v>0</v>
      </c>
      <c r="O1318" s="14">
        <f t="shared" si="61"/>
        <v>0</v>
      </c>
      <c r="P1318" s="14"/>
      <c r="Q1318" s="14"/>
      <c r="R1318" s="14"/>
      <c r="W1318" t="s">
        <v>3530</v>
      </c>
      <c r="X1318" s="6">
        <v>2004</v>
      </c>
      <c r="Z1318" s="6">
        <v>0</v>
      </c>
      <c r="AD1318" s="14"/>
    </row>
    <row r="1319" spans="1:30">
      <c r="A1319" s="9">
        <v>10</v>
      </c>
      <c r="B1319" s="9" t="str">
        <f t="shared" si="62"/>
        <v>Peerless 260 SWR</v>
      </c>
      <c r="C1319" s="14" t="s">
        <v>236</v>
      </c>
      <c r="D1319" s="14" t="s">
        <v>2084</v>
      </c>
      <c r="E1319" s="39"/>
      <c r="F1319" s="14"/>
      <c r="G1319" s="14"/>
      <c r="H1319" s="14">
        <v>220</v>
      </c>
      <c r="I1319" s="14">
        <v>87.8</v>
      </c>
      <c r="J1319" s="9">
        <v>9</v>
      </c>
      <c r="K1319" s="14">
        <v>22.3</v>
      </c>
      <c r="L1319" s="14">
        <v>136.19999999999999</v>
      </c>
      <c r="M1319" s="14">
        <v>0.34</v>
      </c>
      <c r="N1319" s="14">
        <f t="shared" si="60"/>
        <v>0.37796610169491529</v>
      </c>
      <c r="O1319" s="14">
        <f t="shared" si="61"/>
        <v>3.3848214285714273</v>
      </c>
      <c r="P1319" s="14"/>
      <c r="Q1319" s="14"/>
      <c r="R1319" s="14"/>
      <c r="W1319" t="s">
        <v>3530</v>
      </c>
      <c r="X1319" s="6">
        <v>2004</v>
      </c>
      <c r="Z1319" s="6">
        <v>0</v>
      </c>
      <c r="AD1319" s="14">
        <v>59</v>
      </c>
    </row>
    <row r="1320" spans="1:30">
      <c r="A1320" s="9">
        <v>10</v>
      </c>
      <c r="B1320" s="9" t="str">
        <f t="shared" si="62"/>
        <v>Peerless CSX 257 H</v>
      </c>
      <c r="C1320" s="14" t="s">
        <v>236</v>
      </c>
      <c r="D1320" s="14" t="s">
        <v>2085</v>
      </c>
      <c r="E1320" s="39"/>
      <c r="F1320" s="14"/>
      <c r="G1320" s="14"/>
      <c r="H1320" s="14">
        <v>200</v>
      </c>
      <c r="I1320" s="14">
        <v>88.2</v>
      </c>
      <c r="J1320" s="9">
        <v>9</v>
      </c>
      <c r="K1320" s="14">
        <v>22.6</v>
      </c>
      <c r="L1320" s="14">
        <v>144.4</v>
      </c>
      <c r="M1320" s="14">
        <v>0.35</v>
      </c>
      <c r="N1320" s="14">
        <f t="shared" si="60"/>
        <v>0.39649122807017545</v>
      </c>
      <c r="O1320" s="14">
        <f t="shared" si="61"/>
        <v>2.9849056603773594</v>
      </c>
      <c r="P1320" s="14"/>
      <c r="Q1320" s="14"/>
      <c r="R1320" s="14"/>
      <c r="W1320" t="s">
        <v>3530</v>
      </c>
      <c r="X1320" s="6">
        <v>2004</v>
      </c>
      <c r="Z1320" s="6">
        <v>0</v>
      </c>
      <c r="AD1320" s="14">
        <v>57</v>
      </c>
    </row>
    <row r="1321" spans="1:30">
      <c r="A1321" s="9">
        <v>10</v>
      </c>
      <c r="B1321" s="9" t="str">
        <f t="shared" si="62"/>
        <v>Peerless SWR 263</v>
      </c>
      <c r="C1321" s="14" t="s">
        <v>236</v>
      </c>
      <c r="D1321" s="14" t="s">
        <v>2086</v>
      </c>
      <c r="E1321" s="39"/>
      <c r="F1321" s="14"/>
      <c r="G1321" s="14"/>
      <c r="H1321" s="14"/>
      <c r="I1321" s="14"/>
      <c r="J1321" s="9">
        <v>8</v>
      </c>
      <c r="K1321" s="14">
        <v>27.8</v>
      </c>
      <c r="L1321" s="14">
        <v>87.7</v>
      </c>
      <c r="M1321" s="14">
        <v>0.52</v>
      </c>
      <c r="N1321" s="14">
        <f t="shared" si="60"/>
        <v>0.57916666666666672</v>
      </c>
      <c r="O1321" s="14">
        <f t="shared" si="61"/>
        <v>5.0901408450704251</v>
      </c>
      <c r="P1321" s="14"/>
      <c r="Q1321" s="14"/>
      <c r="R1321" s="14"/>
      <c r="W1321" t="s">
        <v>3530</v>
      </c>
      <c r="X1321" s="6">
        <v>2004</v>
      </c>
      <c r="Z1321" s="6">
        <v>0</v>
      </c>
      <c r="AD1321" s="14">
        <v>48</v>
      </c>
    </row>
    <row r="1322" spans="1:30">
      <c r="A1322" s="9">
        <v>10</v>
      </c>
      <c r="B1322" s="9" t="str">
        <f t="shared" si="62"/>
        <v>Peerless SWR 269</v>
      </c>
      <c r="C1322" s="14" t="s">
        <v>236</v>
      </c>
      <c r="D1322" s="14" t="s">
        <v>1896</v>
      </c>
      <c r="E1322" s="39"/>
      <c r="F1322" s="14"/>
      <c r="G1322" s="14"/>
      <c r="H1322" s="14"/>
      <c r="I1322" s="14">
        <v>92.2</v>
      </c>
      <c r="J1322" s="9">
        <v>12.5</v>
      </c>
      <c r="K1322" s="14">
        <v>18.899999999999999</v>
      </c>
      <c r="L1322" s="14">
        <v>89.7</v>
      </c>
      <c r="M1322" s="14">
        <v>0.17</v>
      </c>
      <c r="N1322" s="14">
        <f t="shared" si="60"/>
        <v>0.18</v>
      </c>
      <c r="O1322" s="14">
        <f t="shared" si="61"/>
        <v>3.0600000000000027</v>
      </c>
      <c r="P1322" s="14"/>
      <c r="Q1322" s="14"/>
      <c r="R1322" s="14"/>
      <c r="W1322" t="s">
        <v>3530</v>
      </c>
      <c r="X1322" s="6">
        <v>2004</v>
      </c>
      <c r="Z1322" s="6">
        <v>0</v>
      </c>
      <c r="AD1322" s="14">
        <v>105</v>
      </c>
    </row>
    <row r="1323" spans="1:30">
      <c r="A1323" s="9">
        <v>10</v>
      </c>
      <c r="B1323" s="9" t="str">
        <f t="shared" si="62"/>
        <v>Philips AD10240 W8</v>
      </c>
      <c r="C1323" s="14" t="s">
        <v>1348</v>
      </c>
      <c r="D1323" s="14" t="s">
        <v>2087</v>
      </c>
      <c r="E1323" s="39"/>
      <c r="F1323" s="14"/>
      <c r="G1323" s="14"/>
      <c r="H1323" s="14">
        <v>70</v>
      </c>
      <c r="I1323" s="14">
        <v>90</v>
      </c>
      <c r="J1323" s="9">
        <v>4.3</v>
      </c>
      <c r="K1323" s="14">
        <v>25</v>
      </c>
      <c r="L1323" s="14">
        <v>127</v>
      </c>
      <c r="M1323" s="14">
        <v>0.3155</v>
      </c>
      <c r="N1323" s="14">
        <f t="shared" si="60"/>
        <v>0.352112676056338</v>
      </c>
      <c r="O1323" s="14">
        <f t="shared" si="61"/>
        <v>3.0342373533371823</v>
      </c>
      <c r="P1323" s="14"/>
      <c r="Q1323" s="14"/>
      <c r="R1323" s="14"/>
      <c r="W1323" t="s">
        <v>3530</v>
      </c>
      <c r="X1323" s="6">
        <v>2004</v>
      </c>
      <c r="Z1323" s="6">
        <v>0</v>
      </c>
      <c r="AD1323" s="14">
        <v>71</v>
      </c>
    </row>
    <row r="1324" spans="1:30">
      <c r="A1324" s="9">
        <v>10</v>
      </c>
      <c r="B1324" s="9" t="str">
        <f t="shared" si="62"/>
        <v>Philips AD10250 W8</v>
      </c>
      <c r="C1324" s="14" t="s">
        <v>1348</v>
      </c>
      <c r="D1324" s="14" t="s">
        <v>2088</v>
      </c>
      <c r="E1324" s="39"/>
      <c r="F1324" s="14"/>
      <c r="G1324" s="14"/>
      <c r="H1324" s="14">
        <v>100</v>
      </c>
      <c r="I1324" s="14">
        <v>92</v>
      </c>
      <c r="J1324" s="9">
        <v>8</v>
      </c>
      <c r="K1324" s="14">
        <v>28</v>
      </c>
      <c r="L1324" s="14">
        <v>105</v>
      </c>
      <c r="M1324" s="14">
        <v>0.2273</v>
      </c>
      <c r="N1324" s="14">
        <f t="shared" si="60"/>
        <v>0.25</v>
      </c>
      <c r="O1324" s="14">
        <f t="shared" si="61"/>
        <v>2.5033039647577113</v>
      </c>
      <c r="P1324" s="14"/>
      <c r="Q1324" s="14"/>
      <c r="R1324" s="14"/>
      <c r="W1324" t="s">
        <v>3530</v>
      </c>
      <c r="X1324" s="6">
        <v>2004</v>
      </c>
      <c r="Z1324" s="6">
        <v>0</v>
      </c>
      <c r="AD1324" s="14">
        <v>112</v>
      </c>
    </row>
    <row r="1325" spans="1:30">
      <c r="A1325" s="9">
        <v>10</v>
      </c>
      <c r="B1325" s="9" t="str">
        <f t="shared" si="62"/>
        <v>Phoenix Gold Octane ZR 10d2</v>
      </c>
      <c r="C1325" s="14" t="s">
        <v>768</v>
      </c>
      <c r="D1325" s="14" t="s">
        <v>2089</v>
      </c>
      <c r="E1325" s="39"/>
      <c r="F1325" s="14"/>
      <c r="G1325" s="14"/>
      <c r="H1325" s="14">
        <v>300</v>
      </c>
      <c r="I1325" s="14"/>
      <c r="J1325" s="9">
        <v>16</v>
      </c>
      <c r="K1325" s="14">
        <v>25.13</v>
      </c>
      <c r="L1325" s="14">
        <v>47.32</v>
      </c>
      <c r="M1325" s="14">
        <v>0.38</v>
      </c>
      <c r="N1325" s="14">
        <f t="shared" si="60"/>
        <v>0.41196721311475409</v>
      </c>
      <c r="O1325" s="14">
        <f t="shared" si="61"/>
        <v>4.897128205128201</v>
      </c>
      <c r="P1325" s="14"/>
      <c r="Q1325" s="14"/>
      <c r="R1325" s="14"/>
      <c r="W1325" t="s">
        <v>3530</v>
      </c>
      <c r="X1325" s="6">
        <v>2004</v>
      </c>
      <c r="Z1325" s="6">
        <v>0</v>
      </c>
      <c r="AD1325" s="14">
        <v>61</v>
      </c>
    </row>
    <row r="1326" spans="1:30">
      <c r="A1326" s="9">
        <v>10</v>
      </c>
      <c r="B1326" s="9" t="str">
        <f t="shared" si="62"/>
        <v>Phoenix Gold Octane ZR 10d4</v>
      </c>
      <c r="C1326" s="14" t="s">
        <v>768</v>
      </c>
      <c r="D1326" s="14" t="s">
        <v>2090</v>
      </c>
      <c r="E1326" s="39"/>
      <c r="F1326" s="14"/>
      <c r="G1326" s="14"/>
      <c r="H1326" s="14">
        <v>300</v>
      </c>
      <c r="I1326" s="14"/>
      <c r="J1326" s="9">
        <v>16</v>
      </c>
      <c r="K1326" s="14">
        <v>24.7</v>
      </c>
      <c r="L1326" s="14">
        <v>54.18</v>
      </c>
      <c r="M1326" s="14">
        <v>0.38</v>
      </c>
      <c r="N1326" s="14">
        <f t="shared" si="60"/>
        <v>0.41166666666666668</v>
      </c>
      <c r="O1326" s="14">
        <f t="shared" si="61"/>
        <v>4.9399999999999915</v>
      </c>
      <c r="P1326" s="14"/>
      <c r="Q1326" s="14"/>
      <c r="R1326" s="14"/>
      <c r="W1326" t="s">
        <v>3530</v>
      </c>
      <c r="X1326" s="6">
        <v>2004</v>
      </c>
      <c r="Z1326" s="6">
        <v>0</v>
      </c>
      <c r="AD1326" s="14">
        <v>60</v>
      </c>
    </row>
    <row r="1327" spans="1:30">
      <c r="A1327" s="9">
        <v>10</v>
      </c>
      <c r="B1327" s="9" t="str">
        <f t="shared" si="62"/>
        <v>Phoenix Gold Octane-R10</v>
      </c>
      <c r="C1327" s="14" t="s">
        <v>768</v>
      </c>
      <c r="D1327" s="14" t="s">
        <v>2091</v>
      </c>
      <c r="E1327" s="39"/>
      <c r="F1327" s="14"/>
      <c r="G1327" s="14"/>
      <c r="H1327" s="14">
        <v>200</v>
      </c>
      <c r="I1327" s="14"/>
      <c r="J1327" s="9">
        <v>12.5</v>
      </c>
      <c r="K1327" s="14">
        <v>29.837</v>
      </c>
      <c r="L1327" s="14">
        <v>39.692599999999999</v>
      </c>
      <c r="M1327" s="14">
        <v>0.43</v>
      </c>
      <c r="N1327" s="14">
        <f t="shared" si="60"/>
        <v>0.45903076923076924</v>
      </c>
      <c r="O1327" s="14">
        <f t="shared" si="61"/>
        <v>6.7991043985161452</v>
      </c>
      <c r="P1327" s="14"/>
      <c r="Q1327" s="14"/>
      <c r="R1327" s="14"/>
      <c r="W1327" t="s">
        <v>3530</v>
      </c>
      <c r="X1327" s="6">
        <v>2004</v>
      </c>
      <c r="Z1327" s="6">
        <v>0</v>
      </c>
      <c r="AD1327" s="14">
        <v>65</v>
      </c>
    </row>
    <row r="1328" spans="1:30">
      <c r="A1328" s="9">
        <v>10</v>
      </c>
      <c r="B1328" s="9" t="str">
        <f t="shared" si="62"/>
        <v>Phoenix Gold Octane-R10d</v>
      </c>
      <c r="C1328" s="14" t="s">
        <v>768</v>
      </c>
      <c r="D1328" s="14" t="s">
        <v>2092</v>
      </c>
      <c r="E1328" s="39"/>
      <c r="F1328" s="14"/>
      <c r="G1328" s="14"/>
      <c r="H1328" s="14">
        <v>200</v>
      </c>
      <c r="I1328" s="14"/>
      <c r="J1328" s="9">
        <v>12.5</v>
      </c>
      <c r="K1328" s="14">
        <v>31.388000000000002</v>
      </c>
      <c r="L1328" s="14">
        <v>34.752299999999998</v>
      </c>
      <c r="M1328" s="14">
        <v>0.52</v>
      </c>
      <c r="N1328" s="14">
        <f t="shared" si="60"/>
        <v>0.57069090909090914</v>
      </c>
      <c r="O1328" s="14">
        <f t="shared" si="61"/>
        <v>5.8542898134863739</v>
      </c>
      <c r="P1328" s="14"/>
      <c r="Q1328" s="14"/>
      <c r="R1328" s="14"/>
      <c r="W1328" t="s">
        <v>3530</v>
      </c>
      <c r="X1328" s="6">
        <v>2004</v>
      </c>
      <c r="Z1328" s="6">
        <v>0</v>
      </c>
      <c r="AD1328" s="14">
        <v>55</v>
      </c>
    </row>
    <row r="1329" spans="1:30">
      <c r="A1329" s="9">
        <v>10</v>
      </c>
      <c r="B1329" s="9" t="str">
        <f t="shared" si="62"/>
        <v>Phoenix Gold QX104</v>
      </c>
      <c r="C1329" s="14" t="s">
        <v>768</v>
      </c>
      <c r="D1329" s="14" t="s">
        <v>2093</v>
      </c>
      <c r="E1329" s="39"/>
      <c r="F1329" s="14"/>
      <c r="G1329" s="14"/>
      <c r="H1329" s="14">
        <v>150</v>
      </c>
      <c r="I1329" s="14"/>
      <c r="J1329" s="9">
        <v>6.05</v>
      </c>
      <c r="K1329" s="14">
        <v>29.95</v>
      </c>
      <c r="L1329" s="14">
        <v>70.158000000000001</v>
      </c>
      <c r="M1329" s="14">
        <v>0.46</v>
      </c>
      <c r="N1329" s="14">
        <f t="shared" si="60"/>
        <v>0.49916666666666665</v>
      </c>
      <c r="O1329" s="14">
        <f t="shared" si="61"/>
        <v>5.8625531914893649</v>
      </c>
      <c r="P1329" s="14"/>
      <c r="Q1329" s="14"/>
      <c r="R1329" s="14"/>
      <c r="W1329" t="s">
        <v>3530</v>
      </c>
      <c r="X1329" s="6">
        <v>2004</v>
      </c>
      <c r="Z1329" s="6">
        <v>0</v>
      </c>
      <c r="AD1329" s="14">
        <v>60</v>
      </c>
    </row>
    <row r="1330" spans="1:30">
      <c r="A1330" s="9">
        <v>10</v>
      </c>
      <c r="B1330" s="9" t="str">
        <f t="shared" si="62"/>
        <v>Phoenix Gold QX108</v>
      </c>
      <c r="C1330" s="14" t="s">
        <v>768</v>
      </c>
      <c r="D1330" s="14" t="s">
        <v>2094</v>
      </c>
      <c r="E1330" s="39"/>
      <c r="F1330" s="14"/>
      <c r="G1330" s="14"/>
      <c r="H1330" s="14">
        <v>200</v>
      </c>
      <c r="I1330" s="14"/>
      <c r="J1330" s="9">
        <v>5.8</v>
      </c>
      <c r="K1330" s="14">
        <v>32.880000000000003</v>
      </c>
      <c r="L1330" s="14">
        <v>58.618000000000002</v>
      </c>
      <c r="M1330" s="14">
        <v>0.54</v>
      </c>
      <c r="N1330" s="14">
        <f t="shared" si="60"/>
        <v>0.59781818181818192</v>
      </c>
      <c r="O1330" s="14">
        <f t="shared" si="61"/>
        <v>5.5833962264150907</v>
      </c>
      <c r="P1330" s="14"/>
      <c r="Q1330" s="14"/>
      <c r="R1330" s="14"/>
      <c r="W1330" t="s">
        <v>3530</v>
      </c>
      <c r="X1330" s="6">
        <v>2004</v>
      </c>
      <c r="Z1330" s="6">
        <v>0</v>
      </c>
      <c r="AD1330" s="14">
        <v>55</v>
      </c>
    </row>
    <row r="1331" spans="1:30">
      <c r="A1331" s="9">
        <v>10</v>
      </c>
      <c r="B1331" s="9" t="str">
        <f t="shared" si="62"/>
        <v>Phoenix Gold Tantrum 10</v>
      </c>
      <c r="C1331" s="14" t="s">
        <v>768</v>
      </c>
      <c r="D1331" s="14" t="s">
        <v>2095</v>
      </c>
      <c r="E1331" s="39"/>
      <c r="F1331" s="14"/>
      <c r="G1331" s="14"/>
      <c r="H1331" s="14">
        <v>200</v>
      </c>
      <c r="I1331" s="14"/>
      <c r="J1331" s="9">
        <v>4</v>
      </c>
      <c r="K1331" s="14">
        <v>25.94</v>
      </c>
      <c r="L1331" s="14">
        <v>68.177999999999997</v>
      </c>
      <c r="M1331" s="14">
        <v>0.38</v>
      </c>
      <c r="N1331" s="14">
        <f t="shared" si="60"/>
        <v>0.39907692307692311</v>
      </c>
      <c r="O1331" s="14">
        <f t="shared" si="61"/>
        <v>7.9493548387096649</v>
      </c>
      <c r="P1331" s="14"/>
      <c r="Q1331" s="14"/>
      <c r="R1331" s="14"/>
      <c r="W1331" t="s">
        <v>3530</v>
      </c>
      <c r="X1331" s="6">
        <v>2004</v>
      </c>
      <c r="Z1331" s="6">
        <v>0</v>
      </c>
      <c r="AD1331" s="14">
        <v>65</v>
      </c>
    </row>
    <row r="1332" spans="1:30">
      <c r="A1332" s="9">
        <v>10</v>
      </c>
      <c r="B1332" s="9" t="str">
        <f t="shared" si="62"/>
        <v>Phoenix Gold Tantrum 10d</v>
      </c>
      <c r="C1332" s="14" t="s">
        <v>768</v>
      </c>
      <c r="D1332" s="14" t="s">
        <v>2096</v>
      </c>
      <c r="E1332" s="39"/>
      <c r="F1332" s="14"/>
      <c r="G1332" s="14"/>
      <c r="H1332" s="14">
        <v>200</v>
      </c>
      <c r="I1332" s="14"/>
      <c r="J1332" s="9">
        <v>4</v>
      </c>
      <c r="K1332" s="14">
        <v>28</v>
      </c>
      <c r="L1332" s="14">
        <v>56.478000000000002</v>
      </c>
      <c r="M1332" s="14">
        <v>0.39</v>
      </c>
      <c r="N1332" s="14">
        <f t="shared" si="60"/>
        <v>0.41791044776119401</v>
      </c>
      <c r="O1332" s="14">
        <f t="shared" si="61"/>
        <v>5.8395721925133746</v>
      </c>
      <c r="P1332" s="14"/>
      <c r="Q1332" s="14"/>
      <c r="R1332" s="14"/>
      <c r="W1332" t="s">
        <v>3530</v>
      </c>
      <c r="X1332" s="6">
        <v>2004</v>
      </c>
      <c r="Z1332" s="6">
        <v>0</v>
      </c>
      <c r="AD1332" s="14">
        <v>67</v>
      </c>
    </row>
    <row r="1333" spans="1:30">
      <c r="A1333" s="9">
        <v>10</v>
      </c>
      <c r="B1333" s="9" t="str">
        <f t="shared" si="62"/>
        <v>Phoenix Gold TantrumX 10</v>
      </c>
      <c r="C1333" s="14" t="s">
        <v>768</v>
      </c>
      <c r="D1333" s="14" t="s">
        <v>2097</v>
      </c>
      <c r="E1333" s="39"/>
      <c r="F1333" s="14"/>
      <c r="G1333" s="14"/>
      <c r="H1333" s="14">
        <v>300</v>
      </c>
      <c r="I1333" s="14"/>
      <c r="J1333" s="9">
        <v>16</v>
      </c>
      <c r="K1333" s="14">
        <v>29.9</v>
      </c>
      <c r="L1333" s="14">
        <v>32.97</v>
      </c>
      <c r="M1333" s="14">
        <v>0.35</v>
      </c>
      <c r="N1333" s="14">
        <f t="shared" si="60"/>
        <v>0.37374999999999997</v>
      </c>
      <c r="O1333" s="14">
        <f t="shared" si="61"/>
        <v>5.5078947368421032</v>
      </c>
      <c r="P1333" s="14"/>
      <c r="Q1333" s="14"/>
      <c r="R1333" s="14"/>
      <c r="W1333" t="s">
        <v>3530</v>
      </c>
      <c r="X1333" s="6">
        <v>2004</v>
      </c>
      <c r="Z1333" s="6">
        <v>0</v>
      </c>
      <c r="AD1333" s="14">
        <v>80</v>
      </c>
    </row>
    <row r="1334" spans="1:30">
      <c r="A1334" s="9">
        <v>10</v>
      </c>
      <c r="B1334" s="9" t="str">
        <f t="shared" si="62"/>
        <v>Phoenix Gold TantrumX 10d</v>
      </c>
      <c r="C1334" s="14" t="s">
        <v>768</v>
      </c>
      <c r="D1334" s="14" t="s">
        <v>2098</v>
      </c>
      <c r="E1334" s="39"/>
      <c r="F1334" s="14"/>
      <c r="G1334" s="14"/>
      <c r="H1334" s="14">
        <v>300</v>
      </c>
      <c r="I1334" s="14"/>
      <c r="J1334" s="9">
        <v>16</v>
      </c>
      <c r="K1334" s="14">
        <v>31.9</v>
      </c>
      <c r="L1334" s="14">
        <v>27.66</v>
      </c>
      <c r="M1334" s="14">
        <v>0.43099999999999999</v>
      </c>
      <c r="N1334" s="14">
        <f t="shared" si="60"/>
        <v>0.48333333333333334</v>
      </c>
      <c r="O1334" s="14">
        <f t="shared" si="61"/>
        <v>3.9805732484076453</v>
      </c>
      <c r="P1334" s="14"/>
      <c r="Q1334" s="14"/>
      <c r="R1334" s="14"/>
      <c r="W1334" t="s">
        <v>3530</v>
      </c>
      <c r="X1334" s="6">
        <v>2004</v>
      </c>
      <c r="Z1334" s="6">
        <v>0</v>
      </c>
      <c r="AD1334" s="14">
        <v>66</v>
      </c>
    </row>
    <row r="1335" spans="1:30">
      <c r="A1335" s="9">
        <v>10</v>
      </c>
      <c r="B1335" s="9" t="str">
        <f t="shared" si="62"/>
        <v>Phoenix Gold Titanium 10</v>
      </c>
      <c r="C1335" s="14" t="s">
        <v>768</v>
      </c>
      <c r="D1335" s="14" t="s">
        <v>2099</v>
      </c>
      <c r="E1335" s="39"/>
      <c r="F1335" s="14"/>
      <c r="G1335" s="14"/>
      <c r="H1335" s="14">
        <v>450</v>
      </c>
      <c r="I1335" s="14"/>
      <c r="J1335" s="9">
        <v>17.5</v>
      </c>
      <c r="K1335" s="14">
        <v>29.9</v>
      </c>
      <c r="L1335" s="14">
        <v>28.46</v>
      </c>
      <c r="M1335" s="14">
        <v>0.40400000000000003</v>
      </c>
      <c r="N1335" s="14">
        <f t="shared" si="60"/>
        <v>0.42112676056338028</v>
      </c>
      <c r="O1335" s="14">
        <f t="shared" si="61"/>
        <v>9.9338815789473891</v>
      </c>
      <c r="P1335" s="14"/>
      <c r="Q1335" s="14"/>
      <c r="R1335" s="14"/>
      <c r="W1335" t="s">
        <v>3530</v>
      </c>
      <c r="X1335" s="6">
        <v>2004</v>
      </c>
      <c r="Z1335" s="6">
        <v>0</v>
      </c>
      <c r="AD1335" s="14">
        <v>71</v>
      </c>
    </row>
    <row r="1336" spans="1:30">
      <c r="A1336" s="9">
        <v>10</v>
      </c>
      <c r="B1336" s="9" t="str">
        <f t="shared" si="62"/>
        <v>Phoenix Gold Titanium 10d</v>
      </c>
      <c r="C1336" s="14" t="s">
        <v>768</v>
      </c>
      <c r="D1336" s="14" t="s">
        <v>2100</v>
      </c>
      <c r="E1336" s="39"/>
      <c r="F1336" s="14"/>
      <c r="G1336" s="14"/>
      <c r="H1336" s="14">
        <v>450</v>
      </c>
      <c r="I1336" s="14"/>
      <c r="J1336" s="9">
        <v>18.100000000000001</v>
      </c>
      <c r="K1336" s="14">
        <v>27.9</v>
      </c>
      <c r="L1336" s="14">
        <v>31.64</v>
      </c>
      <c r="M1336" s="14">
        <v>0.42099999999999999</v>
      </c>
      <c r="N1336" s="14">
        <f t="shared" si="60"/>
        <v>0.45737704918032784</v>
      </c>
      <c r="O1336" s="14">
        <f t="shared" si="61"/>
        <v>5.2933303289770182</v>
      </c>
      <c r="P1336" s="14"/>
      <c r="Q1336" s="14"/>
      <c r="R1336" s="14"/>
      <c r="W1336" t="s">
        <v>3530</v>
      </c>
      <c r="X1336" s="6">
        <v>2004</v>
      </c>
      <c r="Z1336" s="6">
        <v>0</v>
      </c>
      <c r="AD1336" s="14">
        <v>61</v>
      </c>
    </row>
    <row r="1337" spans="1:30">
      <c r="A1337" s="9">
        <v>10</v>
      </c>
      <c r="B1337" s="9" t="str">
        <f t="shared" si="62"/>
        <v>Phoenix Gold Xenon X10d2</v>
      </c>
      <c r="C1337" s="14" t="s">
        <v>768</v>
      </c>
      <c r="D1337" s="14" t="s">
        <v>2101</v>
      </c>
      <c r="E1337" s="39"/>
      <c r="F1337" s="14"/>
      <c r="G1337" s="14"/>
      <c r="H1337" s="14">
        <v>450</v>
      </c>
      <c r="I1337" s="14"/>
      <c r="J1337" s="9">
        <v>20</v>
      </c>
      <c r="K1337" s="14">
        <v>18.7</v>
      </c>
      <c r="L1337" s="14">
        <v>43.97</v>
      </c>
      <c r="M1337" s="14">
        <v>0.42</v>
      </c>
      <c r="N1337" s="14">
        <f t="shared" si="60"/>
        <v>0.43488372093023253</v>
      </c>
      <c r="O1337" s="14">
        <f t="shared" si="61"/>
        <v>12.271875000000049</v>
      </c>
      <c r="P1337" s="14"/>
      <c r="Q1337" s="14"/>
      <c r="R1337" s="14"/>
      <c r="W1337" t="s">
        <v>3530</v>
      </c>
      <c r="X1337" s="6">
        <v>2004</v>
      </c>
      <c r="Z1337" s="6">
        <v>0</v>
      </c>
      <c r="AD1337" s="14">
        <v>43</v>
      </c>
    </row>
    <row r="1338" spans="1:30">
      <c r="A1338" s="9">
        <v>10</v>
      </c>
      <c r="B1338" s="9" t="str">
        <f t="shared" si="62"/>
        <v>Phoenix Gold Xenon X10d4</v>
      </c>
      <c r="C1338" s="14" t="s">
        <v>768</v>
      </c>
      <c r="D1338" s="14" t="s">
        <v>2102</v>
      </c>
      <c r="E1338" s="39"/>
      <c r="F1338" s="14"/>
      <c r="G1338" s="14"/>
      <c r="H1338" s="14">
        <v>450</v>
      </c>
      <c r="I1338" s="14"/>
      <c r="J1338" s="9">
        <v>20</v>
      </c>
      <c r="K1338" s="14">
        <v>21.5</v>
      </c>
      <c r="L1338" s="14">
        <v>38.090000000000003</v>
      </c>
      <c r="M1338" s="14">
        <v>0.54</v>
      </c>
      <c r="N1338" s="14">
        <f t="shared" si="60"/>
        <v>0.56578947368421051</v>
      </c>
      <c r="O1338" s="14">
        <f t="shared" si="61"/>
        <v>11.846938775510239</v>
      </c>
      <c r="P1338" s="14"/>
      <c r="Q1338" s="14"/>
      <c r="R1338" s="14"/>
      <c r="W1338" t="s">
        <v>3530</v>
      </c>
      <c r="X1338" s="6">
        <v>2004</v>
      </c>
      <c r="Z1338" s="6">
        <v>0</v>
      </c>
      <c r="AD1338" s="14">
        <v>38</v>
      </c>
    </row>
    <row r="1339" spans="1:30">
      <c r="A1339" s="9">
        <v>10</v>
      </c>
      <c r="B1339" s="9" t="str">
        <f t="shared" si="62"/>
        <v>Pioneer A25FU14-57F-Q</v>
      </c>
      <c r="C1339" s="14" t="s">
        <v>21</v>
      </c>
      <c r="D1339" s="14" t="s">
        <v>2103</v>
      </c>
      <c r="E1339" s="39"/>
      <c r="F1339" s="14"/>
      <c r="G1339" s="14"/>
      <c r="H1339" s="14">
        <v>60</v>
      </c>
      <c r="I1339" s="14">
        <v>89</v>
      </c>
      <c r="J1339" s="9">
        <v>3.4</v>
      </c>
      <c r="K1339" s="14">
        <v>28</v>
      </c>
      <c r="L1339" s="14">
        <v>122.1</v>
      </c>
      <c r="M1339" s="14">
        <v>0.4874</v>
      </c>
      <c r="N1339" s="14">
        <f t="shared" si="60"/>
        <v>0.5490196078431373</v>
      </c>
      <c r="O1339" s="14">
        <f t="shared" si="61"/>
        <v>4.3426462165086148</v>
      </c>
      <c r="P1339" s="14"/>
      <c r="Q1339" s="14"/>
      <c r="R1339" s="14"/>
      <c r="W1339" t="s">
        <v>3530</v>
      </c>
      <c r="X1339" s="6">
        <v>2004</v>
      </c>
      <c r="Z1339" s="6">
        <v>0</v>
      </c>
      <c r="AD1339" s="14">
        <v>51</v>
      </c>
    </row>
    <row r="1340" spans="1:30">
      <c r="A1340" s="9">
        <v>10</v>
      </c>
      <c r="B1340" s="9" t="str">
        <f t="shared" si="62"/>
        <v>Pioneer A25FU30-51D</v>
      </c>
      <c r="C1340" s="14" t="s">
        <v>21</v>
      </c>
      <c r="D1340" s="14" t="s">
        <v>2104</v>
      </c>
      <c r="E1340" s="39"/>
      <c r="F1340" s="14"/>
      <c r="G1340" s="14"/>
      <c r="H1340" s="14">
        <v>70</v>
      </c>
      <c r="I1340" s="14">
        <v>94</v>
      </c>
      <c r="J1340" s="9">
        <v>3.7</v>
      </c>
      <c r="K1340" s="14">
        <v>26</v>
      </c>
      <c r="L1340" s="14">
        <v>171.9</v>
      </c>
      <c r="M1340" s="14">
        <v>0.1976</v>
      </c>
      <c r="N1340" s="14">
        <f t="shared" si="60"/>
        <v>0.20967741935483872</v>
      </c>
      <c r="O1340" s="14">
        <f t="shared" si="61"/>
        <v>3.4305555555555545</v>
      </c>
      <c r="P1340" s="14"/>
      <c r="Q1340" s="14"/>
      <c r="R1340" s="14"/>
      <c r="W1340" t="s">
        <v>3530</v>
      </c>
      <c r="X1340" s="6">
        <v>2004</v>
      </c>
      <c r="Z1340" s="6">
        <v>0</v>
      </c>
      <c r="AD1340" s="14">
        <v>124</v>
      </c>
    </row>
    <row r="1341" spans="1:30">
      <c r="A1341" s="9">
        <v>10</v>
      </c>
      <c r="B1341" s="9" t="str">
        <f t="shared" si="62"/>
        <v>Pioneer A25GU25-51D</v>
      </c>
      <c r="C1341" s="14" t="s">
        <v>21</v>
      </c>
      <c r="D1341" s="14" t="s">
        <v>2105</v>
      </c>
      <c r="E1341" s="39"/>
      <c r="F1341" s="14"/>
      <c r="G1341" s="14"/>
      <c r="H1341" s="14">
        <v>80</v>
      </c>
      <c r="I1341" s="14">
        <v>91</v>
      </c>
      <c r="J1341" s="9">
        <v>3.1</v>
      </c>
      <c r="K1341" s="14">
        <v>27</v>
      </c>
      <c r="L1341" s="14">
        <v>90.1</v>
      </c>
      <c r="M1341" s="14">
        <v>0.2082</v>
      </c>
      <c r="N1341" s="14">
        <f t="shared" si="60"/>
        <v>0.21951219512195122</v>
      </c>
      <c r="O1341" s="14">
        <f t="shared" si="61"/>
        <v>4.0401034928848585</v>
      </c>
      <c r="P1341" s="14"/>
      <c r="Q1341" s="14"/>
      <c r="R1341" s="14"/>
      <c r="W1341" t="s">
        <v>3530</v>
      </c>
      <c r="X1341" s="6">
        <v>2004</v>
      </c>
      <c r="Z1341" s="6">
        <v>0</v>
      </c>
      <c r="AD1341" s="14">
        <v>123</v>
      </c>
    </row>
    <row r="1342" spans="1:30">
      <c r="A1342" s="9">
        <v>10</v>
      </c>
      <c r="B1342" s="9" t="str">
        <f t="shared" si="62"/>
        <v>Pioneer A25GU30-51F</v>
      </c>
      <c r="C1342" s="14" t="s">
        <v>21</v>
      </c>
      <c r="D1342" s="14" t="s">
        <v>2106</v>
      </c>
      <c r="E1342" s="39"/>
      <c r="F1342" s="14"/>
      <c r="G1342" s="14"/>
      <c r="H1342" s="14">
        <v>80</v>
      </c>
      <c r="I1342" s="14">
        <v>95</v>
      </c>
      <c r="J1342" s="9">
        <v>0.5</v>
      </c>
      <c r="K1342" s="14">
        <v>28</v>
      </c>
      <c r="L1342" s="14">
        <v>195.1</v>
      </c>
      <c r="M1342" s="14">
        <v>0.1794</v>
      </c>
      <c r="N1342" s="14">
        <f t="shared" si="60"/>
        <v>0.2</v>
      </c>
      <c r="O1342" s="14">
        <f t="shared" si="61"/>
        <v>1.7417475728155354</v>
      </c>
      <c r="P1342" s="14"/>
      <c r="Q1342" s="14"/>
      <c r="R1342" s="14"/>
      <c r="W1342" t="s">
        <v>3530</v>
      </c>
      <c r="X1342" s="6">
        <v>2004</v>
      </c>
      <c r="Z1342" s="6">
        <v>0</v>
      </c>
      <c r="AD1342" s="14">
        <v>140</v>
      </c>
    </row>
    <row r="1343" spans="1:30">
      <c r="A1343" s="9">
        <v>10</v>
      </c>
      <c r="B1343" s="9" t="str">
        <f t="shared" si="62"/>
        <v>Pioneer TS-W100C</v>
      </c>
      <c r="C1343" s="14" t="s">
        <v>21</v>
      </c>
      <c r="D1343" s="14" t="s">
        <v>2107</v>
      </c>
      <c r="E1343" s="39"/>
      <c r="F1343" s="14"/>
      <c r="G1343" s="14"/>
      <c r="H1343" s="14">
        <v>120</v>
      </c>
      <c r="I1343" s="14">
        <v>91</v>
      </c>
      <c r="J1343" s="9">
        <v>6.6</v>
      </c>
      <c r="K1343" s="14">
        <v>29</v>
      </c>
      <c r="L1343" s="14">
        <v>89.7</v>
      </c>
      <c r="M1343" s="14">
        <v>0.3009</v>
      </c>
      <c r="N1343" s="14">
        <f t="shared" si="60"/>
        <v>0.31182795698924731</v>
      </c>
      <c r="O1343" s="14">
        <f t="shared" si="61"/>
        <v>8.5861458230837311</v>
      </c>
      <c r="P1343" s="14"/>
      <c r="Q1343" s="14"/>
      <c r="R1343" s="14"/>
      <c r="W1343" t="s">
        <v>3530</v>
      </c>
      <c r="X1343" s="6">
        <v>2004</v>
      </c>
      <c r="Z1343" s="6">
        <v>0</v>
      </c>
      <c r="AD1343" s="14">
        <v>93</v>
      </c>
    </row>
    <row r="1344" spans="1:30">
      <c r="A1344" s="9">
        <v>10</v>
      </c>
      <c r="B1344" s="9" t="str">
        <f t="shared" si="62"/>
        <v>Pioneer TS-W101SPL</v>
      </c>
      <c r="C1344" s="14" t="s">
        <v>21</v>
      </c>
      <c r="D1344" s="14" t="s">
        <v>2108</v>
      </c>
      <c r="E1344" s="39"/>
      <c r="F1344" s="14"/>
      <c r="G1344" s="14"/>
      <c r="H1344" s="14">
        <v>600</v>
      </c>
      <c r="I1344" s="14">
        <v>87</v>
      </c>
      <c r="J1344" s="9"/>
      <c r="K1344" s="14">
        <v>37</v>
      </c>
      <c r="L1344" s="14">
        <v>17.54</v>
      </c>
      <c r="M1344" s="14">
        <v>0.376</v>
      </c>
      <c r="N1344" s="14">
        <f t="shared" si="60"/>
        <v>0</v>
      </c>
      <c r="O1344" s="14">
        <f t="shared" si="61"/>
        <v>0</v>
      </c>
      <c r="P1344" s="14"/>
      <c r="Q1344" s="14"/>
      <c r="R1344" s="14"/>
      <c r="W1344" t="s">
        <v>3530</v>
      </c>
      <c r="X1344" s="6">
        <v>2004</v>
      </c>
      <c r="Z1344" s="6">
        <v>0</v>
      </c>
      <c r="AD1344" s="14"/>
    </row>
    <row r="1345" spans="1:30">
      <c r="A1345" s="9">
        <v>10</v>
      </c>
      <c r="B1345" s="9" t="str">
        <f t="shared" si="62"/>
        <v>Pioneer TS-W105C</v>
      </c>
      <c r="C1345" s="14" t="s">
        <v>21</v>
      </c>
      <c r="D1345" s="14" t="s">
        <v>2109</v>
      </c>
      <c r="E1345" s="39"/>
      <c r="F1345" s="14"/>
      <c r="G1345" s="14"/>
      <c r="H1345" s="14">
        <v>350</v>
      </c>
      <c r="I1345" s="14">
        <v>87</v>
      </c>
      <c r="J1345" s="9">
        <v>11.2</v>
      </c>
      <c r="K1345" s="14">
        <v>35</v>
      </c>
      <c r="L1345" s="14">
        <v>24.881</v>
      </c>
      <c r="M1345" s="14">
        <v>0.35099999999999998</v>
      </c>
      <c r="N1345" s="14">
        <f t="shared" si="60"/>
        <v>0.36082474226804123</v>
      </c>
      <c r="O1345" s="14">
        <f t="shared" si="61"/>
        <v>12.890870933892892</v>
      </c>
      <c r="P1345" s="14"/>
      <c r="Q1345" s="14"/>
      <c r="R1345" s="14"/>
      <c r="W1345" t="s">
        <v>3530</v>
      </c>
      <c r="X1345" s="6">
        <v>2004</v>
      </c>
      <c r="Z1345" s="6">
        <v>0</v>
      </c>
      <c r="AD1345" s="14">
        <v>97</v>
      </c>
    </row>
    <row r="1346" spans="1:30">
      <c r="A1346" s="9">
        <v>10</v>
      </c>
      <c r="B1346" s="9" t="str">
        <f t="shared" si="62"/>
        <v>Pioneer TS-W105DVC</v>
      </c>
      <c r="C1346" s="14" t="s">
        <v>21</v>
      </c>
      <c r="D1346" s="14" t="s">
        <v>2110</v>
      </c>
      <c r="E1346" s="39"/>
      <c r="F1346" s="14"/>
      <c r="G1346" s="14"/>
      <c r="H1346" s="14">
        <v>350</v>
      </c>
      <c r="I1346" s="14">
        <v>87</v>
      </c>
      <c r="J1346" s="9">
        <v>11.2</v>
      </c>
      <c r="K1346" s="14">
        <v>35</v>
      </c>
      <c r="L1346" s="14">
        <v>24.881</v>
      </c>
      <c r="M1346" s="14">
        <v>0.35099999999999998</v>
      </c>
      <c r="N1346" s="14">
        <f t="shared" ref="N1346:N1409" si="63">IF(AD1346&gt;0,K1346/AD1346,0)</f>
        <v>0.36082474226804123</v>
      </c>
      <c r="O1346" s="14">
        <f t="shared" ref="O1346:O1409" si="64">IF(AD1346&gt;0,1/(1/M1346-1/N1346),0)</f>
        <v>12.890870933892892</v>
      </c>
      <c r="P1346" s="14"/>
      <c r="Q1346" s="14"/>
      <c r="R1346" s="14"/>
      <c r="W1346" t="s">
        <v>3530</v>
      </c>
      <c r="X1346" s="6">
        <v>2004</v>
      </c>
      <c r="Z1346" s="6">
        <v>0</v>
      </c>
      <c r="AD1346" s="14">
        <v>97</v>
      </c>
    </row>
    <row r="1347" spans="1:30">
      <c r="A1347" s="9">
        <v>10</v>
      </c>
      <c r="B1347" s="9" t="str">
        <f t="shared" ref="B1347:B1410" si="65">CONCATENATE(C1347,CHAR(32),D1347)</f>
        <v>Pioneer TS-W125DVC</v>
      </c>
      <c r="C1347" s="14" t="s">
        <v>21</v>
      </c>
      <c r="D1347" s="14" t="s">
        <v>2111</v>
      </c>
      <c r="E1347" s="39"/>
      <c r="F1347" s="14"/>
      <c r="G1347" s="14"/>
      <c r="H1347" s="14">
        <v>350</v>
      </c>
      <c r="I1347" s="14">
        <v>87</v>
      </c>
      <c r="J1347" s="9">
        <v>11.2</v>
      </c>
      <c r="K1347" s="14">
        <v>35</v>
      </c>
      <c r="L1347" s="14">
        <v>24.881</v>
      </c>
      <c r="M1347" s="14">
        <v>0.35099999999999998</v>
      </c>
      <c r="N1347" s="14">
        <f t="shared" si="63"/>
        <v>0.36082474226804123</v>
      </c>
      <c r="O1347" s="14">
        <f t="shared" si="64"/>
        <v>12.890870933892892</v>
      </c>
      <c r="P1347" s="14"/>
      <c r="Q1347" s="14"/>
      <c r="R1347" s="14"/>
      <c r="W1347" t="s">
        <v>3530</v>
      </c>
      <c r="X1347" s="6">
        <v>2004</v>
      </c>
      <c r="Z1347" s="6">
        <v>0</v>
      </c>
      <c r="AD1347" s="14">
        <v>97</v>
      </c>
    </row>
    <row r="1348" spans="1:30">
      <c r="A1348" s="9">
        <v>10</v>
      </c>
      <c r="B1348" s="9" t="str">
        <f t="shared" si="65"/>
        <v>Pioneer TS-W203F</v>
      </c>
      <c r="C1348" s="14" t="s">
        <v>21</v>
      </c>
      <c r="D1348" s="14" t="s">
        <v>2112</v>
      </c>
      <c r="E1348" s="39"/>
      <c r="F1348" s="14"/>
      <c r="G1348" s="14"/>
      <c r="H1348" s="14">
        <v>120</v>
      </c>
      <c r="I1348" s="14">
        <v>91</v>
      </c>
      <c r="J1348" s="9"/>
      <c r="K1348" s="14">
        <v>64.7</v>
      </c>
      <c r="L1348" s="14">
        <v>9.74</v>
      </c>
      <c r="M1348" s="14">
        <v>0.875</v>
      </c>
      <c r="N1348" s="14">
        <f t="shared" si="63"/>
        <v>0</v>
      </c>
      <c r="O1348" s="14">
        <f t="shared" si="64"/>
        <v>0</v>
      </c>
      <c r="P1348" s="14"/>
      <c r="Q1348" s="14"/>
      <c r="R1348" s="14"/>
      <c r="W1348" t="s">
        <v>3530</v>
      </c>
      <c r="X1348" s="6">
        <v>2004</v>
      </c>
      <c r="Z1348" s="6">
        <v>0</v>
      </c>
      <c r="AD1348" s="14"/>
    </row>
    <row r="1349" spans="1:30">
      <c r="A1349" s="9">
        <v>10</v>
      </c>
      <c r="B1349" s="9" t="str">
        <f t="shared" si="65"/>
        <v>Pioneer TS-W2518C</v>
      </c>
      <c r="C1349" s="14" t="s">
        <v>21</v>
      </c>
      <c r="D1349" s="14" t="s">
        <v>2113</v>
      </c>
      <c r="E1349" s="39"/>
      <c r="F1349" s="14"/>
      <c r="G1349" s="14"/>
      <c r="H1349" s="14">
        <v>300</v>
      </c>
      <c r="I1349" s="14">
        <v>89</v>
      </c>
      <c r="J1349" s="9">
        <v>7</v>
      </c>
      <c r="K1349" s="14">
        <v>29.2</v>
      </c>
      <c r="L1349" s="14">
        <v>105.55</v>
      </c>
      <c r="M1349" s="14">
        <v>0.441</v>
      </c>
      <c r="N1349" s="14">
        <f t="shared" si="63"/>
        <v>0.50344827586206897</v>
      </c>
      <c r="O1349" s="14">
        <f t="shared" si="64"/>
        <v>3.5552733296521253</v>
      </c>
      <c r="P1349" s="14"/>
      <c r="Q1349" s="14"/>
      <c r="R1349" s="14"/>
      <c r="W1349" t="s">
        <v>3530</v>
      </c>
      <c r="X1349" s="6">
        <v>2004</v>
      </c>
      <c r="Z1349" s="6">
        <v>0</v>
      </c>
      <c r="AD1349" s="14">
        <v>58</v>
      </c>
    </row>
    <row r="1350" spans="1:30">
      <c r="A1350" s="9">
        <v>10</v>
      </c>
      <c r="B1350" s="9" t="str">
        <f t="shared" si="65"/>
        <v>Pioneer TS-W251C</v>
      </c>
      <c r="C1350" s="14" t="s">
        <v>21</v>
      </c>
      <c r="D1350" s="14" t="s">
        <v>2114</v>
      </c>
      <c r="E1350" s="39"/>
      <c r="F1350" s="14"/>
      <c r="G1350" s="14"/>
      <c r="H1350" s="14">
        <v>300</v>
      </c>
      <c r="I1350" s="14">
        <v>89</v>
      </c>
      <c r="J1350" s="9">
        <v>8</v>
      </c>
      <c r="K1350" s="14">
        <v>29.3</v>
      </c>
      <c r="L1350" s="14">
        <v>84.36</v>
      </c>
      <c r="M1350" s="14">
        <v>0.4007</v>
      </c>
      <c r="N1350" s="14">
        <f t="shared" si="63"/>
        <v>0.43088235294117649</v>
      </c>
      <c r="O1350" s="14">
        <f t="shared" si="64"/>
        <v>5.7203810173455407</v>
      </c>
      <c r="P1350" s="14"/>
      <c r="Q1350" s="14"/>
      <c r="R1350" s="14"/>
      <c r="W1350" t="s">
        <v>3530</v>
      </c>
      <c r="X1350" s="6">
        <v>2004</v>
      </c>
      <c r="Z1350" s="6">
        <v>0</v>
      </c>
      <c r="AD1350" s="14">
        <v>68</v>
      </c>
    </row>
    <row r="1351" spans="1:30">
      <c r="A1351" s="9">
        <v>10</v>
      </c>
      <c r="B1351" s="9" t="str">
        <f t="shared" si="65"/>
        <v>Pioneer TS-W251F</v>
      </c>
      <c r="C1351" s="14" t="s">
        <v>21</v>
      </c>
      <c r="D1351" s="14" t="s">
        <v>2115</v>
      </c>
      <c r="E1351" s="39"/>
      <c r="F1351" s="14"/>
      <c r="G1351" s="14"/>
      <c r="H1351" s="14">
        <v>300</v>
      </c>
      <c r="I1351" s="14">
        <v>90</v>
      </c>
      <c r="J1351" s="9">
        <v>6</v>
      </c>
      <c r="K1351" s="14">
        <v>43.4</v>
      </c>
      <c r="L1351" s="14">
        <v>43.61</v>
      </c>
      <c r="M1351" s="14">
        <v>0.54239999999999999</v>
      </c>
      <c r="N1351" s="14">
        <f t="shared" si="63"/>
        <v>0.57866666666666666</v>
      </c>
      <c r="O1351" s="14">
        <f t="shared" si="64"/>
        <v>8.6544705882352808</v>
      </c>
      <c r="P1351" s="14"/>
      <c r="Q1351" s="14"/>
      <c r="R1351" s="14"/>
      <c r="W1351" t="s">
        <v>3530</v>
      </c>
      <c r="X1351" s="6">
        <v>2004</v>
      </c>
      <c r="Z1351" s="6">
        <v>0</v>
      </c>
      <c r="AD1351" s="14">
        <v>75</v>
      </c>
    </row>
    <row r="1352" spans="1:30">
      <c r="A1352" s="9">
        <v>10</v>
      </c>
      <c r="B1352" s="9" t="str">
        <f t="shared" si="65"/>
        <v>Pioneer TS-W254F</v>
      </c>
      <c r="C1352" s="14" t="s">
        <v>21</v>
      </c>
      <c r="D1352" s="14" t="s">
        <v>2116</v>
      </c>
      <c r="E1352" s="39"/>
      <c r="F1352" s="14"/>
      <c r="G1352" s="14"/>
      <c r="H1352" s="14">
        <v>250</v>
      </c>
      <c r="I1352" s="14">
        <v>92</v>
      </c>
      <c r="J1352" s="9"/>
      <c r="K1352" s="14">
        <v>39.200000000000003</v>
      </c>
      <c r="L1352" s="14">
        <v>36.159999999999997</v>
      </c>
      <c r="M1352" s="14">
        <v>0.76500000000000001</v>
      </c>
      <c r="N1352" s="14">
        <f t="shared" si="63"/>
        <v>0</v>
      </c>
      <c r="O1352" s="14">
        <f t="shared" si="64"/>
        <v>0</v>
      </c>
      <c r="P1352" s="14"/>
      <c r="Q1352" s="14"/>
      <c r="R1352" s="14"/>
      <c r="W1352" t="s">
        <v>3530</v>
      </c>
      <c r="X1352" s="6">
        <v>2004</v>
      </c>
      <c r="Z1352" s="6">
        <v>0</v>
      </c>
      <c r="AD1352" s="14"/>
    </row>
    <row r="1353" spans="1:30">
      <c r="A1353" s="9">
        <v>10</v>
      </c>
      <c r="B1353" s="9" t="str">
        <f t="shared" si="65"/>
        <v>Pioneer TS-W255C</v>
      </c>
      <c r="C1353" s="14" t="s">
        <v>21</v>
      </c>
      <c r="D1353" s="14" t="s">
        <v>2117</v>
      </c>
      <c r="E1353" s="39"/>
      <c r="F1353" s="14"/>
      <c r="G1353" s="14"/>
      <c r="H1353" s="14">
        <v>350</v>
      </c>
      <c r="I1353" s="14">
        <v>87</v>
      </c>
      <c r="J1353" s="9">
        <v>9.1999999999999993</v>
      </c>
      <c r="K1353" s="14">
        <v>37</v>
      </c>
      <c r="L1353" s="14">
        <v>24.88</v>
      </c>
      <c r="M1353" s="14">
        <v>0.35099999999999998</v>
      </c>
      <c r="N1353" s="14">
        <f t="shared" si="63"/>
        <v>0</v>
      </c>
      <c r="O1353" s="14">
        <f t="shared" si="64"/>
        <v>0</v>
      </c>
      <c r="P1353" s="14"/>
      <c r="Q1353" s="14"/>
      <c r="R1353" s="14"/>
      <c r="W1353" t="s">
        <v>3530</v>
      </c>
      <c r="X1353" s="6">
        <v>2004</v>
      </c>
      <c r="Z1353" s="6">
        <v>0</v>
      </c>
      <c r="AD1353" s="14"/>
    </row>
    <row r="1354" spans="1:30">
      <c r="A1354" s="9">
        <v>10</v>
      </c>
      <c r="B1354" s="9" t="str">
        <f t="shared" si="65"/>
        <v>Pioneer TS-W255DVC</v>
      </c>
      <c r="C1354" s="14" t="s">
        <v>21</v>
      </c>
      <c r="D1354" s="14" t="s">
        <v>2118</v>
      </c>
      <c r="E1354" s="39"/>
      <c r="F1354" s="14"/>
      <c r="G1354" s="14"/>
      <c r="H1354" s="14">
        <v>350</v>
      </c>
      <c r="I1354" s="14">
        <v>87</v>
      </c>
      <c r="J1354" s="9">
        <v>11.2</v>
      </c>
      <c r="K1354" s="14">
        <v>35</v>
      </c>
      <c r="L1354" s="14">
        <v>24.881</v>
      </c>
      <c r="M1354" s="14">
        <v>0.35099999999999998</v>
      </c>
      <c r="N1354" s="14">
        <f t="shared" si="63"/>
        <v>0.36082474226804123</v>
      </c>
      <c r="O1354" s="14">
        <f t="shared" si="64"/>
        <v>12.890870933892892</v>
      </c>
      <c r="P1354" s="14"/>
      <c r="Q1354" s="14"/>
      <c r="R1354" s="14"/>
      <c r="W1354" t="s">
        <v>3530</v>
      </c>
      <c r="X1354" s="6">
        <v>2004</v>
      </c>
      <c r="Z1354" s="6">
        <v>0</v>
      </c>
      <c r="AD1354" s="14">
        <v>97</v>
      </c>
    </row>
    <row r="1355" spans="1:30">
      <c r="A1355" s="9">
        <v>10</v>
      </c>
      <c r="B1355" s="9" t="str">
        <f t="shared" si="65"/>
        <v>Pioneer W25GR31-51F</v>
      </c>
      <c r="C1355" s="14" t="s">
        <v>21</v>
      </c>
      <c r="D1355" s="14" t="s">
        <v>2119</v>
      </c>
      <c r="E1355" s="39"/>
      <c r="F1355" s="14"/>
      <c r="G1355" s="14"/>
      <c r="H1355" s="14">
        <v>90</v>
      </c>
      <c r="I1355" s="14">
        <v>90</v>
      </c>
      <c r="J1355" s="9">
        <v>3</v>
      </c>
      <c r="K1355" s="14">
        <v>26</v>
      </c>
      <c r="L1355" s="14">
        <v>135.1</v>
      </c>
      <c r="M1355" s="14">
        <v>0.33139999999999997</v>
      </c>
      <c r="N1355" s="14">
        <f t="shared" si="63"/>
        <v>0.3611111111111111</v>
      </c>
      <c r="O1355" s="14">
        <f t="shared" si="64"/>
        <v>4.0278608825729192</v>
      </c>
      <c r="P1355" s="14"/>
      <c r="Q1355" s="14"/>
      <c r="R1355" s="14"/>
      <c r="W1355" t="s">
        <v>3530</v>
      </c>
      <c r="X1355" s="6">
        <v>2004</v>
      </c>
      <c r="Z1355" s="6">
        <v>0</v>
      </c>
      <c r="AD1355" s="14">
        <v>72</v>
      </c>
    </row>
    <row r="1356" spans="1:30">
      <c r="A1356" s="9">
        <v>10</v>
      </c>
      <c r="B1356" s="9" t="str">
        <f t="shared" si="65"/>
        <v>Planet Audio COMP-10</v>
      </c>
      <c r="C1356" s="14" t="s">
        <v>1614</v>
      </c>
      <c r="D1356" s="14" t="s">
        <v>2120</v>
      </c>
      <c r="E1356" s="39"/>
      <c r="F1356" s="14"/>
      <c r="G1356" s="14"/>
      <c r="H1356" s="14">
        <v>150</v>
      </c>
      <c r="I1356" s="14">
        <v>88.9</v>
      </c>
      <c r="J1356" s="9">
        <v>17.75</v>
      </c>
      <c r="K1356" s="14">
        <v>25.9</v>
      </c>
      <c r="L1356" s="14">
        <v>91.26</v>
      </c>
      <c r="M1356" s="14">
        <v>0.30399999999999999</v>
      </c>
      <c r="N1356" s="14">
        <f t="shared" si="63"/>
        <v>0.33205128205128204</v>
      </c>
      <c r="O1356" s="14">
        <f t="shared" si="64"/>
        <v>3.59853747714808</v>
      </c>
      <c r="P1356" s="14"/>
      <c r="Q1356" s="14"/>
      <c r="R1356" s="14"/>
      <c r="W1356" t="s">
        <v>3530</v>
      </c>
      <c r="X1356" s="6">
        <v>2004</v>
      </c>
      <c r="Z1356" s="6">
        <v>0</v>
      </c>
      <c r="AD1356" s="14">
        <v>78</v>
      </c>
    </row>
    <row r="1357" spans="1:30">
      <c r="A1357" s="9">
        <v>10</v>
      </c>
      <c r="B1357" s="9" t="str">
        <f t="shared" si="65"/>
        <v>Planet Audio COMP-10DVC</v>
      </c>
      <c r="C1357" s="14" t="s">
        <v>1614</v>
      </c>
      <c r="D1357" s="14" t="s">
        <v>2121</v>
      </c>
      <c r="E1357" s="39"/>
      <c r="F1357" s="14"/>
      <c r="G1357" s="14"/>
      <c r="H1357" s="14">
        <v>150</v>
      </c>
      <c r="I1357" s="14">
        <v>88.9</v>
      </c>
      <c r="J1357" s="9">
        <v>17.75</v>
      </c>
      <c r="K1357" s="14">
        <v>25.9</v>
      </c>
      <c r="L1357" s="14">
        <v>91.26</v>
      </c>
      <c r="M1357" s="14">
        <v>0.34899999999999998</v>
      </c>
      <c r="N1357" s="14">
        <f t="shared" si="63"/>
        <v>0.3924242424242424</v>
      </c>
      <c r="O1357" s="14">
        <f t="shared" si="64"/>
        <v>3.1539078855547822</v>
      </c>
      <c r="P1357" s="14"/>
      <c r="Q1357" s="14"/>
      <c r="R1357" s="14"/>
      <c r="W1357" t="s">
        <v>3530</v>
      </c>
      <c r="X1357" s="6">
        <v>2004</v>
      </c>
      <c r="Z1357" s="6">
        <v>0</v>
      </c>
      <c r="AD1357" s="14">
        <v>66</v>
      </c>
    </row>
    <row r="1358" spans="1:30">
      <c r="A1358" s="9">
        <v>10</v>
      </c>
      <c r="B1358" s="9" t="str">
        <f t="shared" si="65"/>
        <v>Planet Audio P102X-4</v>
      </c>
      <c r="C1358" s="14" t="s">
        <v>1614</v>
      </c>
      <c r="D1358" s="14" t="s">
        <v>2122</v>
      </c>
      <c r="E1358" s="39"/>
      <c r="F1358" s="14"/>
      <c r="G1358" s="14"/>
      <c r="H1358" s="14">
        <v>200</v>
      </c>
      <c r="I1358" s="14">
        <v>90.2</v>
      </c>
      <c r="J1358" s="9">
        <v>4.46</v>
      </c>
      <c r="K1358" s="14">
        <v>39</v>
      </c>
      <c r="L1358" s="14">
        <v>73.602000000000004</v>
      </c>
      <c r="M1358" s="14">
        <v>0.314</v>
      </c>
      <c r="N1358" s="14">
        <f t="shared" si="63"/>
        <v>0.40206185567010311</v>
      </c>
      <c r="O1358" s="14">
        <f t="shared" si="64"/>
        <v>1.4336221025520952</v>
      </c>
      <c r="P1358" s="14"/>
      <c r="Q1358" s="14"/>
      <c r="R1358" s="14"/>
      <c r="W1358" t="s">
        <v>3530</v>
      </c>
      <c r="X1358" s="6">
        <v>2004</v>
      </c>
      <c r="Z1358" s="6">
        <v>0</v>
      </c>
      <c r="AD1358" s="14">
        <v>97</v>
      </c>
    </row>
    <row r="1359" spans="1:30">
      <c r="A1359" s="9">
        <v>10</v>
      </c>
      <c r="B1359" s="9" t="str">
        <f t="shared" si="65"/>
        <v>Planet Audio P102X-8</v>
      </c>
      <c r="C1359" s="14" t="s">
        <v>1614</v>
      </c>
      <c r="D1359" s="14" t="s">
        <v>2123</v>
      </c>
      <c r="E1359" s="39"/>
      <c r="F1359" s="14"/>
      <c r="G1359" s="14"/>
      <c r="H1359" s="14">
        <v>200</v>
      </c>
      <c r="I1359" s="14">
        <v>90.2</v>
      </c>
      <c r="J1359" s="9">
        <v>5.31</v>
      </c>
      <c r="K1359" s="14">
        <v>39</v>
      </c>
      <c r="L1359" s="14">
        <v>73.602000000000004</v>
      </c>
      <c r="M1359" s="14">
        <v>0.33200000000000002</v>
      </c>
      <c r="N1359" s="14">
        <f t="shared" si="63"/>
        <v>0.39795918367346939</v>
      </c>
      <c r="O1359" s="14">
        <f t="shared" si="64"/>
        <v>2.0030940594059414</v>
      </c>
      <c r="P1359" s="14"/>
      <c r="Q1359" s="14"/>
      <c r="R1359" s="14"/>
      <c r="W1359" t="s">
        <v>3530</v>
      </c>
      <c r="X1359" s="6">
        <v>2004</v>
      </c>
      <c r="Z1359" s="6">
        <v>0</v>
      </c>
      <c r="AD1359" s="14">
        <v>98</v>
      </c>
    </row>
    <row r="1360" spans="1:30">
      <c r="A1360" s="9">
        <v>10</v>
      </c>
      <c r="B1360" s="9" t="str">
        <f t="shared" si="65"/>
        <v>Planet Audio P10C-4</v>
      </c>
      <c r="C1360" s="14" t="s">
        <v>1614</v>
      </c>
      <c r="D1360" s="14" t="s">
        <v>2124</v>
      </c>
      <c r="E1360" s="39"/>
      <c r="F1360" s="14"/>
      <c r="G1360" s="14"/>
      <c r="H1360" s="14">
        <v>250</v>
      </c>
      <c r="I1360" s="14">
        <v>89.6</v>
      </c>
      <c r="J1360" s="9">
        <v>13.97</v>
      </c>
      <c r="K1360" s="14">
        <v>30.6</v>
      </c>
      <c r="L1360" s="14">
        <v>68.876999999999995</v>
      </c>
      <c r="M1360" s="14">
        <v>0.316</v>
      </c>
      <c r="N1360" s="14">
        <f t="shared" si="63"/>
        <v>0.35172413793103452</v>
      </c>
      <c r="O1360" s="14">
        <f t="shared" si="64"/>
        <v>3.1111969111969082</v>
      </c>
      <c r="P1360" s="14"/>
      <c r="Q1360" s="14"/>
      <c r="R1360" s="14"/>
      <c r="W1360" t="s">
        <v>3530</v>
      </c>
      <c r="X1360" s="6">
        <v>2004</v>
      </c>
      <c r="Z1360" s="6">
        <v>0</v>
      </c>
      <c r="AD1360" s="14">
        <v>87</v>
      </c>
    </row>
    <row r="1361" spans="1:30">
      <c r="A1361" s="9">
        <v>10</v>
      </c>
      <c r="B1361" s="9" t="str">
        <f t="shared" si="65"/>
        <v>Planet Audio P10C-8</v>
      </c>
      <c r="C1361" s="14" t="s">
        <v>1614</v>
      </c>
      <c r="D1361" s="14" t="s">
        <v>2125</v>
      </c>
      <c r="E1361" s="39"/>
      <c r="F1361" s="14"/>
      <c r="G1361" s="14"/>
      <c r="H1361" s="14">
        <v>250</v>
      </c>
      <c r="I1361" s="14">
        <v>89.6</v>
      </c>
      <c r="J1361" s="9">
        <v>13.97</v>
      </c>
      <c r="K1361" s="14">
        <v>30.6</v>
      </c>
      <c r="L1361" s="14">
        <v>65.61</v>
      </c>
      <c r="M1361" s="14">
        <v>0.13800000000000001</v>
      </c>
      <c r="N1361" s="14">
        <f t="shared" si="63"/>
        <v>0.15</v>
      </c>
      <c r="O1361" s="14">
        <f t="shared" si="64"/>
        <v>1.725000000000003</v>
      </c>
      <c r="P1361" s="14"/>
      <c r="Q1361" s="14"/>
      <c r="R1361" s="14"/>
      <c r="W1361" t="s">
        <v>3530</v>
      </c>
      <c r="X1361" s="6">
        <v>2004</v>
      </c>
      <c r="Z1361" s="6">
        <v>0</v>
      </c>
      <c r="AD1361" s="14">
        <v>204</v>
      </c>
    </row>
    <row r="1362" spans="1:30">
      <c r="A1362" s="9">
        <v>10</v>
      </c>
      <c r="B1362" s="9" t="str">
        <f t="shared" si="65"/>
        <v>Planet Audio P10NEO</v>
      </c>
      <c r="C1362" s="14" t="s">
        <v>1614</v>
      </c>
      <c r="D1362" s="14" t="s">
        <v>2126</v>
      </c>
      <c r="E1362" s="39"/>
      <c r="F1362" s="14"/>
      <c r="G1362" s="14"/>
      <c r="H1362" s="14">
        <v>250</v>
      </c>
      <c r="I1362" s="14">
        <v>89.3</v>
      </c>
      <c r="J1362" s="9">
        <v>5.55</v>
      </c>
      <c r="K1362" s="14">
        <v>29.62</v>
      </c>
      <c r="L1362" s="14">
        <v>73.44</v>
      </c>
      <c r="M1362" s="14">
        <v>0.311</v>
      </c>
      <c r="N1362" s="14">
        <f t="shared" si="63"/>
        <v>0.35261904761904761</v>
      </c>
      <c r="O1362" s="14">
        <f t="shared" si="64"/>
        <v>2.6349599542334121</v>
      </c>
      <c r="P1362" s="14"/>
      <c r="Q1362" s="14"/>
      <c r="R1362" s="14"/>
      <c r="W1362" t="s">
        <v>3530</v>
      </c>
      <c r="X1362" s="6">
        <v>2004</v>
      </c>
      <c r="Z1362" s="6">
        <v>0</v>
      </c>
      <c r="AD1362" s="14">
        <v>84</v>
      </c>
    </row>
    <row r="1363" spans="1:30">
      <c r="A1363" s="9">
        <v>10</v>
      </c>
      <c r="B1363" s="9" t="str">
        <f t="shared" si="65"/>
        <v>Planet Audio P110</v>
      </c>
      <c r="C1363" s="14" t="s">
        <v>1614</v>
      </c>
      <c r="D1363" s="14" t="s">
        <v>2127</v>
      </c>
      <c r="E1363" s="39"/>
      <c r="F1363" s="14"/>
      <c r="G1363" s="14"/>
      <c r="H1363" s="14">
        <v>150</v>
      </c>
      <c r="I1363" s="14">
        <v>88.9</v>
      </c>
      <c r="J1363" s="9">
        <v>12.5</v>
      </c>
      <c r="K1363" s="14">
        <v>33</v>
      </c>
      <c r="L1363" s="14">
        <v>44.523000000000003</v>
      </c>
      <c r="M1363" s="14">
        <v>0.41699999999999998</v>
      </c>
      <c r="N1363" s="14">
        <f t="shared" si="63"/>
        <v>0.4925373134328358</v>
      </c>
      <c r="O1363" s="14">
        <f t="shared" si="64"/>
        <v>2.7190278601066966</v>
      </c>
      <c r="P1363" s="14"/>
      <c r="Q1363" s="14"/>
      <c r="R1363" s="14"/>
      <c r="W1363" t="s">
        <v>3530</v>
      </c>
      <c r="X1363" s="6">
        <v>2004</v>
      </c>
      <c r="Z1363" s="6">
        <v>0</v>
      </c>
      <c r="AD1363" s="14">
        <v>67</v>
      </c>
    </row>
    <row r="1364" spans="1:30">
      <c r="A1364" s="9">
        <v>10</v>
      </c>
      <c r="B1364" s="9" t="str">
        <f t="shared" si="65"/>
        <v>Planet Audio P110DVC</v>
      </c>
      <c r="C1364" s="14" t="s">
        <v>1614</v>
      </c>
      <c r="D1364" s="14" t="s">
        <v>2128</v>
      </c>
      <c r="E1364" s="39"/>
      <c r="F1364" s="14"/>
      <c r="G1364" s="14"/>
      <c r="H1364" s="14">
        <v>150</v>
      </c>
      <c r="I1364" s="14">
        <v>88.9</v>
      </c>
      <c r="J1364" s="9">
        <v>12.5</v>
      </c>
      <c r="K1364" s="14">
        <v>33</v>
      </c>
      <c r="L1364" s="14">
        <v>44.523000000000003</v>
      </c>
      <c r="M1364" s="14">
        <v>0.42799999999999999</v>
      </c>
      <c r="N1364" s="14">
        <f t="shared" si="63"/>
        <v>0.532258064516129</v>
      </c>
      <c r="O1364" s="14">
        <f t="shared" si="64"/>
        <v>2.1850247524752477</v>
      </c>
      <c r="P1364" s="14"/>
      <c r="Q1364" s="14"/>
      <c r="R1364" s="14"/>
      <c r="W1364" t="s">
        <v>3530</v>
      </c>
      <c r="X1364" s="6">
        <v>2004</v>
      </c>
      <c r="Z1364" s="6">
        <v>0</v>
      </c>
      <c r="AD1364" s="14">
        <v>62</v>
      </c>
    </row>
    <row r="1365" spans="1:30">
      <c r="A1365" s="9">
        <v>10</v>
      </c>
      <c r="B1365" s="9" t="str">
        <f t="shared" si="65"/>
        <v>Planet Audio V-10D</v>
      </c>
      <c r="C1365" s="14" t="s">
        <v>1614</v>
      </c>
      <c r="D1365" s="14" t="s">
        <v>2129</v>
      </c>
      <c r="E1365" s="39"/>
      <c r="F1365" s="14"/>
      <c r="G1365" s="14"/>
      <c r="H1365" s="14">
        <v>200</v>
      </c>
      <c r="I1365" s="14">
        <v>88.3</v>
      </c>
      <c r="J1365" s="9">
        <v>10</v>
      </c>
      <c r="K1365" s="14">
        <v>38.25</v>
      </c>
      <c r="L1365" s="14">
        <v>41.390999999999998</v>
      </c>
      <c r="M1365" s="14">
        <v>0.47799999999999998</v>
      </c>
      <c r="N1365" s="14">
        <f t="shared" si="63"/>
        <v>0.63749999999999996</v>
      </c>
      <c r="O1365" s="14">
        <f t="shared" si="64"/>
        <v>1.9105015673981203</v>
      </c>
      <c r="P1365" s="14"/>
      <c r="Q1365" s="14"/>
      <c r="R1365" s="14"/>
      <c r="W1365" t="s">
        <v>3530</v>
      </c>
      <c r="X1365" s="6">
        <v>2004</v>
      </c>
      <c r="Z1365" s="6">
        <v>0</v>
      </c>
      <c r="AD1365" s="14">
        <v>60</v>
      </c>
    </row>
    <row r="1366" spans="1:30">
      <c r="A1366" s="9">
        <v>10</v>
      </c>
      <c r="B1366" s="9" t="str">
        <f t="shared" si="65"/>
        <v>Planet Audio V-10S</v>
      </c>
      <c r="C1366" s="14" t="s">
        <v>1614</v>
      </c>
      <c r="D1366" s="14" t="s">
        <v>2130</v>
      </c>
      <c r="E1366" s="39"/>
      <c r="F1366" s="14"/>
      <c r="G1366" s="14"/>
      <c r="H1366" s="14">
        <v>200</v>
      </c>
      <c r="I1366" s="14">
        <v>88.3</v>
      </c>
      <c r="J1366" s="9">
        <v>10</v>
      </c>
      <c r="K1366" s="14">
        <v>38.25</v>
      </c>
      <c r="L1366" s="14">
        <v>41.390999999999998</v>
      </c>
      <c r="M1366" s="14">
        <v>0.441</v>
      </c>
      <c r="N1366" s="14">
        <f t="shared" si="63"/>
        <v>0.55434782608695654</v>
      </c>
      <c r="O1366" s="14">
        <f t="shared" si="64"/>
        <v>2.1567894131185272</v>
      </c>
      <c r="P1366" s="14"/>
      <c r="Q1366" s="14"/>
      <c r="R1366" s="14"/>
      <c r="W1366" t="s">
        <v>3530</v>
      </c>
      <c r="X1366" s="6">
        <v>2004</v>
      </c>
      <c r="Z1366" s="6">
        <v>0</v>
      </c>
      <c r="AD1366" s="14">
        <v>69</v>
      </c>
    </row>
    <row r="1367" spans="1:30">
      <c r="A1367" s="9">
        <v>10</v>
      </c>
      <c r="B1367" s="9" t="str">
        <f t="shared" si="65"/>
        <v>Planet Audio VC-10D</v>
      </c>
      <c r="C1367" s="14" t="s">
        <v>1614</v>
      </c>
      <c r="D1367" s="14" t="s">
        <v>2131</v>
      </c>
      <c r="E1367" s="39"/>
      <c r="F1367" s="14"/>
      <c r="G1367" s="14"/>
      <c r="H1367" s="14">
        <v>300</v>
      </c>
      <c r="I1367" s="14">
        <v>88.6</v>
      </c>
      <c r="J1367" s="9">
        <v>17</v>
      </c>
      <c r="K1367" s="14">
        <v>40.31</v>
      </c>
      <c r="L1367" s="14">
        <v>37.395000000000003</v>
      </c>
      <c r="M1367" s="14">
        <v>0.49199999999999999</v>
      </c>
      <c r="N1367" s="14">
        <f t="shared" si="63"/>
        <v>0.77519230769230774</v>
      </c>
      <c r="O1367" s="14">
        <f t="shared" si="64"/>
        <v>1.3467689800353111</v>
      </c>
      <c r="P1367" s="14"/>
      <c r="Q1367" s="14"/>
      <c r="R1367" s="14"/>
      <c r="W1367" t="s">
        <v>3530</v>
      </c>
      <c r="X1367" s="6">
        <v>2004</v>
      </c>
      <c r="Z1367" s="6">
        <v>0</v>
      </c>
      <c r="AD1367" s="14">
        <v>52</v>
      </c>
    </row>
    <row r="1368" spans="1:30">
      <c r="A1368" s="9">
        <v>10</v>
      </c>
      <c r="B1368" s="9" t="str">
        <f t="shared" si="65"/>
        <v>Planet Audio VC-10D</v>
      </c>
      <c r="C1368" s="14" t="s">
        <v>1614</v>
      </c>
      <c r="D1368" s="14" t="s">
        <v>2131</v>
      </c>
      <c r="E1368" s="39"/>
      <c r="F1368" s="14"/>
      <c r="G1368" s="14"/>
      <c r="H1368" s="14">
        <v>300</v>
      </c>
      <c r="I1368" s="14">
        <v>88.6</v>
      </c>
      <c r="J1368" s="9">
        <v>17</v>
      </c>
      <c r="K1368" s="14">
        <v>40.31</v>
      </c>
      <c r="L1368" s="14">
        <v>37.395000000000003</v>
      </c>
      <c r="M1368" s="14">
        <v>0.49199999999999999</v>
      </c>
      <c r="N1368" s="14">
        <f t="shared" si="63"/>
        <v>0.77519230769230774</v>
      </c>
      <c r="O1368" s="14">
        <f t="shared" si="64"/>
        <v>1.3467689800353111</v>
      </c>
      <c r="P1368" s="14"/>
      <c r="Q1368" s="14"/>
      <c r="R1368" s="14"/>
      <c r="W1368" t="s">
        <v>3530</v>
      </c>
      <c r="X1368" s="6">
        <v>2004</v>
      </c>
      <c r="Z1368" s="6">
        <v>0</v>
      </c>
      <c r="AD1368" s="14">
        <v>52</v>
      </c>
    </row>
    <row r="1369" spans="1:30">
      <c r="A1369" s="9">
        <v>10</v>
      </c>
      <c r="B1369" s="9" t="str">
        <f t="shared" si="65"/>
        <v>Planet Audio VC-10S</v>
      </c>
      <c r="C1369" s="14" t="s">
        <v>1614</v>
      </c>
      <c r="D1369" s="14" t="s">
        <v>2132</v>
      </c>
      <c r="E1369" s="39"/>
      <c r="F1369" s="14"/>
      <c r="G1369" s="14"/>
      <c r="H1369" s="14">
        <v>300</v>
      </c>
      <c r="I1369" s="14">
        <v>88.6</v>
      </c>
      <c r="J1369" s="9">
        <v>17.399999999999999</v>
      </c>
      <c r="K1369" s="14">
        <v>40.31</v>
      </c>
      <c r="L1369" s="14">
        <v>37.395000000000003</v>
      </c>
      <c r="M1369" s="14">
        <v>0.45700000000000002</v>
      </c>
      <c r="N1369" s="14">
        <f t="shared" si="63"/>
        <v>0.54472972972972977</v>
      </c>
      <c r="O1369" s="14">
        <f t="shared" si="64"/>
        <v>2.8375955021565011</v>
      </c>
      <c r="P1369" s="14"/>
      <c r="Q1369" s="14"/>
      <c r="R1369" s="14"/>
      <c r="W1369" t="s">
        <v>3530</v>
      </c>
      <c r="X1369" s="6">
        <v>2004</v>
      </c>
      <c r="Z1369" s="6">
        <v>0</v>
      </c>
      <c r="AD1369" s="14">
        <v>74</v>
      </c>
    </row>
    <row r="1370" spans="1:30">
      <c r="A1370" s="9">
        <v>10</v>
      </c>
      <c r="B1370" s="9" t="str">
        <f t="shared" si="65"/>
        <v>Planet Audio VC-10S</v>
      </c>
      <c r="C1370" s="14" t="s">
        <v>1614</v>
      </c>
      <c r="D1370" s="14" t="s">
        <v>2132</v>
      </c>
      <c r="E1370" s="39"/>
      <c r="F1370" s="14"/>
      <c r="G1370" s="14"/>
      <c r="H1370" s="14">
        <v>300</v>
      </c>
      <c r="I1370" s="14">
        <v>88.6</v>
      </c>
      <c r="J1370" s="9">
        <v>17.399999999999999</v>
      </c>
      <c r="K1370" s="14">
        <v>40.31</v>
      </c>
      <c r="L1370" s="14">
        <v>37.395000000000003</v>
      </c>
      <c r="M1370" s="14">
        <v>0.45700000000000002</v>
      </c>
      <c r="N1370" s="14">
        <f t="shared" si="63"/>
        <v>0.54472972972972977</v>
      </c>
      <c r="O1370" s="14">
        <f t="shared" si="64"/>
        <v>2.8375955021565011</v>
      </c>
      <c r="P1370" s="14"/>
      <c r="Q1370" s="14"/>
      <c r="R1370" s="14"/>
      <c r="W1370" t="s">
        <v>3530</v>
      </c>
      <c r="X1370" s="6">
        <v>2004</v>
      </c>
      <c r="Z1370" s="6">
        <v>0</v>
      </c>
      <c r="AD1370" s="14">
        <v>74</v>
      </c>
    </row>
    <row r="1371" spans="1:30">
      <c r="A1371" s="9">
        <v>10</v>
      </c>
      <c r="B1371" s="9" t="str">
        <f t="shared" si="65"/>
        <v>Planet Audio Z-10</v>
      </c>
      <c r="C1371" s="14" t="s">
        <v>1614</v>
      </c>
      <c r="D1371" s="14" t="s">
        <v>2133</v>
      </c>
      <c r="E1371" s="39"/>
      <c r="F1371" s="14"/>
      <c r="G1371" s="14"/>
      <c r="H1371" s="14">
        <v>350</v>
      </c>
      <c r="I1371" s="14">
        <v>92</v>
      </c>
      <c r="J1371" s="9">
        <v>13.97</v>
      </c>
      <c r="K1371" s="14">
        <v>34</v>
      </c>
      <c r="L1371" s="14">
        <v>27</v>
      </c>
      <c r="M1371" s="14">
        <v>0.439</v>
      </c>
      <c r="N1371" s="14">
        <f t="shared" si="63"/>
        <v>0.52307692307692311</v>
      </c>
      <c r="O1371" s="14">
        <f t="shared" si="64"/>
        <v>2.731198536139066</v>
      </c>
      <c r="P1371" s="14"/>
      <c r="Q1371" s="14"/>
      <c r="R1371" s="14"/>
      <c r="W1371" t="s">
        <v>3530</v>
      </c>
      <c r="X1371" s="6">
        <v>2004</v>
      </c>
      <c r="Z1371" s="6">
        <v>0</v>
      </c>
      <c r="AD1371" s="14">
        <v>65</v>
      </c>
    </row>
    <row r="1372" spans="1:30">
      <c r="A1372" s="9">
        <v>10</v>
      </c>
      <c r="B1372" s="9" t="str">
        <f t="shared" si="65"/>
        <v>Precision TD 255F</v>
      </c>
      <c r="C1372" s="14" t="s">
        <v>1027</v>
      </c>
      <c r="D1372" s="14" t="s">
        <v>2134</v>
      </c>
      <c r="E1372" s="39"/>
      <c r="F1372" s="14"/>
      <c r="G1372" s="14"/>
      <c r="H1372" s="14">
        <v>150</v>
      </c>
      <c r="I1372" s="14">
        <v>90</v>
      </c>
      <c r="J1372" s="9">
        <v>3.5</v>
      </c>
      <c r="K1372" s="14">
        <v>23</v>
      </c>
      <c r="L1372" s="14">
        <v>155</v>
      </c>
      <c r="M1372" s="14">
        <v>0.252</v>
      </c>
      <c r="N1372" s="14">
        <f t="shared" si="63"/>
        <v>0.26744186046511625</v>
      </c>
      <c r="O1372" s="14">
        <f t="shared" si="64"/>
        <v>4.3644578313253026</v>
      </c>
      <c r="P1372" s="14"/>
      <c r="Q1372" s="14"/>
      <c r="R1372" s="14"/>
      <c r="W1372" t="s">
        <v>3530</v>
      </c>
      <c r="X1372" s="6">
        <v>2004</v>
      </c>
      <c r="Z1372" s="6">
        <v>0</v>
      </c>
      <c r="AD1372" s="14">
        <v>86</v>
      </c>
    </row>
    <row r="1373" spans="1:30">
      <c r="A1373" s="9">
        <v>10</v>
      </c>
      <c r="B1373" s="9" t="str">
        <f t="shared" si="65"/>
        <v>Precision TX 255F</v>
      </c>
      <c r="C1373" s="14" t="s">
        <v>1027</v>
      </c>
      <c r="D1373" s="14" t="s">
        <v>2135</v>
      </c>
      <c r="E1373" s="39"/>
      <c r="F1373" s="14"/>
      <c r="G1373" s="14"/>
      <c r="H1373" s="14">
        <v>100</v>
      </c>
      <c r="I1373" s="14">
        <v>88</v>
      </c>
      <c r="J1373" s="9">
        <v>5.8</v>
      </c>
      <c r="K1373" s="14">
        <v>28</v>
      </c>
      <c r="L1373" s="14">
        <v>122</v>
      </c>
      <c r="M1373" s="14">
        <v>0.52700000000000002</v>
      </c>
      <c r="N1373" s="14">
        <f t="shared" si="63"/>
        <v>0.65116279069767447</v>
      </c>
      <c r="O1373" s="14">
        <f t="shared" si="64"/>
        <v>2.7638134482112751</v>
      </c>
      <c r="P1373" s="14"/>
      <c r="Q1373" s="14"/>
      <c r="R1373" s="14"/>
      <c r="W1373" t="s">
        <v>3530</v>
      </c>
      <c r="X1373" s="6">
        <v>2004</v>
      </c>
      <c r="Z1373" s="6">
        <v>0</v>
      </c>
      <c r="AD1373" s="14">
        <v>43</v>
      </c>
    </row>
    <row r="1374" spans="1:30">
      <c r="A1374" s="9">
        <v>10</v>
      </c>
      <c r="B1374" s="9" t="str">
        <f t="shared" si="65"/>
        <v>Precision Devices PD 102 ER</v>
      </c>
      <c r="C1374" s="14" t="s">
        <v>2136</v>
      </c>
      <c r="D1374" s="14" t="s">
        <v>2137</v>
      </c>
      <c r="E1374" s="39"/>
      <c r="F1374" s="14"/>
      <c r="G1374" s="14"/>
      <c r="H1374" s="14">
        <v>100</v>
      </c>
      <c r="I1374" s="14">
        <v>98</v>
      </c>
      <c r="J1374" s="9">
        <v>1.3</v>
      </c>
      <c r="K1374" s="14">
        <v>81</v>
      </c>
      <c r="L1374" s="14">
        <v>26</v>
      </c>
      <c r="M1374" s="14">
        <v>0.52300000000000002</v>
      </c>
      <c r="N1374" s="14">
        <f t="shared" si="63"/>
        <v>0.57042253521126762</v>
      </c>
      <c r="O1374" s="14">
        <f t="shared" si="64"/>
        <v>6.290911790911796</v>
      </c>
      <c r="P1374" s="14"/>
      <c r="Q1374" s="14"/>
      <c r="R1374" s="14"/>
      <c r="W1374" t="s">
        <v>3530</v>
      </c>
      <c r="X1374" s="6">
        <v>2004</v>
      </c>
      <c r="Z1374" s="6">
        <v>0</v>
      </c>
      <c r="AD1374" s="14">
        <v>142</v>
      </c>
    </row>
    <row r="1375" spans="1:30">
      <c r="A1375" s="9">
        <v>10</v>
      </c>
      <c r="B1375" s="9" t="str">
        <f t="shared" si="65"/>
        <v>Precision Devices PD 107</v>
      </c>
      <c r="C1375" s="14" t="s">
        <v>2136</v>
      </c>
      <c r="D1375" s="14" t="s">
        <v>2138</v>
      </c>
      <c r="E1375" s="39"/>
      <c r="F1375" s="14"/>
      <c r="G1375" s="14"/>
      <c r="H1375" s="14">
        <v>200</v>
      </c>
      <c r="I1375" s="14">
        <v>98</v>
      </c>
      <c r="J1375" s="9">
        <v>1.5</v>
      </c>
      <c r="K1375" s="14">
        <v>74.400000000000006</v>
      </c>
      <c r="L1375" s="14">
        <v>20.78</v>
      </c>
      <c r="M1375" s="14">
        <v>0.158</v>
      </c>
      <c r="N1375" s="14">
        <f t="shared" si="63"/>
        <v>0.16387665198237886</v>
      </c>
      <c r="O1375" s="14">
        <f t="shared" si="64"/>
        <v>4.4059970014992578</v>
      </c>
      <c r="P1375" s="14"/>
      <c r="Q1375" s="14"/>
      <c r="R1375" s="14"/>
      <c r="W1375" t="s">
        <v>3530</v>
      </c>
      <c r="X1375" s="6">
        <v>2004</v>
      </c>
      <c r="Z1375" s="6">
        <v>0</v>
      </c>
      <c r="AD1375" s="14">
        <v>454</v>
      </c>
    </row>
    <row r="1376" spans="1:30">
      <c r="A1376" s="9">
        <v>10</v>
      </c>
      <c r="B1376" s="9" t="str">
        <f t="shared" si="65"/>
        <v>Raveland LHX 1000</v>
      </c>
      <c r="C1376" s="14" t="s">
        <v>2139</v>
      </c>
      <c r="D1376" s="14" t="s">
        <v>2140</v>
      </c>
      <c r="E1376" s="39"/>
      <c r="F1376" s="14"/>
      <c r="G1376" s="14"/>
      <c r="H1376" s="14">
        <v>200</v>
      </c>
      <c r="I1376" s="14"/>
      <c r="J1376" s="9">
        <v>9</v>
      </c>
      <c r="K1376" s="14">
        <v>32</v>
      </c>
      <c r="L1376" s="14">
        <v>35.200000000000003</v>
      </c>
      <c r="M1376" s="14">
        <v>0.3</v>
      </c>
      <c r="N1376" s="14">
        <f t="shared" si="63"/>
        <v>0.31067961165048541</v>
      </c>
      <c r="O1376" s="14">
        <f t="shared" si="64"/>
        <v>8.7272727272727497</v>
      </c>
      <c r="P1376" s="14"/>
      <c r="Q1376" s="14"/>
      <c r="R1376" s="14"/>
      <c r="W1376" t="s">
        <v>3530</v>
      </c>
      <c r="X1376" s="6">
        <v>2004</v>
      </c>
      <c r="Z1376" s="6">
        <v>0</v>
      </c>
      <c r="AD1376" s="14">
        <v>103</v>
      </c>
    </row>
    <row r="1377" spans="1:30">
      <c r="A1377" s="9">
        <v>10</v>
      </c>
      <c r="B1377" s="9" t="str">
        <f t="shared" si="65"/>
        <v>Ravemaster BSW 104 ii</v>
      </c>
      <c r="C1377" s="14" t="s">
        <v>2141</v>
      </c>
      <c r="D1377" s="14" t="s">
        <v>2142</v>
      </c>
      <c r="E1377" s="39"/>
      <c r="F1377" s="14"/>
      <c r="G1377" s="14"/>
      <c r="H1377" s="14">
        <v>200</v>
      </c>
      <c r="I1377" s="14"/>
      <c r="J1377" s="9">
        <v>5.4</v>
      </c>
      <c r="K1377" s="14">
        <v>28.2</v>
      </c>
      <c r="L1377" s="14">
        <v>60.5</v>
      </c>
      <c r="M1377" s="14">
        <v>0.25</v>
      </c>
      <c r="N1377" s="14">
        <f t="shared" si="63"/>
        <v>0.27115384615384613</v>
      </c>
      <c r="O1377" s="14">
        <f t="shared" si="64"/>
        <v>3.204545454545459</v>
      </c>
      <c r="P1377" s="14"/>
      <c r="Q1377" s="14"/>
      <c r="R1377" s="14"/>
      <c r="W1377" t="s">
        <v>3530</v>
      </c>
      <c r="X1377" s="6">
        <v>2004</v>
      </c>
      <c r="Z1377" s="6">
        <v>0</v>
      </c>
      <c r="AD1377" s="14">
        <v>104</v>
      </c>
    </row>
    <row r="1378" spans="1:30">
      <c r="A1378" s="9">
        <v>10</v>
      </c>
      <c r="B1378" s="9" t="str">
        <f t="shared" si="65"/>
        <v>Rockford-Fosgate RFD2110</v>
      </c>
      <c r="C1378" s="14" t="s">
        <v>1262</v>
      </c>
      <c r="D1378" s="14" t="s">
        <v>2143</v>
      </c>
      <c r="E1378" s="39"/>
      <c r="F1378" s="14"/>
      <c r="G1378" s="14"/>
      <c r="H1378" s="14">
        <v>500</v>
      </c>
      <c r="I1378" s="14">
        <v>83.4</v>
      </c>
      <c r="J1378" s="9"/>
      <c r="K1378" s="14">
        <v>21</v>
      </c>
      <c r="L1378" s="14">
        <v>25.65</v>
      </c>
      <c r="M1378" s="14">
        <v>0.34100000000000003</v>
      </c>
      <c r="N1378" s="14">
        <f t="shared" si="63"/>
        <v>0</v>
      </c>
      <c r="O1378" s="14">
        <f t="shared" si="64"/>
        <v>0</v>
      </c>
      <c r="P1378" s="14"/>
      <c r="Q1378" s="14"/>
      <c r="R1378" s="14"/>
      <c r="W1378" t="s">
        <v>3530</v>
      </c>
      <c r="X1378" s="6">
        <v>2004</v>
      </c>
      <c r="Z1378" s="6">
        <v>0</v>
      </c>
      <c r="AD1378" s="14"/>
    </row>
    <row r="1379" spans="1:30">
      <c r="A1379" s="9">
        <v>10</v>
      </c>
      <c r="B1379" s="9" t="str">
        <f t="shared" si="65"/>
        <v>Rockford-Fosgate RFD2210</v>
      </c>
      <c r="C1379" s="14" t="s">
        <v>1262</v>
      </c>
      <c r="D1379" s="14" t="s">
        <v>2144</v>
      </c>
      <c r="E1379" s="39"/>
      <c r="F1379" s="14"/>
      <c r="G1379" s="14"/>
      <c r="H1379" s="14">
        <v>500</v>
      </c>
      <c r="I1379" s="14">
        <v>85</v>
      </c>
      <c r="J1379" s="9"/>
      <c r="K1379" s="14">
        <v>30</v>
      </c>
      <c r="L1379" s="14">
        <v>26.73</v>
      </c>
      <c r="M1379" s="14">
        <v>0.41</v>
      </c>
      <c r="N1379" s="14">
        <f t="shared" si="63"/>
        <v>0</v>
      </c>
      <c r="O1379" s="14">
        <f t="shared" si="64"/>
        <v>0</v>
      </c>
      <c r="P1379" s="14"/>
      <c r="Q1379" s="14"/>
      <c r="R1379" s="14"/>
      <c r="W1379" t="s">
        <v>3530</v>
      </c>
      <c r="X1379" s="6">
        <v>2004</v>
      </c>
      <c r="Z1379" s="6">
        <v>0</v>
      </c>
      <c r="AD1379" s="14"/>
    </row>
    <row r="1380" spans="1:30">
      <c r="A1380" s="9">
        <v>10</v>
      </c>
      <c r="B1380" s="9" t="str">
        <f t="shared" si="65"/>
        <v>Rockford-Fosgate RFP4110</v>
      </c>
      <c r="C1380" s="14" t="s">
        <v>1262</v>
      </c>
      <c r="D1380" s="14" t="s">
        <v>2145</v>
      </c>
      <c r="E1380" s="39"/>
      <c r="F1380" s="14"/>
      <c r="G1380" s="14"/>
      <c r="H1380" s="14">
        <v>400</v>
      </c>
      <c r="I1380" s="14">
        <v>84</v>
      </c>
      <c r="J1380" s="9"/>
      <c r="K1380" s="14">
        <v>21</v>
      </c>
      <c r="L1380" s="14">
        <v>29.7</v>
      </c>
      <c r="M1380" s="14">
        <v>0.5</v>
      </c>
      <c r="N1380" s="14">
        <f t="shared" si="63"/>
        <v>0</v>
      </c>
      <c r="O1380" s="14">
        <f t="shared" si="64"/>
        <v>0</v>
      </c>
      <c r="P1380" s="14"/>
      <c r="Q1380" s="14"/>
      <c r="R1380" s="14"/>
      <c r="W1380" t="s">
        <v>3530</v>
      </c>
      <c r="X1380" s="6">
        <v>2004</v>
      </c>
      <c r="Z1380" s="6">
        <v>0</v>
      </c>
      <c r="AD1380" s="14"/>
    </row>
    <row r="1381" spans="1:30">
      <c r="A1381" s="9">
        <v>10</v>
      </c>
      <c r="B1381" s="9" t="str">
        <f t="shared" si="65"/>
        <v>Rockford-Fosgate RFP4210</v>
      </c>
      <c r="C1381" s="14" t="s">
        <v>1262</v>
      </c>
      <c r="D1381" s="14" t="s">
        <v>2146</v>
      </c>
      <c r="E1381" s="39"/>
      <c r="F1381" s="14"/>
      <c r="G1381" s="14"/>
      <c r="H1381" s="14">
        <v>400</v>
      </c>
      <c r="I1381" s="14">
        <v>84</v>
      </c>
      <c r="J1381" s="9"/>
      <c r="K1381" s="14">
        <v>29</v>
      </c>
      <c r="L1381" s="14">
        <v>29.7</v>
      </c>
      <c r="M1381" s="14">
        <v>0.53</v>
      </c>
      <c r="N1381" s="14">
        <f t="shared" si="63"/>
        <v>0</v>
      </c>
      <c r="O1381" s="14">
        <f t="shared" si="64"/>
        <v>0</v>
      </c>
      <c r="P1381" s="14"/>
      <c r="Q1381" s="14"/>
      <c r="R1381" s="14"/>
      <c r="W1381" t="s">
        <v>3530</v>
      </c>
      <c r="X1381" s="6">
        <v>2004</v>
      </c>
      <c r="Z1381" s="6">
        <v>0</v>
      </c>
      <c r="AD1381" s="14"/>
    </row>
    <row r="1382" spans="1:30">
      <c r="A1382" s="9">
        <v>10</v>
      </c>
      <c r="B1382" s="9" t="str">
        <f t="shared" si="65"/>
        <v>Rockford-Fosgate RFP4410</v>
      </c>
      <c r="C1382" s="14" t="s">
        <v>1262</v>
      </c>
      <c r="D1382" s="14" t="s">
        <v>2147</v>
      </c>
      <c r="E1382" s="39"/>
      <c r="F1382" s="14"/>
      <c r="G1382" s="14"/>
      <c r="H1382" s="14">
        <v>200</v>
      </c>
      <c r="I1382" s="14">
        <v>85.5</v>
      </c>
      <c r="J1382" s="9"/>
      <c r="K1382" s="14">
        <v>21</v>
      </c>
      <c r="L1382" s="14">
        <v>41.04</v>
      </c>
      <c r="M1382" s="14">
        <v>0.38</v>
      </c>
      <c r="N1382" s="14">
        <f t="shared" si="63"/>
        <v>0</v>
      </c>
      <c r="O1382" s="14">
        <f t="shared" si="64"/>
        <v>0</v>
      </c>
      <c r="P1382" s="14"/>
      <c r="Q1382" s="14"/>
      <c r="R1382" s="14"/>
      <c r="W1382" t="s">
        <v>3530</v>
      </c>
      <c r="X1382" s="6">
        <v>2004</v>
      </c>
      <c r="Z1382" s="6">
        <v>0</v>
      </c>
      <c r="AD1382" s="14"/>
    </row>
    <row r="1383" spans="1:30">
      <c r="A1383" s="9">
        <v>10</v>
      </c>
      <c r="B1383" s="9" t="str">
        <f t="shared" si="65"/>
        <v>Rockford-Fosgate RFP4810</v>
      </c>
      <c r="C1383" s="14" t="s">
        <v>1262</v>
      </c>
      <c r="D1383" s="14" t="s">
        <v>2148</v>
      </c>
      <c r="E1383" s="39"/>
      <c r="F1383" s="14"/>
      <c r="G1383" s="14"/>
      <c r="H1383" s="14">
        <v>200</v>
      </c>
      <c r="I1383" s="14">
        <v>85.5</v>
      </c>
      <c r="J1383" s="9"/>
      <c r="K1383" s="14">
        <v>29</v>
      </c>
      <c r="L1383" s="14">
        <v>41.04</v>
      </c>
      <c r="M1383" s="14">
        <v>0.41</v>
      </c>
      <c r="N1383" s="14">
        <f t="shared" si="63"/>
        <v>0</v>
      </c>
      <c r="O1383" s="14">
        <f t="shared" si="64"/>
        <v>0</v>
      </c>
      <c r="P1383" s="14"/>
      <c r="Q1383" s="14"/>
      <c r="R1383" s="14"/>
      <c r="W1383" t="s">
        <v>3530</v>
      </c>
      <c r="X1383" s="6">
        <v>2004</v>
      </c>
      <c r="Z1383" s="6">
        <v>0</v>
      </c>
      <c r="AD1383" s="14"/>
    </row>
    <row r="1384" spans="1:30">
      <c r="A1384" s="9">
        <v>10</v>
      </c>
      <c r="B1384" s="9" t="str">
        <f t="shared" si="65"/>
        <v>Rockford-Fosgate RFR3110</v>
      </c>
      <c r="C1384" s="14" t="s">
        <v>1262</v>
      </c>
      <c r="D1384" s="14" t="s">
        <v>2149</v>
      </c>
      <c r="E1384" s="39"/>
      <c r="F1384" s="14"/>
      <c r="G1384" s="14"/>
      <c r="H1384" s="14">
        <v>1000</v>
      </c>
      <c r="I1384" s="14">
        <v>83</v>
      </c>
      <c r="J1384" s="9"/>
      <c r="K1384" s="14">
        <v>28</v>
      </c>
      <c r="L1384" s="14">
        <v>16.2</v>
      </c>
      <c r="M1384" s="14">
        <v>0.313</v>
      </c>
      <c r="N1384" s="14">
        <f t="shared" si="63"/>
        <v>0</v>
      </c>
      <c r="O1384" s="14">
        <f t="shared" si="64"/>
        <v>0</v>
      </c>
      <c r="P1384" s="14"/>
      <c r="Q1384" s="14"/>
      <c r="R1384" s="14"/>
      <c r="W1384" t="s">
        <v>3530</v>
      </c>
      <c r="X1384" s="6">
        <v>2004</v>
      </c>
      <c r="Z1384" s="6">
        <v>0</v>
      </c>
      <c r="AD1384" s="14"/>
    </row>
    <row r="1385" spans="1:30">
      <c r="A1385" s="9">
        <v>10</v>
      </c>
      <c r="B1385" s="9" t="str">
        <f t="shared" si="65"/>
        <v>Rockford-Fosgate RFZ3410</v>
      </c>
      <c r="C1385" s="14" t="s">
        <v>1262</v>
      </c>
      <c r="D1385" s="14" t="s">
        <v>2150</v>
      </c>
      <c r="E1385" s="39"/>
      <c r="F1385" s="14"/>
      <c r="G1385" s="14"/>
      <c r="H1385" s="14">
        <v>150</v>
      </c>
      <c r="I1385" s="14">
        <v>81</v>
      </c>
      <c r="J1385" s="9"/>
      <c r="K1385" s="14">
        <v>26</v>
      </c>
      <c r="L1385" s="14">
        <v>71.28</v>
      </c>
      <c r="M1385" s="14">
        <v>0.39100000000000001</v>
      </c>
      <c r="N1385" s="14">
        <f t="shared" si="63"/>
        <v>0</v>
      </c>
      <c r="O1385" s="14">
        <f t="shared" si="64"/>
        <v>0</v>
      </c>
      <c r="P1385" s="14"/>
      <c r="Q1385" s="14"/>
      <c r="R1385" s="14"/>
      <c r="W1385" t="s">
        <v>3530</v>
      </c>
      <c r="X1385" s="6">
        <v>2004</v>
      </c>
      <c r="Z1385" s="6">
        <v>0</v>
      </c>
      <c r="AD1385" s="14"/>
    </row>
    <row r="1386" spans="1:30">
      <c r="A1386" s="9">
        <v>10</v>
      </c>
      <c r="B1386" s="9" t="str">
        <f t="shared" si="65"/>
        <v>Rockford-Fosgate RFZ3810</v>
      </c>
      <c r="C1386" s="14" t="s">
        <v>1262</v>
      </c>
      <c r="D1386" s="14" t="s">
        <v>2151</v>
      </c>
      <c r="E1386" s="39"/>
      <c r="F1386" s="14"/>
      <c r="G1386" s="14"/>
      <c r="H1386" s="14">
        <v>150</v>
      </c>
      <c r="I1386" s="14">
        <v>81</v>
      </c>
      <c r="J1386" s="9"/>
      <c r="K1386" s="14">
        <v>21</v>
      </c>
      <c r="L1386" s="14">
        <v>71.819999999999993</v>
      </c>
      <c r="M1386" s="14">
        <v>0.49</v>
      </c>
      <c r="N1386" s="14">
        <f t="shared" si="63"/>
        <v>0</v>
      </c>
      <c r="O1386" s="14">
        <f t="shared" si="64"/>
        <v>0</v>
      </c>
      <c r="P1386" s="14"/>
      <c r="Q1386" s="14"/>
      <c r="R1386" s="14"/>
      <c r="W1386" t="s">
        <v>3530</v>
      </c>
      <c r="X1386" s="6">
        <v>2004</v>
      </c>
      <c r="Z1386" s="6">
        <v>0</v>
      </c>
      <c r="AD1386" s="14"/>
    </row>
    <row r="1387" spans="1:30">
      <c r="A1387" s="9">
        <v>10</v>
      </c>
      <c r="B1387" s="9" t="str">
        <f t="shared" si="65"/>
        <v>Scan-Speak 25W/8565-00</v>
      </c>
      <c r="C1387" s="14" t="s">
        <v>1029</v>
      </c>
      <c r="D1387" s="14" t="s">
        <v>2152</v>
      </c>
      <c r="E1387" s="39"/>
      <c r="F1387" s="14"/>
      <c r="G1387" s="14"/>
      <c r="H1387" s="14">
        <v>100</v>
      </c>
      <c r="I1387" s="14">
        <v>88</v>
      </c>
      <c r="J1387" s="9">
        <v>6.5</v>
      </c>
      <c r="K1387" s="14">
        <v>20</v>
      </c>
      <c r="L1387" s="14">
        <v>229</v>
      </c>
      <c r="M1387" s="14">
        <v>0.41</v>
      </c>
      <c r="N1387" s="14">
        <f t="shared" si="63"/>
        <v>0.44444444444444442</v>
      </c>
      <c r="O1387" s="14">
        <f t="shared" si="64"/>
        <v>5.2903225806451628</v>
      </c>
      <c r="P1387" s="14"/>
      <c r="Q1387" s="14"/>
      <c r="R1387" s="14"/>
      <c r="W1387" t="s">
        <v>3530</v>
      </c>
      <c r="X1387" s="6">
        <v>2004</v>
      </c>
      <c r="Z1387" s="6">
        <v>0</v>
      </c>
      <c r="AD1387" s="14">
        <v>45</v>
      </c>
    </row>
    <row r="1388" spans="1:30">
      <c r="A1388" s="9">
        <v>10</v>
      </c>
      <c r="B1388" s="9" t="str">
        <f t="shared" si="65"/>
        <v>Scan-Speak 25W/8565-01</v>
      </c>
      <c r="C1388" s="14" t="s">
        <v>1029</v>
      </c>
      <c r="D1388" s="14" t="s">
        <v>2153</v>
      </c>
      <c r="E1388" s="39"/>
      <c r="F1388" s="14"/>
      <c r="G1388" s="14"/>
      <c r="H1388" s="14">
        <v>100</v>
      </c>
      <c r="I1388" s="14">
        <v>88</v>
      </c>
      <c r="J1388" s="9">
        <v>6.5</v>
      </c>
      <c r="K1388" s="14">
        <v>19</v>
      </c>
      <c r="L1388" s="14">
        <v>229</v>
      </c>
      <c r="M1388" s="14">
        <v>0.34</v>
      </c>
      <c r="N1388" s="14">
        <f t="shared" si="63"/>
        <v>0.35849056603773582</v>
      </c>
      <c r="O1388" s="14">
        <f t="shared" si="64"/>
        <v>6.5918367346938975</v>
      </c>
      <c r="P1388" s="14"/>
      <c r="Q1388" s="14"/>
      <c r="R1388" s="14"/>
      <c r="W1388" t="s">
        <v>3530</v>
      </c>
      <c r="X1388" s="6">
        <v>2004</v>
      </c>
      <c r="Z1388" s="6">
        <v>0</v>
      </c>
      <c r="AD1388" s="14">
        <v>53</v>
      </c>
    </row>
    <row r="1389" spans="1:30">
      <c r="A1389" s="9">
        <v>10</v>
      </c>
      <c r="B1389" s="9" t="str">
        <f t="shared" si="65"/>
        <v>Scan-Speak 26W/8861T00</v>
      </c>
      <c r="C1389" s="14" t="s">
        <v>1029</v>
      </c>
      <c r="D1389" s="14" t="s">
        <v>2154</v>
      </c>
      <c r="E1389" s="39"/>
      <c r="F1389" s="14"/>
      <c r="G1389" s="14"/>
      <c r="H1389" s="14">
        <v>170</v>
      </c>
      <c r="I1389" s="14">
        <v>88.5</v>
      </c>
      <c r="J1389" s="9">
        <v>9</v>
      </c>
      <c r="K1389" s="14">
        <v>19</v>
      </c>
      <c r="L1389" s="14">
        <v>234</v>
      </c>
      <c r="M1389" s="14">
        <v>0.31</v>
      </c>
      <c r="N1389" s="14">
        <f t="shared" si="63"/>
        <v>0.32758620689655171</v>
      </c>
      <c r="O1389" s="14">
        <f t="shared" si="64"/>
        <v>5.7745098039215659</v>
      </c>
      <c r="P1389" s="14"/>
      <c r="Q1389" s="14"/>
      <c r="R1389" s="14"/>
      <c r="W1389" t="s">
        <v>3530</v>
      </c>
      <c r="X1389" s="6">
        <v>2004</v>
      </c>
      <c r="Z1389" s="6">
        <v>0</v>
      </c>
      <c r="AD1389" s="14">
        <v>58</v>
      </c>
    </row>
    <row r="1390" spans="1:30">
      <c r="A1390" s="9">
        <v>10</v>
      </c>
      <c r="B1390" s="9" t="str">
        <f t="shared" si="65"/>
        <v>Seas CA25FEY</v>
      </c>
      <c r="C1390" s="14" t="s">
        <v>874</v>
      </c>
      <c r="D1390" s="14" t="s">
        <v>2155</v>
      </c>
      <c r="E1390" s="39"/>
      <c r="F1390" s="14"/>
      <c r="G1390" s="14"/>
      <c r="H1390" s="14">
        <v>80</v>
      </c>
      <c r="I1390" s="14"/>
      <c r="J1390" s="9">
        <v>6</v>
      </c>
      <c r="K1390" s="14">
        <v>31</v>
      </c>
      <c r="L1390" s="14">
        <v>150.69999999999999</v>
      </c>
      <c r="M1390" s="14">
        <v>0.28000000000000003</v>
      </c>
      <c r="N1390" s="14">
        <f t="shared" si="63"/>
        <v>0.32978723404255317</v>
      </c>
      <c r="O1390" s="14">
        <f t="shared" si="64"/>
        <v>1.854700854700857</v>
      </c>
      <c r="P1390" s="14"/>
      <c r="Q1390" s="14"/>
      <c r="R1390" s="14"/>
      <c r="W1390" t="s">
        <v>3530</v>
      </c>
      <c r="X1390" s="6">
        <v>2004</v>
      </c>
      <c r="Z1390" s="6">
        <v>0</v>
      </c>
      <c r="AD1390" s="14">
        <v>94</v>
      </c>
    </row>
    <row r="1391" spans="1:30">
      <c r="A1391" s="9">
        <v>10</v>
      </c>
      <c r="B1391" s="9" t="str">
        <f t="shared" si="65"/>
        <v>Seas CA25RE4X</v>
      </c>
      <c r="C1391" s="14" t="s">
        <v>874</v>
      </c>
      <c r="D1391" s="14" t="s">
        <v>2156</v>
      </c>
      <c r="E1391" s="39"/>
      <c r="F1391" s="14"/>
      <c r="G1391" s="14"/>
      <c r="H1391" s="14"/>
      <c r="I1391" s="14"/>
      <c r="J1391" s="9"/>
      <c r="K1391" s="14">
        <v>24</v>
      </c>
      <c r="L1391" s="14">
        <v>188.6</v>
      </c>
      <c r="M1391" s="14">
        <v>0.23</v>
      </c>
      <c r="N1391" s="14">
        <f t="shared" si="63"/>
        <v>0</v>
      </c>
      <c r="O1391" s="14">
        <f t="shared" si="64"/>
        <v>0</v>
      </c>
      <c r="P1391" s="14"/>
      <c r="Q1391" s="14"/>
      <c r="R1391" s="14"/>
      <c r="W1391" t="s">
        <v>3530</v>
      </c>
      <c r="X1391" s="6">
        <v>2004</v>
      </c>
      <c r="Z1391" s="6">
        <v>0</v>
      </c>
      <c r="AD1391" s="14"/>
    </row>
    <row r="1392" spans="1:30">
      <c r="A1392" s="9">
        <v>10</v>
      </c>
      <c r="B1392" s="9" t="str">
        <f t="shared" si="65"/>
        <v>Seas CA25RE4X/DC</v>
      </c>
      <c r="C1392" s="14" t="s">
        <v>874</v>
      </c>
      <c r="D1392" s="14" t="s">
        <v>2157</v>
      </c>
      <c r="E1392" s="39"/>
      <c r="F1392" s="14"/>
      <c r="G1392" s="14"/>
      <c r="H1392" s="14">
        <v>100</v>
      </c>
      <c r="I1392" s="14"/>
      <c r="J1392" s="9">
        <v>8</v>
      </c>
      <c r="K1392" s="14">
        <v>35</v>
      </c>
      <c r="L1392" s="14">
        <v>187.9</v>
      </c>
      <c r="M1392" s="14">
        <v>0.31</v>
      </c>
      <c r="N1392" s="14">
        <f t="shared" si="63"/>
        <v>0.68627450980392157</v>
      </c>
      <c r="O1392" s="14">
        <f t="shared" si="64"/>
        <v>0.56539864512767057</v>
      </c>
      <c r="P1392" s="14"/>
      <c r="Q1392" s="14"/>
      <c r="R1392" s="14"/>
      <c r="W1392" t="s">
        <v>3530</v>
      </c>
      <c r="X1392" s="6">
        <v>2004</v>
      </c>
      <c r="Z1392" s="6">
        <v>0</v>
      </c>
      <c r="AD1392" s="14">
        <v>51</v>
      </c>
    </row>
    <row r="1393" spans="1:30">
      <c r="A1393" s="9">
        <v>10</v>
      </c>
      <c r="B1393" s="9" t="str">
        <f t="shared" si="65"/>
        <v xml:space="preserve">Seas L26RFX/PÂ </v>
      </c>
      <c r="C1393" s="14" t="s">
        <v>874</v>
      </c>
      <c r="D1393" s="14" t="s">
        <v>2158</v>
      </c>
      <c r="E1393" s="39"/>
      <c r="F1393" s="14"/>
      <c r="G1393" s="14"/>
      <c r="H1393" s="14"/>
      <c r="I1393" s="14"/>
      <c r="J1393" s="9"/>
      <c r="K1393" s="14">
        <v>20</v>
      </c>
      <c r="L1393" s="14">
        <v>166</v>
      </c>
      <c r="M1393" s="14">
        <v>0.34</v>
      </c>
      <c r="N1393" s="14">
        <f t="shared" si="63"/>
        <v>0</v>
      </c>
      <c r="O1393" s="14">
        <f t="shared" si="64"/>
        <v>0</v>
      </c>
      <c r="P1393" s="14"/>
      <c r="Q1393" s="14"/>
      <c r="R1393" s="14"/>
      <c r="W1393" t="s">
        <v>3530</v>
      </c>
      <c r="X1393" s="6">
        <v>2004</v>
      </c>
      <c r="Z1393" s="6">
        <v>0</v>
      </c>
      <c r="AD1393" s="14"/>
    </row>
    <row r="1394" spans="1:30">
      <c r="A1394" s="9">
        <v>10</v>
      </c>
      <c r="B1394" s="9" t="str">
        <f t="shared" si="65"/>
        <v>Seas P25REX</v>
      </c>
      <c r="C1394" s="14" t="s">
        <v>874</v>
      </c>
      <c r="D1394" s="14" t="s">
        <v>2159</v>
      </c>
      <c r="E1394" s="39"/>
      <c r="F1394" s="14"/>
      <c r="G1394" s="14"/>
      <c r="H1394" s="14">
        <v>60</v>
      </c>
      <c r="I1394" s="14"/>
      <c r="J1394" s="9">
        <v>4</v>
      </c>
      <c r="K1394" s="14">
        <v>27</v>
      </c>
      <c r="L1394" s="14">
        <v>156.80000000000001</v>
      </c>
      <c r="M1394" s="14">
        <v>0.44</v>
      </c>
      <c r="N1394" s="14">
        <f t="shared" si="63"/>
        <v>0.54</v>
      </c>
      <c r="O1394" s="14">
        <f t="shared" si="64"/>
        <v>2.3759999999999977</v>
      </c>
      <c r="P1394" s="14"/>
      <c r="Q1394" s="14"/>
      <c r="R1394" s="14"/>
      <c r="W1394" t="s">
        <v>3530</v>
      </c>
      <c r="X1394" s="6">
        <v>2004</v>
      </c>
      <c r="Z1394" s="6">
        <v>0</v>
      </c>
      <c r="AD1394" s="14">
        <v>50</v>
      </c>
    </row>
    <row r="1395" spans="1:30">
      <c r="A1395" s="9">
        <v>10</v>
      </c>
      <c r="B1395" s="9" t="str">
        <f t="shared" si="65"/>
        <v>Seas W26FX001</v>
      </c>
      <c r="C1395" s="14" t="s">
        <v>874</v>
      </c>
      <c r="D1395" s="14" t="s">
        <v>2160</v>
      </c>
      <c r="E1395" s="39"/>
      <c r="F1395" s="14"/>
      <c r="G1395" s="14"/>
      <c r="H1395" s="14"/>
      <c r="I1395" s="14"/>
      <c r="J1395" s="9"/>
      <c r="K1395" s="14">
        <v>20</v>
      </c>
      <c r="L1395" s="14">
        <v>161</v>
      </c>
      <c r="M1395" s="14">
        <v>0.35</v>
      </c>
      <c r="N1395" s="14">
        <f t="shared" si="63"/>
        <v>0</v>
      </c>
      <c r="O1395" s="14">
        <f t="shared" si="64"/>
        <v>0</v>
      </c>
      <c r="P1395" s="14"/>
      <c r="Q1395" s="14"/>
      <c r="R1395" s="14"/>
      <c r="W1395" t="s">
        <v>3530</v>
      </c>
      <c r="X1395" s="6">
        <v>2004</v>
      </c>
      <c r="Z1395" s="6">
        <v>0</v>
      </c>
      <c r="AD1395" s="14"/>
    </row>
    <row r="1396" spans="1:30">
      <c r="A1396" s="9">
        <v>10</v>
      </c>
      <c r="B1396" s="9" t="str">
        <f t="shared" si="65"/>
        <v>Selenium 10MB1P</v>
      </c>
      <c r="C1396" s="14" t="s">
        <v>1639</v>
      </c>
      <c r="D1396" s="14" t="s">
        <v>2161</v>
      </c>
      <c r="E1396" s="39"/>
      <c r="F1396" s="14"/>
      <c r="G1396" s="14"/>
      <c r="H1396" s="14">
        <v>300</v>
      </c>
      <c r="I1396" s="14">
        <v>101</v>
      </c>
      <c r="J1396" s="9">
        <v>2</v>
      </c>
      <c r="K1396" s="14">
        <v>75</v>
      </c>
      <c r="L1396" s="14">
        <v>27</v>
      </c>
      <c r="M1396" s="14">
        <v>0.34</v>
      </c>
      <c r="N1396" s="14">
        <f t="shared" si="63"/>
        <v>0.35046728971962615</v>
      </c>
      <c r="O1396" s="14">
        <f t="shared" si="64"/>
        <v>11.383928571428623</v>
      </c>
      <c r="P1396" s="14"/>
      <c r="Q1396" s="14"/>
      <c r="R1396" s="14"/>
      <c r="W1396" t="s">
        <v>3530</v>
      </c>
      <c r="X1396" s="6">
        <v>2004</v>
      </c>
      <c r="Z1396" s="6">
        <v>0</v>
      </c>
      <c r="AD1396" s="14">
        <v>214</v>
      </c>
    </row>
    <row r="1397" spans="1:30">
      <c r="A1397" s="9">
        <v>10</v>
      </c>
      <c r="B1397" s="9" t="str">
        <f t="shared" si="65"/>
        <v>Selenium 10PW3</v>
      </c>
      <c r="C1397" s="14" t="s">
        <v>1639</v>
      </c>
      <c r="D1397" s="14" t="s">
        <v>2162</v>
      </c>
      <c r="E1397" s="39"/>
      <c r="F1397" s="14"/>
      <c r="G1397" s="14"/>
      <c r="H1397" s="14">
        <v>150</v>
      </c>
      <c r="I1397" s="14">
        <v>98</v>
      </c>
      <c r="J1397" s="9">
        <v>1.25</v>
      </c>
      <c r="K1397" s="14">
        <v>73</v>
      </c>
      <c r="L1397" s="14">
        <v>29</v>
      </c>
      <c r="M1397" s="14">
        <v>0.66</v>
      </c>
      <c r="N1397" s="14">
        <f t="shared" si="63"/>
        <v>0.73</v>
      </c>
      <c r="O1397" s="14">
        <f t="shared" si="64"/>
        <v>6.8828571428571399</v>
      </c>
      <c r="P1397" s="14"/>
      <c r="Q1397" s="14"/>
      <c r="R1397" s="14"/>
      <c r="W1397" t="s">
        <v>3530</v>
      </c>
      <c r="X1397" s="6">
        <v>2004</v>
      </c>
      <c r="Z1397" s="6">
        <v>0</v>
      </c>
      <c r="AD1397" s="14">
        <v>100</v>
      </c>
    </row>
    <row r="1398" spans="1:30">
      <c r="A1398" s="9">
        <v>10</v>
      </c>
      <c r="B1398" s="9" t="str">
        <f t="shared" si="65"/>
        <v>Sica LP 20825380 W 8 ohm</v>
      </c>
      <c r="C1398" s="14" t="s">
        <v>879</v>
      </c>
      <c r="D1398" s="14" t="s">
        <v>1642</v>
      </c>
      <c r="E1398" s="39"/>
      <c r="F1398" s="14"/>
      <c r="G1398" s="14"/>
      <c r="H1398" s="14">
        <v>40</v>
      </c>
      <c r="I1398" s="14">
        <v>90.7</v>
      </c>
      <c r="J1398" s="9">
        <v>5</v>
      </c>
      <c r="K1398" s="14">
        <v>49.8</v>
      </c>
      <c r="L1398" s="14">
        <v>29.8</v>
      </c>
      <c r="M1398" s="14">
        <v>0.47</v>
      </c>
      <c r="N1398" s="14">
        <f t="shared" si="63"/>
        <v>0.50816326530612244</v>
      </c>
      <c r="O1398" s="14">
        <f t="shared" si="64"/>
        <v>6.2582887700534791</v>
      </c>
      <c r="P1398" s="14"/>
      <c r="Q1398" s="14"/>
      <c r="R1398" s="14"/>
      <c r="W1398" t="s">
        <v>3530</v>
      </c>
      <c r="X1398" s="6">
        <v>2004</v>
      </c>
      <c r="Z1398" s="6">
        <v>0</v>
      </c>
      <c r="AD1398" s="14">
        <v>98</v>
      </c>
    </row>
    <row r="1399" spans="1:30">
      <c r="A1399" s="9">
        <v>10</v>
      </c>
      <c r="B1399" s="9" t="str">
        <f t="shared" si="65"/>
        <v>Sica LP 259651450 WT 4 ohm</v>
      </c>
      <c r="C1399" s="14" t="s">
        <v>879</v>
      </c>
      <c r="D1399" s="14" t="s">
        <v>2163</v>
      </c>
      <c r="E1399" s="39"/>
      <c r="F1399" s="14"/>
      <c r="G1399" s="14"/>
      <c r="H1399" s="14">
        <v>150</v>
      </c>
      <c r="I1399" s="14">
        <v>96.4</v>
      </c>
      <c r="J1399" s="9">
        <v>2</v>
      </c>
      <c r="K1399" s="14">
        <v>46</v>
      </c>
      <c r="L1399" s="14">
        <v>47.2</v>
      </c>
      <c r="M1399" s="14">
        <v>0.21</v>
      </c>
      <c r="N1399" s="14">
        <f t="shared" si="63"/>
        <v>0.22009569377990432</v>
      </c>
      <c r="O1399" s="14">
        <f t="shared" si="64"/>
        <v>4.5781990521327067</v>
      </c>
      <c r="P1399" s="14"/>
      <c r="Q1399" s="14"/>
      <c r="R1399" s="14"/>
      <c r="W1399" t="s">
        <v>3530</v>
      </c>
      <c r="X1399" s="6">
        <v>2004</v>
      </c>
      <c r="Z1399" s="6">
        <v>0</v>
      </c>
      <c r="AD1399" s="14">
        <v>209</v>
      </c>
    </row>
    <row r="1400" spans="1:30">
      <c r="A1400" s="9">
        <v>10</v>
      </c>
      <c r="B1400" s="9" t="str">
        <f t="shared" si="65"/>
        <v>Sica LP 259651450 WT 4 ohm</v>
      </c>
      <c r="C1400" s="14" t="s">
        <v>879</v>
      </c>
      <c r="D1400" s="14" t="s">
        <v>2163</v>
      </c>
      <c r="E1400" s="39"/>
      <c r="F1400" s="14"/>
      <c r="G1400" s="14"/>
      <c r="H1400" s="14">
        <v>150</v>
      </c>
      <c r="I1400" s="14">
        <v>95.1</v>
      </c>
      <c r="J1400" s="9">
        <v>2</v>
      </c>
      <c r="K1400" s="14">
        <v>52</v>
      </c>
      <c r="L1400" s="14">
        <v>35.9</v>
      </c>
      <c r="M1400" s="14">
        <v>0.26</v>
      </c>
      <c r="N1400" s="14">
        <f t="shared" si="63"/>
        <v>0.26</v>
      </c>
      <c r="O1400" s="14" t="e">
        <f t="shared" si="64"/>
        <v>#DIV/0!</v>
      </c>
      <c r="P1400" s="14"/>
      <c r="Q1400" s="14"/>
      <c r="R1400" s="14"/>
      <c r="W1400" t="s">
        <v>3530</v>
      </c>
      <c r="X1400" s="6">
        <v>2004</v>
      </c>
      <c r="Z1400" s="6">
        <v>0</v>
      </c>
      <c r="AD1400" s="14">
        <v>200</v>
      </c>
    </row>
    <row r="1401" spans="1:30">
      <c r="A1401" s="9">
        <v>10</v>
      </c>
      <c r="B1401" s="9" t="str">
        <f t="shared" si="65"/>
        <v>Sica LP 26625280 ER 8 ohm</v>
      </c>
      <c r="C1401" s="14" t="s">
        <v>879</v>
      </c>
      <c r="D1401" s="14" t="s">
        <v>2164</v>
      </c>
      <c r="E1401" s="39"/>
      <c r="F1401" s="14"/>
      <c r="G1401" s="14"/>
      <c r="H1401" s="14">
        <v>35</v>
      </c>
      <c r="I1401" s="14">
        <v>94.1</v>
      </c>
      <c r="J1401" s="9">
        <v>1.5</v>
      </c>
      <c r="K1401" s="14">
        <v>78</v>
      </c>
      <c r="L1401" s="14">
        <v>45.8</v>
      </c>
      <c r="M1401" s="14">
        <v>1.37</v>
      </c>
      <c r="N1401" s="14">
        <f t="shared" si="63"/>
        <v>1.5294117647058822</v>
      </c>
      <c r="O1401" s="14">
        <f t="shared" si="64"/>
        <v>13.143911439114394</v>
      </c>
      <c r="P1401" s="14"/>
      <c r="Q1401" s="14"/>
      <c r="R1401" s="14"/>
      <c r="W1401" t="s">
        <v>3530</v>
      </c>
      <c r="X1401" s="6">
        <v>2004</v>
      </c>
      <c r="Z1401" s="6">
        <v>0</v>
      </c>
      <c r="AD1401" s="14">
        <v>51</v>
      </c>
    </row>
    <row r="1402" spans="1:30">
      <c r="A1402" s="9">
        <v>10</v>
      </c>
      <c r="B1402" s="9" t="str">
        <f t="shared" si="65"/>
        <v>Sica LP 26638426 ER 8 ohm</v>
      </c>
      <c r="C1402" s="14" t="s">
        <v>879</v>
      </c>
      <c r="D1402" s="14" t="s">
        <v>2165</v>
      </c>
      <c r="E1402" s="39"/>
      <c r="F1402" s="14"/>
      <c r="G1402" s="14"/>
      <c r="H1402" s="14">
        <v>70</v>
      </c>
      <c r="I1402" s="14">
        <v>96.3</v>
      </c>
      <c r="J1402" s="9">
        <v>1.5</v>
      </c>
      <c r="K1402" s="14">
        <v>76</v>
      </c>
      <c r="L1402" s="14">
        <v>42.2</v>
      </c>
      <c r="M1402" s="14">
        <v>0.94</v>
      </c>
      <c r="N1402" s="14">
        <f t="shared" si="63"/>
        <v>1.0133333333333334</v>
      </c>
      <c r="O1402" s="14">
        <f t="shared" si="64"/>
        <v>12.989090909090905</v>
      </c>
      <c r="P1402" s="14"/>
      <c r="Q1402" s="14"/>
      <c r="R1402" s="14"/>
      <c r="W1402" t="s">
        <v>3530</v>
      </c>
      <c r="X1402" s="6">
        <v>2004</v>
      </c>
      <c r="Z1402" s="6">
        <v>0</v>
      </c>
      <c r="AD1402" s="14">
        <v>75</v>
      </c>
    </row>
    <row r="1403" spans="1:30">
      <c r="A1403" s="9">
        <v>10</v>
      </c>
      <c r="B1403" s="9" t="str">
        <f t="shared" si="65"/>
        <v>Sica LP 26638426 ER 8 ohm</v>
      </c>
      <c r="C1403" s="14" t="s">
        <v>879</v>
      </c>
      <c r="D1403" s="14" t="s">
        <v>2165</v>
      </c>
      <c r="E1403" s="39"/>
      <c r="F1403" s="14"/>
      <c r="G1403" s="14"/>
      <c r="H1403" s="14">
        <v>70</v>
      </c>
      <c r="I1403" s="14">
        <v>96.3</v>
      </c>
      <c r="J1403" s="9">
        <v>1.5</v>
      </c>
      <c r="K1403" s="14">
        <v>76</v>
      </c>
      <c r="L1403" s="14">
        <v>42.2</v>
      </c>
      <c r="M1403" s="14">
        <v>0.94</v>
      </c>
      <c r="N1403" s="14">
        <f t="shared" si="63"/>
        <v>1.0133333333333334</v>
      </c>
      <c r="O1403" s="14">
        <f t="shared" si="64"/>
        <v>12.989090909090905</v>
      </c>
      <c r="P1403" s="14"/>
      <c r="Q1403" s="14"/>
      <c r="R1403" s="14"/>
      <c r="W1403" t="s">
        <v>3530</v>
      </c>
      <c r="X1403" s="6">
        <v>2004</v>
      </c>
      <c r="Z1403" s="6">
        <v>0</v>
      </c>
      <c r="AD1403" s="14">
        <v>75</v>
      </c>
    </row>
    <row r="1404" spans="1:30">
      <c r="A1404" s="9">
        <v>10</v>
      </c>
      <c r="B1404" s="9" t="str">
        <f t="shared" si="65"/>
        <v>Sica LP 26638426 WF 8 ohm</v>
      </c>
      <c r="C1404" s="14" t="s">
        <v>879</v>
      </c>
      <c r="D1404" s="14" t="s">
        <v>2166</v>
      </c>
      <c r="E1404" s="39"/>
      <c r="F1404" s="14"/>
      <c r="G1404" s="14"/>
      <c r="H1404" s="14">
        <v>70</v>
      </c>
      <c r="I1404" s="14">
        <v>92.8</v>
      </c>
      <c r="J1404" s="9">
        <v>3</v>
      </c>
      <c r="K1404" s="14">
        <v>32</v>
      </c>
      <c r="L1404" s="14">
        <v>177.2</v>
      </c>
      <c r="M1404" s="14">
        <v>0.55000000000000004</v>
      </c>
      <c r="N1404" s="14">
        <f t="shared" si="63"/>
        <v>0.58181818181818179</v>
      </c>
      <c r="O1404" s="14">
        <f t="shared" si="64"/>
        <v>10.057142857142864</v>
      </c>
      <c r="P1404" s="14"/>
      <c r="Q1404" s="14"/>
      <c r="R1404" s="14"/>
      <c r="W1404" t="s">
        <v>3530</v>
      </c>
      <c r="X1404" s="6">
        <v>2004</v>
      </c>
      <c r="Z1404" s="6">
        <v>0</v>
      </c>
      <c r="AD1404" s="14">
        <v>55</v>
      </c>
    </row>
    <row r="1405" spans="1:30">
      <c r="A1405" s="9">
        <v>10</v>
      </c>
      <c r="B1405" s="9" t="str">
        <f t="shared" si="65"/>
        <v>Sica LP 26638426 WT 8 ohm</v>
      </c>
      <c r="C1405" s="14" t="s">
        <v>879</v>
      </c>
      <c r="D1405" s="14" t="s">
        <v>2167</v>
      </c>
      <c r="E1405" s="39"/>
      <c r="F1405" s="14"/>
      <c r="G1405" s="14"/>
      <c r="H1405" s="14">
        <v>70</v>
      </c>
      <c r="I1405" s="14">
        <v>95.6</v>
      </c>
      <c r="J1405" s="9">
        <v>1.5</v>
      </c>
      <c r="K1405" s="14">
        <v>49</v>
      </c>
      <c r="L1405" s="14">
        <v>78.2</v>
      </c>
      <c r="M1405" s="14">
        <v>0.54</v>
      </c>
      <c r="N1405" s="14">
        <f t="shared" si="63"/>
        <v>0.59756097560975607</v>
      </c>
      <c r="O1405" s="14">
        <f t="shared" si="64"/>
        <v>5.6059322033898402</v>
      </c>
      <c r="P1405" s="14"/>
      <c r="Q1405" s="14"/>
      <c r="R1405" s="14"/>
      <c r="W1405" t="s">
        <v>3530</v>
      </c>
      <c r="X1405" s="6">
        <v>2004</v>
      </c>
      <c r="Z1405" s="6">
        <v>0</v>
      </c>
      <c r="AD1405" s="14">
        <v>82</v>
      </c>
    </row>
    <row r="1406" spans="1:30">
      <c r="A1406" s="9">
        <v>10</v>
      </c>
      <c r="B1406" s="9" t="str">
        <f t="shared" si="65"/>
        <v>Sica LP 26638426 WT 8 ohm</v>
      </c>
      <c r="C1406" s="14" t="s">
        <v>879</v>
      </c>
      <c r="D1406" s="14" t="s">
        <v>2167</v>
      </c>
      <c r="E1406" s="39"/>
      <c r="F1406" s="14"/>
      <c r="G1406" s="14"/>
      <c r="H1406" s="14">
        <v>70</v>
      </c>
      <c r="I1406" s="14">
        <v>92.8</v>
      </c>
      <c r="J1406" s="9">
        <v>1.5</v>
      </c>
      <c r="K1406" s="14">
        <v>55</v>
      </c>
      <c r="L1406" s="14">
        <v>58</v>
      </c>
      <c r="M1406" s="14">
        <v>0.76</v>
      </c>
      <c r="N1406" s="14">
        <f t="shared" si="63"/>
        <v>0.93220338983050843</v>
      </c>
      <c r="O1406" s="14">
        <f t="shared" si="64"/>
        <v>4.1141732283464556</v>
      </c>
      <c r="P1406" s="14"/>
      <c r="Q1406" s="14"/>
      <c r="R1406" s="14"/>
      <c r="W1406" t="s">
        <v>3530</v>
      </c>
      <c r="X1406" s="6">
        <v>2004</v>
      </c>
      <c r="Z1406" s="6">
        <v>0</v>
      </c>
      <c r="AD1406" s="14">
        <v>59</v>
      </c>
    </row>
    <row r="1407" spans="1:30">
      <c r="A1407" s="9">
        <v>10</v>
      </c>
      <c r="B1407" s="9" t="str">
        <f t="shared" si="65"/>
        <v>Sica LP 266501100 RI 8 ohm</v>
      </c>
      <c r="C1407" s="14" t="s">
        <v>879</v>
      </c>
      <c r="D1407" s="14" t="s">
        <v>2168</v>
      </c>
      <c r="E1407" s="39"/>
      <c r="F1407" s="14"/>
      <c r="G1407" s="14"/>
      <c r="H1407" s="14">
        <v>120</v>
      </c>
      <c r="I1407" s="14">
        <v>97.4</v>
      </c>
      <c r="J1407" s="9">
        <v>1.5</v>
      </c>
      <c r="K1407" s="14">
        <v>53.2</v>
      </c>
      <c r="L1407" s="14">
        <v>60.5</v>
      </c>
      <c r="M1407" s="14">
        <v>0.31</v>
      </c>
      <c r="N1407" s="14">
        <f t="shared" si="63"/>
        <v>0.32048192771084338</v>
      </c>
      <c r="O1407" s="14">
        <f t="shared" si="64"/>
        <v>9.4781609195402066</v>
      </c>
      <c r="P1407" s="14"/>
      <c r="Q1407" s="14"/>
      <c r="R1407" s="14"/>
      <c r="W1407" t="s">
        <v>3530</v>
      </c>
      <c r="X1407" s="6">
        <v>2004</v>
      </c>
      <c r="Z1407" s="6">
        <v>0</v>
      </c>
      <c r="AD1407" s="14">
        <v>166</v>
      </c>
    </row>
    <row r="1408" spans="1:30">
      <c r="A1408" s="9">
        <v>10</v>
      </c>
      <c r="B1408" s="9" t="str">
        <f t="shared" si="65"/>
        <v>Sica LP 266501100 RI 8 ohm</v>
      </c>
      <c r="C1408" s="14" t="s">
        <v>879</v>
      </c>
      <c r="D1408" s="14" t="s">
        <v>2168</v>
      </c>
      <c r="E1408" s="39"/>
      <c r="F1408" s="14"/>
      <c r="G1408" s="14"/>
      <c r="H1408" s="14">
        <v>120</v>
      </c>
      <c r="I1408" s="14">
        <v>97.4</v>
      </c>
      <c r="J1408" s="9">
        <v>1.5</v>
      </c>
      <c r="K1408" s="14">
        <v>53.2</v>
      </c>
      <c r="L1408" s="14">
        <v>60.5</v>
      </c>
      <c r="M1408" s="14">
        <v>0.31</v>
      </c>
      <c r="N1408" s="14">
        <f t="shared" si="63"/>
        <v>0.32048192771084338</v>
      </c>
      <c r="O1408" s="14">
        <f t="shared" si="64"/>
        <v>9.4781609195402066</v>
      </c>
      <c r="P1408" s="14"/>
      <c r="Q1408" s="14"/>
      <c r="R1408" s="14"/>
      <c r="W1408" t="s">
        <v>3530</v>
      </c>
      <c r="X1408" s="6">
        <v>2004</v>
      </c>
      <c r="Z1408" s="6">
        <v>0</v>
      </c>
      <c r="AD1408" s="14">
        <v>166</v>
      </c>
    </row>
    <row r="1409" spans="1:30">
      <c r="A1409" s="9">
        <v>10</v>
      </c>
      <c r="B1409" s="9" t="str">
        <f t="shared" si="65"/>
        <v>Sica LP 266501100 WG 8 ohm</v>
      </c>
      <c r="C1409" s="14" t="s">
        <v>879</v>
      </c>
      <c r="D1409" s="14" t="s">
        <v>2169</v>
      </c>
      <c r="E1409" s="39"/>
      <c r="F1409" s="14"/>
      <c r="G1409" s="14"/>
      <c r="H1409" s="14">
        <v>110</v>
      </c>
      <c r="I1409" s="14">
        <v>91.6</v>
      </c>
      <c r="J1409" s="9">
        <v>6</v>
      </c>
      <c r="K1409" s="14">
        <v>36</v>
      </c>
      <c r="L1409" s="14">
        <v>65.400000000000006</v>
      </c>
      <c r="M1409" s="14">
        <v>0.38</v>
      </c>
      <c r="N1409" s="14">
        <f t="shared" si="63"/>
        <v>0.40909090909090912</v>
      </c>
      <c r="O1409" s="14">
        <f t="shared" si="64"/>
        <v>5.3437499999999876</v>
      </c>
      <c r="P1409" s="14"/>
      <c r="Q1409" s="14"/>
      <c r="R1409" s="14"/>
      <c r="W1409" t="s">
        <v>3530</v>
      </c>
      <c r="X1409" s="6">
        <v>2004</v>
      </c>
      <c r="Z1409" s="6">
        <v>0</v>
      </c>
      <c r="AD1409" s="14">
        <v>88</v>
      </c>
    </row>
    <row r="1410" spans="1:30">
      <c r="A1410" s="9">
        <v>10</v>
      </c>
      <c r="B1410" s="9" t="str">
        <f t="shared" si="65"/>
        <v>Sica LP 266501100 WT 4 ohm</v>
      </c>
      <c r="C1410" s="14" t="s">
        <v>879</v>
      </c>
      <c r="D1410" s="14" t="s">
        <v>2170</v>
      </c>
      <c r="E1410" s="39"/>
      <c r="F1410" s="14"/>
      <c r="G1410" s="14"/>
      <c r="H1410" s="14">
        <v>110</v>
      </c>
      <c r="I1410" s="14">
        <v>97.7</v>
      </c>
      <c r="J1410" s="9">
        <v>1.5</v>
      </c>
      <c r="K1410" s="14">
        <v>60</v>
      </c>
      <c r="L1410" s="14">
        <v>39.299999999999997</v>
      </c>
      <c r="M1410" s="14">
        <v>0.28999999999999998</v>
      </c>
      <c r="N1410" s="14">
        <f t="shared" ref="N1410:N1473" si="66">IF(AD1410&gt;0,K1410/AD1410,0)</f>
        <v>0.3</v>
      </c>
      <c r="O1410" s="14">
        <f t="shared" ref="O1410:O1473" si="67">IF(AD1410&gt;0,1/(1/M1410-1/N1410),0)</f>
        <v>8.699999999999994</v>
      </c>
      <c r="P1410" s="14"/>
      <c r="Q1410" s="14"/>
      <c r="R1410" s="14"/>
      <c r="W1410" t="s">
        <v>3530</v>
      </c>
      <c r="X1410" s="6">
        <v>2004</v>
      </c>
      <c r="Z1410" s="6">
        <v>0</v>
      </c>
      <c r="AD1410" s="14">
        <v>200</v>
      </c>
    </row>
    <row r="1411" spans="1:30">
      <c r="A1411" s="9">
        <v>10</v>
      </c>
      <c r="B1411" s="9" t="str">
        <f t="shared" ref="B1411:B1474" si="68">CONCATENATE(C1411,CHAR(32),D1411)</f>
        <v>Sica LP 266501100 WT 4 ohm</v>
      </c>
      <c r="C1411" s="14" t="s">
        <v>879</v>
      </c>
      <c r="D1411" s="14" t="s">
        <v>2170</v>
      </c>
      <c r="E1411" s="39"/>
      <c r="F1411" s="14"/>
      <c r="G1411" s="14"/>
      <c r="H1411" s="14">
        <v>110</v>
      </c>
      <c r="I1411" s="14">
        <v>97.7</v>
      </c>
      <c r="J1411" s="9">
        <v>1.5</v>
      </c>
      <c r="K1411" s="14">
        <v>60</v>
      </c>
      <c r="L1411" s="14">
        <v>39.299999999999997</v>
      </c>
      <c r="M1411" s="14">
        <v>0.28999999999999998</v>
      </c>
      <c r="N1411" s="14">
        <f t="shared" si="66"/>
        <v>0.3</v>
      </c>
      <c r="O1411" s="14">
        <f t="shared" si="67"/>
        <v>8.699999999999994</v>
      </c>
      <c r="P1411" s="14"/>
      <c r="Q1411" s="14"/>
      <c r="R1411" s="14"/>
      <c r="W1411" t="s">
        <v>3530</v>
      </c>
      <c r="X1411" s="6">
        <v>2004</v>
      </c>
      <c r="Z1411" s="6">
        <v>0</v>
      </c>
      <c r="AD1411" s="14">
        <v>200</v>
      </c>
    </row>
    <row r="1412" spans="1:30">
      <c r="A1412" s="9">
        <v>10</v>
      </c>
      <c r="B1412" s="9" t="str">
        <f t="shared" si="68"/>
        <v>Sica LP 266501100 WT 4 ohm</v>
      </c>
      <c r="C1412" s="14" t="s">
        <v>879</v>
      </c>
      <c r="D1412" s="14" t="s">
        <v>2170</v>
      </c>
      <c r="E1412" s="39"/>
      <c r="F1412" s="14"/>
      <c r="G1412" s="14"/>
      <c r="H1412" s="14">
        <v>110</v>
      </c>
      <c r="I1412" s="14">
        <v>97.7</v>
      </c>
      <c r="J1412" s="9">
        <v>1.5</v>
      </c>
      <c r="K1412" s="14">
        <v>60</v>
      </c>
      <c r="L1412" s="14">
        <v>39.299999999999997</v>
      </c>
      <c r="M1412" s="14">
        <v>0.28999999999999998</v>
      </c>
      <c r="N1412" s="14">
        <f t="shared" si="66"/>
        <v>0.3</v>
      </c>
      <c r="O1412" s="14">
        <f t="shared" si="67"/>
        <v>8.699999999999994</v>
      </c>
      <c r="P1412" s="14"/>
      <c r="Q1412" s="14"/>
      <c r="R1412" s="14"/>
      <c r="W1412" t="s">
        <v>3530</v>
      </c>
      <c r="X1412" s="6">
        <v>2004</v>
      </c>
      <c r="Z1412" s="6">
        <v>0</v>
      </c>
      <c r="AD1412" s="14">
        <v>200</v>
      </c>
    </row>
    <row r="1413" spans="1:30">
      <c r="A1413" s="9">
        <v>10</v>
      </c>
      <c r="B1413" s="9" t="str">
        <f t="shared" si="68"/>
        <v>Sica LP 266501100 WT 8 ohm</v>
      </c>
      <c r="C1413" s="14" t="s">
        <v>879</v>
      </c>
      <c r="D1413" s="14" t="s">
        <v>2171</v>
      </c>
      <c r="E1413" s="39"/>
      <c r="F1413" s="14"/>
      <c r="G1413" s="14"/>
      <c r="H1413" s="14">
        <v>110</v>
      </c>
      <c r="I1413" s="14">
        <v>96.3</v>
      </c>
      <c r="J1413" s="9">
        <v>5</v>
      </c>
      <c r="K1413" s="14">
        <v>56</v>
      </c>
      <c r="L1413" s="14">
        <v>45.4</v>
      </c>
      <c r="M1413" s="14">
        <v>0.35</v>
      </c>
      <c r="N1413" s="14">
        <f t="shared" si="66"/>
        <v>0.35897435897435898</v>
      </c>
      <c r="O1413" s="14">
        <f t="shared" si="67"/>
        <v>13.999999999999963</v>
      </c>
      <c r="P1413" s="14"/>
      <c r="Q1413" s="14"/>
      <c r="R1413" s="14"/>
      <c r="W1413" t="s">
        <v>3530</v>
      </c>
      <c r="X1413" s="6">
        <v>2004</v>
      </c>
      <c r="Z1413" s="6">
        <v>0</v>
      </c>
      <c r="AD1413" s="14">
        <v>156</v>
      </c>
    </row>
    <row r="1414" spans="1:30">
      <c r="A1414" s="9">
        <v>10</v>
      </c>
      <c r="B1414" s="9" t="str">
        <f t="shared" si="68"/>
        <v>Sica LP 26650640 SW GR 4 ohm</v>
      </c>
      <c r="C1414" s="14" t="s">
        <v>879</v>
      </c>
      <c r="D1414" s="14" t="s">
        <v>2172</v>
      </c>
      <c r="E1414" s="39"/>
      <c r="F1414" s="14"/>
      <c r="G1414" s="14"/>
      <c r="H1414" s="14">
        <v>150</v>
      </c>
      <c r="I1414" s="14">
        <v>90</v>
      </c>
      <c r="J1414" s="9">
        <v>8</v>
      </c>
      <c r="K1414" s="14">
        <v>30.1</v>
      </c>
      <c r="L1414" s="14">
        <v>72.599999999999994</v>
      </c>
      <c r="M1414" s="14">
        <v>0.34</v>
      </c>
      <c r="N1414" s="14">
        <f t="shared" si="66"/>
        <v>0.35833333333333334</v>
      </c>
      <c r="O1414" s="14">
        <f t="shared" si="67"/>
        <v>6.6454545454545588</v>
      </c>
      <c r="P1414" s="14"/>
      <c r="Q1414" s="14"/>
      <c r="R1414" s="14"/>
      <c r="W1414" t="s">
        <v>3530</v>
      </c>
      <c r="X1414" s="6">
        <v>2004</v>
      </c>
      <c r="Z1414" s="6">
        <v>0</v>
      </c>
      <c r="AD1414" s="14">
        <v>84</v>
      </c>
    </row>
    <row r="1415" spans="1:30">
      <c r="A1415" s="9">
        <v>10</v>
      </c>
      <c r="B1415" s="9" t="str">
        <f t="shared" si="68"/>
        <v>Sica LP 26650640 WF 8 ohm</v>
      </c>
      <c r="C1415" s="14" t="s">
        <v>879</v>
      </c>
      <c r="D1415" s="14" t="s">
        <v>2173</v>
      </c>
      <c r="E1415" s="39"/>
      <c r="F1415" s="14"/>
      <c r="G1415" s="14"/>
      <c r="H1415" s="14">
        <v>90</v>
      </c>
      <c r="I1415" s="14">
        <v>95.1</v>
      </c>
      <c r="J1415" s="9">
        <v>4.5</v>
      </c>
      <c r="K1415" s="14">
        <v>34</v>
      </c>
      <c r="L1415" s="14">
        <v>126</v>
      </c>
      <c r="M1415" s="14">
        <v>0.27</v>
      </c>
      <c r="N1415" s="14">
        <f t="shared" si="66"/>
        <v>0.32075471698113206</v>
      </c>
      <c r="O1415" s="14">
        <f t="shared" si="67"/>
        <v>1.7063197026022319</v>
      </c>
      <c r="P1415" s="14"/>
      <c r="Q1415" s="14"/>
      <c r="R1415" s="14"/>
      <c r="W1415" t="s">
        <v>3530</v>
      </c>
      <c r="X1415" s="6">
        <v>2004</v>
      </c>
      <c r="Z1415" s="6">
        <v>0</v>
      </c>
      <c r="AD1415" s="14">
        <v>106</v>
      </c>
    </row>
    <row r="1416" spans="1:30">
      <c r="A1416" s="9">
        <v>10</v>
      </c>
      <c r="B1416" s="9" t="str">
        <f t="shared" si="68"/>
        <v>Sica LP 26650640 WT 8 ohm</v>
      </c>
      <c r="C1416" s="14" t="s">
        <v>879</v>
      </c>
      <c r="D1416" s="14" t="s">
        <v>2174</v>
      </c>
      <c r="E1416" s="39"/>
      <c r="F1416" s="14"/>
      <c r="G1416" s="14"/>
      <c r="H1416" s="14">
        <v>100</v>
      </c>
      <c r="I1416" s="14">
        <v>93.5</v>
      </c>
      <c r="J1416" s="9">
        <v>3</v>
      </c>
      <c r="K1416" s="14">
        <v>53</v>
      </c>
      <c r="L1416" s="14">
        <v>51.4</v>
      </c>
      <c r="M1416" s="14">
        <v>0.56000000000000005</v>
      </c>
      <c r="N1416" s="14">
        <f t="shared" si="66"/>
        <v>0.63855421686746983</v>
      </c>
      <c r="O1416" s="14">
        <f t="shared" si="67"/>
        <v>4.5521472392638085</v>
      </c>
      <c r="P1416" s="14"/>
      <c r="Q1416" s="14"/>
      <c r="R1416" s="14"/>
      <c r="W1416" t="s">
        <v>3530</v>
      </c>
      <c r="X1416" s="6">
        <v>2004</v>
      </c>
      <c r="Z1416" s="6">
        <v>0</v>
      </c>
      <c r="AD1416" s="14">
        <v>83</v>
      </c>
    </row>
    <row r="1417" spans="1:30">
      <c r="A1417" s="9">
        <v>10</v>
      </c>
      <c r="B1417" s="9" t="str">
        <f t="shared" si="68"/>
        <v>Sica LP 26650810 W Car 4 ohm</v>
      </c>
      <c r="C1417" s="14" t="s">
        <v>879</v>
      </c>
      <c r="D1417" s="14" t="s">
        <v>2175</v>
      </c>
      <c r="E1417" s="39"/>
      <c r="F1417" s="14"/>
      <c r="G1417" s="14"/>
      <c r="H1417" s="14">
        <v>100</v>
      </c>
      <c r="I1417" s="14">
        <v>98.2</v>
      </c>
      <c r="J1417" s="9">
        <v>1.5</v>
      </c>
      <c r="K1417" s="14">
        <v>61</v>
      </c>
      <c r="L1417" s="14">
        <v>42.7</v>
      </c>
      <c r="M1417" s="14">
        <v>0.28999999999999998</v>
      </c>
      <c r="N1417" s="14">
        <f t="shared" si="66"/>
        <v>0.30049261083743845</v>
      </c>
      <c r="O1417" s="14">
        <f t="shared" si="67"/>
        <v>8.3051643192488047</v>
      </c>
      <c r="P1417" s="14"/>
      <c r="Q1417" s="14"/>
      <c r="R1417" s="14"/>
      <c r="W1417" t="s">
        <v>3530</v>
      </c>
      <c r="X1417" s="6">
        <v>2004</v>
      </c>
      <c r="Z1417" s="6">
        <v>0</v>
      </c>
      <c r="AD1417" s="14">
        <v>203</v>
      </c>
    </row>
    <row r="1418" spans="1:30">
      <c r="A1418" s="9">
        <v>10</v>
      </c>
      <c r="B1418" s="9" t="str">
        <f t="shared" si="68"/>
        <v>Sica LP 26665N220 T 4 ohm</v>
      </c>
      <c r="C1418" s="14" t="s">
        <v>879</v>
      </c>
      <c r="D1418" s="14" t="s">
        <v>2176</v>
      </c>
      <c r="E1418" s="39"/>
      <c r="F1418" s="14"/>
      <c r="G1418" s="14"/>
      <c r="H1418" s="14">
        <v>150</v>
      </c>
      <c r="I1418" s="14">
        <v>96.1</v>
      </c>
      <c r="J1418" s="9">
        <v>3</v>
      </c>
      <c r="K1418" s="14">
        <v>66.099999999999994</v>
      </c>
      <c r="L1418" s="14">
        <v>34.9</v>
      </c>
      <c r="M1418" s="14">
        <v>0.36</v>
      </c>
      <c r="N1418" s="14">
        <f t="shared" si="66"/>
        <v>0.41055900621118008</v>
      </c>
      <c r="O1418" s="14">
        <f t="shared" si="67"/>
        <v>2.9233415233415263</v>
      </c>
      <c r="P1418" s="14"/>
      <c r="Q1418" s="14"/>
      <c r="R1418" s="14"/>
      <c r="W1418" t="s">
        <v>3530</v>
      </c>
      <c r="X1418" s="6">
        <v>2004</v>
      </c>
      <c r="Z1418" s="6">
        <v>0</v>
      </c>
      <c r="AD1418" s="14">
        <v>161</v>
      </c>
    </row>
    <row r="1419" spans="1:30">
      <c r="A1419" s="9">
        <v>10</v>
      </c>
      <c r="B1419" s="9" t="str">
        <f t="shared" si="68"/>
        <v>Sica LP 26665N220 T 8 ohm</v>
      </c>
      <c r="C1419" s="14" t="s">
        <v>879</v>
      </c>
      <c r="D1419" s="14" t="s">
        <v>2177</v>
      </c>
      <c r="E1419" s="39"/>
      <c r="F1419" s="14"/>
      <c r="G1419" s="14"/>
      <c r="H1419" s="14">
        <v>150</v>
      </c>
      <c r="I1419" s="14">
        <v>95.5</v>
      </c>
      <c r="J1419" s="9">
        <v>4</v>
      </c>
      <c r="K1419" s="14">
        <v>57</v>
      </c>
      <c r="L1419" s="14">
        <v>41.9</v>
      </c>
      <c r="M1419" s="14">
        <v>0.35</v>
      </c>
      <c r="N1419" s="14">
        <f t="shared" si="66"/>
        <v>0.41911764705882354</v>
      </c>
      <c r="O1419" s="14">
        <f t="shared" si="67"/>
        <v>2.122340425531914</v>
      </c>
      <c r="P1419" s="14"/>
      <c r="Q1419" s="14"/>
      <c r="R1419" s="14"/>
      <c r="W1419" t="s">
        <v>3530</v>
      </c>
      <c r="X1419" s="6">
        <v>2004</v>
      </c>
      <c r="Z1419" s="6">
        <v>0</v>
      </c>
      <c r="AD1419" s="14">
        <v>136</v>
      </c>
    </row>
    <row r="1420" spans="1:30">
      <c r="A1420" s="9">
        <v>10</v>
      </c>
      <c r="B1420" s="9" t="str">
        <f t="shared" si="68"/>
        <v>Sica LP266501100SWG4+4 ohm</v>
      </c>
      <c r="C1420" s="14" t="s">
        <v>879</v>
      </c>
      <c r="D1420" s="14" t="s">
        <v>2178</v>
      </c>
      <c r="E1420" s="39"/>
      <c r="F1420" s="14"/>
      <c r="G1420" s="14"/>
      <c r="H1420" s="14">
        <v>220</v>
      </c>
      <c r="I1420" s="14">
        <v>96.7</v>
      </c>
      <c r="J1420" s="9">
        <v>4</v>
      </c>
      <c r="K1420" s="14">
        <v>39</v>
      </c>
      <c r="L1420" s="14">
        <v>54.9</v>
      </c>
      <c r="M1420" s="14">
        <v>0.28999999999999998</v>
      </c>
      <c r="N1420" s="14">
        <f t="shared" si="66"/>
        <v>0.29104477611940299</v>
      </c>
      <c r="O1420" s="14">
        <f t="shared" si="67"/>
        <v>80.785714285711379</v>
      </c>
      <c r="P1420" s="14"/>
      <c r="Q1420" s="14"/>
      <c r="R1420" s="14"/>
      <c r="W1420" t="s">
        <v>3530</v>
      </c>
      <c r="X1420" s="6">
        <v>2004</v>
      </c>
      <c r="Z1420" s="6">
        <v>0</v>
      </c>
      <c r="AD1420" s="14">
        <v>134</v>
      </c>
    </row>
    <row r="1421" spans="1:30">
      <c r="A1421" s="9">
        <v>10</v>
      </c>
      <c r="B1421" s="9" t="str">
        <f t="shared" si="68"/>
        <v>Sinus 25WBA12,4BP8</v>
      </c>
      <c r="C1421" s="14" t="s">
        <v>887</v>
      </c>
      <c r="D1421" s="14" t="s">
        <v>2179</v>
      </c>
      <c r="E1421" s="39"/>
      <c r="F1421" s="14"/>
      <c r="G1421" s="14"/>
      <c r="H1421" s="14">
        <v>300</v>
      </c>
      <c r="I1421" s="14"/>
      <c r="J1421" s="9">
        <v>7</v>
      </c>
      <c r="K1421" s="14">
        <v>33</v>
      </c>
      <c r="L1421" s="14">
        <v>115</v>
      </c>
      <c r="M1421" s="14">
        <v>0.44</v>
      </c>
      <c r="N1421" s="14">
        <f t="shared" si="66"/>
        <v>0.532258064516129</v>
      </c>
      <c r="O1421" s="14">
        <f t="shared" si="67"/>
        <v>2.5384615384615379</v>
      </c>
      <c r="P1421" s="14"/>
      <c r="Q1421" s="14"/>
      <c r="R1421" s="14"/>
      <c r="W1421" t="s">
        <v>3530</v>
      </c>
      <c r="X1421" s="6">
        <v>2004</v>
      </c>
      <c r="Z1421" s="6">
        <v>0</v>
      </c>
      <c r="AD1421" s="14">
        <v>62</v>
      </c>
    </row>
    <row r="1422" spans="1:30">
      <c r="A1422" s="9">
        <v>10</v>
      </c>
      <c r="B1422" s="9" t="str">
        <f t="shared" si="68"/>
        <v>Sinus 30WBA12,5BP8</v>
      </c>
      <c r="C1422" s="14" t="s">
        <v>887</v>
      </c>
      <c r="D1422" s="14" t="s">
        <v>2180</v>
      </c>
      <c r="E1422" s="39"/>
      <c r="F1422" s="14"/>
      <c r="G1422" s="14"/>
      <c r="H1422" s="14">
        <v>400</v>
      </c>
      <c r="I1422" s="14"/>
      <c r="J1422" s="9">
        <v>7</v>
      </c>
      <c r="K1422" s="14">
        <v>32.200000000000003</v>
      </c>
      <c r="L1422" s="14">
        <v>254</v>
      </c>
      <c r="M1422" s="14">
        <v>0.72</v>
      </c>
      <c r="N1422" s="14">
        <f t="shared" si="66"/>
        <v>0.80500000000000005</v>
      </c>
      <c r="O1422" s="14">
        <f t="shared" si="67"/>
        <v>6.8188235294117625</v>
      </c>
      <c r="P1422" s="14"/>
      <c r="Q1422" s="14"/>
      <c r="R1422" s="14"/>
      <c r="W1422" t="s">
        <v>3530</v>
      </c>
      <c r="X1422" s="6">
        <v>2004</v>
      </c>
      <c r="Z1422" s="6">
        <v>0</v>
      </c>
      <c r="AD1422" s="14">
        <v>40</v>
      </c>
    </row>
    <row r="1423" spans="1:30">
      <c r="A1423" s="9">
        <v>10</v>
      </c>
      <c r="B1423" s="9" t="str">
        <f t="shared" si="68"/>
        <v>Soundstream EGW-10</v>
      </c>
      <c r="C1423" s="14" t="s">
        <v>1656</v>
      </c>
      <c r="D1423" s="14" t="s">
        <v>2181</v>
      </c>
      <c r="E1423" s="39"/>
      <c r="F1423" s="14"/>
      <c r="G1423" s="14"/>
      <c r="H1423" s="14">
        <v>200</v>
      </c>
      <c r="I1423" s="14">
        <v>87</v>
      </c>
      <c r="J1423" s="9">
        <v>5</v>
      </c>
      <c r="K1423" s="14">
        <v>31</v>
      </c>
      <c r="L1423" s="14">
        <v>40.554000000000002</v>
      </c>
      <c r="M1423" s="14">
        <v>0.65380000000000005</v>
      </c>
      <c r="N1423" s="14">
        <f t="shared" si="66"/>
        <v>0.72093023255813948</v>
      </c>
      <c r="O1423" s="14">
        <f t="shared" si="67"/>
        <v>7.0213399847571685</v>
      </c>
      <c r="P1423" s="14"/>
      <c r="Q1423" s="14"/>
      <c r="R1423" s="14"/>
      <c r="W1423" t="s">
        <v>3530</v>
      </c>
      <c r="X1423" s="6">
        <v>2004</v>
      </c>
      <c r="Z1423" s="6">
        <v>0</v>
      </c>
      <c r="AD1423" s="14">
        <v>43</v>
      </c>
    </row>
    <row r="1424" spans="1:30">
      <c r="A1424" s="9">
        <v>10</v>
      </c>
      <c r="B1424" s="9" t="str">
        <f t="shared" si="68"/>
        <v>Soundstream EXW-10</v>
      </c>
      <c r="C1424" s="14" t="s">
        <v>1656</v>
      </c>
      <c r="D1424" s="14" t="s">
        <v>2182</v>
      </c>
      <c r="E1424" s="39"/>
      <c r="F1424" s="14"/>
      <c r="G1424" s="14"/>
      <c r="H1424" s="14">
        <v>300</v>
      </c>
      <c r="I1424" s="14">
        <v>89.6</v>
      </c>
      <c r="J1424" s="9">
        <v>12.75</v>
      </c>
      <c r="K1424" s="14">
        <v>30</v>
      </c>
      <c r="L1424" s="14">
        <v>30.158999999999999</v>
      </c>
      <c r="M1424" s="14">
        <v>0.33200000000000002</v>
      </c>
      <c r="N1424" s="14">
        <f t="shared" si="66"/>
        <v>0.34090909090909088</v>
      </c>
      <c r="O1424" s="14">
        <f t="shared" si="67"/>
        <v>12.704081632653146</v>
      </c>
      <c r="P1424" s="14"/>
      <c r="Q1424" s="14"/>
      <c r="R1424" s="14"/>
      <c r="W1424" t="s">
        <v>3530</v>
      </c>
      <c r="X1424" s="6">
        <v>2004</v>
      </c>
      <c r="Z1424" s="6">
        <v>0</v>
      </c>
      <c r="AD1424" s="14">
        <v>88</v>
      </c>
    </row>
    <row r="1425" spans="1:30">
      <c r="A1425" s="9">
        <v>10</v>
      </c>
      <c r="B1425" s="9" t="str">
        <f t="shared" si="68"/>
        <v>Soundstream T2-10</v>
      </c>
      <c r="C1425" s="14" t="s">
        <v>1656</v>
      </c>
      <c r="D1425" s="14" t="s">
        <v>2183</v>
      </c>
      <c r="E1425" s="39"/>
      <c r="F1425" s="14"/>
      <c r="G1425" s="14"/>
      <c r="H1425" s="14">
        <v>600</v>
      </c>
      <c r="I1425" s="14">
        <v>87</v>
      </c>
      <c r="J1425" s="9">
        <v>10.25</v>
      </c>
      <c r="K1425" s="14">
        <v>33</v>
      </c>
      <c r="L1425" s="14">
        <v>19.170000000000002</v>
      </c>
      <c r="M1425" s="14">
        <v>0.37790000000000001</v>
      </c>
      <c r="N1425" s="14">
        <f t="shared" si="66"/>
        <v>0.40243902439024393</v>
      </c>
      <c r="O1425" s="14">
        <f t="shared" si="67"/>
        <v>6.1975449756485448</v>
      </c>
      <c r="P1425" s="14"/>
      <c r="Q1425" s="14"/>
      <c r="R1425" s="14"/>
      <c r="W1425" t="s">
        <v>3530</v>
      </c>
      <c r="X1425" s="6">
        <v>2004</v>
      </c>
      <c r="Z1425" s="6">
        <v>0</v>
      </c>
      <c r="AD1425" s="14">
        <v>82</v>
      </c>
    </row>
    <row r="1426" spans="1:30">
      <c r="A1426" s="9">
        <v>10</v>
      </c>
      <c r="B1426" s="9" t="str">
        <f t="shared" si="68"/>
        <v>Speakerlab W1038B</v>
      </c>
      <c r="C1426" s="14" t="s">
        <v>1658</v>
      </c>
      <c r="D1426" s="14" t="s">
        <v>2184</v>
      </c>
      <c r="E1426" s="39"/>
      <c r="F1426" s="14"/>
      <c r="G1426" s="14"/>
      <c r="H1426" s="14">
        <v>150</v>
      </c>
      <c r="I1426" s="14">
        <v>92</v>
      </c>
      <c r="J1426" s="9">
        <v>3</v>
      </c>
      <c r="K1426" s="14">
        <v>32.700000000000003</v>
      </c>
      <c r="L1426" s="14">
        <v>99.22</v>
      </c>
      <c r="M1426" s="14">
        <v>0.33129999999999998</v>
      </c>
      <c r="N1426" s="14">
        <f t="shared" si="66"/>
        <v>0.36741573033707869</v>
      </c>
      <c r="O1426" s="14">
        <f t="shared" si="67"/>
        <v>3.3704103537317556</v>
      </c>
      <c r="P1426" s="14"/>
      <c r="Q1426" s="14"/>
      <c r="R1426" s="14"/>
      <c r="W1426" t="s">
        <v>3530</v>
      </c>
      <c r="X1426" s="6">
        <v>2004</v>
      </c>
      <c r="Z1426" s="6">
        <v>0</v>
      </c>
      <c r="AD1426" s="14">
        <v>89</v>
      </c>
    </row>
    <row r="1427" spans="1:30">
      <c r="A1427" s="9">
        <v>10</v>
      </c>
      <c r="B1427" s="9" t="str">
        <f t="shared" si="68"/>
        <v>Speakerlab W1088P</v>
      </c>
      <c r="C1427" s="14" t="s">
        <v>1658</v>
      </c>
      <c r="D1427" s="14" t="s">
        <v>2185</v>
      </c>
      <c r="E1427" s="39"/>
      <c r="F1427" s="14"/>
      <c r="G1427" s="14"/>
      <c r="H1427" s="14">
        <v>100</v>
      </c>
      <c r="I1427" s="14">
        <v>90</v>
      </c>
      <c r="J1427" s="9">
        <v>3</v>
      </c>
      <c r="K1427" s="14">
        <v>20.399999999999999</v>
      </c>
      <c r="L1427" s="14">
        <v>197.09</v>
      </c>
      <c r="M1427" s="14">
        <v>0.26019999999999999</v>
      </c>
      <c r="N1427" s="14">
        <f t="shared" si="66"/>
        <v>0.27945205479452051</v>
      </c>
      <c r="O1427" s="14">
        <f t="shared" si="67"/>
        <v>3.7769176035292511</v>
      </c>
      <c r="P1427" s="14"/>
      <c r="Q1427" s="14"/>
      <c r="R1427" s="14"/>
      <c r="W1427" t="s">
        <v>3530</v>
      </c>
      <c r="X1427" s="6">
        <v>2004</v>
      </c>
      <c r="Z1427" s="6">
        <v>0</v>
      </c>
      <c r="AD1427" s="14">
        <v>73</v>
      </c>
    </row>
    <row r="1428" spans="1:30">
      <c r="A1428" s="9">
        <v>10</v>
      </c>
      <c r="B1428" s="9" t="str">
        <f t="shared" si="68"/>
        <v>Stillwater C-10</v>
      </c>
      <c r="C1428" s="14" t="s">
        <v>1292</v>
      </c>
      <c r="D1428" s="14" t="s">
        <v>2186</v>
      </c>
      <c r="E1428" s="39"/>
      <c r="F1428" s="14"/>
      <c r="G1428" s="14"/>
      <c r="H1428" s="14">
        <v>300</v>
      </c>
      <c r="I1428" s="14">
        <v>96</v>
      </c>
      <c r="J1428" s="9"/>
      <c r="K1428" s="14">
        <v>22</v>
      </c>
      <c r="L1428" s="14">
        <v>165.16</v>
      </c>
      <c r="M1428" s="14">
        <v>0.26200000000000001</v>
      </c>
      <c r="N1428" s="14">
        <f t="shared" si="66"/>
        <v>0</v>
      </c>
      <c r="O1428" s="14">
        <f t="shared" si="67"/>
        <v>0</v>
      </c>
      <c r="P1428" s="14"/>
      <c r="Q1428" s="14"/>
      <c r="R1428" s="14"/>
      <c r="W1428" t="s">
        <v>3530</v>
      </c>
      <c r="X1428" s="6">
        <v>2004</v>
      </c>
      <c r="Z1428" s="6">
        <v>0</v>
      </c>
      <c r="AD1428" s="14"/>
    </row>
    <row r="1429" spans="1:30">
      <c r="A1429" s="9">
        <v>10</v>
      </c>
      <c r="B1429" s="9" t="str">
        <f t="shared" si="68"/>
        <v>Stillwater F-10</v>
      </c>
      <c r="C1429" s="14" t="s">
        <v>1292</v>
      </c>
      <c r="D1429" s="14" t="s">
        <v>2187</v>
      </c>
      <c r="E1429" s="39"/>
      <c r="F1429" s="14"/>
      <c r="G1429" s="14"/>
      <c r="H1429" s="14">
        <v>300</v>
      </c>
      <c r="I1429" s="14">
        <v>96</v>
      </c>
      <c r="J1429" s="9"/>
      <c r="K1429" s="14">
        <v>34</v>
      </c>
      <c r="L1429" s="14">
        <v>73.94</v>
      </c>
      <c r="M1429" s="14">
        <v>0.38800000000000001</v>
      </c>
      <c r="N1429" s="14">
        <f t="shared" si="66"/>
        <v>0</v>
      </c>
      <c r="O1429" s="14">
        <f t="shared" si="67"/>
        <v>0</v>
      </c>
      <c r="P1429" s="14"/>
      <c r="Q1429" s="14"/>
      <c r="R1429" s="14"/>
      <c r="W1429" t="s">
        <v>3530</v>
      </c>
      <c r="X1429" s="6">
        <v>2004</v>
      </c>
      <c r="Z1429" s="6">
        <v>0</v>
      </c>
      <c r="AD1429" s="14"/>
    </row>
    <row r="1430" spans="1:30">
      <c r="A1430" s="9">
        <v>10</v>
      </c>
      <c r="B1430" s="9" t="str">
        <f t="shared" si="68"/>
        <v>Tang Band WT-934</v>
      </c>
      <c r="C1430" s="14" t="s">
        <v>14</v>
      </c>
      <c r="D1430" s="14" t="s">
        <v>2188</v>
      </c>
      <c r="E1430" s="39"/>
      <c r="F1430" s="14"/>
      <c r="G1430" s="14"/>
      <c r="H1430" s="14">
        <v>150</v>
      </c>
      <c r="I1430" s="14">
        <v>85</v>
      </c>
      <c r="J1430" s="9">
        <v>12</v>
      </c>
      <c r="K1430" s="14">
        <v>23</v>
      </c>
      <c r="L1430" s="14">
        <v>76</v>
      </c>
      <c r="M1430" s="14">
        <v>0.36</v>
      </c>
      <c r="N1430" s="14">
        <f t="shared" si="66"/>
        <v>0.37704918032786883</v>
      </c>
      <c r="O1430" s="14">
        <f t="shared" si="67"/>
        <v>7.9615384615384821</v>
      </c>
      <c r="P1430" s="14"/>
      <c r="Q1430" s="14"/>
      <c r="R1430" s="14"/>
      <c r="W1430" t="s">
        <v>3530</v>
      </c>
      <c r="X1430" s="6">
        <v>2004</v>
      </c>
      <c r="Z1430" s="6">
        <v>0</v>
      </c>
      <c r="AD1430" s="14">
        <v>61</v>
      </c>
    </row>
    <row r="1431" spans="1:30">
      <c r="A1431" s="9">
        <v>10</v>
      </c>
      <c r="B1431" s="9" t="str">
        <f t="shared" si="68"/>
        <v>Tang Band WT-998</v>
      </c>
      <c r="C1431" s="14" t="s">
        <v>14</v>
      </c>
      <c r="D1431" s="14" t="s">
        <v>2189</v>
      </c>
      <c r="E1431" s="39"/>
      <c r="F1431" s="14"/>
      <c r="G1431" s="14"/>
      <c r="H1431" s="14">
        <v>200</v>
      </c>
      <c r="I1431" s="14">
        <v>97</v>
      </c>
      <c r="J1431" s="9">
        <v>2</v>
      </c>
      <c r="K1431" s="14">
        <v>59</v>
      </c>
      <c r="L1431" s="14">
        <v>43.32</v>
      </c>
      <c r="M1431" s="14">
        <v>0.27</v>
      </c>
      <c r="N1431" s="14">
        <f t="shared" si="66"/>
        <v>0.27962085308056872</v>
      </c>
      <c r="O1431" s="14">
        <f t="shared" si="67"/>
        <v>7.8472906403941023</v>
      </c>
      <c r="P1431" s="14"/>
      <c r="Q1431" s="14"/>
      <c r="R1431" s="14"/>
      <c r="W1431" t="s">
        <v>3530</v>
      </c>
      <c r="X1431" s="6">
        <v>2004</v>
      </c>
      <c r="Z1431" s="6">
        <v>0</v>
      </c>
      <c r="AD1431" s="14">
        <v>211</v>
      </c>
    </row>
    <row r="1432" spans="1:30">
      <c r="A1432" s="9">
        <v>10</v>
      </c>
      <c r="B1432" s="9" t="str">
        <f t="shared" si="68"/>
        <v>TC Sounds TC10SCU</v>
      </c>
      <c r="C1432" s="14" t="s">
        <v>377</v>
      </c>
      <c r="D1432" s="14" t="s">
        <v>2190</v>
      </c>
      <c r="E1432" s="39"/>
      <c r="F1432" s="14"/>
      <c r="G1432" s="14"/>
      <c r="H1432" s="14">
        <v>200</v>
      </c>
      <c r="I1432" s="14">
        <v>89</v>
      </c>
      <c r="J1432" s="9">
        <v>11</v>
      </c>
      <c r="K1432" s="14">
        <v>19.5</v>
      </c>
      <c r="L1432" s="14">
        <v>174</v>
      </c>
      <c r="M1432" s="14">
        <v>0.23530000000000001</v>
      </c>
      <c r="N1432" s="14">
        <f t="shared" si="66"/>
        <v>0.24074074074074073</v>
      </c>
      <c r="O1432" s="14">
        <f t="shared" si="67"/>
        <v>10.411504424778782</v>
      </c>
      <c r="P1432" s="14"/>
      <c r="Q1432" s="14"/>
      <c r="R1432" s="14"/>
      <c r="W1432" t="s">
        <v>3530</v>
      </c>
      <c r="X1432" s="6">
        <v>2004</v>
      </c>
      <c r="Z1432" s="6">
        <v>0</v>
      </c>
      <c r="AD1432" s="14">
        <v>81</v>
      </c>
    </row>
    <row r="1433" spans="1:30">
      <c r="A1433" s="9">
        <v>10</v>
      </c>
      <c r="B1433" s="9" t="str">
        <f t="shared" si="68"/>
        <v>TC Sounds TC10SCUAL</v>
      </c>
      <c r="C1433" s="14" t="s">
        <v>377</v>
      </c>
      <c r="D1433" s="14" t="s">
        <v>2191</v>
      </c>
      <c r="E1433" s="39"/>
      <c r="F1433" s="14"/>
      <c r="G1433" s="14"/>
      <c r="H1433" s="14">
        <v>200</v>
      </c>
      <c r="I1433" s="14">
        <v>91</v>
      </c>
      <c r="J1433" s="9">
        <v>8.4</v>
      </c>
      <c r="K1433" s="14">
        <v>21.9</v>
      </c>
      <c r="L1433" s="14">
        <v>176</v>
      </c>
      <c r="M1433" s="14">
        <v>0.24529999999999999</v>
      </c>
      <c r="N1433" s="14">
        <f t="shared" si="66"/>
        <v>0.24886363636363634</v>
      </c>
      <c r="O1433" s="14">
        <f t="shared" si="67"/>
        <v>17.130325255102314</v>
      </c>
      <c r="P1433" s="14"/>
      <c r="Q1433" s="14"/>
      <c r="R1433" s="14"/>
      <c r="W1433" t="s">
        <v>3530</v>
      </c>
      <c r="X1433" s="6">
        <v>2004</v>
      </c>
      <c r="Z1433" s="6">
        <v>0</v>
      </c>
      <c r="AD1433" s="14">
        <v>88</v>
      </c>
    </row>
    <row r="1434" spans="1:30">
      <c r="A1434" s="9">
        <v>10</v>
      </c>
      <c r="B1434" s="9" t="str">
        <f t="shared" si="68"/>
        <v>Thump T1000</v>
      </c>
      <c r="C1434" s="14" t="s">
        <v>1668</v>
      </c>
      <c r="D1434" s="14" t="s">
        <v>2192</v>
      </c>
      <c r="E1434" s="39"/>
      <c r="F1434" s="14"/>
      <c r="G1434" s="14"/>
      <c r="H1434" s="14">
        <v>500</v>
      </c>
      <c r="I1434" s="14">
        <v>92</v>
      </c>
      <c r="J1434" s="9"/>
      <c r="K1434" s="14">
        <v>50</v>
      </c>
      <c r="L1434" s="14">
        <v>41</v>
      </c>
      <c r="M1434" s="14">
        <v>0.6</v>
      </c>
      <c r="N1434" s="14">
        <f t="shared" si="66"/>
        <v>0.8771929824561403</v>
      </c>
      <c r="O1434" s="14">
        <f t="shared" si="67"/>
        <v>1.89873417721519</v>
      </c>
      <c r="P1434" s="14"/>
      <c r="Q1434" s="14"/>
      <c r="R1434" s="14"/>
      <c r="W1434" t="s">
        <v>3530</v>
      </c>
      <c r="X1434" s="6">
        <v>2004</v>
      </c>
      <c r="Z1434" s="6">
        <v>0</v>
      </c>
      <c r="AD1434" s="14">
        <v>57</v>
      </c>
    </row>
    <row r="1435" spans="1:30">
      <c r="A1435" s="9">
        <v>10</v>
      </c>
      <c r="B1435" s="9" t="str">
        <f t="shared" si="68"/>
        <v>Thump T1046</v>
      </c>
      <c r="C1435" s="14" t="s">
        <v>1668</v>
      </c>
      <c r="D1435" s="14" t="s">
        <v>2193</v>
      </c>
      <c r="E1435" s="39"/>
      <c r="F1435" s="14"/>
      <c r="G1435" s="14"/>
      <c r="H1435" s="14">
        <v>250</v>
      </c>
      <c r="I1435" s="14">
        <v>92</v>
      </c>
      <c r="J1435" s="9"/>
      <c r="K1435" s="14">
        <v>45</v>
      </c>
      <c r="L1435" s="14">
        <v>40</v>
      </c>
      <c r="M1435" s="14">
        <v>0.63</v>
      </c>
      <c r="N1435" s="14">
        <f t="shared" si="66"/>
        <v>0.88235294117647056</v>
      </c>
      <c r="O1435" s="14">
        <f t="shared" si="67"/>
        <v>2.2027972027972029</v>
      </c>
      <c r="P1435" s="14"/>
      <c r="Q1435" s="14"/>
      <c r="R1435" s="14"/>
      <c r="W1435" t="s">
        <v>3530</v>
      </c>
      <c r="X1435" s="6">
        <v>2004</v>
      </c>
      <c r="Z1435" s="6">
        <v>0</v>
      </c>
      <c r="AD1435" s="14">
        <v>51</v>
      </c>
    </row>
    <row r="1436" spans="1:30">
      <c r="A1436" s="9">
        <v>10</v>
      </c>
      <c r="B1436" s="9" t="str">
        <f t="shared" si="68"/>
        <v>Thump T1058</v>
      </c>
      <c r="C1436" s="14" t="s">
        <v>1668</v>
      </c>
      <c r="D1436" s="14" t="s">
        <v>2194</v>
      </c>
      <c r="E1436" s="39"/>
      <c r="F1436" s="14"/>
      <c r="G1436" s="14"/>
      <c r="H1436" s="14">
        <v>150</v>
      </c>
      <c r="I1436" s="14">
        <v>92</v>
      </c>
      <c r="J1436" s="9"/>
      <c r="K1436" s="14">
        <v>40</v>
      </c>
      <c r="L1436" s="14">
        <v>39</v>
      </c>
      <c r="M1436" s="14">
        <v>0.78</v>
      </c>
      <c r="N1436" s="14">
        <f t="shared" si="66"/>
        <v>0.95238095238095233</v>
      </c>
      <c r="O1436" s="14">
        <f t="shared" si="67"/>
        <v>4.3093922651933729</v>
      </c>
      <c r="P1436" s="14"/>
      <c r="Q1436" s="14"/>
      <c r="R1436" s="14"/>
      <c r="W1436" t="s">
        <v>3530</v>
      </c>
      <c r="X1436" s="6">
        <v>2004</v>
      </c>
      <c r="Z1436" s="6">
        <v>0</v>
      </c>
      <c r="AD1436" s="14">
        <v>42</v>
      </c>
    </row>
    <row r="1437" spans="1:30">
      <c r="A1437" s="9">
        <v>10</v>
      </c>
      <c r="B1437" s="9" t="str">
        <f t="shared" si="68"/>
        <v>Thump T1067</v>
      </c>
      <c r="C1437" s="14" t="s">
        <v>1668</v>
      </c>
      <c r="D1437" s="14" t="s">
        <v>2195</v>
      </c>
      <c r="E1437" s="39"/>
      <c r="F1437" s="14"/>
      <c r="G1437" s="14"/>
      <c r="H1437" s="14"/>
      <c r="I1437" s="14">
        <v>91</v>
      </c>
      <c r="J1437" s="9"/>
      <c r="K1437" s="14">
        <v>33</v>
      </c>
      <c r="L1437" s="14">
        <v>40</v>
      </c>
      <c r="M1437" s="14">
        <v>0.66</v>
      </c>
      <c r="N1437" s="14">
        <f t="shared" si="66"/>
        <v>0.84615384615384615</v>
      </c>
      <c r="O1437" s="14">
        <f t="shared" si="67"/>
        <v>3.0000000000000009</v>
      </c>
      <c r="P1437" s="14"/>
      <c r="Q1437" s="14"/>
      <c r="R1437" s="14"/>
      <c r="W1437" t="s">
        <v>3530</v>
      </c>
      <c r="X1437" s="6">
        <v>2004</v>
      </c>
      <c r="Z1437" s="6">
        <v>0</v>
      </c>
      <c r="AD1437" s="14">
        <v>39</v>
      </c>
    </row>
    <row r="1438" spans="1:30">
      <c r="A1438" s="9">
        <v>10</v>
      </c>
      <c r="B1438" s="9" t="str">
        <f t="shared" si="68"/>
        <v>Thump T9010</v>
      </c>
      <c r="C1438" s="14" t="s">
        <v>1668</v>
      </c>
      <c r="D1438" s="14" t="s">
        <v>2196</v>
      </c>
      <c r="E1438" s="39"/>
      <c r="F1438" s="14"/>
      <c r="G1438" s="14"/>
      <c r="H1438" s="14">
        <v>400</v>
      </c>
      <c r="I1438" s="14">
        <v>92</v>
      </c>
      <c r="J1438" s="9"/>
      <c r="K1438" s="14">
        <v>45</v>
      </c>
      <c r="L1438" s="14">
        <v>41</v>
      </c>
      <c r="M1438" s="14">
        <v>0.63</v>
      </c>
      <c r="N1438" s="14">
        <f t="shared" si="66"/>
        <v>0.88235294117647056</v>
      </c>
      <c r="O1438" s="14">
        <f t="shared" si="67"/>
        <v>2.2027972027972029</v>
      </c>
      <c r="P1438" s="14"/>
      <c r="Q1438" s="14"/>
      <c r="R1438" s="14"/>
      <c r="W1438" t="s">
        <v>3530</v>
      </c>
      <c r="X1438" s="6">
        <v>2004</v>
      </c>
      <c r="Z1438" s="6">
        <v>0</v>
      </c>
      <c r="AD1438" s="14">
        <v>51</v>
      </c>
    </row>
    <row r="1439" spans="1:30">
      <c r="A1439" s="9">
        <v>10</v>
      </c>
      <c r="B1439" s="9" t="str">
        <f t="shared" si="68"/>
        <v>Ultimate CA1025</v>
      </c>
      <c r="C1439" s="14" t="s">
        <v>936</v>
      </c>
      <c r="D1439" s="14" t="s">
        <v>2197</v>
      </c>
      <c r="E1439" s="39"/>
      <c r="F1439" s="14"/>
      <c r="G1439" s="14"/>
      <c r="H1439" s="14">
        <v>60</v>
      </c>
      <c r="I1439" s="14">
        <v>90</v>
      </c>
      <c r="J1439" s="9">
        <v>6.35</v>
      </c>
      <c r="K1439" s="14">
        <v>38</v>
      </c>
      <c r="L1439" s="14">
        <v>93.49</v>
      </c>
      <c r="M1439" s="14">
        <v>0.71</v>
      </c>
      <c r="N1439" s="14">
        <f t="shared" si="66"/>
        <v>0</v>
      </c>
      <c r="O1439" s="14">
        <f t="shared" si="67"/>
        <v>0</v>
      </c>
      <c r="P1439" s="14"/>
      <c r="Q1439" s="14"/>
      <c r="R1439" s="14"/>
      <c r="W1439" t="s">
        <v>3530</v>
      </c>
      <c r="X1439" s="6">
        <v>2004</v>
      </c>
      <c r="Z1439" s="6">
        <v>0</v>
      </c>
      <c r="AD1439" s="14"/>
    </row>
    <row r="1440" spans="1:30">
      <c r="A1440" s="9">
        <v>10</v>
      </c>
      <c r="B1440" s="9" t="str">
        <f t="shared" si="68"/>
        <v>Ultimate IMC1030</v>
      </c>
      <c r="C1440" s="14" t="s">
        <v>936</v>
      </c>
      <c r="D1440" s="14" t="s">
        <v>2198</v>
      </c>
      <c r="E1440" s="39"/>
      <c r="F1440" s="14"/>
      <c r="G1440" s="14"/>
      <c r="H1440" s="14">
        <v>100</v>
      </c>
      <c r="I1440" s="14">
        <v>92</v>
      </c>
      <c r="J1440" s="9">
        <v>5.08</v>
      </c>
      <c r="K1440" s="14">
        <v>38</v>
      </c>
      <c r="L1440" s="14">
        <v>82.16</v>
      </c>
      <c r="M1440" s="14">
        <v>0.38</v>
      </c>
      <c r="N1440" s="14">
        <f t="shared" si="66"/>
        <v>0</v>
      </c>
      <c r="O1440" s="14">
        <f t="shared" si="67"/>
        <v>0</v>
      </c>
      <c r="P1440" s="14"/>
      <c r="Q1440" s="14"/>
      <c r="R1440" s="14"/>
      <c r="W1440" t="s">
        <v>3530</v>
      </c>
      <c r="X1440" s="6">
        <v>2004</v>
      </c>
      <c r="Z1440" s="6">
        <v>0</v>
      </c>
      <c r="AD1440" s="14"/>
    </row>
    <row r="1441" spans="1:30">
      <c r="A1441" s="9">
        <v>10</v>
      </c>
      <c r="B1441" s="9" t="str">
        <f t="shared" si="68"/>
        <v>Ultimate MW1025A</v>
      </c>
      <c r="C1441" s="14" t="s">
        <v>936</v>
      </c>
      <c r="D1441" s="14" t="s">
        <v>2199</v>
      </c>
      <c r="E1441" s="39"/>
      <c r="F1441" s="14"/>
      <c r="G1441" s="14"/>
      <c r="H1441" s="14">
        <v>85</v>
      </c>
      <c r="I1441" s="14">
        <v>92</v>
      </c>
      <c r="J1441" s="9">
        <v>3.8</v>
      </c>
      <c r="K1441" s="14">
        <v>35</v>
      </c>
      <c r="L1441" s="14">
        <v>118.9</v>
      </c>
      <c r="M1441" s="14">
        <v>0.46650000000000003</v>
      </c>
      <c r="N1441" s="14">
        <f t="shared" si="66"/>
        <v>0.53846153846153844</v>
      </c>
      <c r="O1441" s="14">
        <f t="shared" si="67"/>
        <v>3.4906467129877075</v>
      </c>
      <c r="P1441" s="14"/>
      <c r="Q1441" s="14"/>
      <c r="R1441" s="14"/>
      <c r="W1441" t="s">
        <v>3530</v>
      </c>
      <c r="X1441" s="6">
        <v>2004</v>
      </c>
      <c r="Z1441" s="6">
        <v>0</v>
      </c>
      <c r="AD1441" s="14">
        <v>65</v>
      </c>
    </row>
    <row r="1442" spans="1:30">
      <c r="A1442" s="9">
        <v>10</v>
      </c>
      <c r="B1442" s="9" t="str">
        <f t="shared" si="68"/>
        <v>Ultimate MW1025A</v>
      </c>
      <c r="C1442" s="14" t="s">
        <v>936</v>
      </c>
      <c r="D1442" s="14" t="s">
        <v>2199</v>
      </c>
      <c r="E1442" s="39"/>
      <c r="F1442" s="14"/>
      <c r="G1442" s="14"/>
      <c r="H1442" s="14">
        <v>85</v>
      </c>
      <c r="I1442" s="14">
        <v>93</v>
      </c>
      <c r="J1442" s="9">
        <v>3.81</v>
      </c>
      <c r="K1442" s="14">
        <v>35</v>
      </c>
      <c r="L1442" s="14">
        <v>118.99</v>
      </c>
      <c r="M1442" s="14">
        <v>0.34</v>
      </c>
      <c r="N1442" s="14">
        <f t="shared" si="66"/>
        <v>0</v>
      </c>
      <c r="O1442" s="14">
        <f t="shared" si="67"/>
        <v>0</v>
      </c>
      <c r="P1442" s="14"/>
      <c r="Q1442" s="14"/>
      <c r="R1442" s="14"/>
      <c r="W1442" t="s">
        <v>3530</v>
      </c>
      <c r="X1442" s="6">
        <v>2004</v>
      </c>
      <c r="Z1442" s="6">
        <v>0</v>
      </c>
      <c r="AD1442" s="14"/>
    </row>
    <row r="1443" spans="1:30">
      <c r="A1443" s="9">
        <v>10</v>
      </c>
      <c r="B1443" s="9" t="str">
        <f t="shared" si="68"/>
        <v>Ultimate PW1035</v>
      </c>
      <c r="C1443" s="14" t="s">
        <v>936</v>
      </c>
      <c r="D1443" s="14" t="s">
        <v>2200</v>
      </c>
      <c r="E1443" s="39"/>
      <c r="F1443" s="14"/>
      <c r="G1443" s="14"/>
      <c r="H1443" s="14">
        <v>160</v>
      </c>
      <c r="I1443" s="14">
        <v>88</v>
      </c>
      <c r="J1443" s="9">
        <v>8.9</v>
      </c>
      <c r="K1443" s="14">
        <v>29</v>
      </c>
      <c r="L1443" s="14">
        <v>84.4</v>
      </c>
      <c r="M1443" s="14">
        <v>0.43409999999999999</v>
      </c>
      <c r="N1443" s="14">
        <f t="shared" si="66"/>
        <v>0.48333333333333334</v>
      </c>
      <c r="O1443" s="14">
        <f t="shared" si="67"/>
        <v>4.2616452268111065</v>
      </c>
      <c r="P1443" s="14"/>
      <c r="Q1443" s="14"/>
      <c r="R1443" s="14"/>
      <c r="W1443" t="s">
        <v>3530</v>
      </c>
      <c r="X1443" s="6">
        <v>2004</v>
      </c>
      <c r="Z1443" s="6">
        <v>0</v>
      </c>
      <c r="AD1443" s="14">
        <v>60</v>
      </c>
    </row>
    <row r="1444" spans="1:30">
      <c r="A1444" s="9">
        <v>10</v>
      </c>
      <c r="B1444" s="9" t="str">
        <f t="shared" si="68"/>
        <v>Ultimate PW1035DV</v>
      </c>
      <c r="C1444" s="14" t="s">
        <v>936</v>
      </c>
      <c r="D1444" s="14" t="s">
        <v>2201</v>
      </c>
      <c r="E1444" s="39"/>
      <c r="F1444" s="14"/>
      <c r="G1444" s="14"/>
      <c r="H1444" s="14">
        <v>210</v>
      </c>
      <c r="I1444" s="14">
        <v>86</v>
      </c>
      <c r="J1444" s="9">
        <v>7.6</v>
      </c>
      <c r="K1444" s="14">
        <v>28</v>
      </c>
      <c r="L1444" s="14">
        <v>76.5</v>
      </c>
      <c r="M1444" s="14">
        <v>0.57769999999999999</v>
      </c>
      <c r="N1444" s="14">
        <f t="shared" si="66"/>
        <v>0.66666666666666663</v>
      </c>
      <c r="O1444" s="14">
        <f t="shared" si="67"/>
        <v>4.3289621581116515</v>
      </c>
      <c r="P1444" s="14"/>
      <c r="Q1444" s="14"/>
      <c r="R1444" s="14"/>
      <c r="W1444" t="s">
        <v>3530</v>
      </c>
      <c r="X1444" s="6">
        <v>2004</v>
      </c>
      <c r="Z1444" s="6">
        <v>0</v>
      </c>
      <c r="AD1444" s="14">
        <v>42</v>
      </c>
    </row>
    <row r="1445" spans="1:30">
      <c r="A1445" s="9">
        <v>10</v>
      </c>
      <c r="B1445" s="9" t="str">
        <f t="shared" si="68"/>
        <v>Ultimate REFLEX 10</v>
      </c>
      <c r="C1445" s="14" t="s">
        <v>936</v>
      </c>
      <c r="D1445" s="14" t="s">
        <v>2202</v>
      </c>
      <c r="E1445" s="39"/>
      <c r="F1445" s="14"/>
      <c r="G1445" s="14"/>
      <c r="H1445" s="14">
        <v>375</v>
      </c>
      <c r="I1445" s="14">
        <v>91</v>
      </c>
      <c r="J1445" s="9">
        <v>7.6</v>
      </c>
      <c r="K1445" s="14">
        <v>30</v>
      </c>
      <c r="L1445" s="14">
        <v>111.3</v>
      </c>
      <c r="M1445" s="14">
        <v>0.36009999999999998</v>
      </c>
      <c r="N1445" s="14">
        <f t="shared" si="66"/>
        <v>0.37037037037037035</v>
      </c>
      <c r="O1445" s="14">
        <f t="shared" si="67"/>
        <v>12.985935809592487</v>
      </c>
      <c r="P1445" s="14"/>
      <c r="Q1445" s="14"/>
      <c r="R1445" s="14"/>
      <c r="W1445" t="s">
        <v>3530</v>
      </c>
      <c r="X1445" s="6">
        <v>2004</v>
      </c>
      <c r="Z1445" s="6">
        <v>0</v>
      </c>
      <c r="AD1445" s="14">
        <v>81</v>
      </c>
    </row>
    <row r="1446" spans="1:30">
      <c r="A1446" s="9">
        <v>10</v>
      </c>
      <c r="B1446" s="9" t="str">
        <f t="shared" si="68"/>
        <v>Vifa M25WO-49-08</v>
      </c>
      <c r="C1446" s="14" t="s">
        <v>260</v>
      </c>
      <c r="D1446" s="14" t="s">
        <v>2203</v>
      </c>
      <c r="E1446" s="39"/>
      <c r="F1446" s="14"/>
      <c r="G1446" s="14"/>
      <c r="H1446" s="14">
        <v>80</v>
      </c>
      <c r="I1446" s="14">
        <v>90</v>
      </c>
      <c r="J1446" s="9"/>
      <c r="K1446" s="14">
        <v>25</v>
      </c>
      <c r="L1446" s="14">
        <v>164</v>
      </c>
      <c r="M1446" s="14">
        <v>0.28999999999999998</v>
      </c>
      <c r="N1446" s="14">
        <f t="shared" si="66"/>
        <v>0.30864197530864196</v>
      </c>
      <c r="O1446" s="14">
        <f t="shared" si="67"/>
        <v>4.8013245033112577</v>
      </c>
      <c r="P1446" s="14"/>
      <c r="Q1446" s="14"/>
      <c r="R1446" s="14"/>
      <c r="W1446" t="s">
        <v>3530</v>
      </c>
      <c r="X1446" s="6">
        <v>2004</v>
      </c>
      <c r="Z1446" s="6">
        <v>0</v>
      </c>
      <c r="AD1446" s="14">
        <v>81</v>
      </c>
    </row>
    <row r="1447" spans="1:30">
      <c r="A1447" s="9">
        <v>10</v>
      </c>
      <c r="B1447" s="9" t="str">
        <f t="shared" si="68"/>
        <v>Vifa PL26WR09-04</v>
      </c>
      <c r="C1447" s="14" t="s">
        <v>260</v>
      </c>
      <c r="D1447" s="14" t="s">
        <v>2204</v>
      </c>
      <c r="E1447" s="39"/>
      <c r="F1447" s="14"/>
      <c r="G1447" s="14"/>
      <c r="H1447" s="14">
        <v>125</v>
      </c>
      <c r="I1447" s="14">
        <v>89</v>
      </c>
      <c r="J1447" s="9"/>
      <c r="K1447" s="14">
        <v>26</v>
      </c>
      <c r="L1447" s="14">
        <v>110</v>
      </c>
      <c r="M1447" s="14">
        <v>0.35</v>
      </c>
      <c r="N1447" s="14">
        <f t="shared" si="66"/>
        <v>0.38235294117647056</v>
      </c>
      <c r="O1447" s="14">
        <f t="shared" si="67"/>
        <v>4.1363636363636358</v>
      </c>
      <c r="P1447" s="14"/>
      <c r="Q1447" s="14"/>
      <c r="R1447" s="14"/>
      <c r="W1447" t="s">
        <v>3530</v>
      </c>
      <c r="X1447" s="6">
        <v>2004</v>
      </c>
      <c r="Z1447" s="6">
        <v>0</v>
      </c>
      <c r="AD1447" s="14">
        <v>68</v>
      </c>
    </row>
    <row r="1448" spans="1:30">
      <c r="A1448" s="9">
        <v>10</v>
      </c>
      <c r="B1448" s="9" t="str">
        <f t="shared" si="68"/>
        <v>Vifa PL26WR09-08</v>
      </c>
      <c r="C1448" s="14" t="s">
        <v>260</v>
      </c>
      <c r="D1448" s="14" t="s">
        <v>2205</v>
      </c>
      <c r="E1448" s="39"/>
      <c r="F1448" s="14"/>
      <c r="G1448" s="14"/>
      <c r="H1448" s="14">
        <v>125</v>
      </c>
      <c r="I1448" s="14">
        <v>87</v>
      </c>
      <c r="J1448" s="9"/>
      <c r="K1448" s="14">
        <v>27</v>
      </c>
      <c r="L1448" s="14">
        <v>110</v>
      </c>
      <c r="M1448" s="14">
        <v>0.39</v>
      </c>
      <c r="N1448" s="14">
        <f t="shared" si="66"/>
        <v>0.42857142857142855</v>
      </c>
      <c r="O1448" s="14">
        <f t="shared" si="67"/>
        <v>4.3333333333333401</v>
      </c>
      <c r="P1448" s="14"/>
      <c r="Q1448" s="14"/>
      <c r="R1448" s="14"/>
      <c r="W1448" t="s">
        <v>3530</v>
      </c>
      <c r="X1448" s="6">
        <v>2004</v>
      </c>
      <c r="Z1448" s="6">
        <v>0</v>
      </c>
      <c r="AD1448" s="14">
        <v>63</v>
      </c>
    </row>
    <row r="1449" spans="1:30">
      <c r="A1449" s="9">
        <v>10</v>
      </c>
      <c r="B1449" s="9" t="str">
        <f t="shared" si="68"/>
        <v>Visaton GF 250 2 Ohm</v>
      </c>
      <c r="C1449" s="14" t="s">
        <v>752</v>
      </c>
      <c r="D1449" s="14" t="s">
        <v>2206</v>
      </c>
      <c r="E1449" s="39"/>
      <c r="F1449" s="14"/>
      <c r="G1449" s="14"/>
      <c r="H1449" s="14">
        <v>150</v>
      </c>
      <c r="I1449" s="14">
        <v>90</v>
      </c>
      <c r="J1449" s="9">
        <v>16</v>
      </c>
      <c r="K1449" s="14">
        <v>26</v>
      </c>
      <c r="L1449" s="14">
        <v>110</v>
      </c>
      <c r="M1449" s="14">
        <v>0.28999999999999998</v>
      </c>
      <c r="N1449" s="14">
        <f t="shared" si="66"/>
        <v>0.30952380952380953</v>
      </c>
      <c r="O1449" s="14">
        <f t="shared" si="67"/>
        <v>4.5975609756097526</v>
      </c>
      <c r="P1449" s="14"/>
      <c r="Q1449" s="14"/>
      <c r="R1449" s="14"/>
      <c r="W1449" t="s">
        <v>3530</v>
      </c>
      <c r="X1449" s="6">
        <v>2004</v>
      </c>
      <c r="Z1449" s="6">
        <v>0</v>
      </c>
      <c r="AD1449" s="14">
        <v>84</v>
      </c>
    </row>
    <row r="1450" spans="1:30">
      <c r="A1450" s="9">
        <v>10</v>
      </c>
      <c r="B1450" s="9" t="str">
        <f t="shared" si="68"/>
        <v>Visaton GF 250 4 Ohm</v>
      </c>
      <c r="C1450" s="14" t="s">
        <v>752</v>
      </c>
      <c r="D1450" s="14" t="s">
        <v>2207</v>
      </c>
      <c r="E1450" s="39"/>
      <c r="F1450" s="14"/>
      <c r="G1450" s="14"/>
      <c r="H1450" s="14">
        <v>150</v>
      </c>
      <c r="I1450" s="14">
        <v>87</v>
      </c>
      <c r="J1450" s="9">
        <v>16</v>
      </c>
      <c r="K1450" s="14">
        <v>26</v>
      </c>
      <c r="L1450" s="14">
        <v>110</v>
      </c>
      <c r="M1450" s="14">
        <v>0.55000000000000004</v>
      </c>
      <c r="N1450" s="14">
        <f t="shared" si="66"/>
        <v>0.63414634146341464</v>
      </c>
      <c r="O1450" s="14">
        <f t="shared" si="67"/>
        <v>4.1449275362318838</v>
      </c>
      <c r="P1450" s="14"/>
      <c r="Q1450" s="14"/>
      <c r="R1450" s="14"/>
      <c r="W1450" t="s">
        <v>3530</v>
      </c>
      <c r="X1450" s="6">
        <v>2004</v>
      </c>
      <c r="Z1450" s="6">
        <v>0</v>
      </c>
      <c r="AD1450" s="14">
        <v>41</v>
      </c>
    </row>
    <row r="1451" spans="1:30">
      <c r="A1451" s="9">
        <v>10</v>
      </c>
      <c r="B1451" s="9" t="str">
        <f t="shared" si="68"/>
        <v>Visaton GF 250 8 Ohm</v>
      </c>
      <c r="C1451" s="14" t="s">
        <v>752</v>
      </c>
      <c r="D1451" s="14" t="s">
        <v>2208</v>
      </c>
      <c r="E1451" s="39"/>
      <c r="F1451" s="14"/>
      <c r="G1451" s="14"/>
      <c r="H1451" s="14">
        <v>150</v>
      </c>
      <c r="I1451" s="14">
        <v>90</v>
      </c>
      <c r="J1451" s="9">
        <v>16</v>
      </c>
      <c r="K1451" s="14">
        <v>24</v>
      </c>
      <c r="L1451" s="14">
        <v>134</v>
      </c>
      <c r="M1451" s="14">
        <v>0.28000000000000003</v>
      </c>
      <c r="N1451" s="14">
        <f t="shared" si="66"/>
        <v>0.28915662650602408</v>
      </c>
      <c r="O1451" s="14">
        <f t="shared" si="67"/>
        <v>8.8421052631579258</v>
      </c>
      <c r="P1451" s="14"/>
      <c r="Q1451" s="14"/>
      <c r="R1451" s="14"/>
      <c r="W1451" t="s">
        <v>3530</v>
      </c>
      <c r="X1451" s="6">
        <v>2004</v>
      </c>
      <c r="Z1451" s="6">
        <v>0</v>
      </c>
      <c r="AD1451" s="14">
        <v>83</v>
      </c>
    </row>
    <row r="1452" spans="1:30">
      <c r="A1452" s="9">
        <v>10</v>
      </c>
      <c r="B1452" s="9" t="str">
        <f t="shared" si="68"/>
        <v>Visaton W 250 8 Ohm</v>
      </c>
      <c r="C1452" s="14" t="s">
        <v>752</v>
      </c>
      <c r="D1452" s="14" t="s">
        <v>2209</v>
      </c>
      <c r="E1452" s="39"/>
      <c r="F1452" s="14"/>
      <c r="G1452" s="14"/>
      <c r="H1452" s="14">
        <v>90</v>
      </c>
      <c r="I1452" s="14">
        <v>90</v>
      </c>
      <c r="J1452" s="9">
        <v>9</v>
      </c>
      <c r="K1452" s="14">
        <v>37</v>
      </c>
      <c r="L1452" s="14">
        <v>135</v>
      </c>
      <c r="M1452" s="14">
        <v>0.75</v>
      </c>
      <c r="N1452" s="14">
        <f t="shared" si="66"/>
        <v>1</v>
      </c>
      <c r="O1452" s="14">
        <f t="shared" si="67"/>
        <v>3.0000000000000009</v>
      </c>
      <c r="P1452" s="14"/>
      <c r="Q1452" s="14"/>
      <c r="R1452" s="14"/>
      <c r="W1452" t="s">
        <v>3530</v>
      </c>
      <c r="X1452" s="6">
        <v>2004</v>
      </c>
      <c r="Z1452" s="6">
        <v>0</v>
      </c>
      <c r="AD1452" s="14">
        <v>37</v>
      </c>
    </row>
    <row r="1453" spans="1:30">
      <c r="A1453" s="9">
        <v>10</v>
      </c>
      <c r="B1453" s="9" t="str">
        <f t="shared" si="68"/>
        <v>Visaton W 250 NG 4 Ohm</v>
      </c>
      <c r="C1453" s="14" t="s">
        <v>752</v>
      </c>
      <c r="D1453" s="14" t="s">
        <v>2210</v>
      </c>
      <c r="E1453" s="39"/>
      <c r="F1453" s="14"/>
      <c r="G1453" s="14"/>
      <c r="H1453" s="14">
        <v>80</v>
      </c>
      <c r="I1453" s="14">
        <v>90</v>
      </c>
      <c r="J1453" s="9">
        <v>9</v>
      </c>
      <c r="K1453" s="14">
        <v>37</v>
      </c>
      <c r="L1453" s="14">
        <v>120</v>
      </c>
      <c r="M1453" s="14">
        <v>0.87</v>
      </c>
      <c r="N1453" s="14">
        <f t="shared" si="66"/>
        <v>1.088235294117647</v>
      </c>
      <c r="O1453" s="14">
        <f t="shared" si="67"/>
        <v>4.3382749326145573</v>
      </c>
      <c r="P1453" s="14"/>
      <c r="Q1453" s="14"/>
      <c r="R1453" s="14"/>
      <c r="W1453" t="s">
        <v>3530</v>
      </c>
      <c r="X1453" s="6">
        <v>2004</v>
      </c>
      <c r="Z1453" s="6">
        <v>0</v>
      </c>
      <c r="AD1453" s="14">
        <v>34</v>
      </c>
    </row>
    <row r="1454" spans="1:30">
      <c r="A1454" s="9">
        <v>10</v>
      </c>
      <c r="B1454" s="9" t="str">
        <f t="shared" si="68"/>
        <v>Visaton W 250 S 4 Ohm</v>
      </c>
      <c r="C1454" s="14" t="s">
        <v>752</v>
      </c>
      <c r="D1454" s="14" t="s">
        <v>2211</v>
      </c>
      <c r="E1454" s="39"/>
      <c r="F1454" s="14"/>
      <c r="G1454" s="14"/>
      <c r="H1454" s="14">
        <v>100</v>
      </c>
      <c r="I1454" s="14">
        <v>90</v>
      </c>
      <c r="J1454" s="9">
        <v>7</v>
      </c>
      <c r="K1454" s="14">
        <v>31</v>
      </c>
      <c r="L1454" s="14">
        <v>140</v>
      </c>
      <c r="M1454" s="14">
        <v>0.3</v>
      </c>
      <c r="N1454" s="14">
        <f t="shared" si="66"/>
        <v>0.34831460674157305</v>
      </c>
      <c r="O1454" s="14">
        <f t="shared" si="67"/>
        <v>2.1627906976744162</v>
      </c>
      <c r="P1454" s="14"/>
      <c r="Q1454" s="14"/>
      <c r="R1454" s="14"/>
      <c r="W1454" t="s">
        <v>3530</v>
      </c>
      <c r="X1454" s="6">
        <v>2004</v>
      </c>
      <c r="Z1454" s="6">
        <v>0</v>
      </c>
      <c r="AD1454" s="14">
        <v>89</v>
      </c>
    </row>
    <row r="1455" spans="1:30">
      <c r="A1455" s="9">
        <v>10</v>
      </c>
      <c r="B1455" s="9" t="str">
        <f t="shared" si="68"/>
        <v>Visaton W 250 S 8 Ohm</v>
      </c>
      <c r="C1455" s="14" t="s">
        <v>752</v>
      </c>
      <c r="D1455" s="14" t="s">
        <v>2212</v>
      </c>
      <c r="E1455" s="39"/>
      <c r="F1455" s="14"/>
      <c r="G1455" s="14"/>
      <c r="H1455" s="14">
        <v>100</v>
      </c>
      <c r="I1455" s="14">
        <v>90</v>
      </c>
      <c r="J1455" s="9">
        <v>7</v>
      </c>
      <c r="K1455" s="14">
        <v>31</v>
      </c>
      <c r="L1455" s="14">
        <v>140</v>
      </c>
      <c r="M1455" s="14">
        <v>0.4</v>
      </c>
      <c r="N1455" s="14">
        <f t="shared" si="66"/>
        <v>0.49206349206349204</v>
      </c>
      <c r="O1455" s="14">
        <f t="shared" si="67"/>
        <v>2.1379310344827585</v>
      </c>
      <c r="P1455" s="14"/>
      <c r="Q1455" s="14"/>
      <c r="R1455" s="14"/>
      <c r="W1455" t="s">
        <v>3530</v>
      </c>
      <c r="X1455" s="6">
        <v>2004</v>
      </c>
      <c r="Z1455" s="6">
        <v>0</v>
      </c>
      <c r="AD1455" s="14">
        <v>63</v>
      </c>
    </row>
    <row r="1456" spans="1:30">
      <c r="A1456" s="9">
        <v>10</v>
      </c>
      <c r="B1456" s="9" t="str">
        <f t="shared" si="68"/>
        <v>Visaton WS 25 E 4 Ohm</v>
      </c>
      <c r="C1456" s="14" t="s">
        <v>752</v>
      </c>
      <c r="D1456" s="14" t="s">
        <v>2213</v>
      </c>
      <c r="E1456" s="39"/>
      <c r="F1456" s="14"/>
      <c r="G1456" s="14"/>
      <c r="H1456" s="14">
        <v>80</v>
      </c>
      <c r="I1456" s="14">
        <v>88</v>
      </c>
      <c r="J1456" s="9">
        <v>6</v>
      </c>
      <c r="K1456" s="14">
        <v>41</v>
      </c>
      <c r="L1456" s="14">
        <v>85</v>
      </c>
      <c r="M1456" s="14">
        <v>1.05</v>
      </c>
      <c r="N1456" s="14">
        <f t="shared" si="66"/>
        <v>1.5769230769230769</v>
      </c>
      <c r="O1456" s="14">
        <f t="shared" si="67"/>
        <v>3.1423357664233582</v>
      </c>
      <c r="P1456" s="14"/>
      <c r="Q1456" s="14"/>
      <c r="R1456" s="14"/>
      <c r="W1456" t="s">
        <v>3530</v>
      </c>
      <c r="X1456" s="6">
        <v>2004</v>
      </c>
      <c r="Z1456" s="6">
        <v>0</v>
      </c>
      <c r="AD1456" s="14">
        <v>26</v>
      </c>
    </row>
    <row r="1457" spans="1:30">
      <c r="A1457" s="9">
        <v>10</v>
      </c>
      <c r="B1457" s="9" t="str">
        <f t="shared" si="68"/>
        <v>Visaton WS 25 E 8 Ohm</v>
      </c>
      <c r="C1457" s="14" t="s">
        <v>752</v>
      </c>
      <c r="D1457" s="14" t="s">
        <v>2214</v>
      </c>
      <c r="E1457" s="39"/>
      <c r="F1457" s="14"/>
      <c r="G1457" s="14"/>
      <c r="H1457" s="14">
        <v>80</v>
      </c>
      <c r="I1457" s="14">
        <v>88</v>
      </c>
      <c r="J1457" s="9">
        <v>6</v>
      </c>
      <c r="K1457" s="14">
        <v>40</v>
      </c>
      <c r="L1457" s="14">
        <v>90</v>
      </c>
      <c r="M1457" s="14">
        <v>1</v>
      </c>
      <c r="N1457" s="14">
        <f t="shared" si="66"/>
        <v>1.5384615384615385</v>
      </c>
      <c r="O1457" s="14">
        <f t="shared" si="67"/>
        <v>2.8571428571428563</v>
      </c>
      <c r="P1457" s="14"/>
      <c r="Q1457" s="14"/>
      <c r="R1457" s="14"/>
      <c r="W1457" t="s">
        <v>3530</v>
      </c>
      <c r="X1457" s="6">
        <v>2004</v>
      </c>
      <c r="Z1457" s="6">
        <v>0</v>
      </c>
      <c r="AD1457" s="14">
        <v>26</v>
      </c>
    </row>
    <row r="1458" spans="1:30">
      <c r="A1458" s="9">
        <v>10</v>
      </c>
      <c r="B1458" s="9" t="str">
        <f t="shared" si="68"/>
        <v>Volt B250.2-16ohm</v>
      </c>
      <c r="C1458" s="14" t="s">
        <v>1700</v>
      </c>
      <c r="D1458" s="14" t="s">
        <v>2215</v>
      </c>
      <c r="E1458" s="39"/>
      <c r="F1458" s="14"/>
      <c r="G1458" s="14"/>
      <c r="H1458" s="14">
        <v>150</v>
      </c>
      <c r="I1458" s="14">
        <v>92</v>
      </c>
      <c r="J1458" s="9">
        <v>6</v>
      </c>
      <c r="K1458" s="14">
        <v>29</v>
      </c>
      <c r="L1458" s="14">
        <v>90</v>
      </c>
      <c r="M1458" s="14">
        <v>0.2</v>
      </c>
      <c r="N1458" s="14">
        <f t="shared" si="66"/>
        <v>0.2196969696969697</v>
      </c>
      <c r="O1458" s="14">
        <f t="shared" si="67"/>
        <v>2.2307692307692317</v>
      </c>
      <c r="P1458" s="14"/>
      <c r="Q1458" s="14"/>
      <c r="R1458" s="14"/>
      <c r="W1458" t="s">
        <v>3530</v>
      </c>
      <c r="X1458" s="6">
        <v>2004</v>
      </c>
      <c r="Z1458" s="6">
        <v>0</v>
      </c>
      <c r="AD1458" s="14">
        <v>132</v>
      </c>
    </row>
    <row r="1459" spans="1:30">
      <c r="A1459" s="9">
        <v>10</v>
      </c>
      <c r="B1459" s="9" t="str">
        <f t="shared" si="68"/>
        <v>Volt B250.2-8ohm</v>
      </c>
      <c r="C1459" s="14" t="s">
        <v>1700</v>
      </c>
      <c r="D1459" s="14" t="s">
        <v>2216</v>
      </c>
      <c r="E1459" s="39"/>
      <c r="F1459" s="14"/>
      <c r="G1459" s="14"/>
      <c r="H1459" s="14">
        <v>150</v>
      </c>
      <c r="I1459" s="14">
        <v>92</v>
      </c>
      <c r="J1459" s="9">
        <v>6</v>
      </c>
      <c r="K1459" s="14">
        <v>29</v>
      </c>
      <c r="L1459" s="14">
        <v>90</v>
      </c>
      <c r="M1459" s="14">
        <v>0.2</v>
      </c>
      <c r="N1459" s="14">
        <f t="shared" si="66"/>
        <v>0.2196969696969697</v>
      </c>
      <c r="O1459" s="14">
        <f t="shared" si="67"/>
        <v>2.2307692307692317</v>
      </c>
      <c r="P1459" s="14"/>
      <c r="Q1459" s="14"/>
      <c r="R1459" s="14"/>
      <c r="W1459" t="s">
        <v>3530</v>
      </c>
      <c r="X1459" s="6">
        <v>2004</v>
      </c>
      <c r="Z1459" s="6">
        <v>0</v>
      </c>
      <c r="AD1459" s="14">
        <v>132</v>
      </c>
    </row>
    <row r="1460" spans="1:30">
      <c r="A1460" s="9">
        <v>10</v>
      </c>
      <c r="B1460" s="9" t="str">
        <f t="shared" si="68"/>
        <v>Volt B250.8-16ohm</v>
      </c>
      <c r="C1460" s="14" t="s">
        <v>1700</v>
      </c>
      <c r="D1460" s="14" t="s">
        <v>2217</v>
      </c>
      <c r="E1460" s="39"/>
      <c r="F1460" s="14"/>
      <c r="G1460" s="14"/>
      <c r="H1460" s="14">
        <v>150</v>
      </c>
      <c r="I1460" s="14">
        <v>89</v>
      </c>
      <c r="J1460" s="9">
        <v>5.5</v>
      </c>
      <c r="K1460" s="14">
        <v>24</v>
      </c>
      <c r="L1460" s="14">
        <v>126</v>
      </c>
      <c r="M1460" s="14">
        <v>0.3</v>
      </c>
      <c r="N1460" s="14">
        <f t="shared" si="66"/>
        <v>0.34782608695652173</v>
      </c>
      <c r="O1460" s="14">
        <f t="shared" si="67"/>
        <v>2.1818181818181812</v>
      </c>
      <c r="P1460" s="14"/>
      <c r="Q1460" s="14"/>
      <c r="R1460" s="14"/>
      <c r="W1460" t="s">
        <v>3530</v>
      </c>
      <c r="X1460" s="6">
        <v>2004</v>
      </c>
      <c r="Z1460" s="6">
        <v>0</v>
      </c>
      <c r="AD1460" s="14">
        <v>69</v>
      </c>
    </row>
    <row r="1461" spans="1:30">
      <c r="A1461" s="9">
        <v>10</v>
      </c>
      <c r="B1461" s="9" t="str">
        <f t="shared" si="68"/>
        <v>Volt B250.8-8ohm</v>
      </c>
      <c r="C1461" s="14" t="s">
        <v>1700</v>
      </c>
      <c r="D1461" s="14" t="s">
        <v>2218</v>
      </c>
      <c r="E1461" s="39"/>
      <c r="F1461" s="14"/>
      <c r="G1461" s="14"/>
      <c r="H1461" s="14">
        <v>150</v>
      </c>
      <c r="I1461" s="14">
        <v>89</v>
      </c>
      <c r="J1461" s="9">
        <v>5.5</v>
      </c>
      <c r="K1461" s="14">
        <v>24</v>
      </c>
      <c r="L1461" s="14">
        <v>126</v>
      </c>
      <c r="M1461" s="14">
        <v>0.3</v>
      </c>
      <c r="N1461" s="14">
        <f t="shared" si="66"/>
        <v>0.34782608695652173</v>
      </c>
      <c r="O1461" s="14">
        <f t="shared" si="67"/>
        <v>2.1818181818181812</v>
      </c>
      <c r="P1461" s="14"/>
      <c r="Q1461" s="14"/>
      <c r="R1461" s="14"/>
      <c r="W1461" t="s">
        <v>3530</v>
      </c>
      <c r="X1461" s="6">
        <v>2004</v>
      </c>
      <c r="Z1461" s="6">
        <v>0</v>
      </c>
      <c r="AD1461" s="14">
        <v>69</v>
      </c>
    </row>
    <row r="1462" spans="1:30">
      <c r="A1462" s="9">
        <v>10</v>
      </c>
      <c r="B1462" s="9" t="str">
        <f t="shared" si="68"/>
        <v>Volt B2500.1-16ohm</v>
      </c>
      <c r="C1462" s="14" t="s">
        <v>1700</v>
      </c>
      <c r="D1462" s="14" t="s">
        <v>2219</v>
      </c>
      <c r="E1462" s="39"/>
      <c r="F1462" s="14"/>
      <c r="G1462" s="14"/>
      <c r="H1462" s="14">
        <v>250</v>
      </c>
      <c r="I1462" s="14">
        <v>90</v>
      </c>
      <c r="J1462" s="9">
        <v>5.5</v>
      </c>
      <c r="K1462" s="14">
        <v>25</v>
      </c>
      <c r="L1462" s="14">
        <v>51</v>
      </c>
      <c r="M1462" s="14">
        <v>0.21</v>
      </c>
      <c r="N1462" s="14">
        <f t="shared" si="66"/>
        <v>0.25</v>
      </c>
      <c r="O1462" s="14">
        <f t="shared" si="67"/>
        <v>1.3125</v>
      </c>
      <c r="P1462" s="14"/>
      <c r="Q1462" s="14"/>
      <c r="R1462" s="14"/>
      <c r="W1462" t="s">
        <v>3530</v>
      </c>
      <c r="X1462" s="6">
        <v>2004</v>
      </c>
      <c r="Z1462" s="6">
        <v>0</v>
      </c>
      <c r="AD1462" s="14">
        <v>100</v>
      </c>
    </row>
    <row r="1463" spans="1:30">
      <c r="A1463" s="9">
        <v>10</v>
      </c>
      <c r="B1463" s="9" t="str">
        <f t="shared" si="68"/>
        <v>Volt B2500.1-8ohm</v>
      </c>
      <c r="C1463" s="14" t="s">
        <v>1700</v>
      </c>
      <c r="D1463" s="14" t="s">
        <v>2220</v>
      </c>
      <c r="E1463" s="39"/>
      <c r="F1463" s="14"/>
      <c r="G1463" s="14"/>
      <c r="H1463" s="14">
        <v>250</v>
      </c>
      <c r="I1463" s="14">
        <v>90</v>
      </c>
      <c r="J1463" s="9">
        <v>5.5</v>
      </c>
      <c r="K1463" s="14">
        <v>25</v>
      </c>
      <c r="L1463" s="14">
        <v>51</v>
      </c>
      <c r="M1463" s="14">
        <v>0.21</v>
      </c>
      <c r="N1463" s="14">
        <f t="shared" si="66"/>
        <v>0.25</v>
      </c>
      <c r="O1463" s="14">
        <f t="shared" si="67"/>
        <v>1.3125</v>
      </c>
      <c r="P1463" s="14"/>
      <c r="Q1463" s="14"/>
      <c r="R1463" s="14"/>
      <c r="W1463" t="s">
        <v>3530</v>
      </c>
      <c r="X1463" s="6">
        <v>2004</v>
      </c>
      <c r="Z1463" s="6">
        <v>0</v>
      </c>
      <c r="AD1463" s="14">
        <v>100</v>
      </c>
    </row>
    <row r="1464" spans="1:30">
      <c r="A1464" s="9">
        <v>10</v>
      </c>
      <c r="B1464" s="9" t="str">
        <f t="shared" si="68"/>
        <v>Volt BM2500.4-16ohm</v>
      </c>
      <c r="C1464" s="14" t="s">
        <v>1700</v>
      </c>
      <c r="D1464" s="14" t="s">
        <v>2221</v>
      </c>
      <c r="E1464" s="39"/>
      <c r="F1464" s="14"/>
      <c r="G1464" s="14"/>
      <c r="H1464" s="14">
        <v>200</v>
      </c>
      <c r="I1464" s="14">
        <v>92</v>
      </c>
      <c r="J1464" s="9">
        <v>8</v>
      </c>
      <c r="K1464" s="14">
        <v>32</v>
      </c>
      <c r="L1464" s="14">
        <v>73</v>
      </c>
      <c r="M1464" s="14">
        <v>0.21</v>
      </c>
      <c r="N1464" s="14">
        <f t="shared" si="66"/>
        <v>0.24060150375939848</v>
      </c>
      <c r="O1464" s="14">
        <f t="shared" si="67"/>
        <v>1.6511056511056512</v>
      </c>
      <c r="P1464" s="14"/>
      <c r="Q1464" s="14"/>
      <c r="R1464" s="14"/>
      <c r="W1464" t="s">
        <v>3530</v>
      </c>
      <c r="X1464" s="6">
        <v>2004</v>
      </c>
      <c r="Z1464" s="6">
        <v>0</v>
      </c>
      <c r="AD1464" s="14">
        <v>133</v>
      </c>
    </row>
    <row r="1465" spans="1:30">
      <c r="A1465" s="9">
        <v>10</v>
      </c>
      <c r="B1465" s="9" t="str">
        <f t="shared" si="68"/>
        <v>Volt BM2500.4-8ohm</v>
      </c>
      <c r="C1465" s="14" t="s">
        <v>1700</v>
      </c>
      <c r="D1465" s="14" t="s">
        <v>2222</v>
      </c>
      <c r="E1465" s="39"/>
      <c r="F1465" s="14"/>
      <c r="G1465" s="14"/>
      <c r="H1465" s="14">
        <v>200</v>
      </c>
      <c r="I1465" s="14">
        <v>92</v>
      </c>
      <c r="J1465" s="9">
        <v>8</v>
      </c>
      <c r="K1465" s="14">
        <v>32</v>
      </c>
      <c r="L1465" s="14">
        <v>73</v>
      </c>
      <c r="M1465" s="14">
        <v>0.21</v>
      </c>
      <c r="N1465" s="14">
        <f t="shared" si="66"/>
        <v>0.24060150375939848</v>
      </c>
      <c r="O1465" s="14">
        <f t="shared" si="67"/>
        <v>1.6511056511056512</v>
      </c>
      <c r="P1465" s="14"/>
      <c r="Q1465" s="14"/>
      <c r="R1465" s="14"/>
      <c r="W1465" t="s">
        <v>3530</v>
      </c>
      <c r="X1465" s="6">
        <v>2004</v>
      </c>
      <c r="Z1465" s="6">
        <v>0</v>
      </c>
      <c r="AD1465" s="14">
        <v>133</v>
      </c>
    </row>
    <row r="1466" spans="1:30">
      <c r="A1466" s="9">
        <v>10</v>
      </c>
      <c r="B1466" s="9" t="str">
        <f t="shared" si="68"/>
        <v>Volt BM2500.5-16ohm</v>
      </c>
      <c r="C1466" s="14" t="s">
        <v>1700</v>
      </c>
      <c r="D1466" s="14" t="s">
        <v>2223</v>
      </c>
      <c r="E1466" s="39"/>
      <c r="F1466" s="14"/>
      <c r="G1466" s="14"/>
      <c r="H1466" s="14">
        <v>200</v>
      </c>
      <c r="I1466" s="14">
        <v>95</v>
      </c>
      <c r="J1466" s="9">
        <v>4</v>
      </c>
      <c r="K1466" s="14">
        <v>43</v>
      </c>
      <c r="L1466" s="14">
        <v>38</v>
      </c>
      <c r="M1466" s="14">
        <v>0.22</v>
      </c>
      <c r="N1466" s="14">
        <f t="shared" si="66"/>
        <v>0.22994652406417113</v>
      </c>
      <c r="O1466" s="14">
        <f t="shared" si="67"/>
        <v>5.0860215053763271</v>
      </c>
      <c r="P1466" s="14"/>
      <c r="Q1466" s="14"/>
      <c r="R1466" s="14"/>
      <c r="W1466" t="s">
        <v>3530</v>
      </c>
      <c r="X1466" s="6">
        <v>2004</v>
      </c>
      <c r="Z1466" s="6">
        <v>0</v>
      </c>
      <c r="AD1466" s="14">
        <v>187</v>
      </c>
    </row>
    <row r="1467" spans="1:30">
      <c r="A1467" s="9">
        <v>10</v>
      </c>
      <c r="B1467" s="9" t="str">
        <f t="shared" si="68"/>
        <v>Volt BM2500.5-8ohm</v>
      </c>
      <c r="C1467" s="14" t="s">
        <v>1700</v>
      </c>
      <c r="D1467" s="14" t="s">
        <v>2224</v>
      </c>
      <c r="E1467" s="39"/>
      <c r="F1467" s="14"/>
      <c r="G1467" s="14"/>
      <c r="H1467" s="14">
        <v>200</v>
      </c>
      <c r="I1467" s="14">
        <v>95</v>
      </c>
      <c r="J1467" s="9">
        <v>4</v>
      </c>
      <c r="K1467" s="14">
        <v>43</v>
      </c>
      <c r="L1467" s="14">
        <v>38</v>
      </c>
      <c r="M1467" s="14">
        <v>0.22</v>
      </c>
      <c r="N1467" s="14">
        <f t="shared" si="66"/>
        <v>0.22994652406417113</v>
      </c>
      <c r="O1467" s="14">
        <f t="shared" si="67"/>
        <v>5.0860215053763271</v>
      </c>
      <c r="P1467" s="14"/>
      <c r="Q1467" s="14"/>
      <c r="R1467" s="14"/>
      <c r="W1467" t="s">
        <v>3530</v>
      </c>
      <c r="X1467" s="6">
        <v>2004</v>
      </c>
      <c r="Z1467" s="6">
        <v>0</v>
      </c>
      <c r="AD1467" s="14">
        <v>187</v>
      </c>
    </row>
    <row r="1468" spans="1:30">
      <c r="A1468" s="9">
        <v>10</v>
      </c>
      <c r="B1468" s="9" t="str">
        <f t="shared" si="68"/>
        <v>Volt BM251.3-16ohm</v>
      </c>
      <c r="C1468" s="14" t="s">
        <v>1700</v>
      </c>
      <c r="D1468" s="14" t="s">
        <v>2225</v>
      </c>
      <c r="E1468" s="39"/>
      <c r="F1468" s="14"/>
      <c r="G1468" s="14"/>
      <c r="H1468" s="14">
        <v>200</v>
      </c>
      <c r="I1468" s="14">
        <v>93</v>
      </c>
      <c r="J1468" s="9">
        <v>5</v>
      </c>
      <c r="K1468" s="14">
        <v>40</v>
      </c>
      <c r="L1468" s="14">
        <v>59</v>
      </c>
      <c r="M1468" s="14">
        <v>0.32</v>
      </c>
      <c r="N1468" s="14">
        <f t="shared" si="66"/>
        <v>0.33898305084745761</v>
      </c>
      <c r="O1468" s="14">
        <f t="shared" si="67"/>
        <v>5.7142857142857197</v>
      </c>
      <c r="P1468" s="14"/>
      <c r="Q1468" s="14"/>
      <c r="R1468" s="14"/>
      <c r="W1468" t="s">
        <v>3530</v>
      </c>
      <c r="X1468" s="6">
        <v>2004</v>
      </c>
      <c r="Z1468" s="6">
        <v>0</v>
      </c>
      <c r="AD1468" s="14">
        <v>118</v>
      </c>
    </row>
    <row r="1469" spans="1:30">
      <c r="A1469" s="9">
        <v>10</v>
      </c>
      <c r="B1469" s="9" t="str">
        <f t="shared" si="68"/>
        <v>Volt BM251.3-8ohm</v>
      </c>
      <c r="C1469" s="14" t="s">
        <v>1700</v>
      </c>
      <c r="D1469" s="14" t="s">
        <v>2226</v>
      </c>
      <c r="E1469" s="39"/>
      <c r="F1469" s="14"/>
      <c r="G1469" s="14"/>
      <c r="H1469" s="14">
        <v>200</v>
      </c>
      <c r="I1469" s="14">
        <v>93</v>
      </c>
      <c r="J1469" s="9">
        <v>5</v>
      </c>
      <c r="K1469" s="14">
        <v>40</v>
      </c>
      <c r="L1469" s="14">
        <v>59</v>
      </c>
      <c r="M1469" s="14">
        <v>0.32</v>
      </c>
      <c r="N1469" s="14">
        <f t="shared" si="66"/>
        <v>0.33898305084745761</v>
      </c>
      <c r="O1469" s="14">
        <f t="shared" si="67"/>
        <v>5.7142857142857197</v>
      </c>
      <c r="P1469" s="14"/>
      <c r="Q1469" s="14"/>
      <c r="R1469" s="14"/>
      <c r="W1469" t="s">
        <v>3530</v>
      </c>
      <c r="X1469" s="6">
        <v>2004</v>
      </c>
      <c r="Z1469" s="6">
        <v>0</v>
      </c>
      <c r="AD1469" s="14">
        <v>118</v>
      </c>
    </row>
    <row r="1470" spans="1:30">
      <c r="A1470" s="9">
        <v>10</v>
      </c>
      <c r="B1470" s="9" t="str">
        <f t="shared" si="68"/>
        <v>Volt BM251.4-16ohm</v>
      </c>
      <c r="C1470" s="14" t="s">
        <v>1700</v>
      </c>
      <c r="D1470" s="14" t="s">
        <v>2227</v>
      </c>
      <c r="E1470" s="39"/>
      <c r="F1470" s="14"/>
      <c r="G1470" s="14"/>
      <c r="H1470" s="14">
        <v>200</v>
      </c>
      <c r="I1470" s="14">
        <v>97</v>
      </c>
      <c r="J1470" s="9">
        <v>2.5</v>
      </c>
      <c r="K1470" s="14">
        <v>57</v>
      </c>
      <c r="L1470" s="14">
        <v>38</v>
      </c>
      <c r="M1470" s="14">
        <v>0.33</v>
      </c>
      <c r="N1470" s="14">
        <f t="shared" si="66"/>
        <v>0.37012987012987014</v>
      </c>
      <c r="O1470" s="14">
        <f t="shared" si="67"/>
        <v>3.0436893203883493</v>
      </c>
      <c r="P1470" s="14"/>
      <c r="Q1470" s="14"/>
      <c r="R1470" s="14"/>
      <c r="W1470" t="s">
        <v>3530</v>
      </c>
      <c r="X1470" s="6">
        <v>2004</v>
      </c>
      <c r="Z1470" s="6">
        <v>0</v>
      </c>
      <c r="AD1470" s="14">
        <v>154</v>
      </c>
    </row>
    <row r="1471" spans="1:30">
      <c r="A1471" s="9">
        <v>10</v>
      </c>
      <c r="B1471" s="9" t="str">
        <f t="shared" si="68"/>
        <v>Volt BM251.4-8ohm</v>
      </c>
      <c r="C1471" s="14" t="s">
        <v>1700</v>
      </c>
      <c r="D1471" s="14" t="s">
        <v>2228</v>
      </c>
      <c r="E1471" s="39"/>
      <c r="F1471" s="14"/>
      <c r="G1471" s="14"/>
      <c r="H1471" s="14">
        <v>200</v>
      </c>
      <c r="I1471" s="14">
        <v>97</v>
      </c>
      <c r="J1471" s="9">
        <v>2.5</v>
      </c>
      <c r="K1471" s="14">
        <v>57</v>
      </c>
      <c r="L1471" s="14">
        <v>38</v>
      </c>
      <c r="M1471" s="14">
        <v>0.33</v>
      </c>
      <c r="N1471" s="14">
        <f t="shared" si="66"/>
        <v>0.37012987012987014</v>
      </c>
      <c r="O1471" s="14">
        <f t="shared" si="67"/>
        <v>3.0436893203883493</v>
      </c>
      <c r="P1471" s="14"/>
      <c r="Q1471" s="14"/>
      <c r="R1471" s="14"/>
      <c r="W1471" t="s">
        <v>3530</v>
      </c>
      <c r="X1471" s="6">
        <v>2004</v>
      </c>
      <c r="Z1471" s="6">
        <v>0</v>
      </c>
      <c r="AD1471" s="14">
        <v>154</v>
      </c>
    </row>
    <row r="1472" spans="1:30">
      <c r="A1472" s="9">
        <v>10</v>
      </c>
      <c r="B1472" s="9" t="str">
        <f t="shared" si="68"/>
        <v>Volt DVC250.1-16ohm</v>
      </c>
      <c r="C1472" s="14" t="s">
        <v>1700</v>
      </c>
      <c r="D1472" s="14" t="s">
        <v>2229</v>
      </c>
      <c r="E1472" s="39"/>
      <c r="F1472" s="14"/>
      <c r="G1472" s="14"/>
      <c r="H1472" s="14">
        <v>150</v>
      </c>
      <c r="I1472" s="14">
        <v>91</v>
      </c>
      <c r="J1472" s="9">
        <v>5.5</v>
      </c>
      <c r="K1472" s="14">
        <v>26</v>
      </c>
      <c r="L1472" s="14">
        <v>94</v>
      </c>
      <c r="M1472" s="14">
        <v>0.19</v>
      </c>
      <c r="N1472" s="14">
        <f t="shared" si="66"/>
        <v>0.20967741935483872</v>
      </c>
      <c r="O1472" s="14">
        <f t="shared" si="67"/>
        <v>2.0245901639344246</v>
      </c>
      <c r="P1472" s="14"/>
      <c r="Q1472" s="14"/>
      <c r="R1472" s="14"/>
      <c r="W1472" t="s">
        <v>3530</v>
      </c>
      <c r="X1472" s="6">
        <v>2004</v>
      </c>
      <c r="Z1472" s="6">
        <v>0</v>
      </c>
      <c r="AD1472" s="14">
        <v>124</v>
      </c>
    </row>
    <row r="1473" spans="1:30">
      <c r="A1473" s="9">
        <v>10</v>
      </c>
      <c r="B1473" s="9" t="str">
        <f t="shared" si="68"/>
        <v>Volt DVC250.1-8ohm</v>
      </c>
      <c r="C1473" s="14" t="s">
        <v>1700</v>
      </c>
      <c r="D1473" s="14" t="s">
        <v>2230</v>
      </c>
      <c r="E1473" s="39"/>
      <c r="F1473" s="14"/>
      <c r="G1473" s="14"/>
      <c r="H1473" s="14">
        <v>150</v>
      </c>
      <c r="I1473" s="14">
        <v>91</v>
      </c>
      <c r="J1473" s="9">
        <v>5.5</v>
      </c>
      <c r="K1473" s="14">
        <v>26</v>
      </c>
      <c r="L1473" s="14">
        <v>94</v>
      </c>
      <c r="M1473" s="14">
        <v>0.19</v>
      </c>
      <c r="N1473" s="14">
        <f t="shared" si="66"/>
        <v>0.20967741935483872</v>
      </c>
      <c r="O1473" s="14">
        <f t="shared" si="67"/>
        <v>2.0245901639344246</v>
      </c>
      <c r="P1473" s="14"/>
      <c r="Q1473" s="14"/>
      <c r="R1473" s="14"/>
      <c r="W1473" t="s">
        <v>3530</v>
      </c>
      <c r="X1473" s="6">
        <v>2004</v>
      </c>
      <c r="Z1473" s="6">
        <v>0</v>
      </c>
      <c r="AD1473" s="14">
        <v>124</v>
      </c>
    </row>
    <row r="1474" spans="1:30">
      <c r="A1474" s="9">
        <v>10</v>
      </c>
      <c r="B1474" s="9" t="str">
        <f t="shared" si="68"/>
        <v>Volt M2500.1-16ohm</v>
      </c>
      <c r="C1474" s="14" t="s">
        <v>1700</v>
      </c>
      <c r="D1474" s="14" t="s">
        <v>2231</v>
      </c>
      <c r="E1474" s="39"/>
      <c r="F1474" s="14"/>
      <c r="G1474" s="14"/>
      <c r="H1474" s="14">
        <v>200</v>
      </c>
      <c r="I1474" s="14">
        <v>99</v>
      </c>
      <c r="J1474" s="9">
        <v>0.44</v>
      </c>
      <c r="K1474" s="14">
        <v>47</v>
      </c>
      <c r="L1474" s="14">
        <v>60</v>
      </c>
      <c r="M1474" s="14">
        <v>0.11</v>
      </c>
      <c r="N1474" s="14">
        <f t="shared" ref="N1474:N1537" si="69">IF(AD1474&gt;0,K1474/AD1474,0)</f>
        <v>0.11989795918367346</v>
      </c>
      <c r="O1474" s="14">
        <f t="shared" ref="O1474:O1537" si="70">IF(AD1474&gt;0,1/(1/M1474-1/N1474),0)</f>
        <v>1.3324742268041232</v>
      </c>
      <c r="P1474" s="14"/>
      <c r="Q1474" s="14"/>
      <c r="R1474" s="14"/>
      <c r="W1474" t="s">
        <v>3530</v>
      </c>
      <c r="X1474" s="6">
        <v>2004</v>
      </c>
      <c r="Z1474" s="6">
        <v>0</v>
      </c>
      <c r="AD1474" s="14">
        <v>392</v>
      </c>
    </row>
    <row r="1475" spans="1:30">
      <c r="A1475" s="9">
        <v>10</v>
      </c>
      <c r="B1475" s="9" t="str">
        <f t="shared" ref="B1475:B1538" si="71">CONCATENATE(C1475,CHAR(32),D1475)</f>
        <v>Volt M2500.1-8ohm</v>
      </c>
      <c r="C1475" s="14" t="s">
        <v>1700</v>
      </c>
      <c r="D1475" s="14" t="s">
        <v>2232</v>
      </c>
      <c r="E1475" s="39"/>
      <c r="F1475" s="14"/>
      <c r="G1475" s="14"/>
      <c r="H1475" s="14">
        <v>200</v>
      </c>
      <c r="I1475" s="14">
        <v>99</v>
      </c>
      <c r="J1475" s="9">
        <v>0.44</v>
      </c>
      <c r="K1475" s="14">
        <v>47</v>
      </c>
      <c r="L1475" s="14">
        <v>60</v>
      </c>
      <c r="M1475" s="14">
        <v>0.11</v>
      </c>
      <c r="N1475" s="14">
        <f t="shared" si="69"/>
        <v>0.11989795918367346</v>
      </c>
      <c r="O1475" s="14">
        <f t="shared" si="70"/>
        <v>1.3324742268041232</v>
      </c>
      <c r="P1475" s="14"/>
      <c r="Q1475" s="14"/>
      <c r="R1475" s="14"/>
      <c r="W1475" t="s">
        <v>3530</v>
      </c>
      <c r="X1475" s="6">
        <v>2004</v>
      </c>
      <c r="Z1475" s="6">
        <v>0</v>
      </c>
      <c r="AD1475" s="14">
        <v>392</v>
      </c>
    </row>
    <row r="1476" spans="1:30">
      <c r="A1476" s="9">
        <v>10</v>
      </c>
      <c r="B1476" s="9" t="str">
        <f t="shared" si="71"/>
        <v>Volt M2500.2-16ohm</v>
      </c>
      <c r="C1476" s="14" t="s">
        <v>1700</v>
      </c>
      <c r="D1476" s="14" t="s">
        <v>2233</v>
      </c>
      <c r="E1476" s="39"/>
      <c r="F1476" s="14"/>
      <c r="G1476" s="14"/>
      <c r="H1476" s="14">
        <v>200</v>
      </c>
      <c r="I1476" s="14">
        <v>99</v>
      </c>
      <c r="J1476" s="9">
        <v>0.44</v>
      </c>
      <c r="K1476" s="14">
        <v>47</v>
      </c>
      <c r="L1476" s="14">
        <v>60</v>
      </c>
      <c r="M1476" s="14">
        <v>0.11</v>
      </c>
      <c r="N1476" s="14">
        <f t="shared" si="69"/>
        <v>0.11989795918367346</v>
      </c>
      <c r="O1476" s="14">
        <f t="shared" si="70"/>
        <v>1.3324742268041232</v>
      </c>
      <c r="P1476" s="14"/>
      <c r="Q1476" s="14"/>
      <c r="R1476" s="14"/>
      <c r="W1476" t="s">
        <v>3530</v>
      </c>
      <c r="X1476" s="6">
        <v>2004</v>
      </c>
      <c r="Z1476" s="6">
        <v>0</v>
      </c>
      <c r="AD1476" s="14">
        <v>392</v>
      </c>
    </row>
    <row r="1477" spans="1:30">
      <c r="A1477" s="9">
        <v>10</v>
      </c>
      <c r="B1477" s="9" t="str">
        <f t="shared" si="71"/>
        <v>Volt M2500.2-8ohm</v>
      </c>
      <c r="C1477" s="14" t="s">
        <v>1700</v>
      </c>
      <c r="D1477" s="14" t="s">
        <v>2234</v>
      </c>
      <c r="E1477" s="39"/>
      <c r="F1477" s="14"/>
      <c r="G1477" s="14"/>
      <c r="H1477" s="14">
        <v>200</v>
      </c>
      <c r="I1477" s="14">
        <v>99</v>
      </c>
      <c r="J1477" s="9">
        <v>0.44</v>
      </c>
      <c r="K1477" s="14">
        <v>47</v>
      </c>
      <c r="L1477" s="14">
        <v>60</v>
      </c>
      <c r="M1477" s="14">
        <v>0.11</v>
      </c>
      <c r="N1477" s="14">
        <f t="shared" si="69"/>
        <v>0.11989795918367346</v>
      </c>
      <c r="O1477" s="14">
        <f t="shared" si="70"/>
        <v>1.3324742268041232</v>
      </c>
      <c r="P1477" s="14"/>
      <c r="Q1477" s="14"/>
      <c r="R1477" s="14"/>
      <c r="W1477" t="s">
        <v>3530</v>
      </c>
      <c r="X1477" s="6">
        <v>2004</v>
      </c>
      <c r="Z1477" s="6">
        <v>0</v>
      </c>
      <c r="AD1477" s="14">
        <v>392</v>
      </c>
    </row>
    <row r="1478" spans="1:30">
      <c r="A1478" s="9">
        <v>10</v>
      </c>
      <c r="B1478" s="9" t="str">
        <f t="shared" si="71"/>
        <v>Volt Ps8/151-16ohm</v>
      </c>
      <c r="C1478" s="14" t="s">
        <v>1700</v>
      </c>
      <c r="D1478" s="14" t="s">
        <v>1711</v>
      </c>
      <c r="E1478" s="39"/>
      <c r="F1478" s="14"/>
      <c r="G1478" s="14"/>
      <c r="H1478" s="14">
        <v>175</v>
      </c>
      <c r="I1478" s="14">
        <v>96</v>
      </c>
      <c r="J1478" s="9">
        <v>2</v>
      </c>
      <c r="K1478" s="14">
        <v>48</v>
      </c>
      <c r="L1478" s="14">
        <v>47</v>
      </c>
      <c r="M1478" s="14">
        <v>0.31</v>
      </c>
      <c r="N1478" s="14">
        <f t="shared" si="69"/>
        <v>0.33103448275862069</v>
      </c>
      <c r="O1478" s="14">
        <f t="shared" si="70"/>
        <v>4.8786885245901619</v>
      </c>
      <c r="P1478" s="14"/>
      <c r="Q1478" s="14"/>
      <c r="R1478" s="14"/>
      <c r="W1478" t="s">
        <v>3530</v>
      </c>
      <c r="X1478" s="6">
        <v>2004</v>
      </c>
      <c r="Z1478" s="6">
        <v>0</v>
      </c>
      <c r="AD1478" s="14">
        <v>145</v>
      </c>
    </row>
    <row r="1479" spans="1:30">
      <c r="A1479" s="9">
        <v>10</v>
      </c>
      <c r="B1479" s="9" t="str">
        <f t="shared" si="71"/>
        <v>Volt Ps8/151-8ohm</v>
      </c>
      <c r="C1479" s="14" t="s">
        <v>1700</v>
      </c>
      <c r="D1479" s="14" t="s">
        <v>1712</v>
      </c>
      <c r="E1479" s="39"/>
      <c r="F1479" s="14"/>
      <c r="G1479" s="14"/>
      <c r="H1479" s="14">
        <v>175</v>
      </c>
      <c r="I1479" s="14">
        <v>96</v>
      </c>
      <c r="J1479" s="9">
        <v>2</v>
      </c>
      <c r="K1479" s="14">
        <v>48</v>
      </c>
      <c r="L1479" s="14">
        <v>47</v>
      </c>
      <c r="M1479" s="14">
        <v>0.31</v>
      </c>
      <c r="N1479" s="14">
        <f t="shared" si="69"/>
        <v>0.33103448275862069</v>
      </c>
      <c r="O1479" s="14">
        <f t="shared" si="70"/>
        <v>4.8786885245901619</v>
      </c>
      <c r="P1479" s="14"/>
      <c r="Q1479" s="14"/>
      <c r="R1479" s="14"/>
      <c r="W1479" t="s">
        <v>3530</v>
      </c>
      <c r="X1479" s="6">
        <v>2004</v>
      </c>
      <c r="Z1479" s="6">
        <v>0</v>
      </c>
      <c r="AD1479" s="14">
        <v>145</v>
      </c>
    </row>
    <row r="1480" spans="1:30">
      <c r="A1480" s="9">
        <v>10</v>
      </c>
      <c r="B1480" s="9" t="str">
        <f t="shared" si="71"/>
        <v>Zachry 25K40</v>
      </c>
      <c r="C1480" s="14" t="s">
        <v>918</v>
      </c>
      <c r="D1480" s="14" t="s">
        <v>2235</v>
      </c>
      <c r="E1480" s="39"/>
      <c r="F1480" s="14"/>
      <c r="G1480" s="14"/>
      <c r="H1480" s="14"/>
      <c r="I1480" s="14"/>
      <c r="J1480" s="9"/>
      <c r="K1480" s="14">
        <v>42</v>
      </c>
      <c r="L1480" s="14">
        <v>102.2</v>
      </c>
      <c r="M1480" s="14">
        <v>0.7</v>
      </c>
      <c r="N1480" s="14">
        <f t="shared" si="69"/>
        <v>0.95454545454545459</v>
      </c>
      <c r="O1480" s="14">
        <f t="shared" si="70"/>
        <v>2.625</v>
      </c>
      <c r="P1480" s="14"/>
      <c r="Q1480" s="14"/>
      <c r="R1480" s="14"/>
      <c r="W1480" t="s">
        <v>3530</v>
      </c>
      <c r="X1480" s="6">
        <v>2004</v>
      </c>
      <c r="Z1480" s="6">
        <v>0</v>
      </c>
      <c r="AD1480" s="14">
        <v>44</v>
      </c>
    </row>
    <row r="1481" spans="1:30">
      <c r="A1481" s="9">
        <v>10</v>
      </c>
      <c r="B1481" s="9" t="str">
        <f t="shared" si="71"/>
        <v>Zachry BOXER10</v>
      </c>
      <c r="C1481" s="14" t="s">
        <v>918</v>
      </c>
      <c r="D1481" s="14" t="s">
        <v>2236</v>
      </c>
      <c r="E1481" s="39"/>
      <c r="F1481" s="14"/>
      <c r="G1481" s="14"/>
      <c r="H1481" s="14">
        <v>250</v>
      </c>
      <c r="I1481" s="14">
        <v>93.8</v>
      </c>
      <c r="J1481" s="9">
        <v>1.5</v>
      </c>
      <c r="K1481" s="14">
        <v>24</v>
      </c>
      <c r="L1481" s="14">
        <v>203.3</v>
      </c>
      <c r="M1481" s="14">
        <v>0.17</v>
      </c>
      <c r="N1481" s="14">
        <f t="shared" si="69"/>
        <v>0.18045112781954886</v>
      </c>
      <c r="O1481" s="14">
        <f t="shared" si="70"/>
        <v>2.9352517985611577</v>
      </c>
      <c r="P1481" s="14"/>
      <c r="Q1481" s="14"/>
      <c r="R1481" s="14"/>
      <c r="W1481" t="s">
        <v>3530</v>
      </c>
      <c r="X1481" s="6">
        <v>2004</v>
      </c>
      <c r="Z1481" s="6">
        <v>0</v>
      </c>
      <c r="AD1481" s="14">
        <v>133</v>
      </c>
    </row>
    <row r="1482" spans="1:30">
      <c r="A1482" s="9">
        <v>10</v>
      </c>
      <c r="B1482" s="9" t="str">
        <f t="shared" si="71"/>
        <v>Zachry BX110</v>
      </c>
      <c r="C1482" s="14" t="s">
        <v>918</v>
      </c>
      <c r="D1482" s="14" t="s">
        <v>2237</v>
      </c>
      <c r="E1482" s="39"/>
      <c r="F1482" s="14"/>
      <c r="G1482" s="14"/>
      <c r="H1482" s="14"/>
      <c r="I1482" s="14"/>
      <c r="J1482" s="9"/>
      <c r="K1482" s="14">
        <v>34.6</v>
      </c>
      <c r="L1482" s="14">
        <v>89</v>
      </c>
      <c r="M1482" s="14">
        <v>0.38</v>
      </c>
      <c r="N1482" s="14">
        <f t="shared" si="69"/>
        <v>0.4379746835443038</v>
      </c>
      <c r="O1482" s="14">
        <f t="shared" si="70"/>
        <v>2.8707423580786022</v>
      </c>
      <c r="P1482" s="14"/>
      <c r="Q1482" s="14"/>
      <c r="R1482" s="14"/>
      <c r="W1482" t="s">
        <v>3530</v>
      </c>
      <c r="X1482" s="6">
        <v>2004</v>
      </c>
      <c r="Z1482" s="6">
        <v>0</v>
      </c>
      <c r="AD1482" s="14">
        <v>79</v>
      </c>
    </row>
    <row r="1483" spans="1:30">
      <c r="A1483" s="9">
        <v>10</v>
      </c>
      <c r="B1483" s="9" t="str">
        <f t="shared" si="71"/>
        <v>Zachry BX-110</v>
      </c>
      <c r="C1483" s="14" t="s">
        <v>918</v>
      </c>
      <c r="D1483" s="14" t="s">
        <v>2238</v>
      </c>
      <c r="E1483" s="39"/>
      <c r="F1483" s="14"/>
      <c r="G1483" s="14"/>
      <c r="H1483" s="14"/>
      <c r="I1483" s="14"/>
      <c r="J1483" s="9"/>
      <c r="K1483" s="14">
        <v>35</v>
      </c>
      <c r="L1483" s="14">
        <v>84.9</v>
      </c>
      <c r="M1483" s="14">
        <v>0.3</v>
      </c>
      <c r="N1483" s="14">
        <f t="shared" si="69"/>
        <v>0</v>
      </c>
      <c r="O1483" s="14">
        <f t="shared" si="70"/>
        <v>0</v>
      </c>
      <c r="P1483" s="14"/>
      <c r="Q1483" s="14"/>
      <c r="R1483" s="14"/>
      <c r="W1483" t="s">
        <v>3530</v>
      </c>
      <c r="X1483" s="6">
        <v>2004</v>
      </c>
      <c r="Z1483" s="6">
        <v>0</v>
      </c>
      <c r="AD1483" s="14"/>
    </row>
    <row r="1484" spans="1:30">
      <c r="A1484" s="9">
        <v>10</v>
      </c>
      <c r="B1484" s="9" t="str">
        <f t="shared" si="71"/>
        <v>Zachry MACH10</v>
      </c>
      <c r="C1484" s="14" t="s">
        <v>918</v>
      </c>
      <c r="D1484" s="14" t="s">
        <v>2239</v>
      </c>
      <c r="E1484" s="39"/>
      <c r="F1484" s="14"/>
      <c r="G1484" s="14"/>
      <c r="H1484" s="14"/>
      <c r="I1484" s="14"/>
      <c r="J1484" s="9"/>
      <c r="K1484" s="14">
        <v>26.1</v>
      </c>
      <c r="L1484" s="14">
        <v>181.5</v>
      </c>
      <c r="M1484" s="14">
        <v>0.3</v>
      </c>
      <c r="N1484" s="14">
        <f t="shared" si="69"/>
        <v>0.31829268292682927</v>
      </c>
      <c r="O1484" s="14">
        <f t="shared" si="70"/>
        <v>5.2199999999999926</v>
      </c>
      <c r="P1484" s="14"/>
      <c r="Q1484" s="14"/>
      <c r="R1484" s="14"/>
      <c r="W1484" t="s">
        <v>3530</v>
      </c>
      <c r="X1484" s="6">
        <v>2004</v>
      </c>
      <c r="Z1484" s="6">
        <v>0</v>
      </c>
      <c r="AD1484" s="14">
        <v>82</v>
      </c>
    </row>
    <row r="1485" spans="1:30">
      <c r="A1485" s="9">
        <v>10</v>
      </c>
      <c r="B1485" s="9" t="str">
        <f t="shared" si="71"/>
        <v>Zomax PA-1065170</v>
      </c>
      <c r="C1485" s="14" t="s">
        <v>920</v>
      </c>
      <c r="D1485" s="14" t="s">
        <v>2240</v>
      </c>
      <c r="E1485" s="39"/>
      <c r="F1485" s="14"/>
      <c r="G1485" s="14"/>
      <c r="H1485" s="14">
        <v>200</v>
      </c>
      <c r="I1485" s="14">
        <v>96</v>
      </c>
      <c r="J1485" s="9"/>
      <c r="K1485" s="14">
        <v>51</v>
      </c>
      <c r="L1485" s="14">
        <v>51</v>
      </c>
      <c r="M1485" s="14">
        <v>0.24</v>
      </c>
      <c r="N1485" s="14">
        <f t="shared" si="69"/>
        <v>0.26020408163265307</v>
      </c>
      <c r="O1485" s="14">
        <f t="shared" si="70"/>
        <v>3.0909090909090851</v>
      </c>
      <c r="P1485" s="14"/>
      <c r="Q1485" s="14"/>
      <c r="R1485" s="14"/>
      <c r="W1485" t="s">
        <v>3530</v>
      </c>
      <c r="X1485" s="6">
        <v>2004</v>
      </c>
      <c r="Z1485" s="6">
        <v>0</v>
      </c>
      <c r="AD1485" s="14">
        <v>196</v>
      </c>
    </row>
    <row r="1486" spans="1:30">
      <c r="A1486" s="9">
        <v>10</v>
      </c>
      <c r="B1486" s="9" t="str">
        <f t="shared" si="71"/>
        <v>Zomax PA-1075190</v>
      </c>
      <c r="C1486" s="14" t="s">
        <v>920</v>
      </c>
      <c r="D1486" s="14" t="s">
        <v>2241</v>
      </c>
      <c r="E1486" s="39"/>
      <c r="F1486" s="14"/>
      <c r="G1486" s="14"/>
      <c r="H1486" s="14">
        <v>300</v>
      </c>
      <c r="I1486" s="14">
        <v>97</v>
      </c>
      <c r="J1486" s="9"/>
      <c r="K1486" s="14">
        <v>70</v>
      </c>
      <c r="L1486" s="14">
        <v>26</v>
      </c>
      <c r="M1486" s="14">
        <v>0.28999999999999998</v>
      </c>
      <c r="N1486" s="14">
        <f t="shared" si="69"/>
        <v>0.29045643153526973</v>
      </c>
      <c r="O1486" s="14">
        <f t="shared" si="70"/>
        <v>184.5454545454385</v>
      </c>
      <c r="P1486" s="14"/>
      <c r="Q1486" s="14"/>
      <c r="R1486" s="14"/>
      <c r="W1486" t="s">
        <v>3530</v>
      </c>
      <c r="X1486" s="6">
        <v>2004</v>
      </c>
      <c r="Z1486" s="6">
        <v>0</v>
      </c>
      <c r="AD1486" s="14">
        <v>241</v>
      </c>
    </row>
    <row r="1487" spans="1:30">
      <c r="A1487" s="9">
        <v>10</v>
      </c>
      <c r="B1487" s="9" t="str">
        <f t="shared" si="71"/>
        <v>Zomax PF-1050120P</v>
      </c>
      <c r="C1487" s="14" t="s">
        <v>920</v>
      </c>
      <c r="D1487" s="14" t="s">
        <v>2242</v>
      </c>
      <c r="E1487" s="39"/>
      <c r="F1487" s="14"/>
      <c r="G1487" s="14"/>
      <c r="H1487" s="14">
        <v>120</v>
      </c>
      <c r="I1487" s="14">
        <v>92</v>
      </c>
      <c r="J1487" s="9"/>
      <c r="K1487" s="14">
        <v>42</v>
      </c>
      <c r="L1487" s="14">
        <v>89</v>
      </c>
      <c r="M1487" s="14">
        <v>0.51</v>
      </c>
      <c r="N1487" s="14">
        <f t="shared" si="69"/>
        <v>0.53164556962025311</v>
      </c>
      <c r="O1487" s="14">
        <f t="shared" si="70"/>
        <v>12.526315789473729</v>
      </c>
      <c r="P1487" s="14"/>
      <c r="Q1487" s="14"/>
      <c r="R1487" s="14"/>
      <c r="W1487" t="s">
        <v>3530</v>
      </c>
      <c r="X1487" s="6">
        <v>2004</v>
      </c>
      <c r="Z1487" s="6">
        <v>0</v>
      </c>
      <c r="AD1487" s="14">
        <v>79</v>
      </c>
    </row>
    <row r="1488" spans="1:30">
      <c r="A1488" s="9">
        <v>10</v>
      </c>
      <c r="B1488" s="9" t="str">
        <f t="shared" si="71"/>
        <v>Zomax PF-1050140CHW</v>
      </c>
      <c r="C1488" s="14" t="s">
        <v>920</v>
      </c>
      <c r="D1488" s="14" t="s">
        <v>2243</v>
      </c>
      <c r="E1488" s="39"/>
      <c r="F1488" s="14"/>
      <c r="G1488" s="14"/>
      <c r="H1488" s="14">
        <v>120</v>
      </c>
      <c r="I1488" s="14">
        <v>93</v>
      </c>
      <c r="J1488" s="9"/>
      <c r="K1488" s="14">
        <v>53</v>
      </c>
      <c r="L1488" s="14">
        <v>38</v>
      </c>
      <c r="M1488" s="14">
        <v>0.44</v>
      </c>
      <c r="N1488" s="14">
        <f t="shared" si="69"/>
        <v>0.46086956521739131</v>
      </c>
      <c r="O1488" s="14">
        <f t="shared" si="70"/>
        <v>9.716666666666665</v>
      </c>
      <c r="P1488" s="14"/>
      <c r="Q1488" s="14"/>
      <c r="R1488" s="14"/>
      <c r="W1488" t="s">
        <v>3530</v>
      </c>
      <c r="X1488" s="6">
        <v>2004</v>
      </c>
      <c r="Z1488" s="6">
        <v>0</v>
      </c>
      <c r="AD1488" s="14">
        <v>115</v>
      </c>
    </row>
    <row r="1489" spans="1:30">
      <c r="A1489" s="9">
        <v>11</v>
      </c>
      <c r="B1489" s="9" t="str">
        <f t="shared" si="71"/>
        <v>Car Power Silver 10</v>
      </c>
      <c r="C1489" s="9" t="s">
        <v>2244</v>
      </c>
      <c r="D1489" s="9" t="s">
        <v>2245</v>
      </c>
      <c r="E1489" s="38"/>
      <c r="F1489" s="9"/>
      <c r="G1489" s="9"/>
      <c r="H1489" s="9">
        <v>200</v>
      </c>
      <c r="I1489" s="9"/>
      <c r="J1489" s="9">
        <v>5</v>
      </c>
      <c r="K1489" s="9">
        <v>25.7</v>
      </c>
      <c r="L1489" s="9">
        <v>58.4</v>
      </c>
      <c r="M1489" s="9">
        <v>0.21</v>
      </c>
      <c r="N1489" s="14">
        <f t="shared" si="69"/>
        <v>0.2294642857142857</v>
      </c>
      <c r="O1489" s="14">
        <f t="shared" si="70"/>
        <v>2.4756880733944988</v>
      </c>
      <c r="P1489" s="9"/>
      <c r="Q1489" s="9"/>
      <c r="R1489" s="9"/>
      <c r="W1489" t="s">
        <v>3530</v>
      </c>
      <c r="X1489" s="6">
        <v>2004</v>
      </c>
      <c r="Z1489" s="6">
        <v>0</v>
      </c>
      <c r="AD1489" s="9">
        <v>112</v>
      </c>
    </row>
    <row r="1490" spans="1:30">
      <c r="A1490" s="9">
        <v>11</v>
      </c>
      <c r="B1490" s="9" t="str">
        <f t="shared" si="71"/>
        <v>Cerwin-Vega HED-12DVC</v>
      </c>
      <c r="C1490" s="9" t="s">
        <v>1384</v>
      </c>
      <c r="D1490" s="9" t="s">
        <v>2246</v>
      </c>
      <c r="E1490" s="38"/>
      <c r="F1490" s="9"/>
      <c r="G1490" s="9"/>
      <c r="H1490" s="9">
        <v>200</v>
      </c>
      <c r="I1490" s="9">
        <v>90</v>
      </c>
      <c r="J1490" s="9">
        <v>17</v>
      </c>
      <c r="K1490" s="9">
        <v>22</v>
      </c>
      <c r="L1490" s="9">
        <v>198.56</v>
      </c>
      <c r="M1490" s="9">
        <v>0.38400000000000001</v>
      </c>
      <c r="N1490" s="14">
        <f t="shared" si="69"/>
        <v>0.39285714285714285</v>
      </c>
      <c r="O1490" s="14">
        <f t="shared" si="70"/>
        <v>17.03225806451616</v>
      </c>
      <c r="P1490" s="9"/>
      <c r="Q1490" s="9"/>
      <c r="R1490" s="9"/>
      <c r="W1490" t="s">
        <v>3530</v>
      </c>
      <c r="X1490" s="6">
        <v>2004</v>
      </c>
      <c r="Z1490" s="6">
        <v>0</v>
      </c>
      <c r="AD1490" s="9">
        <v>56</v>
      </c>
    </row>
    <row r="1491" spans="1:30">
      <c r="A1491" s="9">
        <v>11</v>
      </c>
      <c r="B1491" s="9" t="str">
        <f t="shared" si="71"/>
        <v>Cerwin-Vega HED-12SVC</v>
      </c>
      <c r="C1491" s="9" t="s">
        <v>1384</v>
      </c>
      <c r="D1491" s="9" t="s">
        <v>2247</v>
      </c>
      <c r="E1491" s="38"/>
      <c r="F1491" s="9"/>
      <c r="G1491" s="9"/>
      <c r="H1491" s="9">
        <v>200</v>
      </c>
      <c r="I1491" s="9">
        <v>90</v>
      </c>
      <c r="J1491" s="9">
        <v>17</v>
      </c>
      <c r="K1491" s="9">
        <v>22</v>
      </c>
      <c r="L1491" s="9">
        <v>176.22</v>
      </c>
      <c r="M1491" s="9">
        <v>0.35499999999999998</v>
      </c>
      <c r="N1491" s="14">
        <f t="shared" si="69"/>
        <v>0.36666666666666664</v>
      </c>
      <c r="O1491" s="14">
        <f t="shared" si="70"/>
        <v>11.157142857142857</v>
      </c>
      <c r="P1491" s="9"/>
      <c r="Q1491" s="9"/>
      <c r="R1491" s="9"/>
      <c r="W1491" t="s">
        <v>3530</v>
      </c>
      <c r="X1491" s="6">
        <v>2004</v>
      </c>
      <c r="Z1491" s="6">
        <v>0</v>
      </c>
      <c r="AD1491" s="9">
        <v>60</v>
      </c>
    </row>
    <row r="1492" spans="1:30">
      <c r="A1492" s="9">
        <v>11</v>
      </c>
      <c r="B1492" s="9" t="str">
        <f t="shared" si="71"/>
        <v>Cerwin-Vega HED-D1202</v>
      </c>
      <c r="C1492" s="9" t="s">
        <v>1384</v>
      </c>
      <c r="D1492" s="9" t="s">
        <v>2248</v>
      </c>
      <c r="E1492" s="38"/>
      <c r="F1492" s="9"/>
      <c r="G1492" s="9"/>
      <c r="H1492" s="9">
        <v>250</v>
      </c>
      <c r="I1492" s="9">
        <v>90</v>
      </c>
      <c r="J1492" s="9">
        <v>17</v>
      </c>
      <c r="K1492" s="9">
        <v>21</v>
      </c>
      <c r="L1492" s="9">
        <v>283.5</v>
      </c>
      <c r="M1492" s="9">
        <v>0.42</v>
      </c>
      <c r="N1492" s="14">
        <f t="shared" si="69"/>
        <v>0.44680851063829785</v>
      </c>
      <c r="O1492" s="14">
        <f t="shared" si="70"/>
        <v>7.0000000000000036</v>
      </c>
      <c r="P1492" s="9"/>
      <c r="Q1492" s="9"/>
      <c r="R1492" s="9"/>
      <c r="W1492" t="s">
        <v>3530</v>
      </c>
      <c r="X1492" s="6">
        <v>2004</v>
      </c>
      <c r="Z1492" s="6">
        <v>0</v>
      </c>
      <c r="AD1492" s="9">
        <v>47</v>
      </c>
    </row>
    <row r="1493" spans="1:30">
      <c r="A1493" s="9">
        <v>11</v>
      </c>
      <c r="B1493" s="9" t="str">
        <f t="shared" si="71"/>
        <v>Cerwin-Vega HED-S1200</v>
      </c>
      <c r="C1493" s="9" t="s">
        <v>1384</v>
      </c>
      <c r="D1493" s="9" t="s">
        <v>2249</v>
      </c>
      <c r="E1493" s="38"/>
      <c r="F1493" s="9"/>
      <c r="G1493" s="9"/>
      <c r="H1493" s="9">
        <v>250</v>
      </c>
      <c r="I1493" s="9">
        <v>90</v>
      </c>
      <c r="J1493" s="9">
        <v>17</v>
      </c>
      <c r="K1493" s="9">
        <v>21</v>
      </c>
      <c r="L1493" s="9">
        <v>216.5</v>
      </c>
      <c r="M1493" s="9">
        <v>0.39</v>
      </c>
      <c r="N1493" s="14">
        <f t="shared" si="69"/>
        <v>0.41176470588235292</v>
      </c>
      <c r="O1493" s="14">
        <f t="shared" si="70"/>
        <v>7.3783783783784047</v>
      </c>
      <c r="P1493" s="9"/>
      <c r="Q1493" s="9"/>
      <c r="R1493" s="9"/>
      <c r="W1493" t="s">
        <v>3530</v>
      </c>
      <c r="X1493" s="6">
        <v>2004</v>
      </c>
      <c r="Z1493" s="6">
        <v>0</v>
      </c>
      <c r="AD1493" s="9">
        <v>51</v>
      </c>
    </row>
    <row r="1494" spans="1:30">
      <c r="A1494" s="9">
        <v>11</v>
      </c>
      <c r="B1494" s="9" t="str">
        <f t="shared" si="71"/>
        <v>Cerwin-Vega VMAX-12DVC</v>
      </c>
      <c r="C1494" s="9" t="s">
        <v>1384</v>
      </c>
      <c r="D1494" s="9" t="s">
        <v>2250</v>
      </c>
      <c r="E1494" s="38"/>
      <c r="F1494" s="9"/>
      <c r="G1494" s="9"/>
      <c r="H1494" s="9">
        <v>300</v>
      </c>
      <c r="I1494" s="9">
        <v>92</v>
      </c>
      <c r="J1494" s="9">
        <v>20.3</v>
      </c>
      <c r="K1494" s="9">
        <v>20</v>
      </c>
      <c r="L1494" s="9">
        <v>93</v>
      </c>
      <c r="M1494" s="9">
        <v>0.37</v>
      </c>
      <c r="N1494" s="14">
        <f t="shared" si="69"/>
        <v>0.37735849056603776</v>
      </c>
      <c r="O1494" s="14">
        <f t="shared" si="70"/>
        <v>18.974358974358967</v>
      </c>
      <c r="P1494" s="9"/>
      <c r="Q1494" s="9"/>
      <c r="R1494" s="9"/>
      <c r="W1494" t="s">
        <v>3530</v>
      </c>
      <c r="X1494" s="6">
        <v>2004</v>
      </c>
      <c r="Z1494" s="6">
        <v>0</v>
      </c>
      <c r="AD1494" s="9">
        <v>53</v>
      </c>
    </row>
    <row r="1495" spans="1:30">
      <c r="A1495" s="9">
        <v>11</v>
      </c>
      <c r="B1495" s="9" t="str">
        <f t="shared" si="71"/>
        <v>Cerwin-Vega VMAX-12SVC</v>
      </c>
      <c r="C1495" s="9" t="s">
        <v>1384</v>
      </c>
      <c r="D1495" s="9" t="s">
        <v>2251</v>
      </c>
      <c r="E1495" s="38"/>
      <c r="F1495" s="9"/>
      <c r="G1495" s="9"/>
      <c r="H1495" s="9">
        <v>300</v>
      </c>
      <c r="I1495" s="9">
        <v>92</v>
      </c>
      <c r="J1495" s="9">
        <v>20.3</v>
      </c>
      <c r="K1495" s="9">
        <v>20</v>
      </c>
      <c r="L1495" s="9">
        <v>93</v>
      </c>
      <c r="M1495" s="9">
        <v>0.31</v>
      </c>
      <c r="N1495" s="14">
        <f t="shared" si="69"/>
        <v>0.31746031746031744</v>
      </c>
      <c r="O1495" s="14">
        <f t="shared" si="70"/>
        <v>13.191489361702146</v>
      </c>
      <c r="P1495" s="9"/>
      <c r="Q1495" s="9"/>
      <c r="R1495" s="9"/>
      <c r="W1495" t="s">
        <v>3530</v>
      </c>
      <c r="X1495" s="6">
        <v>2004</v>
      </c>
      <c r="Z1495" s="6">
        <v>0</v>
      </c>
      <c r="AD1495" s="9">
        <v>63</v>
      </c>
    </row>
    <row r="1496" spans="1:30">
      <c r="A1496" s="9">
        <v>11</v>
      </c>
      <c r="B1496" s="9" t="str">
        <f t="shared" si="71"/>
        <v>ESX Al-10</v>
      </c>
      <c r="C1496" s="9" t="s">
        <v>2252</v>
      </c>
      <c r="D1496" s="9" t="s">
        <v>2253</v>
      </c>
      <c r="E1496" s="38"/>
      <c r="F1496" s="9"/>
      <c r="G1496" s="9"/>
      <c r="H1496" s="9">
        <v>400</v>
      </c>
      <c r="I1496" s="9"/>
      <c r="J1496" s="9">
        <v>7.5</v>
      </c>
      <c r="K1496" s="9">
        <v>26.7</v>
      </c>
      <c r="L1496" s="9">
        <v>43.2</v>
      </c>
      <c r="M1496" s="9">
        <v>0.23</v>
      </c>
      <c r="N1496" s="14">
        <f t="shared" si="69"/>
        <v>0.24054054054054053</v>
      </c>
      <c r="O1496" s="14">
        <f t="shared" si="70"/>
        <v>5.2487179487179532</v>
      </c>
      <c r="P1496" s="9"/>
      <c r="Q1496" s="9"/>
      <c r="R1496" s="9"/>
      <c r="W1496" t="s">
        <v>3530</v>
      </c>
      <c r="X1496" s="6">
        <v>2004</v>
      </c>
      <c r="Z1496" s="6">
        <v>0</v>
      </c>
      <c r="AD1496" s="9">
        <v>111</v>
      </c>
    </row>
    <row r="1497" spans="1:30">
      <c r="A1497" s="9">
        <v>11</v>
      </c>
      <c r="B1497" s="9" t="str">
        <f t="shared" si="71"/>
        <v>Eton 11-581/50</v>
      </c>
      <c r="C1497" s="9" t="s">
        <v>853</v>
      </c>
      <c r="D1497" s="9" t="s">
        <v>2254</v>
      </c>
      <c r="E1497" s="38"/>
      <c r="F1497" s="9"/>
      <c r="G1497" s="9"/>
      <c r="H1497" s="9">
        <v>150</v>
      </c>
      <c r="I1497" s="9">
        <v>91</v>
      </c>
      <c r="J1497" s="9">
        <v>5</v>
      </c>
      <c r="K1497" s="9">
        <v>28</v>
      </c>
      <c r="L1497" s="9">
        <v>110</v>
      </c>
      <c r="M1497" s="9">
        <v>0.28989999999999999</v>
      </c>
      <c r="N1497" s="14">
        <f t="shared" si="69"/>
        <v>0.30107526881720431</v>
      </c>
      <c r="O1497" s="14">
        <f t="shared" si="70"/>
        <v>7.8102569036851435</v>
      </c>
      <c r="P1497" s="9"/>
      <c r="Q1497" s="9"/>
      <c r="R1497" s="9"/>
      <c r="W1497" t="s">
        <v>3530</v>
      </c>
      <c r="X1497" s="6">
        <v>2004</v>
      </c>
      <c r="Z1497" s="6">
        <v>0</v>
      </c>
      <c r="AD1497" s="9">
        <v>93</v>
      </c>
    </row>
    <row r="1498" spans="1:30">
      <c r="A1498" s="9">
        <v>11</v>
      </c>
      <c r="B1498" s="9" t="str">
        <f t="shared" si="71"/>
        <v>Focal 11K7512</v>
      </c>
      <c r="C1498" s="14" t="s">
        <v>977</v>
      </c>
      <c r="D1498" s="14" t="s">
        <v>2255</v>
      </c>
      <c r="E1498" s="39"/>
      <c r="F1498" s="14"/>
      <c r="G1498" s="14"/>
      <c r="H1498" s="14">
        <v>175</v>
      </c>
      <c r="I1498" s="14">
        <v>89.31</v>
      </c>
      <c r="J1498" s="9">
        <v>9</v>
      </c>
      <c r="K1498" s="14">
        <v>38</v>
      </c>
      <c r="L1498" s="14">
        <v>51.9</v>
      </c>
      <c r="M1498" s="14">
        <v>0.35</v>
      </c>
      <c r="N1498" s="14">
        <f t="shared" si="69"/>
        <v>0.43181818181818182</v>
      </c>
      <c r="O1498" s="14">
        <f t="shared" si="70"/>
        <v>1.8472222222222223</v>
      </c>
      <c r="P1498" s="14"/>
      <c r="Q1498" s="14"/>
      <c r="R1498" s="14"/>
      <c r="W1498" t="s">
        <v>3530</v>
      </c>
      <c r="X1498" s="6">
        <v>2004</v>
      </c>
      <c r="Z1498" s="6">
        <v>0</v>
      </c>
      <c r="AD1498" s="14">
        <v>88</v>
      </c>
    </row>
    <row r="1499" spans="1:30">
      <c r="A1499" s="9">
        <v>11</v>
      </c>
      <c r="B1499" s="9" t="str">
        <f t="shared" si="71"/>
        <v>Focal 27AI</v>
      </c>
      <c r="C1499" s="14" t="s">
        <v>977</v>
      </c>
      <c r="D1499" s="14" t="s">
        <v>2256</v>
      </c>
      <c r="E1499" s="39"/>
      <c r="F1499" s="14"/>
      <c r="G1499" s="14"/>
      <c r="H1499" s="14">
        <v>250</v>
      </c>
      <c r="I1499" s="14">
        <v>90</v>
      </c>
      <c r="J1499" s="9">
        <v>6</v>
      </c>
      <c r="K1499" s="14">
        <v>41.29</v>
      </c>
      <c r="L1499" s="14">
        <v>21.22</v>
      </c>
      <c r="M1499" s="14">
        <v>0.48</v>
      </c>
      <c r="N1499" s="14">
        <f t="shared" si="69"/>
        <v>0.54328947368421054</v>
      </c>
      <c r="O1499" s="14">
        <f t="shared" si="70"/>
        <v>4.1204158004157971</v>
      </c>
      <c r="P1499" s="14"/>
      <c r="Q1499" s="14"/>
      <c r="R1499" s="14"/>
      <c r="W1499" t="s">
        <v>3530</v>
      </c>
      <c r="X1499" s="6">
        <v>2004</v>
      </c>
      <c r="Z1499" s="6">
        <v>0</v>
      </c>
      <c r="AD1499" s="14">
        <v>76</v>
      </c>
    </row>
    <row r="1500" spans="1:30">
      <c r="A1500" s="9">
        <v>11</v>
      </c>
      <c r="B1500" s="9" t="str">
        <f t="shared" si="71"/>
        <v>Focal 27KX</v>
      </c>
      <c r="C1500" s="14" t="s">
        <v>977</v>
      </c>
      <c r="D1500" s="14" t="s">
        <v>2257</v>
      </c>
      <c r="E1500" s="39"/>
      <c r="F1500" s="14"/>
      <c r="G1500" s="14"/>
      <c r="H1500" s="14">
        <v>300</v>
      </c>
      <c r="I1500" s="14">
        <v>88</v>
      </c>
      <c r="J1500" s="9">
        <v>8</v>
      </c>
      <c r="K1500" s="14">
        <v>48.3</v>
      </c>
      <c r="L1500" s="14">
        <v>15.25</v>
      </c>
      <c r="M1500" s="14">
        <v>0.9</v>
      </c>
      <c r="N1500" s="14">
        <f t="shared" si="69"/>
        <v>0.96599999999999997</v>
      </c>
      <c r="O1500" s="14">
        <f t="shared" si="70"/>
        <v>13.172727272727268</v>
      </c>
      <c r="P1500" s="14"/>
      <c r="Q1500" s="14"/>
      <c r="R1500" s="14"/>
      <c r="W1500" t="s">
        <v>3530</v>
      </c>
      <c r="X1500" s="6">
        <v>2004</v>
      </c>
      <c r="Z1500" s="6">
        <v>0</v>
      </c>
      <c r="AD1500" s="14">
        <v>50</v>
      </c>
    </row>
    <row r="1501" spans="1:30">
      <c r="A1501" s="9">
        <v>11</v>
      </c>
      <c r="B1501" s="9" t="str">
        <f t="shared" si="71"/>
        <v>Focal 27V2</v>
      </c>
      <c r="C1501" s="14" t="s">
        <v>977</v>
      </c>
      <c r="D1501" s="14" t="s">
        <v>2258</v>
      </c>
      <c r="E1501" s="39"/>
      <c r="F1501" s="14"/>
      <c r="G1501" s="14"/>
      <c r="H1501" s="14">
        <v>300</v>
      </c>
      <c r="I1501" s="14">
        <v>88</v>
      </c>
      <c r="J1501" s="9">
        <v>11</v>
      </c>
      <c r="K1501" s="14">
        <v>38.51</v>
      </c>
      <c r="L1501" s="14">
        <v>21.32</v>
      </c>
      <c r="M1501" s="14">
        <v>0.63</v>
      </c>
      <c r="N1501" s="14">
        <f t="shared" si="69"/>
        <v>0.71314814814814809</v>
      </c>
      <c r="O1501" s="14">
        <f t="shared" si="70"/>
        <v>5.4034075723830792</v>
      </c>
      <c r="P1501" s="14"/>
      <c r="Q1501" s="14"/>
      <c r="R1501" s="14"/>
      <c r="W1501" t="s">
        <v>3530</v>
      </c>
      <c r="X1501" s="6">
        <v>2004</v>
      </c>
      <c r="Z1501" s="6">
        <v>0</v>
      </c>
      <c r="AD1501" s="14">
        <v>54</v>
      </c>
    </row>
    <row r="1502" spans="1:30">
      <c r="A1502" s="9">
        <v>11</v>
      </c>
      <c r="B1502" s="9" t="str">
        <f t="shared" si="71"/>
        <v>Focal 27WX</v>
      </c>
      <c r="C1502" s="14" t="s">
        <v>977</v>
      </c>
      <c r="D1502" s="14" t="s">
        <v>2259</v>
      </c>
      <c r="E1502" s="39"/>
      <c r="F1502" s="14"/>
      <c r="G1502" s="14"/>
      <c r="H1502" s="14">
        <v>250</v>
      </c>
      <c r="I1502" s="14">
        <v>90</v>
      </c>
      <c r="J1502" s="9">
        <v>9</v>
      </c>
      <c r="K1502" s="14">
        <v>37.4</v>
      </c>
      <c r="L1502" s="14">
        <v>38.6</v>
      </c>
      <c r="M1502" s="14">
        <v>0.56000000000000005</v>
      </c>
      <c r="N1502" s="14">
        <f t="shared" si="69"/>
        <v>0.60322580645161283</v>
      </c>
      <c r="O1502" s="14">
        <f t="shared" si="70"/>
        <v>7.8149253731343471</v>
      </c>
      <c r="P1502" s="14"/>
      <c r="Q1502" s="14"/>
      <c r="R1502" s="14"/>
      <c r="W1502" t="s">
        <v>3530</v>
      </c>
      <c r="X1502" s="6">
        <v>2004</v>
      </c>
      <c r="Z1502" s="6">
        <v>0</v>
      </c>
      <c r="AD1502" s="14">
        <v>62</v>
      </c>
    </row>
    <row r="1503" spans="1:30">
      <c r="A1503" s="9">
        <v>11</v>
      </c>
      <c r="B1503" s="9" t="str">
        <f t="shared" si="71"/>
        <v xml:space="preserve">MacAudio MacMaximus 250 </v>
      </c>
      <c r="C1503" s="14" t="s">
        <v>2260</v>
      </c>
      <c r="D1503" s="14" t="s">
        <v>2261</v>
      </c>
      <c r="E1503" s="39"/>
      <c r="F1503" s="14"/>
      <c r="G1503" s="14"/>
      <c r="H1503" s="14">
        <v>400</v>
      </c>
      <c r="I1503" s="14"/>
      <c r="J1503" s="9">
        <v>8.5</v>
      </c>
      <c r="K1503" s="14">
        <v>24.6</v>
      </c>
      <c r="L1503" s="14">
        <v>26.3</v>
      </c>
      <c r="M1503" s="14">
        <v>0.26</v>
      </c>
      <c r="N1503" s="14">
        <f t="shared" si="69"/>
        <v>0.27032967032967037</v>
      </c>
      <c r="O1503" s="14">
        <f t="shared" si="70"/>
        <v>6.8042553191489326</v>
      </c>
      <c r="P1503" s="14"/>
      <c r="Q1503" s="14"/>
      <c r="R1503" s="14"/>
      <c r="W1503" t="s">
        <v>3530</v>
      </c>
      <c r="X1503" s="6">
        <v>2004</v>
      </c>
      <c r="Z1503" s="6">
        <v>0</v>
      </c>
      <c r="AD1503" s="14">
        <v>91</v>
      </c>
    </row>
    <row r="1504" spans="1:30">
      <c r="A1504" s="9">
        <v>11</v>
      </c>
      <c r="B1504" s="9" t="str">
        <f t="shared" si="71"/>
        <v>Seas W22EX-001</v>
      </c>
      <c r="C1504" s="14" t="s">
        <v>874</v>
      </c>
      <c r="D1504" s="14" t="s">
        <v>2262</v>
      </c>
      <c r="E1504" s="39"/>
      <c r="F1504" s="14"/>
      <c r="G1504" s="14"/>
      <c r="H1504" s="14"/>
      <c r="I1504" s="14"/>
      <c r="J1504" s="9"/>
      <c r="K1504" s="14">
        <v>27</v>
      </c>
      <c r="L1504" s="14">
        <v>75</v>
      </c>
      <c r="M1504" s="14">
        <v>0.34</v>
      </c>
      <c r="N1504" s="14">
        <f t="shared" si="69"/>
        <v>0</v>
      </c>
      <c r="O1504" s="14">
        <f t="shared" si="70"/>
        <v>0</v>
      </c>
      <c r="P1504" s="14"/>
      <c r="Q1504" s="14"/>
      <c r="R1504" s="14"/>
      <c r="W1504" t="s">
        <v>3530</v>
      </c>
      <c r="X1504" s="6">
        <v>2004</v>
      </c>
      <c r="Z1504" s="6">
        <v>0</v>
      </c>
      <c r="AD1504" s="14"/>
    </row>
    <row r="1505" spans="1:30">
      <c r="A1505" s="9">
        <v>11</v>
      </c>
      <c r="B1505" s="9" t="str">
        <f t="shared" si="71"/>
        <v>Soundstream DV-10</v>
      </c>
      <c r="C1505" s="14" t="s">
        <v>1656</v>
      </c>
      <c r="D1505" s="14" t="s">
        <v>2263</v>
      </c>
      <c r="E1505" s="39"/>
      <c r="F1505" s="14"/>
      <c r="G1505" s="14"/>
      <c r="H1505" s="14">
        <v>1000</v>
      </c>
      <c r="I1505" s="14">
        <v>86</v>
      </c>
      <c r="J1505" s="9">
        <v>12.75</v>
      </c>
      <c r="K1505" s="14">
        <v>35</v>
      </c>
      <c r="L1505" s="14">
        <v>10.53</v>
      </c>
      <c r="M1505" s="14">
        <v>0.37430000000000002</v>
      </c>
      <c r="N1505" s="14">
        <f t="shared" si="69"/>
        <v>0.45454545454545453</v>
      </c>
      <c r="O1505" s="14">
        <f t="shared" si="70"/>
        <v>2.1201993882406271</v>
      </c>
      <c r="P1505" s="14"/>
      <c r="Q1505" s="14"/>
      <c r="R1505" s="14"/>
      <c r="W1505" t="s">
        <v>3530</v>
      </c>
      <c r="X1505" s="6">
        <v>2004</v>
      </c>
      <c r="Z1505" s="6">
        <v>0</v>
      </c>
      <c r="AD1505" s="14">
        <v>77</v>
      </c>
    </row>
    <row r="1506" spans="1:30">
      <c r="A1506" s="9">
        <v>11</v>
      </c>
      <c r="B1506" s="9" t="str">
        <f t="shared" si="71"/>
        <v>TAD TL-1101h</v>
      </c>
      <c r="C1506" s="14" t="s">
        <v>2264</v>
      </c>
      <c r="D1506" s="14" t="s">
        <v>2265</v>
      </c>
      <c r="E1506" s="39"/>
      <c r="F1506" s="14"/>
      <c r="G1506" s="14"/>
      <c r="H1506" s="14">
        <v>125</v>
      </c>
      <c r="I1506" s="14">
        <v>97</v>
      </c>
      <c r="J1506" s="9">
        <v>2.5</v>
      </c>
      <c r="K1506" s="14">
        <v>38</v>
      </c>
      <c r="L1506" s="14">
        <v>92</v>
      </c>
      <c r="M1506" s="14">
        <v>0.25</v>
      </c>
      <c r="N1506" s="14">
        <f t="shared" si="69"/>
        <v>0.26950354609929078</v>
      </c>
      <c r="O1506" s="14">
        <f t="shared" si="70"/>
        <v>3.4545454545454573</v>
      </c>
      <c r="P1506" s="14"/>
      <c r="Q1506" s="14"/>
      <c r="R1506" s="14"/>
      <c r="W1506" t="s">
        <v>3530</v>
      </c>
      <c r="X1506" s="6">
        <v>2004</v>
      </c>
      <c r="Z1506" s="6">
        <v>0</v>
      </c>
      <c r="AD1506" s="14">
        <v>141</v>
      </c>
    </row>
    <row r="1507" spans="1:30">
      <c r="A1507" s="9">
        <v>11</v>
      </c>
      <c r="B1507" s="9" t="str">
        <f t="shared" si="71"/>
        <v>TAD TL-1102</v>
      </c>
      <c r="C1507" s="14" t="s">
        <v>2264</v>
      </c>
      <c r="D1507" s="14" t="s">
        <v>2266</v>
      </c>
      <c r="E1507" s="39"/>
      <c r="F1507" s="14"/>
      <c r="G1507" s="14"/>
      <c r="H1507" s="14">
        <v>125</v>
      </c>
      <c r="I1507" s="14">
        <v>94</v>
      </c>
      <c r="J1507" s="9">
        <v>6.2</v>
      </c>
      <c r="K1507" s="14">
        <v>31</v>
      </c>
      <c r="L1507" s="14">
        <v>121</v>
      </c>
      <c r="M1507" s="14">
        <v>0.3</v>
      </c>
      <c r="N1507" s="14">
        <f t="shared" si="69"/>
        <v>0.31958762886597936</v>
      </c>
      <c r="O1507" s="14">
        <f t="shared" si="70"/>
        <v>4.8947368421052673</v>
      </c>
      <c r="P1507" s="14"/>
      <c r="Q1507" s="14"/>
      <c r="R1507" s="14"/>
      <c r="W1507" t="s">
        <v>3530</v>
      </c>
      <c r="X1507" s="6">
        <v>2004</v>
      </c>
      <c r="Z1507" s="6">
        <v>0</v>
      </c>
      <c r="AD1507" s="14">
        <v>97</v>
      </c>
    </row>
    <row r="1508" spans="1:30">
      <c r="A1508" s="9">
        <v>12</v>
      </c>
      <c r="B1508" s="9" t="str">
        <f t="shared" si="71"/>
        <v>Acousto Pro F-1240</v>
      </c>
      <c r="C1508" s="14" t="s">
        <v>948</v>
      </c>
      <c r="D1508" s="14" t="s">
        <v>2267</v>
      </c>
      <c r="E1508" s="39"/>
      <c r="F1508" s="14"/>
      <c r="G1508" s="14"/>
      <c r="H1508" s="14">
        <v>75</v>
      </c>
      <c r="I1508" s="14">
        <v>90</v>
      </c>
      <c r="J1508" s="9"/>
      <c r="K1508" s="14">
        <v>27</v>
      </c>
      <c r="L1508" s="14">
        <v>260</v>
      </c>
      <c r="M1508" s="14">
        <v>0.35</v>
      </c>
      <c r="N1508" s="14">
        <f t="shared" si="69"/>
        <v>0.39705882352941174</v>
      </c>
      <c r="O1508" s="14">
        <f t="shared" si="70"/>
        <v>2.953125</v>
      </c>
      <c r="P1508" s="14"/>
      <c r="Q1508" s="14"/>
      <c r="R1508" s="14"/>
      <c r="W1508" t="s">
        <v>3530</v>
      </c>
      <c r="X1508" s="6">
        <v>2004</v>
      </c>
      <c r="Z1508" s="6">
        <v>0</v>
      </c>
      <c r="AD1508" s="14">
        <v>68</v>
      </c>
    </row>
    <row r="1509" spans="1:30">
      <c r="A1509" s="9">
        <v>12</v>
      </c>
      <c r="B1509" s="9" t="str">
        <f t="shared" si="71"/>
        <v>Acousto Pro P-1250</v>
      </c>
      <c r="C1509" s="14" t="s">
        <v>948</v>
      </c>
      <c r="D1509" s="14" t="s">
        <v>2268</v>
      </c>
      <c r="E1509" s="39"/>
      <c r="F1509" s="14"/>
      <c r="G1509" s="14"/>
      <c r="H1509" s="14">
        <v>100</v>
      </c>
      <c r="I1509" s="14">
        <v>99</v>
      </c>
      <c r="J1509" s="9"/>
      <c r="K1509" s="14">
        <v>48</v>
      </c>
      <c r="L1509" s="14">
        <v>106</v>
      </c>
      <c r="M1509" s="14">
        <v>0.67</v>
      </c>
      <c r="N1509" s="14">
        <f t="shared" si="69"/>
        <v>0.70588235294117652</v>
      </c>
      <c r="O1509" s="14">
        <f t="shared" si="70"/>
        <v>13.180327868852457</v>
      </c>
      <c r="P1509" s="14"/>
      <c r="Q1509" s="14"/>
      <c r="R1509" s="14"/>
      <c r="W1509" t="s">
        <v>3530</v>
      </c>
      <c r="X1509" s="6">
        <v>2004</v>
      </c>
      <c r="Z1509" s="6">
        <v>0</v>
      </c>
      <c r="AD1509" s="14">
        <v>68</v>
      </c>
    </row>
    <row r="1510" spans="1:30">
      <c r="A1510" s="9">
        <v>12</v>
      </c>
      <c r="B1510" s="9" t="str">
        <f t="shared" si="71"/>
        <v>Acousto Pro P-1250A</v>
      </c>
      <c r="C1510" s="14" t="s">
        <v>948</v>
      </c>
      <c r="D1510" s="14" t="s">
        <v>2269</v>
      </c>
      <c r="E1510" s="39"/>
      <c r="F1510" s="14"/>
      <c r="G1510" s="14"/>
      <c r="H1510" s="14">
        <v>100</v>
      </c>
      <c r="I1510" s="14">
        <v>101</v>
      </c>
      <c r="J1510" s="9"/>
      <c r="K1510" s="14">
        <v>56</v>
      </c>
      <c r="L1510" s="14">
        <v>80</v>
      </c>
      <c r="M1510" s="14">
        <v>0.75</v>
      </c>
      <c r="N1510" s="14">
        <f t="shared" si="69"/>
        <v>0.81159420289855078</v>
      </c>
      <c r="O1510" s="14">
        <f t="shared" si="70"/>
        <v>9.8823529411764621</v>
      </c>
      <c r="P1510" s="14"/>
      <c r="Q1510" s="14"/>
      <c r="R1510" s="14"/>
      <c r="W1510" t="s">
        <v>3530</v>
      </c>
      <c r="X1510" s="6">
        <v>2004</v>
      </c>
      <c r="Z1510" s="6">
        <v>0</v>
      </c>
      <c r="AD1510" s="14">
        <v>69</v>
      </c>
    </row>
    <row r="1511" spans="1:30">
      <c r="A1511" s="9">
        <v>12</v>
      </c>
      <c r="B1511" s="9" t="str">
        <f t="shared" si="71"/>
        <v>Acousto Pro P-1265A</v>
      </c>
      <c r="C1511" s="14" t="s">
        <v>948</v>
      </c>
      <c r="D1511" s="14" t="s">
        <v>2270</v>
      </c>
      <c r="E1511" s="39"/>
      <c r="F1511" s="14"/>
      <c r="G1511" s="14"/>
      <c r="H1511" s="14">
        <v>125</v>
      </c>
      <c r="I1511" s="14">
        <v>96</v>
      </c>
      <c r="J1511" s="9"/>
      <c r="K1511" s="14">
        <v>57</v>
      </c>
      <c r="L1511" s="14">
        <v>75</v>
      </c>
      <c r="M1511" s="14">
        <v>0.44</v>
      </c>
      <c r="N1511" s="14">
        <f t="shared" si="69"/>
        <v>0.47107438016528924</v>
      </c>
      <c r="O1511" s="14">
        <f t="shared" si="70"/>
        <v>6.6702127659574346</v>
      </c>
      <c r="P1511" s="14"/>
      <c r="Q1511" s="14"/>
      <c r="R1511" s="14"/>
      <c r="W1511" t="s">
        <v>3530</v>
      </c>
      <c r="X1511" s="6">
        <v>2004</v>
      </c>
      <c r="Z1511" s="6">
        <v>0</v>
      </c>
      <c r="AD1511" s="14">
        <v>121</v>
      </c>
    </row>
    <row r="1512" spans="1:30">
      <c r="A1512" s="9">
        <v>12</v>
      </c>
      <c r="B1512" s="9" t="str">
        <f t="shared" si="71"/>
        <v>Acousto Pro SH-1250</v>
      </c>
      <c r="C1512" s="14" t="s">
        <v>948</v>
      </c>
      <c r="D1512" s="14" t="s">
        <v>2271</v>
      </c>
      <c r="E1512" s="39"/>
      <c r="F1512" s="14"/>
      <c r="G1512" s="14"/>
      <c r="H1512" s="14">
        <v>75</v>
      </c>
      <c r="I1512" s="14">
        <v>90</v>
      </c>
      <c r="J1512" s="9"/>
      <c r="K1512" s="14">
        <v>25.5</v>
      </c>
      <c r="L1512" s="14">
        <v>200</v>
      </c>
      <c r="M1512" s="14">
        <v>0.45</v>
      </c>
      <c r="N1512" s="14">
        <f t="shared" si="69"/>
        <v>0.48113207547169812</v>
      </c>
      <c r="O1512" s="14">
        <f t="shared" si="70"/>
        <v>6.9545454545454577</v>
      </c>
      <c r="P1512" s="14"/>
      <c r="Q1512" s="14"/>
      <c r="R1512" s="14"/>
      <c r="W1512" t="s">
        <v>3530</v>
      </c>
      <c r="X1512" s="6">
        <v>2004</v>
      </c>
      <c r="Z1512" s="6">
        <v>0</v>
      </c>
      <c r="AD1512" s="14">
        <v>53</v>
      </c>
    </row>
    <row r="1513" spans="1:30">
      <c r="A1513" s="9">
        <v>12</v>
      </c>
      <c r="B1513" s="9" t="str">
        <f t="shared" si="71"/>
        <v>Adire Audio Sadhara 12</v>
      </c>
      <c r="C1513" s="14" t="s">
        <v>2272</v>
      </c>
      <c r="D1513" s="14" t="s">
        <v>2273</v>
      </c>
      <c r="E1513" s="39"/>
      <c r="F1513" s="14"/>
      <c r="G1513" s="14"/>
      <c r="H1513" s="14">
        <v>1000</v>
      </c>
      <c r="I1513" s="14">
        <v>84</v>
      </c>
      <c r="J1513" s="9">
        <v>27</v>
      </c>
      <c r="K1513" s="14">
        <v>26</v>
      </c>
      <c r="L1513" s="14">
        <v>45</v>
      </c>
      <c r="M1513" s="14">
        <v>0.5</v>
      </c>
      <c r="N1513" s="14">
        <f t="shared" si="69"/>
        <v>0.55319148936170215</v>
      </c>
      <c r="O1513" s="14">
        <f t="shared" si="70"/>
        <v>5.2</v>
      </c>
      <c r="P1513" s="14"/>
      <c r="Q1513" s="14"/>
      <c r="R1513" s="14"/>
      <c r="W1513" t="s">
        <v>3530</v>
      </c>
      <c r="X1513" s="6">
        <v>2004</v>
      </c>
      <c r="Z1513" s="6">
        <v>0</v>
      </c>
      <c r="AD1513" s="14">
        <v>47</v>
      </c>
    </row>
    <row r="1514" spans="1:30">
      <c r="A1514" s="9">
        <v>12</v>
      </c>
      <c r="B1514" s="9" t="str">
        <f t="shared" si="71"/>
        <v>Alpine DDW-F30A</v>
      </c>
      <c r="C1514" s="14" t="s">
        <v>1395</v>
      </c>
      <c r="D1514" s="14" t="s">
        <v>2274</v>
      </c>
      <c r="E1514" s="39"/>
      <c r="F1514" s="14"/>
      <c r="G1514" s="14"/>
      <c r="H1514" s="14">
        <v>200</v>
      </c>
      <c r="I1514" s="14"/>
      <c r="J1514" s="9">
        <v>7</v>
      </c>
      <c r="K1514" s="14">
        <v>27</v>
      </c>
      <c r="L1514" s="14">
        <v>109.9</v>
      </c>
      <c r="M1514" s="14">
        <v>0.33</v>
      </c>
      <c r="N1514" s="14">
        <f t="shared" si="69"/>
        <v>0.36986301369863012</v>
      </c>
      <c r="O1514" s="14">
        <f t="shared" si="70"/>
        <v>3.061855670103093</v>
      </c>
      <c r="P1514" s="14"/>
      <c r="Q1514" s="14"/>
      <c r="R1514" s="14"/>
      <c r="W1514" t="s">
        <v>3530</v>
      </c>
      <c r="X1514" s="6">
        <v>2004</v>
      </c>
      <c r="Z1514" s="6">
        <v>0</v>
      </c>
      <c r="AD1514" s="14">
        <v>73</v>
      </c>
    </row>
    <row r="1515" spans="1:30">
      <c r="A1515" s="9">
        <v>12</v>
      </c>
      <c r="B1515" s="9" t="str">
        <f t="shared" si="71"/>
        <v>Alpine SWL-3048</v>
      </c>
      <c r="C1515" s="14" t="s">
        <v>1395</v>
      </c>
      <c r="D1515" s="14" t="s">
        <v>2275</v>
      </c>
      <c r="E1515" s="39"/>
      <c r="F1515" s="14"/>
      <c r="G1515" s="14"/>
      <c r="H1515" s="14">
        <v>200</v>
      </c>
      <c r="I1515" s="14"/>
      <c r="J1515" s="9">
        <v>10</v>
      </c>
      <c r="K1515" s="14">
        <v>26</v>
      </c>
      <c r="L1515" s="14">
        <v>112.7</v>
      </c>
      <c r="M1515" s="14">
        <v>0.28999999999999998</v>
      </c>
      <c r="N1515" s="14">
        <f t="shared" si="69"/>
        <v>0.2988505747126437</v>
      </c>
      <c r="O1515" s="14">
        <f t="shared" si="70"/>
        <v>9.7922077922077371</v>
      </c>
      <c r="P1515" s="14"/>
      <c r="Q1515" s="14"/>
      <c r="R1515" s="14"/>
      <c r="W1515" t="s">
        <v>3530</v>
      </c>
      <c r="X1515" s="6">
        <v>2004</v>
      </c>
      <c r="Z1515" s="6">
        <v>0</v>
      </c>
      <c r="AD1515" s="14">
        <v>87</v>
      </c>
    </row>
    <row r="1516" spans="1:30">
      <c r="A1516" s="9">
        <v>12</v>
      </c>
      <c r="B1516" s="9" t="str">
        <f t="shared" si="71"/>
        <v>Alpine SWL-3088</v>
      </c>
      <c r="C1516" s="14" t="s">
        <v>1395</v>
      </c>
      <c r="D1516" s="14" t="s">
        <v>2276</v>
      </c>
      <c r="E1516" s="39"/>
      <c r="F1516" s="14"/>
      <c r="G1516" s="14"/>
      <c r="H1516" s="14">
        <v>200</v>
      </c>
      <c r="I1516" s="14"/>
      <c r="J1516" s="9">
        <v>10</v>
      </c>
      <c r="K1516" s="14">
        <v>26</v>
      </c>
      <c r="L1516" s="14">
        <v>113.9</v>
      </c>
      <c r="M1516" s="14">
        <v>0.33</v>
      </c>
      <c r="N1516" s="14">
        <f t="shared" si="69"/>
        <v>0.35135135135135137</v>
      </c>
      <c r="O1516" s="14">
        <f t="shared" si="70"/>
        <v>5.4303797468354338</v>
      </c>
      <c r="P1516" s="14"/>
      <c r="Q1516" s="14"/>
      <c r="R1516" s="14"/>
      <c r="W1516" t="s">
        <v>3530</v>
      </c>
      <c r="X1516" s="6">
        <v>2004</v>
      </c>
      <c r="Z1516" s="6">
        <v>0</v>
      </c>
      <c r="AD1516" s="14">
        <v>74</v>
      </c>
    </row>
    <row r="1517" spans="1:30">
      <c r="A1517" s="9">
        <v>12</v>
      </c>
      <c r="B1517" s="9" t="str">
        <f t="shared" si="71"/>
        <v>Alpine SWR-1221D</v>
      </c>
      <c r="C1517" s="14" t="s">
        <v>1395</v>
      </c>
      <c r="D1517" s="14" t="s">
        <v>2277</v>
      </c>
      <c r="E1517" s="39"/>
      <c r="F1517" s="14"/>
      <c r="G1517" s="14"/>
      <c r="H1517" s="14">
        <v>300</v>
      </c>
      <c r="I1517" s="14">
        <v>87</v>
      </c>
      <c r="J1517" s="9">
        <v>13.3</v>
      </c>
      <c r="K1517" s="14">
        <v>27</v>
      </c>
      <c r="L1517" s="14">
        <v>58</v>
      </c>
      <c r="M1517" s="14">
        <v>0.38</v>
      </c>
      <c r="N1517" s="14">
        <f t="shared" si="69"/>
        <v>0.39705882352941174</v>
      </c>
      <c r="O1517" s="14">
        <f t="shared" si="70"/>
        <v>8.8448275862068879</v>
      </c>
      <c r="P1517" s="14"/>
      <c r="Q1517" s="14"/>
      <c r="R1517" s="14"/>
      <c r="W1517" t="s">
        <v>3530</v>
      </c>
      <c r="X1517" s="6">
        <v>2004</v>
      </c>
      <c r="Z1517" s="6">
        <v>0</v>
      </c>
      <c r="AD1517" s="14">
        <v>68</v>
      </c>
    </row>
    <row r="1518" spans="1:30">
      <c r="A1518" s="9">
        <v>12</v>
      </c>
      <c r="B1518" s="9" t="str">
        <f t="shared" si="71"/>
        <v>Alpine SWR-1241D</v>
      </c>
      <c r="C1518" s="14" t="s">
        <v>1395</v>
      </c>
      <c r="D1518" s="14" t="s">
        <v>2278</v>
      </c>
      <c r="E1518" s="39"/>
      <c r="F1518" s="14"/>
      <c r="G1518" s="14"/>
      <c r="H1518" s="14">
        <v>300</v>
      </c>
      <c r="I1518" s="14">
        <v>87</v>
      </c>
      <c r="J1518" s="9">
        <v>13.8</v>
      </c>
      <c r="K1518" s="14">
        <v>28</v>
      </c>
      <c r="L1518" s="14">
        <v>58</v>
      </c>
      <c r="M1518" s="14">
        <v>0.43</v>
      </c>
      <c r="N1518" s="14">
        <f t="shared" si="69"/>
        <v>0.45161290322580644</v>
      </c>
      <c r="O1518" s="14">
        <f t="shared" si="70"/>
        <v>8.9850746268656714</v>
      </c>
      <c r="P1518" s="14"/>
      <c r="Q1518" s="14"/>
      <c r="R1518" s="14"/>
      <c r="W1518" t="s">
        <v>3530</v>
      </c>
      <c r="X1518" s="6">
        <v>2004</v>
      </c>
      <c r="Z1518" s="6">
        <v>0</v>
      </c>
      <c r="AD1518" s="14">
        <v>62</v>
      </c>
    </row>
    <row r="1519" spans="1:30">
      <c r="A1519" s="9">
        <v>12</v>
      </c>
      <c r="B1519" s="9" t="str">
        <f t="shared" si="71"/>
        <v>Alpine SWR-1521D</v>
      </c>
      <c r="C1519" s="14" t="s">
        <v>1395</v>
      </c>
      <c r="D1519" s="14" t="s">
        <v>2279</v>
      </c>
      <c r="E1519" s="39"/>
      <c r="F1519" s="14"/>
      <c r="G1519" s="14"/>
      <c r="H1519" s="14">
        <v>500</v>
      </c>
      <c r="I1519" s="14">
        <v>89</v>
      </c>
      <c r="J1519" s="9">
        <v>16.5</v>
      </c>
      <c r="K1519" s="14">
        <v>23</v>
      </c>
      <c r="L1519" s="14">
        <v>98</v>
      </c>
      <c r="M1519" s="14">
        <v>0.38</v>
      </c>
      <c r="N1519" s="14">
        <f t="shared" si="69"/>
        <v>0.39655172413793105</v>
      </c>
      <c r="O1519" s="14">
        <f t="shared" si="70"/>
        <v>9.104166666666659</v>
      </c>
      <c r="P1519" s="14"/>
      <c r="Q1519" s="14"/>
      <c r="R1519" s="14"/>
      <c r="W1519" t="s">
        <v>3530</v>
      </c>
      <c r="X1519" s="6">
        <v>2004</v>
      </c>
      <c r="Z1519" s="6">
        <v>0</v>
      </c>
      <c r="AD1519" s="14">
        <v>58</v>
      </c>
    </row>
    <row r="1520" spans="1:30">
      <c r="A1520" s="9">
        <v>12</v>
      </c>
      <c r="B1520" s="9" t="str">
        <f t="shared" si="71"/>
        <v>Alpine SWR-304A</v>
      </c>
      <c r="C1520" s="14" t="s">
        <v>1395</v>
      </c>
      <c r="D1520" s="14" t="s">
        <v>2280</v>
      </c>
      <c r="E1520" s="39"/>
      <c r="F1520" s="14"/>
      <c r="G1520" s="14"/>
      <c r="H1520" s="14">
        <v>200</v>
      </c>
      <c r="I1520" s="14">
        <v>89</v>
      </c>
      <c r="J1520" s="9">
        <v>4.0999999999999996</v>
      </c>
      <c r="K1520" s="14">
        <v>29</v>
      </c>
      <c r="L1520" s="14">
        <v>108.7</v>
      </c>
      <c r="M1520" s="14">
        <v>0.31</v>
      </c>
      <c r="N1520" s="14">
        <f t="shared" si="69"/>
        <v>0.3411764705882353</v>
      </c>
      <c r="O1520" s="14">
        <f t="shared" si="70"/>
        <v>3.3924528301886747</v>
      </c>
      <c r="P1520" s="14"/>
      <c r="Q1520" s="14"/>
      <c r="R1520" s="14"/>
      <c r="W1520" t="s">
        <v>3530</v>
      </c>
      <c r="X1520" s="6">
        <v>2004</v>
      </c>
      <c r="Z1520" s="6">
        <v>0</v>
      </c>
      <c r="AD1520" s="14">
        <v>85</v>
      </c>
    </row>
    <row r="1521" spans="1:30">
      <c r="A1521" s="9">
        <v>12</v>
      </c>
      <c r="B1521" s="9" t="str">
        <f t="shared" si="71"/>
        <v>Alpine SWR-304B</v>
      </c>
      <c r="C1521" s="14" t="s">
        <v>1395</v>
      </c>
      <c r="D1521" s="14" t="s">
        <v>2281</v>
      </c>
      <c r="E1521" s="39"/>
      <c r="F1521" s="14"/>
      <c r="G1521" s="14"/>
      <c r="H1521" s="14">
        <v>200</v>
      </c>
      <c r="I1521" s="14">
        <v>89</v>
      </c>
      <c r="J1521" s="9">
        <v>4.0999999999999996</v>
      </c>
      <c r="K1521" s="14">
        <v>29</v>
      </c>
      <c r="L1521" s="14">
        <v>108.7</v>
      </c>
      <c r="M1521" s="14">
        <v>0.31</v>
      </c>
      <c r="N1521" s="14">
        <f t="shared" si="69"/>
        <v>0.3411764705882353</v>
      </c>
      <c r="O1521" s="14">
        <f t="shared" si="70"/>
        <v>3.3924528301886747</v>
      </c>
      <c r="P1521" s="14"/>
      <c r="Q1521" s="14"/>
      <c r="R1521" s="14"/>
      <c r="W1521" t="s">
        <v>3530</v>
      </c>
      <c r="X1521" s="6">
        <v>2004</v>
      </c>
      <c r="Z1521" s="6">
        <v>0</v>
      </c>
      <c r="AD1521" s="14">
        <v>85</v>
      </c>
    </row>
    <row r="1522" spans="1:30">
      <c r="A1522" s="9">
        <v>12</v>
      </c>
      <c r="B1522" s="9" t="str">
        <f t="shared" si="71"/>
        <v>Alpine SWR-308A</v>
      </c>
      <c r="C1522" s="14" t="s">
        <v>1395</v>
      </c>
      <c r="D1522" s="14" t="s">
        <v>2282</v>
      </c>
      <c r="E1522" s="39"/>
      <c r="F1522" s="14"/>
      <c r="G1522" s="14"/>
      <c r="H1522" s="14">
        <v>200</v>
      </c>
      <c r="I1522" s="14">
        <v>89</v>
      </c>
      <c r="J1522" s="9">
        <v>6.25</v>
      </c>
      <c r="K1522" s="14">
        <v>28</v>
      </c>
      <c r="L1522" s="14">
        <v>113.6</v>
      </c>
      <c r="M1522" s="14">
        <v>0.33</v>
      </c>
      <c r="N1522" s="14">
        <f t="shared" si="69"/>
        <v>0.35897435897435898</v>
      </c>
      <c r="O1522" s="14">
        <f t="shared" si="70"/>
        <v>4.0884955752212369</v>
      </c>
      <c r="P1522" s="14"/>
      <c r="Q1522" s="14"/>
      <c r="R1522" s="14"/>
      <c r="W1522" t="s">
        <v>3530</v>
      </c>
      <c r="X1522" s="6">
        <v>2004</v>
      </c>
      <c r="Z1522" s="6">
        <v>0</v>
      </c>
      <c r="AD1522" s="14">
        <v>78</v>
      </c>
    </row>
    <row r="1523" spans="1:30">
      <c r="A1523" s="9">
        <v>12</v>
      </c>
      <c r="B1523" s="9" t="str">
        <f t="shared" si="71"/>
        <v>Alpine SWR-308B</v>
      </c>
      <c r="C1523" s="14" t="s">
        <v>1395</v>
      </c>
      <c r="D1523" s="14" t="s">
        <v>2283</v>
      </c>
      <c r="E1523" s="39"/>
      <c r="F1523" s="14"/>
      <c r="G1523" s="14"/>
      <c r="H1523" s="14">
        <v>200</v>
      </c>
      <c r="I1523" s="14">
        <v>89</v>
      </c>
      <c r="J1523" s="9">
        <v>6.25</v>
      </c>
      <c r="K1523" s="14">
        <v>28</v>
      </c>
      <c r="L1523" s="14">
        <v>113.55</v>
      </c>
      <c r="M1523" s="14">
        <v>0.33</v>
      </c>
      <c r="N1523" s="14">
        <f t="shared" si="69"/>
        <v>0.35897435897435898</v>
      </c>
      <c r="O1523" s="14">
        <f t="shared" si="70"/>
        <v>4.0884955752212369</v>
      </c>
      <c r="P1523" s="14"/>
      <c r="Q1523" s="14"/>
      <c r="R1523" s="14"/>
      <c r="W1523" t="s">
        <v>3530</v>
      </c>
      <c r="X1523" s="6">
        <v>2004</v>
      </c>
      <c r="Z1523" s="6">
        <v>0</v>
      </c>
      <c r="AD1523" s="14">
        <v>78</v>
      </c>
    </row>
    <row r="1524" spans="1:30">
      <c r="A1524" s="9">
        <v>12</v>
      </c>
      <c r="B1524" s="9" t="str">
        <f t="shared" si="71"/>
        <v>Alpine SWS-3045</v>
      </c>
      <c r="C1524" s="14" t="s">
        <v>1395</v>
      </c>
      <c r="D1524" s="14" t="s">
        <v>2284</v>
      </c>
      <c r="E1524" s="39"/>
      <c r="F1524" s="14"/>
      <c r="G1524" s="14"/>
      <c r="H1524" s="14">
        <v>100</v>
      </c>
      <c r="I1524" s="14">
        <v>91</v>
      </c>
      <c r="J1524" s="9">
        <v>3.85</v>
      </c>
      <c r="K1524" s="14">
        <v>35</v>
      </c>
      <c r="L1524" s="14">
        <v>94.5</v>
      </c>
      <c r="M1524" s="14">
        <v>0.48</v>
      </c>
      <c r="N1524" s="14">
        <f t="shared" si="69"/>
        <v>0.53846153846153844</v>
      </c>
      <c r="O1524" s="14">
        <f t="shared" si="70"/>
        <v>4.421052631578946</v>
      </c>
      <c r="P1524" s="14"/>
      <c r="Q1524" s="14"/>
      <c r="R1524" s="14"/>
      <c r="W1524" t="s">
        <v>3530</v>
      </c>
      <c r="X1524" s="6">
        <v>2004</v>
      </c>
      <c r="Z1524" s="6">
        <v>0</v>
      </c>
      <c r="AD1524" s="14">
        <v>65</v>
      </c>
    </row>
    <row r="1525" spans="1:30">
      <c r="A1525" s="9">
        <v>12</v>
      </c>
      <c r="B1525" s="9" t="str">
        <f t="shared" si="71"/>
        <v>Alpine SWS-3047</v>
      </c>
      <c r="C1525" s="14" t="s">
        <v>1395</v>
      </c>
      <c r="D1525" s="14" t="s">
        <v>2285</v>
      </c>
      <c r="E1525" s="39"/>
      <c r="F1525" s="14"/>
      <c r="G1525" s="14"/>
      <c r="H1525" s="14">
        <v>100</v>
      </c>
      <c r="I1525" s="14"/>
      <c r="J1525" s="9">
        <v>3.6</v>
      </c>
      <c r="K1525" s="14">
        <v>28</v>
      </c>
      <c r="L1525" s="14">
        <v>139.9</v>
      </c>
      <c r="M1525" s="14">
        <v>0.3</v>
      </c>
      <c r="N1525" s="14">
        <f t="shared" si="69"/>
        <v>0.31818181818181818</v>
      </c>
      <c r="O1525" s="14">
        <f t="shared" si="70"/>
        <v>5.2499999999999938</v>
      </c>
      <c r="P1525" s="14"/>
      <c r="Q1525" s="14"/>
      <c r="R1525" s="14"/>
      <c r="W1525" t="s">
        <v>3530</v>
      </c>
      <c r="X1525" s="6">
        <v>2004</v>
      </c>
      <c r="Z1525" s="6">
        <v>0</v>
      </c>
      <c r="AD1525" s="14">
        <v>88</v>
      </c>
    </row>
    <row r="1526" spans="1:30">
      <c r="A1526" s="9">
        <v>12</v>
      </c>
      <c r="B1526" s="9" t="str">
        <f t="shared" si="71"/>
        <v>Alpine SWS-3085</v>
      </c>
      <c r="C1526" s="14" t="s">
        <v>1395</v>
      </c>
      <c r="D1526" s="14" t="s">
        <v>2286</v>
      </c>
      <c r="E1526" s="39"/>
      <c r="F1526" s="14"/>
      <c r="G1526" s="14"/>
      <c r="H1526" s="14">
        <v>100</v>
      </c>
      <c r="I1526" s="14">
        <v>91</v>
      </c>
      <c r="J1526" s="9">
        <v>3.85</v>
      </c>
      <c r="K1526" s="14">
        <v>33</v>
      </c>
      <c r="L1526" s="14">
        <v>106.6</v>
      </c>
      <c r="M1526" s="14">
        <v>0.35</v>
      </c>
      <c r="N1526" s="14">
        <f t="shared" si="69"/>
        <v>0.38823529411764707</v>
      </c>
      <c r="O1526" s="14">
        <f t="shared" si="70"/>
        <v>3.5538461538461523</v>
      </c>
      <c r="P1526" s="14"/>
      <c r="Q1526" s="14"/>
      <c r="R1526" s="14"/>
      <c r="W1526" t="s">
        <v>3530</v>
      </c>
      <c r="X1526" s="6">
        <v>2004</v>
      </c>
      <c r="Z1526" s="6">
        <v>0</v>
      </c>
      <c r="AD1526" s="14">
        <v>85</v>
      </c>
    </row>
    <row r="1527" spans="1:30">
      <c r="A1527" s="9">
        <v>12</v>
      </c>
      <c r="B1527" s="9" t="str">
        <f t="shared" si="71"/>
        <v>Alpine SWS-3087</v>
      </c>
      <c r="C1527" s="14" t="s">
        <v>1395</v>
      </c>
      <c r="D1527" s="14" t="s">
        <v>2287</v>
      </c>
      <c r="E1527" s="39"/>
      <c r="F1527" s="14"/>
      <c r="G1527" s="14"/>
      <c r="H1527" s="14">
        <v>100</v>
      </c>
      <c r="I1527" s="14"/>
      <c r="J1527" s="9">
        <v>3.6</v>
      </c>
      <c r="K1527" s="14">
        <v>30</v>
      </c>
      <c r="L1527" s="14">
        <v>118.9</v>
      </c>
      <c r="M1527" s="14">
        <v>0.32</v>
      </c>
      <c r="N1527" s="14">
        <f t="shared" si="69"/>
        <v>0.34090909090909088</v>
      </c>
      <c r="O1527" s="14">
        <f t="shared" si="70"/>
        <v>5.2173913043478324</v>
      </c>
      <c r="P1527" s="14"/>
      <c r="Q1527" s="14"/>
      <c r="R1527" s="14"/>
      <c r="W1527" t="s">
        <v>3530</v>
      </c>
      <c r="X1527" s="6">
        <v>2004</v>
      </c>
      <c r="Z1527" s="6">
        <v>0</v>
      </c>
      <c r="AD1527" s="14">
        <v>88</v>
      </c>
    </row>
    <row r="1528" spans="1:30">
      <c r="A1528" s="9">
        <v>12</v>
      </c>
      <c r="B1528" s="9" t="str">
        <f t="shared" si="71"/>
        <v>ATC PA50-314 16 OHM BASS</v>
      </c>
      <c r="C1528" s="14" t="s">
        <v>1775</v>
      </c>
      <c r="D1528" s="14" t="s">
        <v>2288</v>
      </c>
      <c r="E1528" s="39"/>
      <c r="F1528" s="14"/>
      <c r="G1528" s="14"/>
      <c r="H1528" s="14">
        <v>200</v>
      </c>
      <c r="I1528" s="14">
        <v>95</v>
      </c>
      <c r="J1528" s="9">
        <v>10</v>
      </c>
      <c r="K1528" s="14">
        <v>71</v>
      </c>
      <c r="L1528" s="14">
        <v>45</v>
      </c>
      <c r="M1528" s="14">
        <v>0.45890999999999998</v>
      </c>
      <c r="N1528" s="14">
        <f t="shared" si="69"/>
        <v>0.60169491525423724</v>
      </c>
      <c r="O1528" s="14">
        <f t="shared" si="70"/>
        <v>1.9338444335500475</v>
      </c>
      <c r="P1528" s="14"/>
      <c r="Q1528" s="14"/>
      <c r="R1528" s="14"/>
      <c r="W1528" t="s">
        <v>3530</v>
      </c>
      <c r="X1528" s="6">
        <v>2004</v>
      </c>
      <c r="Z1528" s="6">
        <v>0</v>
      </c>
      <c r="AD1528" s="14">
        <v>118</v>
      </c>
    </row>
    <row r="1529" spans="1:30">
      <c r="A1529" s="9">
        <v>12</v>
      </c>
      <c r="B1529" s="9" t="str">
        <f t="shared" si="71"/>
        <v>ATC PA50-314 8 OHM BASS</v>
      </c>
      <c r="C1529" s="14" t="s">
        <v>1775</v>
      </c>
      <c r="D1529" s="14" t="s">
        <v>2289</v>
      </c>
      <c r="E1529" s="39"/>
      <c r="F1529" s="14"/>
      <c r="G1529" s="14"/>
      <c r="H1529" s="14">
        <v>200</v>
      </c>
      <c r="I1529" s="14">
        <v>100</v>
      </c>
      <c r="J1529" s="9">
        <v>10</v>
      </c>
      <c r="K1529" s="14">
        <v>69</v>
      </c>
      <c r="L1529" s="14">
        <v>47</v>
      </c>
      <c r="M1529" s="14">
        <v>0.30948999999999999</v>
      </c>
      <c r="N1529" s="14">
        <f t="shared" si="69"/>
        <v>0.39884393063583817</v>
      </c>
      <c r="O1529" s="14">
        <f t="shared" si="70"/>
        <v>1.3814524690084176</v>
      </c>
      <c r="P1529" s="14"/>
      <c r="Q1529" s="14"/>
      <c r="R1529" s="14"/>
      <c r="W1529" t="s">
        <v>3530</v>
      </c>
      <c r="X1529" s="6">
        <v>2004</v>
      </c>
      <c r="Z1529" s="6">
        <v>0</v>
      </c>
      <c r="AD1529" s="14">
        <v>173</v>
      </c>
    </row>
    <row r="1530" spans="1:30">
      <c r="A1530" s="9">
        <v>12</v>
      </c>
      <c r="B1530" s="9" t="str">
        <f t="shared" si="71"/>
        <v>ATC PA50-314 8 OHM BASS R</v>
      </c>
      <c r="C1530" s="14" t="s">
        <v>1775</v>
      </c>
      <c r="D1530" s="14" t="s">
        <v>2290</v>
      </c>
      <c r="E1530" s="39"/>
      <c r="F1530" s="14"/>
      <c r="G1530" s="14"/>
      <c r="H1530" s="14">
        <v>200</v>
      </c>
      <c r="I1530" s="14">
        <v>97</v>
      </c>
      <c r="J1530" s="9">
        <v>10</v>
      </c>
      <c r="K1530" s="14">
        <v>54</v>
      </c>
      <c r="L1530" s="14">
        <v>67</v>
      </c>
      <c r="M1530" s="14">
        <v>0.31992999999999999</v>
      </c>
      <c r="N1530" s="14">
        <f t="shared" si="69"/>
        <v>0.4</v>
      </c>
      <c r="O1530" s="14">
        <f t="shared" si="70"/>
        <v>1.5982515299113278</v>
      </c>
      <c r="P1530" s="14"/>
      <c r="Q1530" s="14"/>
      <c r="R1530" s="14"/>
      <c r="W1530" t="s">
        <v>3530</v>
      </c>
      <c r="X1530" s="6">
        <v>2004</v>
      </c>
      <c r="Z1530" s="6">
        <v>0</v>
      </c>
      <c r="AD1530" s="14">
        <v>135</v>
      </c>
    </row>
    <row r="1531" spans="1:30">
      <c r="A1531" s="9">
        <v>12</v>
      </c>
      <c r="B1531" s="9" t="str">
        <f t="shared" si="71"/>
        <v>ATC PA50-314 8 OHM STD-LS</v>
      </c>
      <c r="C1531" s="14" t="s">
        <v>1775</v>
      </c>
      <c r="D1531" s="14" t="s">
        <v>2291</v>
      </c>
      <c r="E1531" s="39"/>
      <c r="F1531" s="14"/>
      <c r="G1531" s="14"/>
      <c r="H1531" s="14">
        <v>200</v>
      </c>
      <c r="I1531" s="14">
        <v>99</v>
      </c>
      <c r="J1531" s="9">
        <v>10</v>
      </c>
      <c r="K1531" s="14">
        <v>70</v>
      </c>
      <c r="L1531" s="14">
        <v>43</v>
      </c>
      <c r="M1531" s="14">
        <v>0.34647</v>
      </c>
      <c r="N1531" s="14">
        <f t="shared" si="69"/>
        <v>0.4</v>
      </c>
      <c r="O1531" s="14">
        <f t="shared" si="70"/>
        <v>2.5889781430973278</v>
      </c>
      <c r="P1531" s="14"/>
      <c r="Q1531" s="14"/>
      <c r="R1531" s="14"/>
      <c r="W1531" t="s">
        <v>3530</v>
      </c>
      <c r="X1531" s="6">
        <v>2004</v>
      </c>
      <c r="Z1531" s="6">
        <v>0</v>
      </c>
      <c r="AD1531" s="14">
        <v>175</v>
      </c>
    </row>
    <row r="1532" spans="1:30">
      <c r="A1532" s="9">
        <v>12</v>
      </c>
      <c r="B1532" s="9" t="str">
        <f t="shared" si="71"/>
        <v>ATC PA75-314 BASS</v>
      </c>
      <c r="C1532" s="14" t="s">
        <v>1775</v>
      </c>
      <c r="D1532" s="14" t="s">
        <v>2292</v>
      </c>
      <c r="E1532" s="39"/>
      <c r="F1532" s="14"/>
      <c r="G1532" s="14"/>
      <c r="H1532" s="14">
        <v>300</v>
      </c>
      <c r="I1532" s="14">
        <v>98</v>
      </c>
      <c r="J1532" s="9">
        <v>10</v>
      </c>
      <c r="K1532" s="14">
        <v>59</v>
      </c>
      <c r="L1532" s="14">
        <v>50</v>
      </c>
      <c r="M1532" s="14">
        <v>0.29215000000000002</v>
      </c>
      <c r="N1532" s="14">
        <f t="shared" si="69"/>
        <v>0.39864864864864863</v>
      </c>
      <c r="O1532" s="14">
        <f t="shared" si="70"/>
        <v>1.093583854635892</v>
      </c>
      <c r="P1532" s="14"/>
      <c r="Q1532" s="14"/>
      <c r="R1532" s="14"/>
      <c r="W1532" t="s">
        <v>3530</v>
      </c>
      <c r="X1532" s="6">
        <v>2004</v>
      </c>
      <c r="Z1532" s="6">
        <v>0</v>
      </c>
      <c r="AD1532" s="14">
        <v>148</v>
      </c>
    </row>
    <row r="1533" spans="1:30">
      <c r="A1533" s="9">
        <v>12</v>
      </c>
      <c r="B1533" s="9" t="str">
        <f t="shared" si="71"/>
        <v>ATC PA75-314 BLC</v>
      </c>
      <c r="C1533" s="14" t="s">
        <v>1775</v>
      </c>
      <c r="D1533" s="14" t="s">
        <v>2293</v>
      </c>
      <c r="E1533" s="39"/>
      <c r="F1533" s="14"/>
      <c r="G1533" s="14"/>
      <c r="H1533" s="14">
        <v>300</v>
      </c>
      <c r="I1533" s="14">
        <v>95</v>
      </c>
      <c r="J1533" s="9">
        <v>10</v>
      </c>
      <c r="K1533" s="14">
        <v>59</v>
      </c>
      <c r="L1533" s="14">
        <v>49</v>
      </c>
      <c r="M1533" s="14">
        <v>0.23408000000000001</v>
      </c>
      <c r="N1533" s="14">
        <f t="shared" si="69"/>
        <v>0.29949238578680204</v>
      </c>
      <c r="O1533" s="14">
        <f t="shared" si="70"/>
        <v>1.0717416406958125</v>
      </c>
      <c r="P1533" s="14"/>
      <c r="Q1533" s="14"/>
      <c r="R1533" s="14"/>
      <c r="W1533" t="s">
        <v>3530</v>
      </c>
      <c r="X1533" s="6">
        <v>2004</v>
      </c>
      <c r="Z1533" s="6">
        <v>0</v>
      </c>
      <c r="AD1533" s="14">
        <v>197</v>
      </c>
    </row>
    <row r="1534" spans="1:30">
      <c r="A1534" s="9">
        <v>12</v>
      </c>
      <c r="B1534" s="9" t="str">
        <f t="shared" si="71"/>
        <v>ATC PA75-314 BLCR</v>
      </c>
      <c r="C1534" s="14" t="s">
        <v>1775</v>
      </c>
      <c r="D1534" s="14" t="s">
        <v>2294</v>
      </c>
      <c r="E1534" s="39"/>
      <c r="F1534" s="14"/>
      <c r="G1534" s="14"/>
      <c r="H1534" s="14">
        <v>300</v>
      </c>
      <c r="I1534" s="14">
        <v>93</v>
      </c>
      <c r="J1534" s="9">
        <v>10</v>
      </c>
      <c r="K1534" s="14">
        <v>45</v>
      </c>
      <c r="L1534" s="14">
        <v>77</v>
      </c>
      <c r="M1534" s="14">
        <v>0.21160000000000001</v>
      </c>
      <c r="N1534" s="14">
        <f t="shared" si="69"/>
        <v>0.3</v>
      </c>
      <c r="O1534" s="14">
        <f t="shared" si="70"/>
        <v>0.71809954751131233</v>
      </c>
      <c r="P1534" s="14"/>
      <c r="Q1534" s="14"/>
      <c r="R1534" s="14"/>
      <c r="W1534" t="s">
        <v>3530</v>
      </c>
      <c r="X1534" s="6">
        <v>2004</v>
      </c>
      <c r="Z1534" s="6">
        <v>0</v>
      </c>
      <c r="AD1534" s="14">
        <v>150</v>
      </c>
    </row>
    <row r="1535" spans="1:30">
      <c r="A1535" s="9">
        <v>12</v>
      </c>
      <c r="B1535" s="9" t="str">
        <f t="shared" si="71"/>
        <v>ATC PA75-314 STD</v>
      </c>
      <c r="C1535" s="14" t="s">
        <v>1775</v>
      </c>
      <c r="D1535" s="14" t="s">
        <v>2295</v>
      </c>
      <c r="E1535" s="39"/>
      <c r="F1535" s="14"/>
      <c r="G1535" s="14"/>
      <c r="H1535" s="14">
        <v>300</v>
      </c>
      <c r="I1535" s="14">
        <v>99</v>
      </c>
      <c r="J1535" s="9">
        <v>10</v>
      </c>
      <c r="K1535" s="14">
        <v>57</v>
      </c>
      <c r="L1535" s="14">
        <v>51</v>
      </c>
      <c r="M1535" s="14">
        <v>0.33792</v>
      </c>
      <c r="N1535" s="14">
        <f t="shared" si="69"/>
        <v>0.39860139860139859</v>
      </c>
      <c r="O1535" s="14">
        <f t="shared" si="70"/>
        <v>2.2197145701958183</v>
      </c>
      <c r="P1535" s="14"/>
      <c r="Q1535" s="14"/>
      <c r="R1535" s="14"/>
      <c r="W1535" t="s">
        <v>3530</v>
      </c>
      <c r="X1535" s="6">
        <v>2004</v>
      </c>
      <c r="Z1535" s="6">
        <v>0</v>
      </c>
      <c r="AD1535" s="14">
        <v>143</v>
      </c>
    </row>
    <row r="1536" spans="1:30">
      <c r="A1536" s="9">
        <v>12</v>
      </c>
      <c r="B1536" s="9" t="str">
        <f t="shared" si="71"/>
        <v>ATC PA75-314 STD LS</v>
      </c>
      <c r="C1536" s="14" t="s">
        <v>1775</v>
      </c>
      <c r="D1536" s="14" t="s">
        <v>2296</v>
      </c>
      <c r="E1536" s="39"/>
      <c r="F1536" s="14"/>
      <c r="G1536" s="14"/>
      <c r="H1536" s="14">
        <v>300</v>
      </c>
      <c r="I1536" s="14">
        <v>98</v>
      </c>
      <c r="J1536" s="9">
        <v>10</v>
      </c>
      <c r="K1536" s="14">
        <v>71</v>
      </c>
      <c r="L1536" s="14">
        <v>35</v>
      </c>
      <c r="M1536" s="14">
        <v>0.33772999999999997</v>
      </c>
      <c r="N1536" s="14">
        <f t="shared" si="69"/>
        <v>0.398876404494382</v>
      </c>
      <c r="O1536" s="14">
        <f t="shared" si="70"/>
        <v>2.2031144628015649</v>
      </c>
      <c r="P1536" s="14"/>
      <c r="Q1536" s="14"/>
      <c r="R1536" s="14"/>
      <c r="W1536" t="s">
        <v>3530</v>
      </c>
      <c r="X1536" s="6">
        <v>2004</v>
      </c>
      <c r="Z1536" s="6">
        <v>0</v>
      </c>
      <c r="AD1536" s="14">
        <v>178</v>
      </c>
    </row>
    <row r="1537" spans="1:30">
      <c r="A1537" s="9">
        <v>12</v>
      </c>
      <c r="B1537" s="9" t="str">
        <f t="shared" si="71"/>
        <v>ATC SB75-314 SC</v>
      </c>
      <c r="C1537" s="14" t="s">
        <v>1775</v>
      </c>
      <c r="D1537" s="14" t="s">
        <v>2297</v>
      </c>
      <c r="E1537" s="39"/>
      <c r="F1537" s="14"/>
      <c r="G1537" s="14"/>
      <c r="H1537" s="14">
        <v>300</v>
      </c>
      <c r="I1537" s="14">
        <v>89</v>
      </c>
      <c r="J1537" s="9">
        <v>12.5</v>
      </c>
      <c r="K1537" s="14">
        <v>23</v>
      </c>
      <c r="L1537" s="14">
        <v>245</v>
      </c>
      <c r="M1537" s="14">
        <v>0.26395000000000002</v>
      </c>
      <c r="N1537" s="14">
        <f t="shared" si="69"/>
        <v>0.29870129870129869</v>
      </c>
      <c r="O1537" s="14">
        <f t="shared" si="70"/>
        <v>2.2687557224807096</v>
      </c>
      <c r="P1537" s="14"/>
      <c r="Q1537" s="14"/>
      <c r="R1537" s="14"/>
      <c r="W1537" t="s">
        <v>3530</v>
      </c>
      <c r="X1537" s="6">
        <v>2004</v>
      </c>
      <c r="Z1537" s="6">
        <v>0</v>
      </c>
      <c r="AD1537" s="14">
        <v>77</v>
      </c>
    </row>
    <row r="1538" spans="1:30">
      <c r="A1538" s="9">
        <v>12</v>
      </c>
      <c r="B1538" s="9" t="str">
        <f t="shared" si="71"/>
        <v>Atomic AP12D2</v>
      </c>
      <c r="C1538" s="14" t="s">
        <v>1113</v>
      </c>
      <c r="D1538" s="14" t="s">
        <v>2298</v>
      </c>
      <c r="E1538" s="39"/>
      <c r="F1538" s="14"/>
      <c r="G1538" s="14"/>
      <c r="H1538" s="14"/>
      <c r="I1538" s="14">
        <v>91.76</v>
      </c>
      <c r="J1538" s="9">
        <v>10.75</v>
      </c>
      <c r="K1538" s="14">
        <v>30.32</v>
      </c>
      <c r="L1538" s="14">
        <v>54</v>
      </c>
      <c r="M1538" s="14">
        <v>0.27300000000000002</v>
      </c>
      <c r="N1538" s="14">
        <f t="shared" ref="N1538:N1601" si="72">IF(AD1538&gt;0,K1538/AD1538,0)</f>
        <v>0.28876190476190478</v>
      </c>
      <c r="O1538" s="14">
        <f t="shared" ref="O1538:O1601" si="73">IF(AD1538&gt;0,1/(1/M1538-1/N1538),0)</f>
        <v>5.0014259818731075</v>
      </c>
      <c r="P1538" s="14"/>
      <c r="Q1538" s="14"/>
      <c r="R1538" s="14"/>
      <c r="W1538" t="s">
        <v>3530</v>
      </c>
      <c r="X1538" s="6">
        <v>2004</v>
      </c>
      <c r="Z1538" s="6">
        <v>0</v>
      </c>
      <c r="AD1538" s="14">
        <v>105</v>
      </c>
    </row>
    <row r="1539" spans="1:30">
      <c r="A1539" s="9">
        <v>12</v>
      </c>
      <c r="B1539" s="9" t="str">
        <f t="shared" ref="B1539:B1602" si="74">CONCATENATE(C1539,CHAR(32),D1539)</f>
        <v>Atomic AP12S4</v>
      </c>
      <c r="C1539" s="14" t="s">
        <v>1113</v>
      </c>
      <c r="D1539" s="14" t="s">
        <v>2299</v>
      </c>
      <c r="E1539" s="39"/>
      <c r="F1539" s="14"/>
      <c r="G1539" s="14"/>
      <c r="H1539" s="14"/>
      <c r="I1539" s="14">
        <v>88.65</v>
      </c>
      <c r="J1539" s="9">
        <v>10.75</v>
      </c>
      <c r="K1539" s="14">
        <v>30.32</v>
      </c>
      <c r="L1539" s="14">
        <v>59</v>
      </c>
      <c r="M1539" s="14">
        <v>0.30199999999999999</v>
      </c>
      <c r="N1539" s="14">
        <f t="shared" si="72"/>
        <v>0.32255319148936168</v>
      </c>
      <c r="O1539" s="14">
        <f t="shared" si="73"/>
        <v>4.7394616977225734</v>
      </c>
      <c r="P1539" s="14"/>
      <c r="Q1539" s="14"/>
      <c r="R1539" s="14"/>
      <c r="W1539" t="s">
        <v>3530</v>
      </c>
      <c r="X1539" s="6">
        <v>2004</v>
      </c>
      <c r="Z1539" s="6">
        <v>0</v>
      </c>
      <c r="AD1539" s="14">
        <v>94</v>
      </c>
    </row>
    <row r="1540" spans="1:30">
      <c r="A1540" s="9">
        <v>12</v>
      </c>
      <c r="B1540" s="9" t="str">
        <f t="shared" si="74"/>
        <v>Atomic APX12</v>
      </c>
      <c r="C1540" s="14" t="s">
        <v>1113</v>
      </c>
      <c r="D1540" s="14" t="s">
        <v>2300</v>
      </c>
      <c r="E1540" s="39"/>
      <c r="F1540" s="14"/>
      <c r="G1540" s="14"/>
      <c r="H1540" s="14"/>
      <c r="I1540" s="14">
        <v>91.75</v>
      </c>
      <c r="J1540" s="9">
        <v>12.5</v>
      </c>
      <c r="K1540" s="14">
        <v>46.55</v>
      </c>
      <c r="L1540" s="14">
        <v>33</v>
      </c>
      <c r="M1540" s="14">
        <v>0.3</v>
      </c>
      <c r="N1540" s="14">
        <f t="shared" si="72"/>
        <v>0.3448148148148148</v>
      </c>
      <c r="O1540" s="14">
        <f t="shared" si="73"/>
        <v>2.3082644628099178</v>
      </c>
      <c r="P1540" s="14"/>
      <c r="Q1540" s="14"/>
      <c r="R1540" s="14"/>
      <c r="W1540" t="s">
        <v>3530</v>
      </c>
      <c r="X1540" s="6">
        <v>2004</v>
      </c>
      <c r="Z1540" s="6">
        <v>0</v>
      </c>
      <c r="AD1540" s="14">
        <v>135</v>
      </c>
    </row>
    <row r="1541" spans="1:30">
      <c r="A1541" s="9">
        <v>12</v>
      </c>
      <c r="B1541" s="9" t="str">
        <f t="shared" si="74"/>
        <v>Atomic ELE12D2</v>
      </c>
      <c r="C1541" s="14" t="s">
        <v>1113</v>
      </c>
      <c r="D1541" s="14" t="s">
        <v>2301</v>
      </c>
      <c r="E1541" s="39"/>
      <c r="F1541" s="14"/>
      <c r="G1541" s="14"/>
      <c r="H1541" s="14"/>
      <c r="I1541" s="14">
        <v>92.43</v>
      </c>
      <c r="J1541" s="9">
        <v>10</v>
      </c>
      <c r="K1541" s="14">
        <v>50.7</v>
      </c>
      <c r="L1541" s="14">
        <v>32.4</v>
      </c>
      <c r="M1541" s="14">
        <v>0.35</v>
      </c>
      <c r="N1541" s="14">
        <f t="shared" si="72"/>
        <v>0.37007299270072996</v>
      </c>
      <c r="O1541" s="14">
        <f t="shared" si="73"/>
        <v>6.4527272727272527</v>
      </c>
      <c r="P1541" s="14"/>
      <c r="Q1541" s="14"/>
      <c r="R1541" s="14"/>
      <c r="W1541" t="s">
        <v>3530</v>
      </c>
      <c r="X1541" s="6">
        <v>2004</v>
      </c>
      <c r="Z1541" s="6">
        <v>0</v>
      </c>
      <c r="AD1541" s="14">
        <v>137</v>
      </c>
    </row>
    <row r="1542" spans="1:30">
      <c r="A1542" s="9">
        <v>12</v>
      </c>
      <c r="B1542" s="9" t="str">
        <f t="shared" si="74"/>
        <v>Atomic EN12D4</v>
      </c>
      <c r="C1542" s="14" t="s">
        <v>1113</v>
      </c>
      <c r="D1542" s="14" t="s">
        <v>2302</v>
      </c>
      <c r="E1542" s="39"/>
      <c r="F1542" s="14"/>
      <c r="G1542" s="14"/>
      <c r="H1542" s="14"/>
      <c r="I1542" s="14">
        <v>88.6</v>
      </c>
      <c r="J1542" s="9">
        <v>11</v>
      </c>
      <c r="K1542" s="14">
        <v>35.39</v>
      </c>
      <c r="L1542" s="14">
        <v>48</v>
      </c>
      <c r="M1542" s="14">
        <v>0.51</v>
      </c>
      <c r="N1542" s="14">
        <f t="shared" si="72"/>
        <v>0.57080645161290322</v>
      </c>
      <c r="O1542" s="14">
        <f t="shared" si="73"/>
        <v>4.7875066312997347</v>
      </c>
      <c r="P1542" s="14"/>
      <c r="Q1542" s="14"/>
      <c r="R1542" s="14"/>
      <c r="W1542" t="s">
        <v>3530</v>
      </c>
      <c r="X1542" s="6">
        <v>2004</v>
      </c>
      <c r="Z1542" s="6">
        <v>0</v>
      </c>
      <c r="AD1542" s="14">
        <v>62</v>
      </c>
    </row>
    <row r="1543" spans="1:30">
      <c r="A1543" s="9">
        <v>12</v>
      </c>
      <c r="B1543" s="9" t="str">
        <f t="shared" si="74"/>
        <v>Atomic EN12S4</v>
      </c>
      <c r="C1543" s="14" t="s">
        <v>1113</v>
      </c>
      <c r="D1543" s="14" t="s">
        <v>2303</v>
      </c>
      <c r="E1543" s="39"/>
      <c r="F1543" s="14"/>
      <c r="G1543" s="14"/>
      <c r="H1543" s="14"/>
      <c r="I1543" s="14">
        <v>88</v>
      </c>
      <c r="J1543" s="9">
        <v>10</v>
      </c>
      <c r="K1543" s="14">
        <v>29.4</v>
      </c>
      <c r="L1543" s="14">
        <v>68</v>
      </c>
      <c r="M1543" s="14">
        <v>0.38500000000000001</v>
      </c>
      <c r="N1543" s="14">
        <f t="shared" si="72"/>
        <v>0.41408450704225352</v>
      </c>
      <c r="O1543" s="14">
        <f t="shared" si="73"/>
        <v>5.4813559322033845</v>
      </c>
      <c r="P1543" s="14"/>
      <c r="Q1543" s="14"/>
      <c r="R1543" s="14"/>
      <c r="W1543" t="s">
        <v>3530</v>
      </c>
      <c r="X1543" s="6">
        <v>2004</v>
      </c>
      <c r="Z1543" s="6">
        <v>0</v>
      </c>
      <c r="AD1543" s="14">
        <v>71</v>
      </c>
    </row>
    <row r="1544" spans="1:30">
      <c r="A1544" s="9">
        <v>12</v>
      </c>
      <c r="B1544" s="9" t="str">
        <f t="shared" si="74"/>
        <v>Atomic MA12D4</v>
      </c>
      <c r="C1544" s="14" t="s">
        <v>1113</v>
      </c>
      <c r="D1544" s="14" t="s">
        <v>2304</v>
      </c>
      <c r="E1544" s="39"/>
      <c r="F1544" s="14"/>
      <c r="G1544" s="14"/>
      <c r="H1544" s="14"/>
      <c r="I1544" s="14">
        <v>86.15</v>
      </c>
      <c r="J1544" s="9">
        <v>11</v>
      </c>
      <c r="K1544" s="14">
        <v>23.6</v>
      </c>
      <c r="L1544" s="14">
        <v>82</v>
      </c>
      <c r="M1544" s="14">
        <v>0.38200000000000001</v>
      </c>
      <c r="N1544" s="14">
        <f t="shared" si="72"/>
        <v>0.42142857142857143</v>
      </c>
      <c r="O1544" s="14">
        <f t="shared" si="73"/>
        <v>4.0829710144927542</v>
      </c>
      <c r="P1544" s="14"/>
      <c r="Q1544" s="14"/>
      <c r="R1544" s="14"/>
      <c r="W1544" t="s">
        <v>3530</v>
      </c>
      <c r="X1544" s="6">
        <v>2004</v>
      </c>
      <c r="Z1544" s="6">
        <v>0</v>
      </c>
      <c r="AD1544" s="14">
        <v>56</v>
      </c>
    </row>
    <row r="1545" spans="1:30">
      <c r="A1545" s="9">
        <v>12</v>
      </c>
      <c r="B1545" s="9" t="str">
        <f t="shared" si="74"/>
        <v>Atomic MA12S4</v>
      </c>
      <c r="C1545" s="14" t="s">
        <v>1113</v>
      </c>
      <c r="D1545" s="14" t="s">
        <v>2305</v>
      </c>
      <c r="E1545" s="39"/>
      <c r="F1545" s="14"/>
      <c r="G1545" s="14"/>
      <c r="H1545" s="14"/>
      <c r="I1545" s="14">
        <v>86.83</v>
      </c>
      <c r="J1545" s="9">
        <v>10.5</v>
      </c>
      <c r="K1545" s="14">
        <v>21.9</v>
      </c>
      <c r="L1545" s="14">
        <v>91</v>
      </c>
      <c r="M1545" s="14">
        <v>0.33300000000000002</v>
      </c>
      <c r="N1545" s="14">
        <f t="shared" si="72"/>
        <v>0.35901639344262293</v>
      </c>
      <c r="O1545" s="14">
        <f t="shared" si="73"/>
        <v>4.5952741020794026</v>
      </c>
      <c r="P1545" s="14"/>
      <c r="Q1545" s="14"/>
      <c r="R1545" s="14"/>
      <c r="W1545" t="s">
        <v>3530</v>
      </c>
      <c r="X1545" s="6">
        <v>2004</v>
      </c>
      <c r="Z1545" s="6">
        <v>0</v>
      </c>
      <c r="AD1545" s="14">
        <v>61</v>
      </c>
    </row>
    <row r="1546" spans="1:30">
      <c r="A1546" s="9">
        <v>12</v>
      </c>
      <c r="B1546" s="9" t="str">
        <f t="shared" si="74"/>
        <v>Atomic QT12D4</v>
      </c>
      <c r="C1546" s="14" t="s">
        <v>1113</v>
      </c>
      <c r="D1546" s="14" t="s">
        <v>2306</v>
      </c>
      <c r="E1546" s="39"/>
      <c r="F1546" s="14"/>
      <c r="G1546" s="14"/>
      <c r="H1546" s="14"/>
      <c r="I1546" s="14">
        <v>93.5</v>
      </c>
      <c r="J1546" s="9">
        <v>8.75</v>
      </c>
      <c r="K1546" s="14">
        <v>29.67</v>
      </c>
      <c r="L1546" s="14">
        <v>81</v>
      </c>
      <c r="M1546" s="14">
        <v>0.27700000000000002</v>
      </c>
      <c r="N1546" s="14">
        <f t="shared" si="72"/>
        <v>0.2937623762376238</v>
      </c>
      <c r="O1546" s="14">
        <f t="shared" si="73"/>
        <v>4.8544536326048329</v>
      </c>
      <c r="P1546" s="14"/>
      <c r="Q1546" s="14"/>
      <c r="R1546" s="14"/>
      <c r="W1546" t="s">
        <v>3530</v>
      </c>
      <c r="X1546" s="6">
        <v>2004</v>
      </c>
      <c r="Z1546" s="6">
        <v>0</v>
      </c>
      <c r="AD1546" s="14">
        <v>101</v>
      </c>
    </row>
    <row r="1547" spans="1:30">
      <c r="A1547" s="9">
        <v>12</v>
      </c>
      <c r="B1547" s="9" t="str">
        <f t="shared" si="74"/>
        <v>Atomic QT12S4</v>
      </c>
      <c r="C1547" s="14" t="s">
        <v>1113</v>
      </c>
      <c r="D1547" s="14" t="s">
        <v>2307</v>
      </c>
      <c r="E1547" s="39"/>
      <c r="F1547" s="14"/>
      <c r="G1547" s="14"/>
      <c r="H1547" s="14"/>
      <c r="I1547" s="14">
        <v>91.5</v>
      </c>
      <c r="J1547" s="9">
        <v>9.75</v>
      </c>
      <c r="K1547" s="14">
        <v>36</v>
      </c>
      <c r="L1547" s="14">
        <v>65</v>
      </c>
      <c r="M1547" s="14">
        <v>0.32100000000000001</v>
      </c>
      <c r="N1547" s="14">
        <f t="shared" si="72"/>
        <v>0.34951456310679613</v>
      </c>
      <c r="O1547" s="14">
        <f t="shared" si="73"/>
        <v>3.9346271705822291</v>
      </c>
      <c r="P1547" s="14"/>
      <c r="Q1547" s="14"/>
      <c r="R1547" s="14"/>
      <c r="W1547" t="s">
        <v>3530</v>
      </c>
      <c r="X1547" s="6">
        <v>2004</v>
      </c>
      <c r="Z1547" s="6">
        <v>0</v>
      </c>
      <c r="AD1547" s="14">
        <v>103</v>
      </c>
    </row>
    <row r="1548" spans="1:30">
      <c r="A1548" s="9">
        <v>12</v>
      </c>
      <c r="B1548" s="9" t="str">
        <f t="shared" si="74"/>
        <v>Audax HT300Z2</v>
      </c>
      <c r="C1548" s="14" t="s">
        <v>782</v>
      </c>
      <c r="D1548" s="14" t="s">
        <v>2308</v>
      </c>
      <c r="E1548" s="39"/>
      <c r="F1548" s="14"/>
      <c r="G1548" s="14"/>
      <c r="H1548" s="14">
        <v>120</v>
      </c>
      <c r="I1548" s="14">
        <v>93.4</v>
      </c>
      <c r="J1548" s="9">
        <v>8</v>
      </c>
      <c r="K1548" s="14">
        <v>32</v>
      </c>
      <c r="L1548" s="14">
        <v>162</v>
      </c>
      <c r="M1548" s="14">
        <v>0.34</v>
      </c>
      <c r="N1548" s="14">
        <f t="shared" si="72"/>
        <v>0</v>
      </c>
      <c r="O1548" s="14">
        <f t="shared" si="73"/>
        <v>0</v>
      </c>
      <c r="P1548" s="14"/>
      <c r="Q1548" s="14"/>
      <c r="R1548" s="14"/>
      <c r="W1548" t="s">
        <v>3530</v>
      </c>
      <c r="X1548" s="6">
        <v>2004</v>
      </c>
      <c r="Z1548" s="6">
        <v>0</v>
      </c>
      <c r="AD1548" s="14"/>
    </row>
    <row r="1549" spans="1:30">
      <c r="A1549" s="9">
        <v>12</v>
      </c>
      <c r="B1549" s="9" t="str">
        <f t="shared" si="74"/>
        <v>Audio Technology 12 B 77 25 10</v>
      </c>
      <c r="C1549" s="14" t="s">
        <v>841</v>
      </c>
      <c r="D1549" s="14" t="s">
        <v>2309</v>
      </c>
      <c r="E1549" s="39"/>
      <c r="F1549" s="14"/>
      <c r="G1549" s="14"/>
      <c r="H1549" s="14">
        <v>250</v>
      </c>
      <c r="I1549" s="14">
        <v>92</v>
      </c>
      <c r="J1549" s="9">
        <v>8.6</v>
      </c>
      <c r="K1549" s="14">
        <v>25</v>
      </c>
      <c r="L1549" s="14">
        <v>250</v>
      </c>
      <c r="M1549" s="14">
        <v>0.3</v>
      </c>
      <c r="N1549" s="14">
        <f t="shared" si="72"/>
        <v>0.33783783783783783</v>
      </c>
      <c r="O1549" s="14">
        <f t="shared" si="73"/>
        <v>2.678571428571427</v>
      </c>
      <c r="P1549" s="14"/>
      <c r="Q1549" s="14"/>
      <c r="R1549" s="14"/>
      <c r="W1549" t="s">
        <v>3530</v>
      </c>
      <c r="X1549" s="6">
        <v>2004</v>
      </c>
      <c r="Z1549" s="6">
        <v>0</v>
      </c>
      <c r="AD1549" s="14">
        <v>74</v>
      </c>
    </row>
    <row r="1550" spans="1:30">
      <c r="A1550" s="9">
        <v>12</v>
      </c>
      <c r="B1550" s="9" t="str">
        <f t="shared" si="74"/>
        <v>Aura MR12.4</v>
      </c>
      <c r="C1550" s="14" t="s">
        <v>724</v>
      </c>
      <c r="D1550" s="14" t="s">
        <v>2310</v>
      </c>
      <c r="E1550" s="39"/>
      <c r="F1550" s="14"/>
      <c r="G1550" s="14"/>
      <c r="H1550" s="14"/>
      <c r="I1550" s="14">
        <v>87.4</v>
      </c>
      <c r="J1550" s="9"/>
      <c r="K1550" s="14">
        <v>24</v>
      </c>
      <c r="L1550" s="14">
        <v>88.8</v>
      </c>
      <c r="M1550" s="14">
        <v>0.39</v>
      </c>
      <c r="N1550" s="14">
        <f t="shared" si="72"/>
        <v>0.40677966101694918</v>
      </c>
      <c r="O1550" s="14">
        <f t="shared" si="73"/>
        <v>9.4545454545454479</v>
      </c>
      <c r="P1550" s="14"/>
      <c r="Q1550" s="14"/>
      <c r="R1550" s="14"/>
      <c r="W1550" t="s">
        <v>3530</v>
      </c>
      <c r="X1550" s="6">
        <v>2004</v>
      </c>
      <c r="Z1550" s="6">
        <v>0</v>
      </c>
      <c r="AD1550" s="14">
        <v>59</v>
      </c>
    </row>
    <row r="1551" spans="1:30">
      <c r="A1551" s="9">
        <v>12</v>
      </c>
      <c r="B1551" s="9" t="str">
        <f t="shared" si="74"/>
        <v>Aura NS12-794-4A</v>
      </c>
      <c r="C1551" s="14" t="s">
        <v>724</v>
      </c>
      <c r="D1551" s="14" t="s">
        <v>2311</v>
      </c>
      <c r="E1551" s="39"/>
      <c r="F1551" s="14"/>
      <c r="G1551" s="14"/>
      <c r="H1551" s="14">
        <v>400</v>
      </c>
      <c r="I1551" s="14">
        <v>84</v>
      </c>
      <c r="J1551" s="9">
        <v>18</v>
      </c>
      <c r="K1551" s="14">
        <v>27</v>
      </c>
      <c r="L1551" s="14">
        <v>78</v>
      </c>
      <c r="M1551" s="14">
        <v>0.43</v>
      </c>
      <c r="N1551" s="14">
        <f t="shared" si="72"/>
        <v>0.45</v>
      </c>
      <c r="O1551" s="14">
        <f t="shared" si="73"/>
        <v>9.6749999999999972</v>
      </c>
      <c r="P1551" s="14"/>
      <c r="Q1551" s="14"/>
      <c r="R1551" s="14"/>
      <c r="W1551" t="s">
        <v>3530</v>
      </c>
      <c r="X1551" s="6">
        <v>2004</v>
      </c>
      <c r="Z1551" s="6">
        <v>0</v>
      </c>
      <c r="AD1551" s="14">
        <v>60</v>
      </c>
    </row>
    <row r="1552" spans="1:30">
      <c r="A1552" s="9">
        <v>12</v>
      </c>
      <c r="B1552" s="9" t="str">
        <f t="shared" si="74"/>
        <v xml:space="preserve">BC 12 CX 32 </v>
      </c>
      <c r="C1552" s="14" t="s">
        <v>1221</v>
      </c>
      <c r="D1552" s="14" t="s">
        <v>2312</v>
      </c>
      <c r="E1552" s="39"/>
      <c r="F1552" s="14"/>
      <c r="G1552" s="14"/>
      <c r="H1552" s="14">
        <v>350</v>
      </c>
      <c r="I1552" s="14">
        <v>99</v>
      </c>
      <c r="J1552" s="9">
        <v>4</v>
      </c>
      <c r="K1552" s="14">
        <v>57</v>
      </c>
      <c r="L1552" s="14">
        <v>79</v>
      </c>
      <c r="M1552" s="14">
        <v>0.28000000000000003</v>
      </c>
      <c r="N1552" s="14">
        <f t="shared" si="72"/>
        <v>0.3</v>
      </c>
      <c r="O1552" s="14">
        <f t="shared" si="73"/>
        <v>4.2000000000000073</v>
      </c>
      <c r="P1552" s="14"/>
      <c r="Q1552" s="14"/>
      <c r="R1552" s="14"/>
      <c r="W1552" t="s">
        <v>3530</v>
      </c>
      <c r="X1552" s="6">
        <v>2004</v>
      </c>
      <c r="Z1552" s="6">
        <v>0</v>
      </c>
      <c r="AD1552" s="14">
        <v>190</v>
      </c>
    </row>
    <row r="1553" spans="1:30">
      <c r="A1553" s="9">
        <v>12</v>
      </c>
      <c r="B1553" s="9" t="str">
        <f t="shared" si="74"/>
        <v xml:space="preserve">BC 12 CXT </v>
      </c>
      <c r="C1553" s="14" t="s">
        <v>1221</v>
      </c>
      <c r="D1553" s="14" t="s">
        <v>2313</v>
      </c>
      <c r="E1553" s="39"/>
      <c r="F1553" s="14"/>
      <c r="G1553" s="14"/>
      <c r="H1553" s="14">
        <v>200</v>
      </c>
      <c r="I1553" s="14">
        <v>98</v>
      </c>
      <c r="J1553" s="9">
        <v>3</v>
      </c>
      <c r="K1553" s="14">
        <v>49</v>
      </c>
      <c r="L1553" s="14">
        <v>91</v>
      </c>
      <c r="M1553" s="14">
        <v>0.32</v>
      </c>
      <c r="N1553" s="14">
        <f t="shared" si="72"/>
        <v>0.35</v>
      </c>
      <c r="O1553" s="14">
        <f t="shared" si="73"/>
        <v>3.7333333333333343</v>
      </c>
      <c r="P1553" s="14"/>
      <c r="Q1553" s="14"/>
      <c r="R1553" s="14"/>
      <c r="W1553" t="s">
        <v>3530</v>
      </c>
      <c r="X1553" s="6">
        <v>2004</v>
      </c>
      <c r="Z1553" s="6">
        <v>0</v>
      </c>
      <c r="AD1553" s="14">
        <v>140</v>
      </c>
    </row>
    <row r="1554" spans="1:30">
      <c r="A1554" s="9">
        <v>12</v>
      </c>
      <c r="B1554" s="9" t="str">
        <f t="shared" si="74"/>
        <v>BC 12 HPL 64 4 ohm</v>
      </c>
      <c r="C1554" s="14" t="s">
        <v>1221</v>
      </c>
      <c r="D1554" s="14" t="s">
        <v>2314</v>
      </c>
      <c r="E1554" s="39"/>
      <c r="F1554" s="14"/>
      <c r="G1554" s="14"/>
      <c r="H1554" s="14">
        <v>200</v>
      </c>
      <c r="I1554" s="14">
        <v>100</v>
      </c>
      <c r="J1554" s="9">
        <v>4</v>
      </c>
      <c r="K1554" s="14">
        <v>52</v>
      </c>
      <c r="L1554" s="14">
        <v>85</v>
      </c>
      <c r="M1554" s="14">
        <v>0.32</v>
      </c>
      <c r="N1554" s="14">
        <f t="shared" si="72"/>
        <v>0.34899328859060402</v>
      </c>
      <c r="O1554" s="14">
        <f t="shared" si="73"/>
        <v>3.8518518518518525</v>
      </c>
      <c r="P1554" s="14"/>
      <c r="Q1554" s="14"/>
      <c r="R1554" s="14"/>
      <c r="W1554" t="s">
        <v>3530</v>
      </c>
      <c r="X1554" s="6">
        <v>2004</v>
      </c>
      <c r="Z1554" s="6">
        <v>0</v>
      </c>
      <c r="AD1554" s="14">
        <v>149</v>
      </c>
    </row>
    <row r="1555" spans="1:30">
      <c r="A1555" s="9">
        <v>12</v>
      </c>
      <c r="B1555" s="9" t="str">
        <f t="shared" si="74"/>
        <v>BC 12 HPL 64 8 ohm</v>
      </c>
      <c r="C1555" s="14" t="s">
        <v>1221</v>
      </c>
      <c r="D1555" s="14" t="s">
        <v>2315</v>
      </c>
      <c r="E1555" s="39"/>
      <c r="F1555" s="14"/>
      <c r="G1555" s="14"/>
      <c r="H1555" s="14">
        <v>200</v>
      </c>
      <c r="I1555" s="14">
        <v>100</v>
      </c>
      <c r="J1555" s="9">
        <v>4</v>
      </c>
      <c r="K1555" s="14">
        <v>52</v>
      </c>
      <c r="L1555" s="14">
        <v>85</v>
      </c>
      <c r="M1555" s="14">
        <v>0.32</v>
      </c>
      <c r="N1555" s="14">
        <f t="shared" si="72"/>
        <v>0.34899328859060402</v>
      </c>
      <c r="O1555" s="14">
        <f t="shared" si="73"/>
        <v>3.8518518518518525</v>
      </c>
      <c r="P1555" s="14"/>
      <c r="Q1555" s="14"/>
      <c r="R1555" s="14"/>
      <c r="W1555" t="s">
        <v>3530</v>
      </c>
      <c r="X1555" s="6">
        <v>2004</v>
      </c>
      <c r="Z1555" s="6">
        <v>0</v>
      </c>
      <c r="AD1555" s="14">
        <v>149</v>
      </c>
    </row>
    <row r="1556" spans="1:30">
      <c r="A1556" s="9">
        <v>12</v>
      </c>
      <c r="B1556" s="9" t="str">
        <f t="shared" si="74"/>
        <v>BC 12 HPL 76 4 ohm</v>
      </c>
      <c r="C1556" s="14" t="s">
        <v>1221</v>
      </c>
      <c r="D1556" s="14" t="s">
        <v>2316</v>
      </c>
      <c r="E1556" s="39"/>
      <c r="F1556" s="14"/>
      <c r="G1556" s="14"/>
      <c r="H1556" s="14">
        <v>350</v>
      </c>
      <c r="I1556" s="14">
        <v>99</v>
      </c>
      <c r="J1556" s="9">
        <v>4</v>
      </c>
      <c r="K1556" s="14">
        <v>49</v>
      </c>
      <c r="L1556" s="14">
        <v>91</v>
      </c>
      <c r="M1556" s="14">
        <v>0.25</v>
      </c>
      <c r="N1556" s="14">
        <f t="shared" si="72"/>
        <v>0.26063829787234044</v>
      </c>
      <c r="O1556" s="14">
        <f t="shared" si="73"/>
        <v>6.1249999999999929</v>
      </c>
      <c r="P1556" s="14"/>
      <c r="Q1556" s="14"/>
      <c r="R1556" s="14"/>
      <c r="W1556" t="s">
        <v>3530</v>
      </c>
      <c r="X1556" s="6">
        <v>2004</v>
      </c>
      <c r="Z1556" s="6">
        <v>0</v>
      </c>
      <c r="AD1556" s="14">
        <v>188</v>
      </c>
    </row>
    <row r="1557" spans="1:30">
      <c r="A1557" s="9">
        <v>12</v>
      </c>
      <c r="B1557" s="9" t="str">
        <f t="shared" si="74"/>
        <v>BC 12 HPL 76 8 ohm</v>
      </c>
      <c r="C1557" s="14" t="s">
        <v>1221</v>
      </c>
      <c r="D1557" s="14" t="s">
        <v>2317</v>
      </c>
      <c r="E1557" s="39"/>
      <c r="F1557" s="14"/>
      <c r="G1557" s="14"/>
      <c r="H1557" s="14">
        <v>350</v>
      </c>
      <c r="I1557" s="14">
        <v>99</v>
      </c>
      <c r="J1557" s="9">
        <v>4</v>
      </c>
      <c r="K1557" s="14">
        <v>49</v>
      </c>
      <c r="L1557" s="14">
        <v>91</v>
      </c>
      <c r="M1557" s="14">
        <v>0.25</v>
      </c>
      <c r="N1557" s="14">
        <f t="shared" si="72"/>
        <v>0.26063829787234044</v>
      </c>
      <c r="O1557" s="14">
        <f t="shared" si="73"/>
        <v>6.1249999999999929</v>
      </c>
      <c r="P1557" s="14"/>
      <c r="Q1557" s="14"/>
      <c r="R1557" s="14"/>
      <c r="W1557" t="s">
        <v>3530</v>
      </c>
      <c r="X1557" s="6">
        <v>2004</v>
      </c>
      <c r="Z1557" s="6">
        <v>0</v>
      </c>
      <c r="AD1557" s="14">
        <v>188</v>
      </c>
    </row>
    <row r="1558" spans="1:30">
      <c r="A1558" s="9">
        <v>12</v>
      </c>
      <c r="B1558" s="9" t="str">
        <f t="shared" si="74"/>
        <v xml:space="preserve">BC 12 NCX </v>
      </c>
      <c r="C1558" s="14" t="s">
        <v>1221</v>
      </c>
      <c r="D1558" s="14" t="s">
        <v>2318</v>
      </c>
      <c r="E1558" s="39"/>
      <c r="F1558" s="14"/>
      <c r="G1558" s="14"/>
      <c r="H1558" s="14">
        <v>200</v>
      </c>
      <c r="I1558" s="14">
        <v>96</v>
      </c>
      <c r="J1558" s="9">
        <v>3</v>
      </c>
      <c r="K1558" s="14">
        <v>59</v>
      </c>
      <c r="L1558" s="14">
        <v>64</v>
      </c>
      <c r="M1558" s="14">
        <v>0.51</v>
      </c>
      <c r="N1558" s="14">
        <f t="shared" si="72"/>
        <v>0.57843137254901966</v>
      </c>
      <c r="O1558" s="14">
        <f t="shared" si="73"/>
        <v>4.3108882521489953</v>
      </c>
      <c r="P1558" s="14"/>
      <c r="Q1558" s="14"/>
      <c r="R1558" s="14"/>
      <c r="W1558" t="s">
        <v>3530</v>
      </c>
      <c r="X1558" s="6">
        <v>2004</v>
      </c>
      <c r="Z1558" s="6">
        <v>0</v>
      </c>
      <c r="AD1558" s="14">
        <v>102</v>
      </c>
    </row>
    <row r="1559" spans="1:30">
      <c r="A1559" s="9">
        <v>12</v>
      </c>
      <c r="B1559" s="9" t="str">
        <f t="shared" si="74"/>
        <v>BC 12 PE 32 4 ohm</v>
      </c>
      <c r="C1559" s="14" t="s">
        <v>1221</v>
      </c>
      <c r="D1559" s="14" t="s">
        <v>2319</v>
      </c>
      <c r="E1559" s="39"/>
      <c r="F1559" s="14"/>
      <c r="G1559" s="14"/>
      <c r="H1559" s="14">
        <v>250</v>
      </c>
      <c r="I1559" s="14">
        <v>101.5</v>
      </c>
      <c r="J1559" s="9">
        <v>2.8</v>
      </c>
      <c r="K1559" s="14">
        <v>51</v>
      </c>
      <c r="L1559" s="14">
        <v>101</v>
      </c>
      <c r="M1559" s="14">
        <v>0.18</v>
      </c>
      <c r="N1559" s="14">
        <f t="shared" si="72"/>
        <v>0.19029850746268656</v>
      </c>
      <c r="O1559" s="14">
        <f t="shared" si="73"/>
        <v>3.326086956521741</v>
      </c>
      <c r="P1559" s="14"/>
      <c r="Q1559" s="14"/>
      <c r="R1559" s="14"/>
      <c r="W1559" t="s">
        <v>3530</v>
      </c>
      <c r="X1559" s="6">
        <v>2004</v>
      </c>
      <c r="Z1559" s="6">
        <v>0</v>
      </c>
      <c r="AD1559" s="14">
        <v>268</v>
      </c>
    </row>
    <row r="1560" spans="1:30">
      <c r="A1560" s="9">
        <v>12</v>
      </c>
      <c r="B1560" s="9" t="str">
        <f t="shared" si="74"/>
        <v>BC 12 PE 32 8 ohm</v>
      </c>
      <c r="C1560" s="14" t="s">
        <v>1221</v>
      </c>
      <c r="D1560" s="14" t="s">
        <v>2320</v>
      </c>
      <c r="E1560" s="39"/>
      <c r="F1560" s="14"/>
      <c r="G1560" s="14"/>
      <c r="H1560" s="14">
        <v>250</v>
      </c>
      <c r="I1560" s="14">
        <v>101.5</v>
      </c>
      <c r="J1560" s="9">
        <v>2.8</v>
      </c>
      <c r="K1560" s="14">
        <v>51</v>
      </c>
      <c r="L1560" s="14">
        <v>101</v>
      </c>
      <c r="M1560" s="14">
        <v>0.18</v>
      </c>
      <c r="N1560" s="14">
        <f t="shared" si="72"/>
        <v>0.19029850746268656</v>
      </c>
      <c r="O1560" s="14">
        <f t="shared" si="73"/>
        <v>3.326086956521741</v>
      </c>
      <c r="P1560" s="14"/>
      <c r="Q1560" s="14"/>
      <c r="R1560" s="14"/>
      <c r="W1560" t="s">
        <v>3530</v>
      </c>
      <c r="X1560" s="6">
        <v>2004</v>
      </c>
      <c r="Z1560" s="6">
        <v>0</v>
      </c>
      <c r="AD1560" s="14">
        <v>268</v>
      </c>
    </row>
    <row r="1561" spans="1:30">
      <c r="A1561" s="9">
        <v>12</v>
      </c>
      <c r="B1561" s="9" t="str">
        <f t="shared" si="74"/>
        <v>BC 12 PH 32 4 ohm</v>
      </c>
      <c r="C1561" s="14" t="s">
        <v>1221</v>
      </c>
      <c r="D1561" s="14" t="s">
        <v>2321</v>
      </c>
      <c r="E1561" s="39"/>
      <c r="F1561" s="14"/>
      <c r="G1561" s="14"/>
      <c r="H1561" s="14">
        <v>250</v>
      </c>
      <c r="I1561" s="14">
        <v>99.5</v>
      </c>
      <c r="J1561" s="9">
        <v>3</v>
      </c>
      <c r="K1561" s="14">
        <v>42</v>
      </c>
      <c r="L1561" s="14">
        <v>155</v>
      </c>
      <c r="M1561" s="14">
        <v>0.28000000000000003</v>
      </c>
      <c r="N1561" s="14">
        <f t="shared" si="72"/>
        <v>0.3</v>
      </c>
      <c r="O1561" s="14">
        <f t="shared" si="73"/>
        <v>4.2000000000000073</v>
      </c>
      <c r="P1561" s="14"/>
      <c r="Q1561" s="14"/>
      <c r="R1561" s="14"/>
      <c r="W1561" t="s">
        <v>3530</v>
      </c>
      <c r="X1561" s="6">
        <v>2004</v>
      </c>
      <c r="Z1561" s="6">
        <v>0</v>
      </c>
      <c r="AD1561" s="14">
        <v>140</v>
      </c>
    </row>
    <row r="1562" spans="1:30">
      <c r="A1562" s="9">
        <v>12</v>
      </c>
      <c r="B1562" s="9" t="str">
        <f t="shared" si="74"/>
        <v>BC 12 PH 32 8 ohm</v>
      </c>
      <c r="C1562" s="14" t="s">
        <v>1221</v>
      </c>
      <c r="D1562" s="14" t="s">
        <v>2322</v>
      </c>
      <c r="E1562" s="39"/>
      <c r="F1562" s="14"/>
      <c r="G1562" s="14"/>
      <c r="H1562" s="14">
        <v>250</v>
      </c>
      <c r="I1562" s="14">
        <v>99.5</v>
      </c>
      <c r="J1562" s="9">
        <v>3</v>
      </c>
      <c r="K1562" s="14">
        <v>42</v>
      </c>
      <c r="L1562" s="14">
        <v>155</v>
      </c>
      <c r="M1562" s="14">
        <v>0.28000000000000003</v>
      </c>
      <c r="N1562" s="14">
        <f t="shared" si="72"/>
        <v>0.3</v>
      </c>
      <c r="O1562" s="14">
        <f t="shared" si="73"/>
        <v>4.2000000000000073</v>
      </c>
      <c r="P1562" s="14"/>
      <c r="Q1562" s="14"/>
      <c r="R1562" s="14"/>
      <c r="W1562" t="s">
        <v>3530</v>
      </c>
      <c r="X1562" s="6">
        <v>2004</v>
      </c>
      <c r="Z1562" s="6">
        <v>0</v>
      </c>
      <c r="AD1562" s="14">
        <v>140</v>
      </c>
    </row>
    <row r="1563" spans="1:30">
      <c r="A1563" s="9">
        <v>12</v>
      </c>
      <c r="B1563" s="9" t="str">
        <f t="shared" si="74"/>
        <v>BC 12 PL 32 4 ohm</v>
      </c>
      <c r="C1563" s="14" t="s">
        <v>1221</v>
      </c>
      <c r="D1563" s="14" t="s">
        <v>2323</v>
      </c>
      <c r="E1563" s="39"/>
      <c r="F1563" s="14"/>
      <c r="G1563" s="14"/>
      <c r="H1563" s="14">
        <v>350</v>
      </c>
      <c r="I1563" s="14">
        <v>98.5</v>
      </c>
      <c r="J1563" s="9">
        <v>3.5</v>
      </c>
      <c r="K1563" s="14">
        <v>49</v>
      </c>
      <c r="L1563" s="14">
        <v>97</v>
      </c>
      <c r="M1563" s="14">
        <v>0.25</v>
      </c>
      <c r="N1563" s="14">
        <f t="shared" si="72"/>
        <v>0.26063829787234044</v>
      </c>
      <c r="O1563" s="14">
        <f t="shared" si="73"/>
        <v>6.1249999999999929</v>
      </c>
      <c r="P1563" s="14"/>
      <c r="Q1563" s="14"/>
      <c r="R1563" s="14"/>
      <c r="W1563" t="s">
        <v>3530</v>
      </c>
      <c r="X1563" s="6">
        <v>2004</v>
      </c>
      <c r="Z1563" s="6">
        <v>0</v>
      </c>
      <c r="AD1563" s="14">
        <v>188</v>
      </c>
    </row>
    <row r="1564" spans="1:30">
      <c r="A1564" s="9">
        <v>12</v>
      </c>
      <c r="B1564" s="9" t="str">
        <f t="shared" si="74"/>
        <v>BC 12 PL 32 8 ohm</v>
      </c>
      <c r="C1564" s="14" t="s">
        <v>1221</v>
      </c>
      <c r="D1564" s="14" t="s">
        <v>2324</v>
      </c>
      <c r="E1564" s="39"/>
      <c r="F1564" s="14"/>
      <c r="G1564" s="14"/>
      <c r="H1564" s="14">
        <v>350</v>
      </c>
      <c r="I1564" s="14">
        <v>98.5</v>
      </c>
      <c r="J1564" s="9">
        <v>3.5</v>
      </c>
      <c r="K1564" s="14">
        <v>49</v>
      </c>
      <c r="L1564" s="14">
        <v>97</v>
      </c>
      <c r="M1564" s="14">
        <v>0.25</v>
      </c>
      <c r="N1564" s="14">
        <f t="shared" si="72"/>
        <v>0.26063829787234044</v>
      </c>
      <c r="O1564" s="14">
        <f t="shared" si="73"/>
        <v>6.1249999999999929</v>
      </c>
      <c r="P1564" s="14"/>
      <c r="Q1564" s="14"/>
      <c r="R1564" s="14"/>
      <c r="W1564" t="s">
        <v>3530</v>
      </c>
      <c r="X1564" s="6">
        <v>2004</v>
      </c>
      <c r="Z1564" s="6">
        <v>0</v>
      </c>
      <c r="AD1564" s="14">
        <v>188</v>
      </c>
    </row>
    <row r="1565" spans="1:30">
      <c r="A1565" s="9">
        <v>12</v>
      </c>
      <c r="B1565" s="9" t="str">
        <f t="shared" si="74"/>
        <v>BC 12 PS 32 8 ohm</v>
      </c>
      <c r="C1565" s="14" t="s">
        <v>1221</v>
      </c>
      <c r="D1565" s="14" t="s">
        <v>2325</v>
      </c>
      <c r="E1565" s="39"/>
      <c r="F1565" s="14"/>
      <c r="G1565" s="14"/>
      <c r="H1565" s="14">
        <v>700</v>
      </c>
      <c r="I1565" s="14">
        <v>94</v>
      </c>
      <c r="J1565" s="9">
        <v>6</v>
      </c>
      <c r="K1565" s="14">
        <v>44</v>
      </c>
      <c r="L1565" s="14">
        <v>82</v>
      </c>
      <c r="M1565" s="14">
        <v>0.35</v>
      </c>
      <c r="N1565" s="14">
        <f t="shared" si="72"/>
        <v>0.38938053097345132</v>
      </c>
      <c r="O1565" s="14">
        <f t="shared" si="73"/>
        <v>3.4606741573033721</v>
      </c>
      <c r="P1565" s="14"/>
      <c r="Q1565" s="14"/>
      <c r="R1565" s="14"/>
      <c r="W1565" t="s">
        <v>3530</v>
      </c>
      <c r="X1565" s="6">
        <v>2004</v>
      </c>
      <c r="Z1565" s="6">
        <v>0</v>
      </c>
      <c r="AD1565" s="14">
        <v>113</v>
      </c>
    </row>
    <row r="1566" spans="1:30">
      <c r="A1566" s="9">
        <v>12</v>
      </c>
      <c r="B1566" s="9" t="str">
        <f t="shared" si="74"/>
        <v>BC 12 PZ 32 4 ohm</v>
      </c>
      <c r="C1566" s="14" t="s">
        <v>1221</v>
      </c>
      <c r="D1566" s="14" t="s">
        <v>2326</v>
      </c>
      <c r="E1566" s="39"/>
      <c r="F1566" s="14"/>
      <c r="G1566" s="14"/>
      <c r="H1566" s="14">
        <v>400</v>
      </c>
      <c r="I1566" s="14">
        <v>95</v>
      </c>
      <c r="J1566" s="9">
        <v>5.5</v>
      </c>
      <c r="K1566" s="14">
        <v>38</v>
      </c>
      <c r="L1566" s="14">
        <v>102</v>
      </c>
      <c r="M1566" s="14">
        <v>0.19</v>
      </c>
      <c r="N1566" s="14">
        <f t="shared" si="72"/>
        <v>0.2</v>
      </c>
      <c r="O1566" s="14">
        <f t="shared" si="73"/>
        <v>3.7999999999999945</v>
      </c>
      <c r="P1566" s="14"/>
      <c r="Q1566" s="14"/>
      <c r="R1566" s="14"/>
      <c r="W1566" t="s">
        <v>3530</v>
      </c>
      <c r="X1566" s="6">
        <v>2004</v>
      </c>
      <c r="Z1566" s="6">
        <v>0</v>
      </c>
      <c r="AD1566" s="14">
        <v>190</v>
      </c>
    </row>
    <row r="1567" spans="1:30">
      <c r="A1567" s="9">
        <v>12</v>
      </c>
      <c r="B1567" s="9" t="str">
        <f t="shared" si="74"/>
        <v>BC 12 PZ 32 8 ohm</v>
      </c>
      <c r="C1567" s="14" t="s">
        <v>1221</v>
      </c>
      <c r="D1567" s="14" t="s">
        <v>2327</v>
      </c>
      <c r="E1567" s="39"/>
      <c r="F1567" s="14"/>
      <c r="G1567" s="14"/>
      <c r="H1567" s="14">
        <v>400</v>
      </c>
      <c r="I1567" s="14">
        <v>95</v>
      </c>
      <c r="J1567" s="9">
        <v>5.5</v>
      </c>
      <c r="K1567" s="14">
        <v>38</v>
      </c>
      <c r="L1567" s="14">
        <v>102</v>
      </c>
      <c r="M1567" s="14">
        <v>0.19</v>
      </c>
      <c r="N1567" s="14">
        <f t="shared" si="72"/>
        <v>0.2</v>
      </c>
      <c r="O1567" s="14">
        <f t="shared" si="73"/>
        <v>3.7999999999999945</v>
      </c>
      <c r="P1567" s="14"/>
      <c r="Q1567" s="14"/>
      <c r="R1567" s="14"/>
      <c r="W1567" t="s">
        <v>3530</v>
      </c>
      <c r="X1567" s="6">
        <v>2004</v>
      </c>
      <c r="Z1567" s="6">
        <v>0</v>
      </c>
      <c r="AD1567" s="14">
        <v>190</v>
      </c>
    </row>
    <row r="1568" spans="1:30">
      <c r="A1568" s="9">
        <v>12</v>
      </c>
      <c r="B1568" s="9" t="str">
        <f t="shared" si="74"/>
        <v>Beyma 12 AG100</v>
      </c>
      <c r="C1568" s="14" t="s">
        <v>952</v>
      </c>
      <c r="D1568" s="14" t="s">
        <v>2328</v>
      </c>
      <c r="E1568" s="39"/>
      <c r="F1568" s="14"/>
      <c r="G1568" s="14"/>
      <c r="H1568" s="14">
        <v>80</v>
      </c>
      <c r="I1568" s="14">
        <v>101</v>
      </c>
      <c r="J1568" s="9">
        <v>1.5</v>
      </c>
      <c r="K1568" s="14">
        <v>60</v>
      </c>
      <c r="L1568" s="14">
        <v>92</v>
      </c>
      <c r="M1568" s="14">
        <v>0.7</v>
      </c>
      <c r="N1568" s="14">
        <f t="shared" si="72"/>
        <v>0.89552238805970152</v>
      </c>
      <c r="O1568" s="14">
        <f t="shared" si="73"/>
        <v>3.2061068702290076</v>
      </c>
      <c r="P1568" s="14"/>
      <c r="Q1568" s="14"/>
      <c r="R1568" s="14"/>
      <c r="W1568" t="s">
        <v>3530</v>
      </c>
      <c r="X1568" s="6">
        <v>2004</v>
      </c>
      <c r="Z1568" s="6">
        <v>0</v>
      </c>
      <c r="AD1568" s="14">
        <v>67</v>
      </c>
    </row>
    <row r="1569" spans="1:30">
      <c r="A1569" s="9">
        <v>12</v>
      </c>
      <c r="B1569" s="9" t="str">
        <f t="shared" si="74"/>
        <v>Beyma 12 B100 / R</v>
      </c>
      <c r="C1569" s="14" t="s">
        <v>952</v>
      </c>
      <c r="D1569" s="14" t="s">
        <v>2329</v>
      </c>
      <c r="E1569" s="39"/>
      <c r="F1569" s="14"/>
      <c r="G1569" s="14"/>
      <c r="H1569" s="14">
        <v>150</v>
      </c>
      <c r="I1569" s="14">
        <v>94</v>
      </c>
      <c r="J1569" s="9">
        <v>3</v>
      </c>
      <c r="K1569" s="14">
        <v>27</v>
      </c>
      <c r="L1569" s="14">
        <v>162.6</v>
      </c>
      <c r="M1569" s="14">
        <v>0.27800000000000002</v>
      </c>
      <c r="N1569" s="14">
        <f t="shared" si="72"/>
        <v>0.2967032967032967</v>
      </c>
      <c r="O1569" s="14">
        <f t="shared" si="73"/>
        <v>4.410105757931845</v>
      </c>
      <c r="P1569" s="14"/>
      <c r="Q1569" s="14"/>
      <c r="R1569" s="14"/>
      <c r="W1569" t="s">
        <v>3530</v>
      </c>
      <c r="X1569" s="6">
        <v>2004</v>
      </c>
      <c r="Z1569" s="6">
        <v>0</v>
      </c>
      <c r="AD1569" s="14">
        <v>91</v>
      </c>
    </row>
    <row r="1570" spans="1:30">
      <c r="A1570" s="9">
        <v>12</v>
      </c>
      <c r="B1570" s="9" t="str">
        <f t="shared" si="74"/>
        <v>Beyma 12 B70</v>
      </c>
      <c r="C1570" s="14" t="s">
        <v>952</v>
      </c>
      <c r="D1570" s="14" t="s">
        <v>2330</v>
      </c>
      <c r="E1570" s="39"/>
      <c r="F1570" s="14"/>
      <c r="G1570" s="14"/>
      <c r="H1570" s="14">
        <v>100</v>
      </c>
      <c r="I1570" s="14">
        <v>96</v>
      </c>
      <c r="J1570" s="9">
        <v>6</v>
      </c>
      <c r="K1570" s="14">
        <v>33</v>
      </c>
      <c r="L1570" s="14">
        <v>176</v>
      </c>
      <c r="M1570" s="14">
        <v>0.40400000000000003</v>
      </c>
      <c r="N1570" s="14">
        <f t="shared" si="72"/>
        <v>0.52380952380952384</v>
      </c>
      <c r="O1570" s="14">
        <f t="shared" si="73"/>
        <v>1.7662957074721777</v>
      </c>
      <c r="P1570" s="14"/>
      <c r="Q1570" s="14"/>
      <c r="R1570" s="14"/>
      <c r="W1570" t="s">
        <v>3530</v>
      </c>
      <c r="X1570" s="6">
        <v>2004</v>
      </c>
      <c r="Z1570" s="6">
        <v>0</v>
      </c>
      <c r="AD1570" s="14">
        <v>63</v>
      </c>
    </row>
    <row r="1571" spans="1:30">
      <c r="A1571" s="9">
        <v>12</v>
      </c>
      <c r="B1571" s="9" t="str">
        <f t="shared" si="74"/>
        <v>Beyma 12 CX</v>
      </c>
      <c r="C1571" s="14" t="s">
        <v>952</v>
      </c>
      <c r="D1571" s="14" t="s">
        <v>2331</v>
      </c>
      <c r="E1571" s="39"/>
      <c r="F1571" s="14"/>
      <c r="G1571" s="14"/>
      <c r="H1571" s="14">
        <v>100</v>
      </c>
      <c r="I1571" s="14">
        <v>98</v>
      </c>
      <c r="J1571" s="9">
        <v>2</v>
      </c>
      <c r="K1571" s="14">
        <v>42</v>
      </c>
      <c r="L1571" s="14">
        <v>146.4</v>
      </c>
      <c r="M1571" s="14">
        <v>0.34</v>
      </c>
      <c r="N1571" s="14">
        <f t="shared" si="72"/>
        <v>0.3783783783783784</v>
      </c>
      <c r="O1571" s="14">
        <f t="shared" si="73"/>
        <v>3.3521126760563398</v>
      </c>
      <c r="P1571" s="14"/>
      <c r="Q1571" s="14"/>
      <c r="R1571" s="14"/>
      <c r="W1571" t="s">
        <v>3530</v>
      </c>
      <c r="X1571" s="6">
        <v>2004</v>
      </c>
      <c r="Z1571" s="6">
        <v>0</v>
      </c>
      <c r="AD1571" s="14">
        <v>111</v>
      </c>
    </row>
    <row r="1572" spans="1:30">
      <c r="A1572" s="9">
        <v>12</v>
      </c>
      <c r="B1572" s="9" t="str">
        <f t="shared" si="74"/>
        <v>Beyma 12 G125</v>
      </c>
      <c r="C1572" s="14" t="s">
        <v>952</v>
      </c>
      <c r="D1572" s="14" t="s">
        <v>2332</v>
      </c>
      <c r="E1572" s="39"/>
      <c r="F1572" s="14"/>
      <c r="G1572" s="14"/>
      <c r="H1572" s="14">
        <v>125</v>
      </c>
      <c r="I1572" s="14">
        <v>98</v>
      </c>
      <c r="J1572" s="9">
        <v>4</v>
      </c>
      <c r="K1572" s="14">
        <v>41</v>
      </c>
      <c r="L1572" s="14">
        <v>122</v>
      </c>
      <c r="M1572" s="14">
        <v>0.27</v>
      </c>
      <c r="N1572" s="14">
        <f t="shared" si="72"/>
        <v>0.31060606060606061</v>
      </c>
      <c r="O1572" s="14">
        <f t="shared" si="73"/>
        <v>2.0652985074626891</v>
      </c>
      <c r="P1572" s="14"/>
      <c r="Q1572" s="14"/>
      <c r="R1572" s="14"/>
      <c r="W1572" t="s">
        <v>3530</v>
      </c>
      <c r="X1572" s="6">
        <v>2004</v>
      </c>
      <c r="Z1572" s="6">
        <v>0</v>
      </c>
      <c r="AD1572" s="14">
        <v>132</v>
      </c>
    </row>
    <row r="1573" spans="1:30">
      <c r="A1573" s="9">
        <v>12</v>
      </c>
      <c r="B1573" s="9" t="str">
        <f t="shared" si="74"/>
        <v>Beyma 12 G250 / R</v>
      </c>
      <c r="C1573" s="14" t="s">
        <v>952</v>
      </c>
      <c r="D1573" s="14" t="s">
        <v>2333</v>
      </c>
      <c r="E1573" s="39"/>
      <c r="F1573" s="14"/>
      <c r="G1573" s="14"/>
      <c r="H1573" s="14">
        <v>200</v>
      </c>
      <c r="I1573" s="14">
        <v>101</v>
      </c>
      <c r="J1573" s="9">
        <v>2</v>
      </c>
      <c r="K1573" s="14">
        <v>41</v>
      </c>
      <c r="L1573" s="14">
        <v>106</v>
      </c>
      <c r="M1573" s="14">
        <v>0.17299999999999999</v>
      </c>
      <c r="N1573" s="14">
        <f t="shared" si="72"/>
        <v>0.17982456140350878</v>
      </c>
      <c r="O1573" s="14">
        <f t="shared" si="73"/>
        <v>4.5584832904884189</v>
      </c>
      <c r="P1573" s="14"/>
      <c r="Q1573" s="14"/>
      <c r="R1573" s="14"/>
      <c r="W1573" t="s">
        <v>3530</v>
      </c>
      <c r="X1573" s="6">
        <v>2004</v>
      </c>
      <c r="Z1573" s="6">
        <v>0</v>
      </c>
      <c r="AD1573" s="14">
        <v>228</v>
      </c>
    </row>
    <row r="1574" spans="1:30">
      <c r="A1574" s="9">
        <v>12</v>
      </c>
      <c r="B1574" s="9" t="str">
        <f t="shared" si="74"/>
        <v>Beyma 12 G350</v>
      </c>
      <c r="C1574" s="14" t="s">
        <v>952</v>
      </c>
      <c r="D1574" s="14" t="s">
        <v>2334</v>
      </c>
      <c r="E1574" s="39"/>
      <c r="F1574" s="14"/>
      <c r="G1574" s="14"/>
      <c r="H1574" s="14">
        <v>250</v>
      </c>
      <c r="I1574" s="14">
        <v>99</v>
      </c>
      <c r="J1574" s="9">
        <v>4.5</v>
      </c>
      <c r="K1574" s="14">
        <v>50</v>
      </c>
      <c r="L1574" s="14">
        <v>80</v>
      </c>
      <c r="M1574" s="14">
        <v>0.28999999999999998</v>
      </c>
      <c r="N1574" s="14">
        <f t="shared" si="72"/>
        <v>0.29940119760479039</v>
      </c>
      <c r="O1574" s="14">
        <f t="shared" si="73"/>
        <v>9.2356687898089227</v>
      </c>
      <c r="P1574" s="14"/>
      <c r="Q1574" s="14"/>
      <c r="R1574" s="14"/>
      <c r="W1574" t="s">
        <v>3530</v>
      </c>
      <c r="X1574" s="6">
        <v>2004</v>
      </c>
      <c r="Z1574" s="6">
        <v>0</v>
      </c>
      <c r="AD1574" s="14">
        <v>167</v>
      </c>
    </row>
    <row r="1575" spans="1:30">
      <c r="A1575" s="9">
        <v>12</v>
      </c>
      <c r="B1575" s="9" t="str">
        <f t="shared" si="74"/>
        <v>Beyma 12 GU</v>
      </c>
      <c r="C1575" s="14" t="s">
        <v>952</v>
      </c>
      <c r="D1575" s="14" t="s">
        <v>2335</v>
      </c>
      <c r="E1575" s="39"/>
      <c r="F1575" s="14"/>
      <c r="G1575" s="14"/>
      <c r="H1575" s="14">
        <v>100</v>
      </c>
      <c r="I1575" s="14">
        <v>101</v>
      </c>
      <c r="J1575" s="9">
        <v>2</v>
      </c>
      <c r="K1575" s="14">
        <v>70</v>
      </c>
      <c r="L1575" s="14">
        <v>60</v>
      </c>
      <c r="M1575" s="14">
        <v>0.47499999999999998</v>
      </c>
      <c r="N1575" s="14">
        <f t="shared" si="72"/>
        <v>0.55118110236220474</v>
      </c>
      <c r="O1575" s="14">
        <f t="shared" si="73"/>
        <v>3.4366925064599498</v>
      </c>
      <c r="P1575" s="14"/>
      <c r="Q1575" s="14"/>
      <c r="R1575" s="14"/>
      <c r="W1575" t="s">
        <v>3530</v>
      </c>
      <c r="X1575" s="6">
        <v>2004</v>
      </c>
      <c r="Z1575" s="6">
        <v>0</v>
      </c>
      <c r="AD1575" s="14">
        <v>127</v>
      </c>
    </row>
    <row r="1576" spans="1:30">
      <c r="A1576" s="9">
        <v>12</v>
      </c>
      <c r="B1576" s="9" t="str">
        <f t="shared" si="74"/>
        <v>Beyma 12 K200</v>
      </c>
      <c r="C1576" s="14" t="s">
        <v>952</v>
      </c>
      <c r="D1576" s="14" t="s">
        <v>2336</v>
      </c>
      <c r="E1576" s="39"/>
      <c r="F1576" s="14"/>
      <c r="G1576" s="14"/>
      <c r="H1576" s="14">
        <v>250</v>
      </c>
      <c r="I1576" s="14">
        <v>99</v>
      </c>
      <c r="J1576" s="9">
        <v>4.5</v>
      </c>
      <c r="K1576" s="14">
        <v>35</v>
      </c>
      <c r="L1576" s="14">
        <v>160</v>
      </c>
      <c r="M1576" s="14">
        <v>0.22500000000000001</v>
      </c>
      <c r="N1576" s="14">
        <f t="shared" si="72"/>
        <v>0.22875816993464052</v>
      </c>
      <c r="O1576" s="14">
        <f t="shared" si="73"/>
        <v>13.695652173913093</v>
      </c>
      <c r="P1576" s="14"/>
      <c r="Q1576" s="14"/>
      <c r="R1576" s="14"/>
      <c r="W1576" t="s">
        <v>3530</v>
      </c>
      <c r="X1576" s="6">
        <v>2004</v>
      </c>
      <c r="Z1576" s="6">
        <v>0</v>
      </c>
      <c r="AD1576" s="14">
        <v>153</v>
      </c>
    </row>
    <row r="1577" spans="1:30">
      <c r="A1577" s="9">
        <v>12</v>
      </c>
      <c r="B1577" s="9" t="str">
        <f t="shared" si="74"/>
        <v>Beyma 12 KX</v>
      </c>
      <c r="C1577" s="14" t="s">
        <v>952</v>
      </c>
      <c r="D1577" s="14" t="s">
        <v>2337</v>
      </c>
      <c r="E1577" s="39"/>
      <c r="F1577" s="14"/>
      <c r="G1577" s="14"/>
      <c r="H1577" s="14">
        <v>250</v>
      </c>
      <c r="I1577" s="14">
        <v>98</v>
      </c>
      <c r="J1577" s="9">
        <v>3.5</v>
      </c>
      <c r="K1577" s="14">
        <v>55</v>
      </c>
      <c r="L1577" s="14">
        <v>70</v>
      </c>
      <c r="M1577" s="14">
        <v>0.37</v>
      </c>
      <c r="N1577" s="14">
        <f t="shared" si="72"/>
        <v>0.37931034482758619</v>
      </c>
      <c r="O1577" s="14">
        <f t="shared" si="73"/>
        <v>15.074074074074163</v>
      </c>
      <c r="P1577" s="14"/>
      <c r="Q1577" s="14"/>
      <c r="R1577" s="14"/>
      <c r="W1577" t="s">
        <v>3530</v>
      </c>
      <c r="X1577" s="6">
        <v>2004</v>
      </c>
      <c r="Z1577" s="6">
        <v>0</v>
      </c>
      <c r="AD1577" s="14">
        <v>145</v>
      </c>
    </row>
    <row r="1578" spans="1:30">
      <c r="A1578" s="9">
        <v>12</v>
      </c>
      <c r="B1578" s="9" t="str">
        <f t="shared" si="74"/>
        <v>Beyma 12 LX60</v>
      </c>
      <c r="C1578" s="14" t="s">
        <v>952</v>
      </c>
      <c r="D1578" s="14" t="s">
        <v>2338</v>
      </c>
      <c r="E1578" s="39"/>
      <c r="F1578" s="14"/>
      <c r="G1578" s="14"/>
      <c r="H1578" s="14">
        <v>600</v>
      </c>
      <c r="I1578" s="14">
        <v>96</v>
      </c>
      <c r="J1578" s="9">
        <v>9</v>
      </c>
      <c r="K1578" s="14">
        <v>42</v>
      </c>
      <c r="L1578" s="14">
        <v>66</v>
      </c>
      <c r="M1578" s="14">
        <v>0.3</v>
      </c>
      <c r="N1578" s="14">
        <f t="shared" si="72"/>
        <v>0.31111111111111112</v>
      </c>
      <c r="O1578" s="14">
        <f t="shared" si="73"/>
        <v>8.3999999999999986</v>
      </c>
      <c r="P1578" s="14"/>
      <c r="Q1578" s="14"/>
      <c r="R1578" s="14"/>
      <c r="W1578" t="s">
        <v>3530</v>
      </c>
      <c r="X1578" s="6">
        <v>2004</v>
      </c>
      <c r="Z1578" s="6">
        <v>0</v>
      </c>
      <c r="AD1578" s="14">
        <v>135</v>
      </c>
    </row>
    <row r="1579" spans="1:30">
      <c r="A1579" s="9">
        <v>12</v>
      </c>
      <c r="B1579" s="9" t="str">
        <f t="shared" si="74"/>
        <v>Beyma 12 M300</v>
      </c>
      <c r="C1579" s="14" t="s">
        <v>952</v>
      </c>
      <c r="D1579" s="14" t="s">
        <v>2339</v>
      </c>
      <c r="E1579" s="39"/>
      <c r="F1579" s="14"/>
      <c r="G1579" s="14"/>
      <c r="H1579" s="14">
        <v>300</v>
      </c>
      <c r="I1579" s="14">
        <v>100</v>
      </c>
      <c r="J1579" s="9">
        <v>3.5</v>
      </c>
      <c r="K1579" s="14">
        <v>45</v>
      </c>
      <c r="L1579" s="14">
        <v>115</v>
      </c>
      <c r="M1579" s="14">
        <v>0.2</v>
      </c>
      <c r="N1579" s="14">
        <f t="shared" si="72"/>
        <v>0.20361990950226244</v>
      </c>
      <c r="O1579" s="14">
        <f t="shared" si="73"/>
        <v>11.250000000000039</v>
      </c>
      <c r="P1579" s="14"/>
      <c r="Q1579" s="14"/>
      <c r="R1579" s="14"/>
      <c r="W1579" t="s">
        <v>3530</v>
      </c>
      <c r="X1579" s="6">
        <v>2004</v>
      </c>
      <c r="Z1579" s="6">
        <v>0</v>
      </c>
      <c r="AD1579" s="14">
        <v>221</v>
      </c>
    </row>
    <row r="1580" spans="1:30">
      <c r="A1580" s="9">
        <v>12</v>
      </c>
      <c r="B1580" s="9" t="str">
        <f t="shared" si="74"/>
        <v>Beyma 12 XM</v>
      </c>
      <c r="C1580" s="14" t="s">
        <v>952</v>
      </c>
      <c r="D1580" s="14" t="s">
        <v>2340</v>
      </c>
      <c r="E1580" s="39"/>
      <c r="F1580" s="14"/>
      <c r="G1580" s="14"/>
      <c r="H1580" s="14">
        <v>250</v>
      </c>
      <c r="I1580" s="14">
        <v>94</v>
      </c>
      <c r="J1580" s="9">
        <v>4</v>
      </c>
      <c r="K1580" s="14">
        <v>42</v>
      </c>
      <c r="L1580" s="14">
        <v>125</v>
      </c>
      <c r="M1580" s="14">
        <v>0.34</v>
      </c>
      <c r="N1580" s="14">
        <f t="shared" si="72"/>
        <v>0.35897435897435898</v>
      </c>
      <c r="O1580" s="14">
        <f t="shared" si="73"/>
        <v>6.4324324324324369</v>
      </c>
      <c r="P1580" s="14"/>
      <c r="Q1580" s="14"/>
      <c r="R1580" s="14"/>
      <c r="W1580" t="s">
        <v>3530</v>
      </c>
      <c r="X1580" s="6">
        <v>2004</v>
      </c>
      <c r="Z1580" s="6">
        <v>0</v>
      </c>
      <c r="AD1580" s="14">
        <v>117</v>
      </c>
    </row>
    <row r="1581" spans="1:30">
      <c r="A1581" s="9">
        <v>12</v>
      </c>
      <c r="B1581" s="9" t="str">
        <f t="shared" si="74"/>
        <v>Beyma 12LW30</v>
      </c>
      <c r="C1581" s="14" t="s">
        <v>952</v>
      </c>
      <c r="D1581" s="14" t="s">
        <v>2341</v>
      </c>
      <c r="E1581" s="39"/>
      <c r="F1581" s="14"/>
      <c r="G1581" s="14"/>
      <c r="H1581" s="14">
        <v>350</v>
      </c>
      <c r="I1581" s="14">
        <v>97</v>
      </c>
      <c r="J1581" s="9">
        <v>5</v>
      </c>
      <c r="K1581" s="14">
        <v>51</v>
      </c>
      <c r="L1581" s="14">
        <v>91</v>
      </c>
      <c r="M1581" s="14">
        <v>0.43</v>
      </c>
      <c r="N1581" s="14">
        <f t="shared" si="72"/>
        <v>0.45945945945945948</v>
      </c>
      <c r="O1581" s="14">
        <f t="shared" si="73"/>
        <v>6.7064220183486096</v>
      </c>
      <c r="P1581" s="14"/>
      <c r="Q1581" s="14"/>
      <c r="R1581" s="14"/>
      <c r="W1581" t="s">
        <v>3530</v>
      </c>
      <c r="X1581" s="6">
        <v>2004</v>
      </c>
      <c r="Z1581" s="6">
        <v>0</v>
      </c>
      <c r="AD1581" s="14">
        <v>111</v>
      </c>
    </row>
    <row r="1582" spans="1:30">
      <c r="A1582" s="9">
        <v>12</v>
      </c>
      <c r="B1582" s="9" t="str">
        <f t="shared" si="74"/>
        <v>Beyma ASL 12</v>
      </c>
      <c r="C1582" s="14" t="s">
        <v>952</v>
      </c>
      <c r="D1582" s="14" t="s">
        <v>2342</v>
      </c>
      <c r="E1582" s="39"/>
      <c r="F1582" s="14"/>
      <c r="G1582" s="14"/>
      <c r="H1582" s="14">
        <v>200</v>
      </c>
      <c r="I1582" s="14">
        <v>94</v>
      </c>
      <c r="J1582" s="9">
        <v>6</v>
      </c>
      <c r="K1582" s="14">
        <v>38</v>
      </c>
      <c r="L1582" s="14">
        <v>110</v>
      </c>
      <c r="M1582" s="14">
        <v>0.47</v>
      </c>
      <c r="N1582" s="14">
        <f t="shared" si="72"/>
        <v>0.54285714285714282</v>
      </c>
      <c r="O1582" s="14">
        <f t="shared" si="73"/>
        <v>3.5019607843137281</v>
      </c>
      <c r="P1582" s="14"/>
      <c r="Q1582" s="14"/>
      <c r="R1582" s="14"/>
      <c r="W1582" t="s">
        <v>3530</v>
      </c>
      <c r="X1582" s="6">
        <v>2004</v>
      </c>
      <c r="Z1582" s="6">
        <v>0</v>
      </c>
      <c r="AD1582" s="14">
        <v>70</v>
      </c>
    </row>
    <row r="1583" spans="1:30">
      <c r="A1583" s="9">
        <v>12</v>
      </c>
      <c r="B1583" s="9" t="str">
        <f t="shared" si="74"/>
        <v>Beyma PRO 1200</v>
      </c>
      <c r="C1583" s="14" t="s">
        <v>952</v>
      </c>
      <c r="D1583" s="14" t="s">
        <v>2343</v>
      </c>
      <c r="E1583" s="39"/>
      <c r="F1583" s="14"/>
      <c r="G1583" s="14"/>
      <c r="H1583" s="14">
        <v>200</v>
      </c>
      <c r="I1583" s="14">
        <v>91</v>
      </c>
      <c r="J1583" s="9">
        <v>6</v>
      </c>
      <c r="K1583" s="14">
        <v>30</v>
      </c>
      <c r="L1583" s="14">
        <v>80</v>
      </c>
      <c r="M1583" s="14">
        <v>0.6</v>
      </c>
      <c r="N1583" s="14">
        <f t="shared" si="72"/>
        <v>0.66666666666666663</v>
      </c>
      <c r="O1583" s="14">
        <f t="shared" si="73"/>
        <v>5.9999999999999973</v>
      </c>
      <c r="P1583" s="14"/>
      <c r="Q1583" s="14"/>
      <c r="R1583" s="14"/>
      <c r="W1583" t="s">
        <v>3530</v>
      </c>
      <c r="X1583" s="6">
        <v>2004</v>
      </c>
      <c r="Z1583" s="6">
        <v>0</v>
      </c>
      <c r="AD1583" s="14">
        <v>45</v>
      </c>
    </row>
    <row r="1584" spans="1:30">
      <c r="A1584" s="9">
        <v>12</v>
      </c>
      <c r="B1584" s="9" t="str">
        <f t="shared" si="74"/>
        <v>BM Audio Labs ALX-122SP</v>
      </c>
      <c r="C1584" s="14" t="s">
        <v>847</v>
      </c>
      <c r="D1584" s="14" t="s">
        <v>2344</v>
      </c>
      <c r="E1584" s="39"/>
      <c r="F1584" s="14"/>
      <c r="G1584" s="14"/>
      <c r="H1584" s="14"/>
      <c r="I1584" s="14">
        <v>90</v>
      </c>
      <c r="J1584" s="9">
        <v>10.5</v>
      </c>
      <c r="K1584" s="14">
        <v>32.4</v>
      </c>
      <c r="L1584" s="14">
        <v>70.19</v>
      </c>
      <c r="M1584" s="14">
        <v>0.35</v>
      </c>
      <c r="N1584" s="14">
        <f t="shared" si="72"/>
        <v>0.36818181818181817</v>
      </c>
      <c r="O1584" s="14">
        <f t="shared" si="73"/>
        <v>7.0875000000000004</v>
      </c>
      <c r="P1584" s="14"/>
      <c r="Q1584" s="14"/>
      <c r="R1584" s="14"/>
      <c r="W1584" t="s">
        <v>3530</v>
      </c>
      <c r="X1584" s="6">
        <v>2004</v>
      </c>
      <c r="Z1584" s="6">
        <v>0</v>
      </c>
      <c r="AD1584" s="14">
        <v>88</v>
      </c>
    </row>
    <row r="1585" spans="1:30">
      <c r="A1585" s="9">
        <v>12</v>
      </c>
      <c r="B1585" s="9" t="str">
        <f t="shared" si="74"/>
        <v>BM Audio Labs BOA-12AL</v>
      </c>
      <c r="C1585" s="14" t="s">
        <v>847</v>
      </c>
      <c r="D1585" s="14" t="s">
        <v>2345</v>
      </c>
      <c r="E1585" s="39"/>
      <c r="F1585" s="14"/>
      <c r="G1585" s="14"/>
      <c r="H1585" s="14"/>
      <c r="I1585" s="14">
        <v>88</v>
      </c>
      <c r="J1585" s="9">
        <v>5</v>
      </c>
      <c r="K1585" s="14">
        <v>34.47</v>
      </c>
      <c r="L1585" s="14">
        <v>70.27</v>
      </c>
      <c r="M1585" s="14">
        <v>0.6</v>
      </c>
      <c r="N1585" s="14">
        <f t="shared" si="72"/>
        <v>0.71812500000000001</v>
      </c>
      <c r="O1585" s="14">
        <f t="shared" si="73"/>
        <v>3.6476190476190458</v>
      </c>
      <c r="P1585" s="14"/>
      <c r="Q1585" s="14"/>
      <c r="R1585" s="14"/>
      <c r="W1585" t="s">
        <v>3530</v>
      </c>
      <c r="X1585" s="6">
        <v>2004</v>
      </c>
      <c r="Z1585" s="6">
        <v>0</v>
      </c>
      <c r="AD1585" s="14">
        <v>48</v>
      </c>
    </row>
    <row r="1586" spans="1:30">
      <c r="A1586" s="9">
        <v>12</v>
      </c>
      <c r="B1586" s="9" t="str">
        <f t="shared" si="74"/>
        <v>BM Audio Labs BOV-12AL</v>
      </c>
      <c r="C1586" s="14" t="s">
        <v>847</v>
      </c>
      <c r="D1586" s="14" t="s">
        <v>2346</v>
      </c>
      <c r="E1586" s="39"/>
      <c r="F1586" s="14"/>
      <c r="G1586" s="14"/>
      <c r="H1586" s="14"/>
      <c r="I1586" s="14"/>
      <c r="J1586" s="9">
        <v>4</v>
      </c>
      <c r="K1586" s="14">
        <v>33.299999999999997</v>
      </c>
      <c r="L1586" s="14">
        <v>85</v>
      </c>
      <c r="M1586" s="14">
        <v>0.64</v>
      </c>
      <c r="N1586" s="14">
        <f t="shared" si="72"/>
        <v>0.79285714285714282</v>
      </c>
      <c r="O1586" s="14">
        <f t="shared" si="73"/>
        <v>3.3196261682242989</v>
      </c>
      <c r="P1586" s="14"/>
      <c r="Q1586" s="14"/>
      <c r="R1586" s="14"/>
      <c r="W1586" t="s">
        <v>3530</v>
      </c>
      <c r="X1586" s="6">
        <v>2004</v>
      </c>
      <c r="Z1586" s="6">
        <v>0</v>
      </c>
      <c r="AD1586" s="14">
        <v>42</v>
      </c>
    </row>
    <row r="1587" spans="1:30">
      <c r="A1587" s="9">
        <v>12</v>
      </c>
      <c r="B1587" s="9" t="str">
        <f t="shared" si="74"/>
        <v>BM Audio Labs BOZ-12AL</v>
      </c>
      <c r="C1587" s="14" t="s">
        <v>847</v>
      </c>
      <c r="D1587" s="14" t="s">
        <v>2347</v>
      </c>
      <c r="E1587" s="39"/>
      <c r="F1587" s="14"/>
      <c r="G1587" s="14"/>
      <c r="H1587" s="14"/>
      <c r="I1587" s="14">
        <v>92.81</v>
      </c>
      <c r="J1587" s="9">
        <v>9.5</v>
      </c>
      <c r="K1587" s="14">
        <v>32.340000000000003</v>
      </c>
      <c r="L1587" s="14">
        <v>9.67</v>
      </c>
      <c r="M1587" s="14">
        <v>0.23</v>
      </c>
      <c r="N1587" s="14">
        <f t="shared" si="72"/>
        <v>0.23955555555555558</v>
      </c>
      <c r="O1587" s="14">
        <f t="shared" si="73"/>
        <v>5.7660465116278905</v>
      </c>
      <c r="P1587" s="14"/>
      <c r="Q1587" s="14"/>
      <c r="R1587" s="14"/>
      <c r="W1587" t="s">
        <v>3530</v>
      </c>
      <c r="X1587" s="6">
        <v>2004</v>
      </c>
      <c r="Z1587" s="6">
        <v>0</v>
      </c>
      <c r="AD1587" s="14">
        <v>135</v>
      </c>
    </row>
    <row r="1588" spans="1:30">
      <c r="A1588" s="9">
        <v>12</v>
      </c>
      <c r="B1588" s="9" t="str">
        <f t="shared" si="74"/>
        <v>BM Audio Labs SYLB-12</v>
      </c>
      <c r="C1588" s="14" t="s">
        <v>847</v>
      </c>
      <c r="D1588" s="14" t="s">
        <v>2348</v>
      </c>
      <c r="E1588" s="39"/>
      <c r="F1588" s="14"/>
      <c r="G1588" s="14"/>
      <c r="H1588" s="14"/>
      <c r="I1588" s="14">
        <v>86.93</v>
      </c>
      <c r="J1588" s="9">
        <v>8.5</v>
      </c>
      <c r="K1588" s="14">
        <v>22.38</v>
      </c>
      <c r="L1588" s="14">
        <v>81.08</v>
      </c>
      <c r="M1588" s="14">
        <v>0.71</v>
      </c>
      <c r="N1588" s="14">
        <f t="shared" si="72"/>
        <v>0.86076923076923073</v>
      </c>
      <c r="O1588" s="14">
        <f t="shared" si="73"/>
        <v>4.0535204081632639</v>
      </c>
      <c r="P1588" s="14"/>
      <c r="Q1588" s="14"/>
      <c r="R1588" s="14"/>
      <c r="W1588" t="s">
        <v>3530</v>
      </c>
      <c r="X1588" s="6">
        <v>2004</v>
      </c>
      <c r="Z1588" s="6">
        <v>0</v>
      </c>
      <c r="AD1588" s="14">
        <v>26</v>
      </c>
    </row>
    <row r="1589" spans="1:30">
      <c r="A1589" s="9">
        <v>12</v>
      </c>
      <c r="B1589" s="9" t="str">
        <f t="shared" si="74"/>
        <v>BM Audio Labs V-12AL</v>
      </c>
      <c r="C1589" s="14" t="s">
        <v>847</v>
      </c>
      <c r="D1589" s="14" t="s">
        <v>2349</v>
      </c>
      <c r="E1589" s="39"/>
      <c r="F1589" s="14"/>
      <c r="G1589" s="14"/>
      <c r="H1589" s="14"/>
      <c r="I1589" s="14"/>
      <c r="J1589" s="9">
        <v>4</v>
      </c>
      <c r="K1589" s="14">
        <v>30.9</v>
      </c>
      <c r="L1589" s="14">
        <v>165</v>
      </c>
      <c r="M1589" s="14">
        <v>0.8</v>
      </c>
      <c r="N1589" s="14">
        <f t="shared" si="72"/>
        <v>1.03</v>
      </c>
      <c r="O1589" s="14">
        <f t="shared" si="73"/>
        <v>3.5826086956521741</v>
      </c>
      <c r="P1589" s="14"/>
      <c r="Q1589" s="14"/>
      <c r="R1589" s="14"/>
      <c r="W1589" t="s">
        <v>3530</v>
      </c>
      <c r="X1589" s="6">
        <v>2004</v>
      </c>
      <c r="Z1589" s="6">
        <v>0</v>
      </c>
      <c r="AD1589" s="14">
        <v>30</v>
      </c>
    </row>
    <row r="1590" spans="1:30">
      <c r="A1590" s="9">
        <v>12</v>
      </c>
      <c r="B1590" s="9" t="str">
        <f t="shared" si="74"/>
        <v>BM Audio Labs V-12DFO</v>
      </c>
      <c r="C1590" s="14" t="s">
        <v>847</v>
      </c>
      <c r="D1590" s="14" t="s">
        <v>2350</v>
      </c>
      <c r="E1590" s="39"/>
      <c r="F1590" s="14"/>
      <c r="G1590" s="14"/>
      <c r="H1590" s="14"/>
      <c r="I1590" s="14"/>
      <c r="J1590" s="9">
        <v>4</v>
      </c>
      <c r="K1590" s="14">
        <v>37.882300000000001</v>
      </c>
      <c r="L1590" s="14">
        <v>79.082400000000007</v>
      </c>
      <c r="M1590" s="14">
        <v>1.2234</v>
      </c>
      <c r="N1590" s="14">
        <f t="shared" si="72"/>
        <v>1.5784291666666668</v>
      </c>
      <c r="O1590" s="14">
        <f t="shared" si="73"/>
        <v>5.4391312709049737</v>
      </c>
      <c r="P1590" s="14"/>
      <c r="Q1590" s="14"/>
      <c r="R1590" s="14"/>
      <c r="W1590" t="s">
        <v>3530</v>
      </c>
      <c r="X1590" s="6">
        <v>2004</v>
      </c>
      <c r="Z1590" s="6">
        <v>0</v>
      </c>
      <c r="AD1590" s="14">
        <v>24</v>
      </c>
    </row>
    <row r="1591" spans="1:30">
      <c r="A1591" s="9">
        <v>12</v>
      </c>
      <c r="B1591" s="9" t="str">
        <f t="shared" si="74"/>
        <v>BM Audio Labs V-12G</v>
      </c>
      <c r="C1591" s="14" t="s">
        <v>847</v>
      </c>
      <c r="D1591" s="14" t="s">
        <v>2351</v>
      </c>
      <c r="E1591" s="39"/>
      <c r="F1591" s="14"/>
      <c r="G1591" s="14"/>
      <c r="H1591" s="14"/>
      <c r="I1591" s="14"/>
      <c r="J1591" s="9">
        <v>4</v>
      </c>
      <c r="K1591" s="14">
        <v>32.299999999999997</v>
      </c>
      <c r="L1591" s="14">
        <v>221</v>
      </c>
      <c r="M1591" s="14">
        <v>0.6</v>
      </c>
      <c r="N1591" s="14">
        <f t="shared" si="72"/>
        <v>0.64599999999999991</v>
      </c>
      <c r="O1591" s="14">
        <f t="shared" si="73"/>
        <v>8.4260869565217575</v>
      </c>
      <c r="P1591" s="14"/>
      <c r="Q1591" s="14"/>
      <c r="R1591" s="14"/>
      <c r="W1591" t="s">
        <v>3530</v>
      </c>
      <c r="X1591" s="6">
        <v>2004</v>
      </c>
      <c r="Z1591" s="6">
        <v>0</v>
      </c>
      <c r="AD1591" s="14">
        <v>50</v>
      </c>
    </row>
    <row r="1592" spans="1:30">
      <c r="A1592" s="9">
        <v>12</v>
      </c>
      <c r="B1592" s="9" t="str">
        <f t="shared" si="74"/>
        <v>BM Audio Labs V-12LA</v>
      </c>
      <c r="C1592" s="14" t="s">
        <v>847</v>
      </c>
      <c r="D1592" s="14" t="s">
        <v>2352</v>
      </c>
      <c r="E1592" s="39"/>
      <c r="F1592" s="14"/>
      <c r="G1592" s="14"/>
      <c r="H1592" s="14"/>
      <c r="I1592" s="14"/>
      <c r="J1592" s="9">
        <v>4</v>
      </c>
      <c r="K1592" s="14">
        <v>32.299999999999997</v>
      </c>
      <c r="L1592" s="14">
        <v>221</v>
      </c>
      <c r="M1592" s="14">
        <v>0.6</v>
      </c>
      <c r="N1592" s="14">
        <f t="shared" si="72"/>
        <v>0.64599999999999991</v>
      </c>
      <c r="O1592" s="14">
        <f t="shared" si="73"/>
        <v>8.4260869565217575</v>
      </c>
      <c r="P1592" s="14"/>
      <c r="Q1592" s="14"/>
      <c r="R1592" s="14"/>
      <c r="W1592" t="s">
        <v>3530</v>
      </c>
      <c r="X1592" s="6">
        <v>2004</v>
      </c>
      <c r="Z1592" s="6">
        <v>0</v>
      </c>
      <c r="AD1592" s="14">
        <v>50</v>
      </c>
    </row>
    <row r="1593" spans="1:30">
      <c r="A1593" s="9">
        <v>12</v>
      </c>
      <c r="B1593" s="9" t="str">
        <f t="shared" si="74"/>
        <v>BM Audio Labs V-12MT</v>
      </c>
      <c r="C1593" s="14" t="s">
        <v>847</v>
      </c>
      <c r="D1593" s="14" t="s">
        <v>2353</v>
      </c>
      <c r="E1593" s="39"/>
      <c r="F1593" s="14"/>
      <c r="G1593" s="14"/>
      <c r="H1593" s="14"/>
      <c r="I1593" s="14"/>
      <c r="J1593" s="9">
        <v>4</v>
      </c>
      <c r="K1593" s="14">
        <v>40.696100000000001</v>
      </c>
      <c r="L1593" s="14">
        <v>69.260400000000004</v>
      </c>
      <c r="M1593" s="14">
        <v>0.94350000000000001</v>
      </c>
      <c r="N1593" s="14">
        <f t="shared" si="72"/>
        <v>1.0998945945945946</v>
      </c>
      <c r="O1593" s="14">
        <f t="shared" si="73"/>
        <v>6.6354630266477725</v>
      </c>
      <c r="P1593" s="14"/>
      <c r="Q1593" s="14"/>
      <c r="R1593" s="14"/>
      <c r="W1593" t="s">
        <v>3530</v>
      </c>
      <c r="X1593" s="6">
        <v>2004</v>
      </c>
      <c r="Z1593" s="6">
        <v>0</v>
      </c>
      <c r="AD1593" s="14">
        <v>37</v>
      </c>
    </row>
    <row r="1594" spans="1:30">
      <c r="A1594" s="9">
        <v>12</v>
      </c>
      <c r="B1594" s="9" t="str">
        <f t="shared" si="74"/>
        <v>BM Audio Labs V-12XL</v>
      </c>
      <c r="C1594" s="14" t="s">
        <v>847</v>
      </c>
      <c r="D1594" s="14" t="s">
        <v>2354</v>
      </c>
      <c r="E1594" s="39"/>
      <c r="F1594" s="14"/>
      <c r="G1594" s="14"/>
      <c r="H1594" s="14"/>
      <c r="I1594" s="14"/>
      <c r="J1594" s="9"/>
      <c r="K1594" s="14">
        <v>32.283299999999997</v>
      </c>
      <c r="L1594" s="14">
        <v>127.32859999999999</v>
      </c>
      <c r="M1594" s="14">
        <v>0.77049999999999996</v>
      </c>
      <c r="N1594" s="14">
        <f t="shared" si="72"/>
        <v>0.97828181818181814</v>
      </c>
      <c r="O1594" s="14">
        <f t="shared" si="73"/>
        <v>3.6276809371718572</v>
      </c>
      <c r="P1594" s="14"/>
      <c r="Q1594" s="14"/>
      <c r="R1594" s="14"/>
      <c r="W1594" t="s">
        <v>3530</v>
      </c>
      <c r="X1594" s="6">
        <v>2004</v>
      </c>
      <c r="Z1594" s="6">
        <v>0</v>
      </c>
      <c r="AD1594" s="14">
        <v>33</v>
      </c>
    </row>
    <row r="1595" spans="1:30">
      <c r="A1595" s="9">
        <v>12</v>
      </c>
      <c r="B1595" s="9" t="str">
        <f t="shared" si="74"/>
        <v>BM Audio Labs ZX-122XPRO</v>
      </c>
      <c r="C1595" s="14" t="s">
        <v>847</v>
      </c>
      <c r="D1595" s="14" t="s">
        <v>2355</v>
      </c>
      <c r="E1595" s="39"/>
      <c r="F1595" s="14"/>
      <c r="G1595" s="14"/>
      <c r="H1595" s="14"/>
      <c r="I1595" s="14">
        <v>88.77</v>
      </c>
      <c r="J1595" s="9">
        <v>9.5</v>
      </c>
      <c r="K1595" s="14">
        <v>34.42</v>
      </c>
      <c r="L1595" s="14">
        <v>45.87</v>
      </c>
      <c r="M1595" s="14">
        <v>0.36</v>
      </c>
      <c r="N1595" s="14">
        <f t="shared" si="72"/>
        <v>0.37824175824175826</v>
      </c>
      <c r="O1595" s="14">
        <f t="shared" si="73"/>
        <v>7.4645783132529981</v>
      </c>
      <c r="P1595" s="14"/>
      <c r="Q1595" s="14"/>
      <c r="R1595" s="14"/>
      <c r="W1595" t="s">
        <v>3530</v>
      </c>
      <c r="X1595" s="6">
        <v>2004</v>
      </c>
      <c r="Z1595" s="6">
        <v>0</v>
      </c>
      <c r="AD1595" s="14">
        <v>91</v>
      </c>
    </row>
    <row r="1596" spans="1:30">
      <c r="A1596" s="9">
        <v>12</v>
      </c>
      <c r="B1596" s="9" t="str">
        <f t="shared" si="74"/>
        <v>Bumper 12110C</v>
      </c>
      <c r="C1596" s="14" t="s">
        <v>1127</v>
      </c>
      <c r="D1596" s="14" t="s">
        <v>2356</v>
      </c>
      <c r="E1596" s="39"/>
      <c r="F1596" s="14"/>
      <c r="G1596" s="14"/>
      <c r="H1596" s="14">
        <v>700</v>
      </c>
      <c r="I1596" s="14">
        <v>96.5</v>
      </c>
      <c r="J1596" s="9">
        <v>4.32</v>
      </c>
      <c r="K1596" s="14">
        <v>48.4</v>
      </c>
      <c r="L1596" s="14">
        <v>59.4</v>
      </c>
      <c r="M1596" s="14">
        <v>0.22</v>
      </c>
      <c r="N1596" s="14">
        <f t="shared" si="72"/>
        <v>0.19999999999999998</v>
      </c>
      <c r="O1596" s="14">
        <f t="shared" si="73"/>
        <v>-2.200000000000002</v>
      </c>
      <c r="P1596" s="14"/>
      <c r="Q1596" s="14"/>
      <c r="R1596" s="14"/>
      <c r="W1596" t="s">
        <v>3530</v>
      </c>
      <c r="X1596" s="6">
        <v>2004</v>
      </c>
      <c r="Z1596" s="6">
        <v>0</v>
      </c>
      <c r="AD1596" s="14">
        <v>242</v>
      </c>
    </row>
    <row r="1597" spans="1:30">
      <c r="A1597" s="9">
        <v>12</v>
      </c>
      <c r="B1597" s="9" t="str">
        <f t="shared" si="74"/>
        <v>Bumper 12110RF</v>
      </c>
      <c r="C1597" s="14" t="s">
        <v>1127</v>
      </c>
      <c r="D1597" s="14" t="s">
        <v>2357</v>
      </c>
      <c r="E1597" s="39"/>
      <c r="F1597" s="14"/>
      <c r="G1597" s="14"/>
      <c r="H1597" s="14">
        <v>700</v>
      </c>
      <c r="I1597" s="14">
        <v>95.2</v>
      </c>
      <c r="J1597" s="9">
        <v>5.08</v>
      </c>
      <c r="K1597" s="14">
        <v>42.3</v>
      </c>
      <c r="L1597" s="14">
        <v>62.3</v>
      </c>
      <c r="M1597" s="14">
        <v>0.21</v>
      </c>
      <c r="N1597" s="14">
        <f t="shared" si="72"/>
        <v>0.19952830188679244</v>
      </c>
      <c r="O1597" s="14">
        <f t="shared" si="73"/>
        <v>-4.0013513513513486</v>
      </c>
      <c r="P1597" s="14"/>
      <c r="Q1597" s="14"/>
      <c r="R1597" s="14"/>
      <c r="W1597" t="s">
        <v>3530</v>
      </c>
      <c r="X1597" s="6">
        <v>2004</v>
      </c>
      <c r="Z1597" s="6">
        <v>0</v>
      </c>
      <c r="AD1597" s="14">
        <v>212</v>
      </c>
    </row>
    <row r="1598" spans="1:30">
      <c r="A1598" s="9">
        <v>12</v>
      </c>
      <c r="B1598" s="9" t="str">
        <f t="shared" si="74"/>
        <v>Bumper 12180RF</v>
      </c>
      <c r="C1598" s="14" t="s">
        <v>1127</v>
      </c>
      <c r="D1598" s="14" t="s">
        <v>2358</v>
      </c>
      <c r="E1598" s="39"/>
      <c r="F1598" s="14"/>
      <c r="G1598" s="14"/>
      <c r="H1598" s="14">
        <v>825</v>
      </c>
      <c r="I1598" s="14">
        <v>93.8</v>
      </c>
      <c r="J1598" s="9">
        <v>7.62</v>
      </c>
      <c r="K1598" s="14">
        <v>44.9</v>
      </c>
      <c r="L1598" s="14">
        <v>56.7</v>
      </c>
      <c r="M1598" s="14">
        <v>0.31</v>
      </c>
      <c r="N1598" s="14">
        <f t="shared" si="72"/>
        <v>0.29933333333333334</v>
      </c>
      <c r="O1598" s="14">
        <f t="shared" si="73"/>
        <v>-8.6993750000000389</v>
      </c>
      <c r="P1598" s="14"/>
      <c r="Q1598" s="14"/>
      <c r="R1598" s="14"/>
      <c r="W1598" t="s">
        <v>3530</v>
      </c>
      <c r="X1598" s="6">
        <v>2004</v>
      </c>
      <c r="Z1598" s="6">
        <v>0</v>
      </c>
      <c r="AD1598" s="14">
        <v>150</v>
      </c>
    </row>
    <row r="1599" spans="1:30">
      <c r="A1599" s="9">
        <v>12</v>
      </c>
      <c r="B1599" s="9" t="str">
        <f t="shared" si="74"/>
        <v>Bumper 12180RF</v>
      </c>
      <c r="C1599" s="14" t="s">
        <v>1127</v>
      </c>
      <c r="D1599" s="14" t="s">
        <v>2358</v>
      </c>
      <c r="E1599" s="39"/>
      <c r="F1599" s="14"/>
      <c r="G1599" s="14"/>
      <c r="H1599" s="14">
        <v>825</v>
      </c>
      <c r="I1599" s="14">
        <v>93.8</v>
      </c>
      <c r="J1599" s="9">
        <v>7.62</v>
      </c>
      <c r="K1599" s="14">
        <v>44.9</v>
      </c>
      <c r="L1599" s="14">
        <v>56.7</v>
      </c>
      <c r="M1599" s="14">
        <v>0.31</v>
      </c>
      <c r="N1599" s="14">
        <f t="shared" si="72"/>
        <v>0.29933333333333334</v>
      </c>
      <c r="O1599" s="14">
        <f t="shared" si="73"/>
        <v>-8.6993750000000389</v>
      </c>
      <c r="P1599" s="14"/>
      <c r="Q1599" s="14"/>
      <c r="R1599" s="14"/>
      <c r="W1599" t="s">
        <v>3530</v>
      </c>
      <c r="X1599" s="6">
        <v>2004</v>
      </c>
      <c r="Z1599" s="6">
        <v>0</v>
      </c>
      <c r="AD1599" s="14">
        <v>150</v>
      </c>
    </row>
    <row r="1600" spans="1:30">
      <c r="A1600" s="9">
        <v>12</v>
      </c>
      <c r="B1600" s="9" t="str">
        <f t="shared" si="74"/>
        <v>Bumper 12400IP</v>
      </c>
      <c r="C1600" s="14" t="s">
        <v>1127</v>
      </c>
      <c r="D1600" s="14" t="s">
        <v>2359</v>
      </c>
      <c r="E1600" s="39"/>
      <c r="F1600" s="14"/>
      <c r="G1600" s="14"/>
      <c r="H1600" s="14">
        <v>400</v>
      </c>
      <c r="I1600" s="14">
        <v>89.1</v>
      </c>
      <c r="J1600" s="9">
        <v>4.32</v>
      </c>
      <c r="K1600" s="14">
        <v>28.2</v>
      </c>
      <c r="L1600" s="14">
        <v>159.5</v>
      </c>
      <c r="M1600" s="14">
        <v>0.64</v>
      </c>
      <c r="N1600" s="14">
        <f t="shared" si="72"/>
        <v>0.70499999999999996</v>
      </c>
      <c r="O1600" s="14">
        <f t="shared" si="73"/>
        <v>6.9415384615384639</v>
      </c>
      <c r="P1600" s="14"/>
      <c r="Q1600" s="14"/>
      <c r="R1600" s="14"/>
      <c r="W1600" t="s">
        <v>3530</v>
      </c>
      <c r="X1600" s="6">
        <v>2004</v>
      </c>
      <c r="Z1600" s="6">
        <v>0</v>
      </c>
      <c r="AD1600" s="14">
        <v>40</v>
      </c>
    </row>
    <row r="1601" spans="1:30">
      <c r="A1601" s="9">
        <v>12</v>
      </c>
      <c r="B1601" s="9" t="str">
        <f t="shared" si="74"/>
        <v>Bumper 12400IP-8</v>
      </c>
      <c r="C1601" s="14" t="s">
        <v>1127</v>
      </c>
      <c r="D1601" s="14" t="s">
        <v>2360</v>
      </c>
      <c r="E1601" s="39"/>
      <c r="F1601" s="14"/>
      <c r="G1601" s="14"/>
      <c r="H1601" s="14">
        <v>400</v>
      </c>
      <c r="I1601" s="14">
        <v>89.3</v>
      </c>
      <c r="J1601" s="9">
        <v>4.83</v>
      </c>
      <c r="K1601" s="14">
        <v>27.3</v>
      </c>
      <c r="L1601" s="14">
        <v>178.7</v>
      </c>
      <c r="M1601" s="14">
        <v>0.6</v>
      </c>
      <c r="N1601" s="14">
        <f t="shared" si="72"/>
        <v>0.70000000000000007</v>
      </c>
      <c r="O1601" s="14">
        <f t="shared" si="73"/>
        <v>4.1999999999999957</v>
      </c>
      <c r="P1601" s="14"/>
      <c r="Q1601" s="14"/>
      <c r="R1601" s="14"/>
      <c r="W1601" t="s">
        <v>3530</v>
      </c>
      <c r="X1601" s="6">
        <v>2004</v>
      </c>
      <c r="Z1601" s="6">
        <v>0</v>
      </c>
      <c r="AD1601" s="14">
        <v>39</v>
      </c>
    </row>
    <row r="1602" spans="1:30">
      <c r="A1602" s="9">
        <v>12</v>
      </c>
      <c r="B1602" s="9" t="str">
        <f t="shared" si="74"/>
        <v>Bumper 12400IPDV</v>
      </c>
      <c r="C1602" s="14" t="s">
        <v>1127</v>
      </c>
      <c r="D1602" s="14" t="s">
        <v>2361</v>
      </c>
      <c r="E1602" s="39"/>
      <c r="F1602" s="14"/>
      <c r="G1602" s="14"/>
      <c r="H1602" s="14">
        <v>400</v>
      </c>
      <c r="I1602" s="14">
        <v>86.4</v>
      </c>
      <c r="J1602" s="9">
        <v>4.32</v>
      </c>
      <c r="K1602" s="14">
        <v>25</v>
      </c>
      <c r="L1602" s="14">
        <v>85.7</v>
      </c>
      <c r="M1602" s="14">
        <v>0.45</v>
      </c>
      <c r="N1602" s="14">
        <f t="shared" ref="N1602:N1665" si="75">IF(AD1602&gt;0,K1602/AD1602,0)</f>
        <v>0.5</v>
      </c>
      <c r="O1602" s="14">
        <f t="shared" ref="O1602:O1665" si="76">IF(AD1602&gt;0,1/(1/M1602-1/N1602),0)</f>
        <v>4.4999999999999982</v>
      </c>
      <c r="P1602" s="14"/>
      <c r="Q1602" s="14"/>
      <c r="R1602" s="14"/>
      <c r="W1602" t="s">
        <v>3530</v>
      </c>
      <c r="X1602" s="6">
        <v>2004</v>
      </c>
      <c r="Z1602" s="6">
        <v>0</v>
      </c>
      <c r="AD1602" s="14">
        <v>50</v>
      </c>
    </row>
    <row r="1603" spans="1:30">
      <c r="A1603" s="9">
        <v>12</v>
      </c>
      <c r="B1603" s="9" t="str">
        <f t="shared" ref="B1603:B1666" si="77">CONCATENATE(C1603,CHAR(32),D1603)</f>
        <v>Bumper 12448IPRS</v>
      </c>
      <c r="C1603" s="14" t="s">
        <v>1127</v>
      </c>
      <c r="D1603" s="14" t="s">
        <v>2362</v>
      </c>
      <c r="E1603" s="39"/>
      <c r="F1603" s="14"/>
      <c r="G1603" s="14"/>
      <c r="H1603" s="14">
        <v>400</v>
      </c>
      <c r="I1603" s="14">
        <v>91</v>
      </c>
      <c r="J1603" s="9">
        <v>8.5</v>
      </c>
      <c r="K1603" s="14">
        <v>28.4</v>
      </c>
      <c r="L1603" s="14">
        <v>132.19999999999999</v>
      </c>
      <c r="M1603" s="14">
        <v>0.66</v>
      </c>
      <c r="N1603" s="14">
        <f t="shared" si="75"/>
        <v>0.69268292682926824</v>
      </c>
      <c r="O1603" s="14">
        <f t="shared" si="76"/>
        <v>13.988059701492555</v>
      </c>
      <c r="P1603" s="14"/>
      <c r="Q1603" s="14"/>
      <c r="R1603" s="14"/>
      <c r="W1603" t="s">
        <v>3530</v>
      </c>
      <c r="X1603" s="6">
        <v>2004</v>
      </c>
      <c r="Z1603" s="6">
        <v>0</v>
      </c>
      <c r="AD1603" s="14">
        <v>41</v>
      </c>
    </row>
    <row r="1604" spans="1:30">
      <c r="A1604" s="9">
        <v>12</v>
      </c>
      <c r="B1604" s="9" t="str">
        <f t="shared" si="77"/>
        <v>Bumper 1248C</v>
      </c>
      <c r="C1604" s="14" t="s">
        <v>1127</v>
      </c>
      <c r="D1604" s="14" t="s">
        <v>2363</v>
      </c>
      <c r="E1604" s="39"/>
      <c r="F1604" s="14"/>
      <c r="G1604" s="14"/>
      <c r="H1604" s="14">
        <v>400</v>
      </c>
      <c r="I1604" s="14">
        <v>91.6</v>
      </c>
      <c r="J1604" s="9">
        <v>3.81</v>
      </c>
      <c r="K1604" s="14">
        <v>28.6</v>
      </c>
      <c r="L1604" s="14">
        <v>139.4</v>
      </c>
      <c r="M1604" s="14">
        <v>0.32</v>
      </c>
      <c r="N1604" s="14">
        <f t="shared" si="75"/>
        <v>0.3010526315789474</v>
      </c>
      <c r="O1604" s="14">
        <f t="shared" si="76"/>
        <v>-5.0844444444444559</v>
      </c>
      <c r="P1604" s="14"/>
      <c r="Q1604" s="14"/>
      <c r="R1604" s="14"/>
      <c r="W1604" t="s">
        <v>3530</v>
      </c>
      <c r="X1604" s="6">
        <v>2004</v>
      </c>
      <c r="Z1604" s="6">
        <v>0</v>
      </c>
      <c r="AD1604" s="14">
        <v>95</v>
      </c>
    </row>
    <row r="1605" spans="1:30">
      <c r="A1605" s="9">
        <v>12</v>
      </c>
      <c r="B1605" s="9" t="str">
        <f t="shared" si="77"/>
        <v>Bumper 1248IP</v>
      </c>
      <c r="C1605" s="14" t="s">
        <v>1127</v>
      </c>
      <c r="D1605" s="14" t="s">
        <v>2364</v>
      </c>
      <c r="E1605" s="39"/>
      <c r="F1605" s="14"/>
      <c r="G1605" s="14"/>
      <c r="H1605" s="14">
        <v>400</v>
      </c>
      <c r="I1605" s="14">
        <v>89.1</v>
      </c>
      <c r="J1605" s="9">
        <v>4.32</v>
      </c>
      <c r="K1605" s="14">
        <v>28.2</v>
      </c>
      <c r="L1605" s="14">
        <v>159.5</v>
      </c>
      <c r="M1605" s="14">
        <v>0.64</v>
      </c>
      <c r="N1605" s="14">
        <f t="shared" si="75"/>
        <v>0.70499999999999996</v>
      </c>
      <c r="O1605" s="14">
        <f t="shared" si="76"/>
        <v>6.9415384615384639</v>
      </c>
      <c r="P1605" s="14"/>
      <c r="Q1605" s="14"/>
      <c r="R1605" s="14"/>
      <c r="W1605" t="s">
        <v>3530</v>
      </c>
      <c r="X1605" s="6">
        <v>2004</v>
      </c>
      <c r="Z1605" s="6">
        <v>0</v>
      </c>
      <c r="AD1605" s="14">
        <v>40</v>
      </c>
    </row>
    <row r="1606" spans="1:30">
      <c r="A1606" s="9">
        <v>12</v>
      </c>
      <c r="B1606" s="9" t="str">
        <f t="shared" si="77"/>
        <v>Bumper 1248IP-8</v>
      </c>
      <c r="C1606" s="14" t="s">
        <v>1127</v>
      </c>
      <c r="D1606" s="14" t="s">
        <v>2365</v>
      </c>
      <c r="E1606" s="39"/>
      <c r="F1606" s="14"/>
      <c r="G1606" s="14"/>
      <c r="H1606" s="14">
        <v>400</v>
      </c>
      <c r="I1606" s="14">
        <v>89.3</v>
      </c>
      <c r="J1606" s="9">
        <v>4.83</v>
      </c>
      <c r="K1606" s="14">
        <v>27.3</v>
      </c>
      <c r="L1606" s="14">
        <v>178.7</v>
      </c>
      <c r="M1606" s="14">
        <v>0.6</v>
      </c>
      <c r="N1606" s="14">
        <f t="shared" si="75"/>
        <v>0.70000000000000007</v>
      </c>
      <c r="O1606" s="14">
        <f t="shared" si="76"/>
        <v>4.1999999999999957</v>
      </c>
      <c r="P1606" s="14"/>
      <c r="Q1606" s="14"/>
      <c r="R1606" s="14"/>
      <c r="W1606" t="s">
        <v>3530</v>
      </c>
      <c r="X1606" s="6">
        <v>2004</v>
      </c>
      <c r="Z1606" s="6">
        <v>0</v>
      </c>
      <c r="AD1606" s="14">
        <v>39</v>
      </c>
    </row>
    <row r="1607" spans="1:30">
      <c r="A1607" s="9">
        <v>12</v>
      </c>
      <c r="B1607" s="9" t="str">
        <f t="shared" si="77"/>
        <v>Bumper 1248IPDV</v>
      </c>
      <c r="C1607" s="14" t="s">
        <v>1127</v>
      </c>
      <c r="D1607" s="14" t="s">
        <v>2366</v>
      </c>
      <c r="E1607" s="39"/>
      <c r="F1607" s="14"/>
      <c r="G1607" s="14"/>
      <c r="H1607" s="14">
        <v>400</v>
      </c>
      <c r="I1607" s="14">
        <v>86.4</v>
      </c>
      <c r="J1607" s="9">
        <v>4.32</v>
      </c>
      <c r="K1607" s="14">
        <v>25</v>
      </c>
      <c r="L1607" s="14">
        <v>85.7</v>
      </c>
      <c r="M1607" s="14">
        <v>0.45</v>
      </c>
      <c r="N1607" s="14">
        <f t="shared" si="75"/>
        <v>0.5</v>
      </c>
      <c r="O1607" s="14">
        <f t="shared" si="76"/>
        <v>4.4999999999999982</v>
      </c>
      <c r="P1607" s="14"/>
      <c r="Q1607" s="14"/>
      <c r="R1607" s="14"/>
      <c r="W1607" t="s">
        <v>3530</v>
      </c>
      <c r="X1607" s="6">
        <v>2004</v>
      </c>
      <c r="Z1607" s="6">
        <v>0</v>
      </c>
      <c r="AD1607" s="14">
        <v>50</v>
      </c>
    </row>
    <row r="1608" spans="1:30">
      <c r="A1608" s="9">
        <v>12</v>
      </c>
      <c r="B1608" s="9" t="str">
        <f t="shared" si="77"/>
        <v>Bumper 1248IPRS</v>
      </c>
      <c r="C1608" s="14" t="s">
        <v>1127</v>
      </c>
      <c r="D1608" s="14" t="s">
        <v>2367</v>
      </c>
      <c r="E1608" s="39"/>
      <c r="F1608" s="14"/>
      <c r="G1608" s="14"/>
      <c r="H1608" s="14">
        <v>400</v>
      </c>
      <c r="I1608" s="14">
        <v>91</v>
      </c>
      <c r="J1608" s="9">
        <v>8.5</v>
      </c>
      <c r="K1608" s="14">
        <v>28.4</v>
      </c>
      <c r="L1608" s="14">
        <v>132.19999999999999</v>
      </c>
      <c r="M1608" s="14">
        <v>0.66</v>
      </c>
      <c r="N1608" s="14">
        <f t="shared" si="75"/>
        <v>0.69268292682926824</v>
      </c>
      <c r="O1608" s="14">
        <f t="shared" si="76"/>
        <v>13.988059701492555</v>
      </c>
      <c r="P1608" s="14"/>
      <c r="Q1608" s="14"/>
      <c r="R1608" s="14"/>
      <c r="W1608" t="s">
        <v>3530</v>
      </c>
      <c r="X1608" s="6">
        <v>2004</v>
      </c>
      <c r="Z1608" s="6">
        <v>0</v>
      </c>
      <c r="AD1608" s="14">
        <v>41</v>
      </c>
    </row>
    <row r="1609" spans="1:30">
      <c r="A1609" s="9">
        <v>12</v>
      </c>
      <c r="B1609" s="9" t="str">
        <f t="shared" si="77"/>
        <v>Bumper 1248RF</v>
      </c>
      <c r="C1609" s="14" t="s">
        <v>1127</v>
      </c>
      <c r="D1609" s="14" t="s">
        <v>2368</v>
      </c>
      <c r="E1609" s="39"/>
      <c r="F1609" s="14"/>
      <c r="G1609" s="14"/>
      <c r="H1609" s="14">
        <v>200</v>
      </c>
      <c r="I1609" s="14"/>
      <c r="J1609" s="9">
        <v>3.8</v>
      </c>
      <c r="K1609" s="14">
        <v>37.4</v>
      </c>
      <c r="L1609" s="14">
        <v>73.7</v>
      </c>
      <c r="M1609" s="14">
        <v>0.34</v>
      </c>
      <c r="N1609" s="14">
        <f t="shared" si="75"/>
        <v>0.35961538461538461</v>
      </c>
      <c r="O1609" s="14">
        <f t="shared" si="76"/>
        <v>6.2333333333333432</v>
      </c>
      <c r="P1609" s="14"/>
      <c r="Q1609" s="14"/>
      <c r="R1609" s="14"/>
      <c r="W1609" t="s">
        <v>3530</v>
      </c>
      <c r="X1609" s="6">
        <v>2004</v>
      </c>
      <c r="Z1609" s="6">
        <v>0</v>
      </c>
      <c r="AD1609" s="14">
        <v>104</v>
      </c>
    </row>
    <row r="1610" spans="1:30">
      <c r="A1610" s="9">
        <v>12</v>
      </c>
      <c r="B1610" s="9" t="str">
        <f t="shared" si="77"/>
        <v>Bumper 1248X</v>
      </c>
      <c r="C1610" s="14" t="s">
        <v>1127</v>
      </c>
      <c r="D1610" s="14" t="s">
        <v>2369</v>
      </c>
      <c r="E1610" s="39"/>
      <c r="F1610" s="14"/>
      <c r="G1610" s="14"/>
      <c r="H1610" s="14">
        <v>420</v>
      </c>
      <c r="I1610" s="14">
        <v>90.6</v>
      </c>
      <c r="J1610" s="9">
        <v>4.32</v>
      </c>
      <c r="K1610" s="14">
        <v>36.9</v>
      </c>
      <c r="L1610" s="14">
        <v>95.6</v>
      </c>
      <c r="M1610" s="14">
        <v>0.56999999999999995</v>
      </c>
      <c r="N1610" s="14">
        <f t="shared" si="75"/>
        <v>0.59516129032258058</v>
      </c>
      <c r="O1610" s="14">
        <f t="shared" si="76"/>
        <v>13.482692307692332</v>
      </c>
      <c r="P1610" s="14"/>
      <c r="Q1610" s="14"/>
      <c r="R1610" s="14"/>
      <c r="W1610" t="s">
        <v>3530</v>
      </c>
      <c r="X1610" s="6">
        <v>2004</v>
      </c>
      <c r="Z1610" s="6">
        <v>0</v>
      </c>
      <c r="AD1610" s="14">
        <v>62</v>
      </c>
    </row>
    <row r="1611" spans="1:30">
      <c r="A1611" s="9">
        <v>12</v>
      </c>
      <c r="B1611" s="9" t="str">
        <f t="shared" si="77"/>
        <v>Bumper 1248X-8</v>
      </c>
      <c r="C1611" s="14" t="s">
        <v>1127</v>
      </c>
      <c r="D1611" s="14" t="s">
        <v>2370</v>
      </c>
      <c r="E1611" s="39"/>
      <c r="F1611" s="14"/>
      <c r="G1611" s="14"/>
      <c r="H1611" s="14">
        <v>420</v>
      </c>
      <c r="I1611" s="14">
        <v>89.3</v>
      </c>
      <c r="J1611" s="9">
        <v>4.83</v>
      </c>
      <c r="K1611" s="14">
        <v>34.799999999999997</v>
      </c>
      <c r="L1611" s="14">
        <v>96.7</v>
      </c>
      <c r="M1611" s="14">
        <v>0.65</v>
      </c>
      <c r="N1611" s="14">
        <f t="shared" si="75"/>
        <v>0.69599999999999995</v>
      </c>
      <c r="O1611" s="14">
        <f t="shared" si="76"/>
        <v>9.8347826086956776</v>
      </c>
      <c r="P1611" s="14"/>
      <c r="Q1611" s="14"/>
      <c r="R1611" s="14"/>
      <c r="W1611" t="s">
        <v>3530</v>
      </c>
      <c r="X1611" s="6">
        <v>2004</v>
      </c>
      <c r="Z1611" s="6">
        <v>0</v>
      </c>
      <c r="AD1611" s="14">
        <v>50</v>
      </c>
    </row>
    <row r="1612" spans="1:30">
      <c r="A1612" s="9">
        <v>12</v>
      </c>
      <c r="B1612" s="9" t="str">
        <f t="shared" si="77"/>
        <v>Bumper 12510IP</v>
      </c>
      <c r="C1612" s="14" t="s">
        <v>1127</v>
      </c>
      <c r="D1612" s="14" t="s">
        <v>2371</v>
      </c>
      <c r="E1612" s="39"/>
      <c r="F1612" s="14"/>
      <c r="G1612" s="14"/>
      <c r="H1612" s="14">
        <v>510</v>
      </c>
      <c r="I1612" s="14">
        <v>89.3</v>
      </c>
      <c r="J1612" s="9">
        <v>8.5</v>
      </c>
      <c r="K1612" s="14">
        <v>27.3</v>
      </c>
      <c r="L1612" s="14">
        <v>151.6</v>
      </c>
      <c r="M1612" s="14">
        <v>0.53</v>
      </c>
      <c r="N1612" s="14">
        <f t="shared" si="75"/>
        <v>0.59347826086956523</v>
      </c>
      <c r="O1612" s="14">
        <f t="shared" si="76"/>
        <v>4.9551369863013752</v>
      </c>
      <c r="P1612" s="14"/>
      <c r="Q1612" s="14"/>
      <c r="R1612" s="14"/>
      <c r="W1612" t="s">
        <v>3530</v>
      </c>
      <c r="X1612" s="6">
        <v>2004</v>
      </c>
      <c r="Z1612" s="6">
        <v>0</v>
      </c>
      <c r="AD1612" s="14">
        <v>46</v>
      </c>
    </row>
    <row r="1613" spans="1:30">
      <c r="A1613" s="9">
        <v>12</v>
      </c>
      <c r="B1613" s="9" t="str">
        <f t="shared" si="77"/>
        <v>Bumper 12525IP</v>
      </c>
      <c r="C1613" s="14" t="s">
        <v>1127</v>
      </c>
      <c r="D1613" s="14" t="s">
        <v>2372</v>
      </c>
      <c r="E1613" s="39"/>
      <c r="F1613" s="14"/>
      <c r="G1613" s="14"/>
      <c r="H1613" s="14">
        <v>525</v>
      </c>
      <c r="I1613" s="14">
        <v>89.8</v>
      </c>
      <c r="J1613" s="9">
        <v>8.5</v>
      </c>
      <c r="K1613" s="14">
        <v>26.1</v>
      </c>
      <c r="L1613" s="14">
        <v>166</v>
      </c>
      <c r="M1613" s="14">
        <v>0.44</v>
      </c>
      <c r="N1613" s="14">
        <f t="shared" si="75"/>
        <v>0.50192307692307692</v>
      </c>
      <c r="O1613" s="14">
        <f t="shared" si="76"/>
        <v>3.5664596273291891</v>
      </c>
      <c r="P1613" s="14"/>
      <c r="Q1613" s="14"/>
      <c r="R1613" s="14"/>
      <c r="W1613" t="s">
        <v>3530</v>
      </c>
      <c r="X1613" s="6">
        <v>2004</v>
      </c>
      <c r="Z1613" s="6">
        <v>0</v>
      </c>
      <c r="AD1613" s="14">
        <v>52</v>
      </c>
    </row>
    <row r="1614" spans="1:30">
      <c r="A1614" s="9">
        <v>12</v>
      </c>
      <c r="B1614" s="9" t="str">
        <f t="shared" si="77"/>
        <v>Bumper 1265C</v>
      </c>
      <c r="C1614" s="14" t="s">
        <v>1127</v>
      </c>
      <c r="D1614" s="14" t="s">
        <v>2373</v>
      </c>
      <c r="E1614" s="39"/>
      <c r="F1614" s="14"/>
      <c r="G1614" s="14"/>
      <c r="H1614" s="14">
        <v>510</v>
      </c>
      <c r="I1614" s="14">
        <v>93.7</v>
      </c>
      <c r="J1614" s="9">
        <v>4.32</v>
      </c>
      <c r="K1614" s="14">
        <v>46.3</v>
      </c>
      <c r="L1614" s="14">
        <v>61.3</v>
      </c>
      <c r="M1614" s="14">
        <v>0.37</v>
      </c>
      <c r="N1614" s="14">
        <f t="shared" si="75"/>
        <v>0.39913793103448275</v>
      </c>
      <c r="O1614" s="14">
        <f t="shared" si="76"/>
        <v>5.0683431952662765</v>
      </c>
      <c r="P1614" s="14"/>
      <c r="Q1614" s="14"/>
      <c r="R1614" s="14"/>
      <c r="W1614" t="s">
        <v>3530</v>
      </c>
      <c r="X1614" s="6">
        <v>2004</v>
      </c>
      <c r="Z1614" s="6">
        <v>0</v>
      </c>
      <c r="AD1614" s="14">
        <v>116</v>
      </c>
    </row>
    <row r="1615" spans="1:30">
      <c r="A1615" s="9">
        <v>12</v>
      </c>
      <c r="B1615" s="9" t="str">
        <f t="shared" si="77"/>
        <v>Bumper 1265IP</v>
      </c>
      <c r="C1615" s="14" t="s">
        <v>1127</v>
      </c>
      <c r="D1615" s="14" t="s">
        <v>2374</v>
      </c>
      <c r="E1615" s="39"/>
      <c r="F1615" s="14"/>
      <c r="G1615" s="14"/>
      <c r="H1615" s="14">
        <v>510</v>
      </c>
      <c r="I1615" s="14">
        <v>89.3</v>
      </c>
      <c r="J1615" s="9">
        <v>8.5</v>
      </c>
      <c r="K1615" s="14">
        <v>27.3</v>
      </c>
      <c r="L1615" s="14">
        <v>151.6</v>
      </c>
      <c r="M1615" s="14">
        <v>0.53</v>
      </c>
      <c r="N1615" s="14">
        <f t="shared" si="75"/>
        <v>0.59347826086956523</v>
      </c>
      <c r="O1615" s="14">
        <f t="shared" si="76"/>
        <v>4.9551369863013752</v>
      </c>
      <c r="P1615" s="14"/>
      <c r="Q1615" s="14"/>
      <c r="R1615" s="14"/>
      <c r="W1615" t="s">
        <v>3530</v>
      </c>
      <c r="X1615" s="6">
        <v>2004</v>
      </c>
      <c r="Z1615" s="6">
        <v>0</v>
      </c>
      <c r="AD1615" s="14">
        <v>46</v>
      </c>
    </row>
    <row r="1616" spans="1:30">
      <c r="A1616" s="9">
        <v>12</v>
      </c>
      <c r="B1616" s="9" t="str">
        <f t="shared" si="77"/>
        <v>Bumper 1265IPMF</v>
      </c>
      <c r="C1616" s="14" t="s">
        <v>1127</v>
      </c>
      <c r="D1616" s="14" t="s">
        <v>2375</v>
      </c>
      <c r="E1616" s="39"/>
      <c r="F1616" s="14"/>
      <c r="G1616" s="14"/>
      <c r="H1616" s="14">
        <v>510</v>
      </c>
      <c r="I1616" s="14">
        <v>90.1</v>
      </c>
      <c r="J1616" s="9">
        <v>8.5</v>
      </c>
      <c r="K1616" s="14">
        <v>35.700000000000003</v>
      </c>
      <c r="L1616" s="14">
        <v>70.2</v>
      </c>
      <c r="M1616" s="14">
        <v>0.45</v>
      </c>
      <c r="N1616" s="14">
        <f t="shared" si="75"/>
        <v>0.5028169014084507</v>
      </c>
      <c r="O1616" s="14">
        <f t="shared" si="76"/>
        <v>4.2839999999999989</v>
      </c>
      <c r="P1616" s="14"/>
      <c r="Q1616" s="14"/>
      <c r="R1616" s="14"/>
      <c r="W1616" t="s">
        <v>3530</v>
      </c>
      <c r="X1616" s="6">
        <v>2004</v>
      </c>
      <c r="Z1616" s="6">
        <v>0</v>
      </c>
      <c r="AD1616" s="14">
        <v>71</v>
      </c>
    </row>
    <row r="1617" spans="1:30">
      <c r="A1617" s="9">
        <v>12</v>
      </c>
      <c r="B1617" s="9" t="str">
        <f t="shared" si="77"/>
        <v>Bumper 1265IPMFDV</v>
      </c>
      <c r="C1617" s="14" t="s">
        <v>1127</v>
      </c>
      <c r="D1617" s="14" t="s">
        <v>2376</v>
      </c>
      <c r="E1617" s="39"/>
      <c r="F1617" s="14"/>
      <c r="G1617" s="14"/>
      <c r="H1617" s="14">
        <v>510</v>
      </c>
      <c r="I1617" s="14">
        <v>92.5</v>
      </c>
      <c r="J1617" s="9">
        <v>8.5</v>
      </c>
      <c r="K1617" s="14">
        <v>33</v>
      </c>
      <c r="L1617" s="14">
        <v>96</v>
      </c>
      <c r="M1617" s="14">
        <v>0.28999999999999998</v>
      </c>
      <c r="N1617" s="14">
        <f t="shared" si="75"/>
        <v>0.3</v>
      </c>
      <c r="O1617" s="14">
        <f t="shared" si="76"/>
        <v>8.699999999999994</v>
      </c>
      <c r="P1617" s="14"/>
      <c r="Q1617" s="14"/>
      <c r="R1617" s="14"/>
      <c r="W1617" t="s">
        <v>3530</v>
      </c>
      <c r="X1617" s="6">
        <v>2004</v>
      </c>
      <c r="Z1617" s="6">
        <v>0</v>
      </c>
      <c r="AD1617" s="14">
        <v>110</v>
      </c>
    </row>
    <row r="1618" spans="1:30">
      <c r="A1618" s="9">
        <v>12</v>
      </c>
      <c r="B1618" s="9" t="str">
        <f t="shared" si="77"/>
        <v>Bumper 1265IPRS</v>
      </c>
      <c r="C1618" s="14" t="s">
        <v>1127</v>
      </c>
      <c r="D1618" s="14" t="s">
        <v>2377</v>
      </c>
      <c r="E1618" s="39"/>
      <c r="F1618" s="14"/>
      <c r="G1618" s="14"/>
      <c r="H1618" s="14">
        <v>510</v>
      </c>
      <c r="I1618" s="14">
        <v>92.8</v>
      </c>
      <c r="J1618" s="9">
        <v>8.5</v>
      </c>
      <c r="K1618" s="14">
        <v>26.4</v>
      </c>
      <c r="L1618" s="14">
        <v>145</v>
      </c>
      <c r="M1618" s="14">
        <v>0.41</v>
      </c>
      <c r="N1618" s="14">
        <f t="shared" si="75"/>
        <v>0.39999999999999997</v>
      </c>
      <c r="O1618" s="14">
        <f t="shared" si="76"/>
        <v>-16.399999999999984</v>
      </c>
      <c r="P1618" s="14"/>
      <c r="Q1618" s="14"/>
      <c r="R1618" s="14"/>
      <c r="W1618" t="s">
        <v>3530</v>
      </c>
      <c r="X1618" s="6">
        <v>2004</v>
      </c>
      <c r="Z1618" s="6">
        <v>0</v>
      </c>
      <c r="AD1618" s="14">
        <v>66</v>
      </c>
    </row>
    <row r="1619" spans="1:30">
      <c r="A1619" s="9">
        <v>12</v>
      </c>
      <c r="B1619" s="9" t="str">
        <f t="shared" si="77"/>
        <v>Bumper 1265IPRSDV</v>
      </c>
      <c r="C1619" s="14" t="s">
        <v>1127</v>
      </c>
      <c r="D1619" s="14" t="s">
        <v>2378</v>
      </c>
      <c r="E1619" s="39"/>
      <c r="F1619" s="14"/>
      <c r="G1619" s="14"/>
      <c r="H1619" s="14">
        <v>525</v>
      </c>
      <c r="I1619" s="14">
        <v>93.8</v>
      </c>
      <c r="J1619" s="9">
        <v>5.08</v>
      </c>
      <c r="K1619" s="14">
        <v>28</v>
      </c>
      <c r="L1619" s="14">
        <v>118.5</v>
      </c>
      <c r="M1619" s="14">
        <v>0.31</v>
      </c>
      <c r="N1619" s="14">
        <f t="shared" si="75"/>
        <v>0.30107526881720431</v>
      </c>
      <c r="O1619" s="14">
        <f t="shared" si="76"/>
        <v>-10.457831325301258</v>
      </c>
      <c r="P1619" s="14"/>
      <c r="Q1619" s="14"/>
      <c r="R1619" s="14"/>
      <c r="W1619" t="s">
        <v>3530</v>
      </c>
      <c r="X1619" s="6">
        <v>2004</v>
      </c>
      <c r="Z1619" s="6">
        <v>0</v>
      </c>
      <c r="AD1619" s="14">
        <v>93</v>
      </c>
    </row>
    <row r="1620" spans="1:30">
      <c r="A1620" s="9">
        <v>12</v>
      </c>
      <c r="B1620" s="9" t="str">
        <f t="shared" si="77"/>
        <v>Bumper 1265MX</v>
      </c>
      <c r="C1620" s="14" t="s">
        <v>1127</v>
      </c>
      <c r="D1620" s="14" t="s">
        <v>2379</v>
      </c>
      <c r="E1620" s="39"/>
      <c r="F1620" s="14"/>
      <c r="G1620" s="14"/>
      <c r="H1620" s="14">
        <v>560</v>
      </c>
      <c r="I1620" s="14">
        <v>92.8</v>
      </c>
      <c r="J1620" s="9">
        <v>7.62</v>
      </c>
      <c r="K1620" s="14">
        <v>34.1</v>
      </c>
      <c r="L1620" s="14">
        <v>123.9</v>
      </c>
      <c r="M1620" s="14">
        <v>0.38</v>
      </c>
      <c r="N1620" s="14">
        <f t="shared" si="75"/>
        <v>0.4011764705882353</v>
      </c>
      <c r="O1620" s="14">
        <f t="shared" si="76"/>
        <v>7.1988888888888791</v>
      </c>
      <c r="P1620" s="14"/>
      <c r="Q1620" s="14"/>
      <c r="R1620" s="14"/>
      <c r="W1620" t="s">
        <v>3530</v>
      </c>
      <c r="X1620" s="6">
        <v>2004</v>
      </c>
      <c r="Z1620" s="6">
        <v>0</v>
      </c>
      <c r="AD1620" s="14">
        <v>85</v>
      </c>
    </row>
    <row r="1621" spans="1:30">
      <c r="A1621" s="9">
        <v>12</v>
      </c>
      <c r="B1621" s="9" t="str">
        <f t="shared" si="77"/>
        <v>Bumper 1265X</v>
      </c>
      <c r="C1621" s="14" t="s">
        <v>1127</v>
      </c>
      <c r="D1621" s="14" t="s">
        <v>2380</v>
      </c>
      <c r="E1621" s="39"/>
      <c r="F1621" s="14"/>
      <c r="G1621" s="14"/>
      <c r="H1621" s="14">
        <v>510</v>
      </c>
      <c r="I1621" s="14">
        <v>93.3</v>
      </c>
      <c r="J1621" s="9">
        <v>5.08</v>
      </c>
      <c r="K1621" s="14">
        <v>41</v>
      </c>
      <c r="L1621" s="14">
        <v>73.7</v>
      </c>
      <c r="M1621" s="14">
        <v>0.35</v>
      </c>
      <c r="N1621" s="14">
        <f t="shared" si="75"/>
        <v>0.39805825242718446</v>
      </c>
      <c r="O1621" s="14">
        <f t="shared" si="76"/>
        <v>2.8989898989898983</v>
      </c>
      <c r="P1621" s="14"/>
      <c r="Q1621" s="14"/>
      <c r="R1621" s="14"/>
      <c r="W1621" t="s">
        <v>3530</v>
      </c>
      <c r="X1621" s="6">
        <v>2004</v>
      </c>
      <c r="Z1621" s="6">
        <v>0</v>
      </c>
      <c r="AD1621" s="14">
        <v>103</v>
      </c>
    </row>
    <row r="1622" spans="1:30">
      <c r="A1622" s="9">
        <v>12</v>
      </c>
      <c r="B1622" s="9" t="str">
        <f t="shared" si="77"/>
        <v>Bumper 1290C</v>
      </c>
      <c r="C1622" s="14" t="s">
        <v>1127</v>
      </c>
      <c r="D1622" s="14" t="s">
        <v>2381</v>
      </c>
      <c r="E1622" s="39"/>
      <c r="F1622" s="14"/>
      <c r="G1622" s="14"/>
      <c r="H1622" s="14">
        <v>600</v>
      </c>
      <c r="I1622" s="14">
        <v>93.9</v>
      </c>
      <c r="J1622" s="9">
        <v>4.32</v>
      </c>
      <c r="K1622" s="14">
        <v>53</v>
      </c>
      <c r="L1622" s="14">
        <v>44</v>
      </c>
      <c r="M1622" s="14">
        <v>0.38</v>
      </c>
      <c r="N1622" s="14">
        <f t="shared" si="75"/>
        <v>0.39849624060150374</v>
      </c>
      <c r="O1622" s="14">
        <f t="shared" si="76"/>
        <v>8.1869918699186943</v>
      </c>
      <c r="P1622" s="14"/>
      <c r="Q1622" s="14"/>
      <c r="R1622" s="14"/>
      <c r="W1622" t="s">
        <v>3530</v>
      </c>
      <c r="X1622" s="6">
        <v>2004</v>
      </c>
      <c r="Z1622" s="6">
        <v>0</v>
      </c>
      <c r="AD1622" s="14">
        <v>133</v>
      </c>
    </row>
    <row r="1623" spans="1:30">
      <c r="A1623" s="9">
        <v>12</v>
      </c>
      <c r="B1623" s="9" t="str">
        <f t="shared" si="77"/>
        <v>Bumper 1290RF</v>
      </c>
      <c r="C1623" s="14" t="s">
        <v>1127</v>
      </c>
      <c r="D1623" s="14" t="s">
        <v>2382</v>
      </c>
      <c r="E1623" s="39"/>
      <c r="F1623" s="14"/>
      <c r="G1623" s="14"/>
      <c r="H1623" s="14">
        <v>600</v>
      </c>
      <c r="I1623" s="14">
        <v>93.7</v>
      </c>
      <c r="J1623" s="9">
        <v>4.32</v>
      </c>
      <c r="K1623" s="14">
        <v>43.5</v>
      </c>
      <c r="L1623" s="14">
        <v>68.7</v>
      </c>
      <c r="M1623" s="14">
        <v>0.35</v>
      </c>
      <c r="N1623" s="14">
        <f t="shared" si="75"/>
        <v>0.39908256880733944</v>
      </c>
      <c r="O1623" s="14">
        <f t="shared" si="76"/>
        <v>2.8457943925233624</v>
      </c>
      <c r="P1623" s="14"/>
      <c r="Q1623" s="14"/>
      <c r="R1623" s="14"/>
      <c r="W1623" t="s">
        <v>3530</v>
      </c>
      <c r="X1623" s="6">
        <v>2004</v>
      </c>
      <c r="Z1623" s="6">
        <v>0</v>
      </c>
      <c r="AD1623" s="14">
        <v>109</v>
      </c>
    </row>
    <row r="1624" spans="1:30">
      <c r="A1624" s="9">
        <v>12</v>
      </c>
      <c r="B1624" s="9" t="str">
        <f t="shared" si="77"/>
        <v>Bumper 1296IP</v>
      </c>
      <c r="C1624" s="14" t="s">
        <v>1127</v>
      </c>
      <c r="D1624" s="14" t="s">
        <v>2383</v>
      </c>
      <c r="E1624" s="39"/>
      <c r="F1624" s="14"/>
      <c r="G1624" s="14"/>
      <c r="H1624" s="14">
        <v>525</v>
      </c>
      <c r="I1624" s="14">
        <v>89.8</v>
      </c>
      <c r="J1624" s="9">
        <v>8.5</v>
      </c>
      <c r="K1624" s="14">
        <v>26.1</v>
      </c>
      <c r="L1624" s="14">
        <v>166</v>
      </c>
      <c r="M1624" s="14">
        <v>0.44</v>
      </c>
      <c r="N1624" s="14">
        <f t="shared" si="75"/>
        <v>0.50192307692307692</v>
      </c>
      <c r="O1624" s="14">
        <f t="shared" si="76"/>
        <v>3.5664596273291891</v>
      </c>
      <c r="P1624" s="14"/>
      <c r="Q1624" s="14"/>
      <c r="R1624" s="14"/>
      <c r="W1624" t="s">
        <v>3530</v>
      </c>
      <c r="X1624" s="6">
        <v>2004</v>
      </c>
      <c r="Z1624" s="6">
        <v>0</v>
      </c>
      <c r="AD1624" s="14">
        <v>52</v>
      </c>
    </row>
    <row r="1625" spans="1:30">
      <c r="A1625" s="9">
        <v>12</v>
      </c>
      <c r="B1625" s="9" t="str">
        <f t="shared" si="77"/>
        <v>Bumper 1296IPMF</v>
      </c>
      <c r="C1625" s="14" t="s">
        <v>1127</v>
      </c>
      <c r="D1625" s="14" t="s">
        <v>2384</v>
      </c>
      <c r="E1625" s="39"/>
      <c r="F1625" s="14"/>
      <c r="G1625" s="14"/>
      <c r="H1625" s="14">
        <v>525</v>
      </c>
      <c r="I1625" s="14">
        <v>90.4</v>
      </c>
      <c r="J1625" s="9">
        <v>8.5</v>
      </c>
      <c r="K1625" s="14">
        <v>33.700000000000003</v>
      </c>
      <c r="L1625" s="14">
        <v>108</v>
      </c>
      <c r="M1625" s="14">
        <v>0.54</v>
      </c>
      <c r="N1625" s="14">
        <f t="shared" si="75"/>
        <v>0.60178571428571437</v>
      </c>
      <c r="O1625" s="14">
        <f t="shared" si="76"/>
        <v>5.2595375722543372</v>
      </c>
      <c r="P1625" s="14"/>
      <c r="Q1625" s="14"/>
      <c r="R1625" s="14"/>
      <c r="W1625" t="s">
        <v>3530</v>
      </c>
      <c r="X1625" s="6">
        <v>2004</v>
      </c>
      <c r="Z1625" s="6">
        <v>0</v>
      </c>
      <c r="AD1625" s="14">
        <v>56</v>
      </c>
    </row>
    <row r="1626" spans="1:30">
      <c r="A1626" s="9">
        <v>12</v>
      </c>
      <c r="B1626" s="9" t="str">
        <f t="shared" si="77"/>
        <v>Bumper 1296IPRS</v>
      </c>
      <c r="C1626" s="14" t="s">
        <v>1127</v>
      </c>
      <c r="D1626" s="14" t="s">
        <v>2385</v>
      </c>
      <c r="E1626" s="39"/>
      <c r="F1626" s="14"/>
      <c r="G1626" s="14"/>
      <c r="H1626" s="14">
        <v>525</v>
      </c>
      <c r="I1626" s="14">
        <v>92.9</v>
      </c>
      <c r="J1626" s="9">
        <v>8.5</v>
      </c>
      <c r="K1626" s="14">
        <v>28.6</v>
      </c>
      <c r="L1626" s="14">
        <v>117.6</v>
      </c>
      <c r="M1626" s="14">
        <v>0.4</v>
      </c>
      <c r="N1626" s="14">
        <f t="shared" si="75"/>
        <v>0.39722222222222225</v>
      </c>
      <c r="O1626" s="14">
        <f t="shared" si="76"/>
        <v>-57.199999999999939</v>
      </c>
      <c r="P1626" s="14"/>
      <c r="Q1626" s="14"/>
      <c r="R1626" s="14"/>
      <c r="W1626" t="s">
        <v>3530</v>
      </c>
      <c r="X1626" s="6">
        <v>2004</v>
      </c>
      <c r="Z1626" s="6">
        <v>0</v>
      </c>
      <c r="AD1626" s="14">
        <v>72</v>
      </c>
    </row>
    <row r="1627" spans="1:30">
      <c r="A1627" s="9">
        <v>12</v>
      </c>
      <c r="B1627" s="9" t="str">
        <f t="shared" si="77"/>
        <v>Bumper 1296IPRSDV</v>
      </c>
      <c r="C1627" s="14" t="s">
        <v>1127</v>
      </c>
      <c r="D1627" s="14" t="s">
        <v>2386</v>
      </c>
      <c r="E1627" s="39"/>
      <c r="F1627" s="14"/>
      <c r="G1627" s="14"/>
      <c r="H1627" s="14">
        <v>525</v>
      </c>
      <c r="I1627" s="14">
        <v>93.8</v>
      </c>
      <c r="J1627" s="9">
        <v>5.08</v>
      </c>
      <c r="K1627" s="14">
        <v>28</v>
      </c>
      <c r="L1627" s="14">
        <v>118.5</v>
      </c>
      <c r="M1627" s="14">
        <v>0.31</v>
      </c>
      <c r="N1627" s="14">
        <f t="shared" si="75"/>
        <v>0.30107526881720431</v>
      </c>
      <c r="O1627" s="14">
        <f t="shared" si="76"/>
        <v>-10.457831325301258</v>
      </c>
      <c r="P1627" s="14"/>
      <c r="Q1627" s="14"/>
      <c r="R1627" s="14"/>
      <c r="W1627" t="s">
        <v>3530</v>
      </c>
      <c r="X1627" s="6">
        <v>2004</v>
      </c>
      <c r="Z1627" s="6">
        <v>0</v>
      </c>
      <c r="AD1627" s="14">
        <v>93</v>
      </c>
    </row>
    <row r="1628" spans="1:30">
      <c r="A1628" s="9">
        <v>12</v>
      </c>
      <c r="B1628" s="9" t="str">
        <f t="shared" si="77"/>
        <v>Bumper 1296MX</v>
      </c>
      <c r="C1628" s="14" t="s">
        <v>1127</v>
      </c>
      <c r="D1628" s="14" t="s">
        <v>2387</v>
      </c>
      <c r="E1628" s="39"/>
      <c r="F1628" s="14"/>
      <c r="G1628" s="14"/>
      <c r="H1628" s="14">
        <v>575</v>
      </c>
      <c r="I1628" s="14">
        <v>90.4</v>
      </c>
      <c r="J1628" s="9">
        <v>7.62</v>
      </c>
      <c r="K1628" s="14">
        <v>34.1</v>
      </c>
      <c r="L1628" s="14">
        <v>110.2</v>
      </c>
      <c r="M1628" s="14">
        <v>0.56999999999999995</v>
      </c>
      <c r="N1628" s="14">
        <f t="shared" si="75"/>
        <v>0.59824561403508769</v>
      </c>
      <c r="O1628" s="14">
        <f t="shared" si="76"/>
        <v>12.072670807453408</v>
      </c>
      <c r="P1628" s="14"/>
      <c r="Q1628" s="14"/>
      <c r="R1628" s="14"/>
      <c r="W1628" t="s">
        <v>3530</v>
      </c>
      <c r="X1628" s="6">
        <v>2004</v>
      </c>
      <c r="Z1628" s="6">
        <v>0</v>
      </c>
      <c r="AD1628" s="14">
        <v>57</v>
      </c>
    </row>
    <row r="1629" spans="1:30">
      <c r="A1629" s="9">
        <v>12</v>
      </c>
      <c r="B1629" s="9" t="str">
        <f t="shared" si="77"/>
        <v>Bumper 1296RF</v>
      </c>
      <c r="C1629" s="14" t="s">
        <v>1127</v>
      </c>
      <c r="D1629" s="14" t="s">
        <v>2388</v>
      </c>
      <c r="E1629" s="39"/>
      <c r="F1629" s="14"/>
      <c r="G1629" s="14"/>
      <c r="H1629" s="14">
        <v>525</v>
      </c>
      <c r="I1629" s="14">
        <v>89.3</v>
      </c>
      <c r="J1629" s="9">
        <v>7.62</v>
      </c>
      <c r="K1629" s="14">
        <v>33.200000000000003</v>
      </c>
      <c r="L1629" s="14">
        <v>84.9</v>
      </c>
      <c r="M1629" s="14">
        <v>0.52</v>
      </c>
      <c r="N1629" s="14">
        <f t="shared" si="75"/>
        <v>0.60363636363636364</v>
      </c>
      <c r="O1629" s="14">
        <f t="shared" si="76"/>
        <v>3.7530434782608713</v>
      </c>
      <c r="P1629" s="14"/>
      <c r="Q1629" s="14"/>
      <c r="R1629" s="14"/>
      <c r="W1629" t="s">
        <v>3530</v>
      </c>
      <c r="X1629" s="6">
        <v>2004</v>
      </c>
      <c r="Z1629" s="6">
        <v>0</v>
      </c>
      <c r="AD1629" s="14">
        <v>55</v>
      </c>
    </row>
    <row r="1630" spans="1:30">
      <c r="A1630" s="9">
        <v>12</v>
      </c>
      <c r="B1630" s="9" t="str">
        <f t="shared" si="77"/>
        <v>Bumper 1296X</v>
      </c>
      <c r="C1630" s="14" t="s">
        <v>1127</v>
      </c>
      <c r="D1630" s="14" t="s">
        <v>2389</v>
      </c>
      <c r="E1630" s="39"/>
      <c r="F1630" s="14"/>
      <c r="G1630" s="14"/>
      <c r="H1630" s="14">
        <v>525</v>
      </c>
      <c r="I1630" s="14">
        <v>90.8</v>
      </c>
      <c r="J1630" s="9">
        <v>7.62</v>
      </c>
      <c r="K1630" s="14">
        <v>33.200000000000003</v>
      </c>
      <c r="L1630" s="14">
        <v>84.9</v>
      </c>
      <c r="M1630" s="14">
        <v>0.52</v>
      </c>
      <c r="N1630" s="14">
        <f t="shared" si="75"/>
        <v>0.60363636363636364</v>
      </c>
      <c r="O1630" s="14">
        <f t="shared" si="76"/>
        <v>3.7530434782608713</v>
      </c>
      <c r="P1630" s="14"/>
      <c r="Q1630" s="14"/>
      <c r="R1630" s="14"/>
      <c r="W1630" t="s">
        <v>3530</v>
      </c>
      <c r="X1630" s="6">
        <v>2004</v>
      </c>
      <c r="Z1630" s="6">
        <v>0</v>
      </c>
      <c r="AD1630" s="14">
        <v>55</v>
      </c>
    </row>
    <row r="1631" spans="1:30">
      <c r="A1631" s="9">
        <v>12</v>
      </c>
      <c r="B1631" s="9" t="str">
        <f t="shared" si="77"/>
        <v>Bumper DC12110C</v>
      </c>
      <c r="C1631" s="14" t="s">
        <v>1127</v>
      </c>
      <c r="D1631" s="14" t="s">
        <v>2390</v>
      </c>
      <c r="E1631" s="39"/>
      <c r="F1631" s="14"/>
      <c r="G1631" s="14"/>
      <c r="H1631" s="14">
        <v>700</v>
      </c>
      <c r="I1631" s="14">
        <v>91.7</v>
      </c>
      <c r="J1631" s="9">
        <v>3.05</v>
      </c>
      <c r="K1631" s="14">
        <v>39.6</v>
      </c>
      <c r="L1631" s="14">
        <v>81.599999999999994</v>
      </c>
      <c r="M1631" s="14">
        <v>0.49</v>
      </c>
      <c r="N1631" s="14">
        <f t="shared" si="75"/>
        <v>0.50126582278481013</v>
      </c>
      <c r="O1631" s="14">
        <f t="shared" si="76"/>
        <v>21.802247191011251</v>
      </c>
      <c r="P1631" s="14"/>
      <c r="Q1631" s="14"/>
      <c r="R1631" s="14"/>
      <c r="W1631" t="s">
        <v>3530</v>
      </c>
      <c r="X1631" s="6">
        <v>2004</v>
      </c>
      <c r="Z1631" s="6">
        <v>0</v>
      </c>
      <c r="AD1631" s="14">
        <v>79</v>
      </c>
    </row>
    <row r="1632" spans="1:30">
      <c r="A1632" s="9">
        <v>12</v>
      </c>
      <c r="B1632" s="9" t="str">
        <f t="shared" si="77"/>
        <v>Bumper DC12130FR</v>
      </c>
      <c r="C1632" s="14" t="s">
        <v>1127</v>
      </c>
      <c r="D1632" s="14" t="s">
        <v>2391</v>
      </c>
      <c r="E1632" s="39"/>
      <c r="F1632" s="14"/>
      <c r="G1632" s="14"/>
      <c r="H1632" s="14">
        <v>825</v>
      </c>
      <c r="I1632" s="14">
        <v>89.5</v>
      </c>
      <c r="J1632" s="9">
        <v>10.16</v>
      </c>
      <c r="K1632" s="14">
        <v>31.1</v>
      </c>
      <c r="L1632" s="14">
        <v>66.2</v>
      </c>
      <c r="M1632" s="14">
        <v>0.5</v>
      </c>
      <c r="N1632" s="14">
        <f t="shared" si="75"/>
        <v>0.50161290322580643</v>
      </c>
      <c r="O1632" s="14">
        <f t="shared" si="76"/>
        <v>155.50000000000156</v>
      </c>
      <c r="P1632" s="14"/>
      <c r="Q1632" s="14"/>
      <c r="R1632" s="14"/>
      <c r="W1632" t="s">
        <v>3530</v>
      </c>
      <c r="X1632" s="6">
        <v>2004</v>
      </c>
      <c r="Z1632" s="6">
        <v>0</v>
      </c>
      <c r="AD1632" s="14">
        <v>62</v>
      </c>
    </row>
    <row r="1633" spans="1:30">
      <c r="A1633" s="9">
        <v>12</v>
      </c>
      <c r="B1633" s="9" t="str">
        <f t="shared" si="77"/>
        <v>Bumper DC12130FRDV</v>
      </c>
      <c r="C1633" s="14" t="s">
        <v>1127</v>
      </c>
      <c r="D1633" s="14" t="s">
        <v>2392</v>
      </c>
      <c r="E1633" s="39"/>
      <c r="F1633" s="14"/>
      <c r="G1633" s="14"/>
      <c r="H1633" s="14">
        <v>825</v>
      </c>
      <c r="I1633" s="14">
        <v>90.2</v>
      </c>
      <c r="J1633" s="9">
        <v>10.16</v>
      </c>
      <c r="K1633" s="14">
        <v>32.6</v>
      </c>
      <c r="L1633" s="14">
        <v>59.5</v>
      </c>
      <c r="M1633" s="14">
        <v>0.3</v>
      </c>
      <c r="N1633" s="14">
        <f t="shared" si="75"/>
        <v>0.29908256880733947</v>
      </c>
      <c r="O1633" s="14">
        <f t="shared" si="76"/>
        <v>-97.800000000003394</v>
      </c>
      <c r="P1633" s="14"/>
      <c r="Q1633" s="14"/>
      <c r="R1633" s="14"/>
      <c r="W1633" t="s">
        <v>3530</v>
      </c>
      <c r="X1633" s="6">
        <v>2004</v>
      </c>
      <c r="Z1633" s="6">
        <v>0</v>
      </c>
      <c r="AD1633" s="14">
        <v>109</v>
      </c>
    </row>
    <row r="1634" spans="1:30">
      <c r="A1634" s="9">
        <v>12</v>
      </c>
      <c r="B1634" s="9" t="str">
        <f t="shared" si="77"/>
        <v>Bumper DC12130IPMF</v>
      </c>
      <c r="C1634" s="14" t="s">
        <v>1127</v>
      </c>
      <c r="D1634" s="14" t="s">
        <v>2393</v>
      </c>
      <c r="E1634" s="39"/>
      <c r="F1634" s="14"/>
      <c r="G1634" s="14"/>
      <c r="H1634" s="14">
        <v>825</v>
      </c>
      <c r="I1634" s="14">
        <v>90.8</v>
      </c>
      <c r="J1634" s="9">
        <v>10.16</v>
      </c>
      <c r="K1634" s="14">
        <v>34</v>
      </c>
      <c r="L1634" s="14">
        <v>88.3</v>
      </c>
      <c r="M1634" s="14">
        <v>0.42</v>
      </c>
      <c r="N1634" s="14">
        <f t="shared" si="75"/>
        <v>0.4</v>
      </c>
      <c r="O1634" s="14">
        <f t="shared" si="76"/>
        <v>-8.3999999999999986</v>
      </c>
      <c r="P1634" s="14"/>
      <c r="Q1634" s="14"/>
      <c r="R1634" s="14"/>
      <c r="W1634" t="s">
        <v>3530</v>
      </c>
      <c r="X1634" s="6">
        <v>2004</v>
      </c>
      <c r="Z1634" s="6">
        <v>0</v>
      </c>
      <c r="AD1634" s="14">
        <v>85</v>
      </c>
    </row>
    <row r="1635" spans="1:30">
      <c r="A1635" s="9">
        <v>12</v>
      </c>
      <c r="B1635" s="9" t="str">
        <f t="shared" si="77"/>
        <v>Bumper DC12130IPMFDV</v>
      </c>
      <c r="C1635" s="14" t="s">
        <v>1127</v>
      </c>
      <c r="D1635" s="14" t="s">
        <v>2394</v>
      </c>
      <c r="E1635" s="39"/>
      <c r="F1635" s="14"/>
      <c r="G1635" s="14"/>
      <c r="H1635" s="14">
        <v>825</v>
      </c>
      <c r="I1635" s="14">
        <v>92.3</v>
      </c>
      <c r="J1635" s="9">
        <v>10.16</v>
      </c>
      <c r="K1635" s="14">
        <v>30.1</v>
      </c>
      <c r="L1635" s="14">
        <v>109.7</v>
      </c>
      <c r="M1635" s="14">
        <v>0.26</v>
      </c>
      <c r="N1635" s="14">
        <f t="shared" si="75"/>
        <v>0.30099999999999999</v>
      </c>
      <c r="O1635" s="14">
        <f t="shared" si="76"/>
        <v>1.9087804878048793</v>
      </c>
      <c r="P1635" s="14"/>
      <c r="Q1635" s="14"/>
      <c r="R1635" s="14"/>
      <c r="W1635" t="s">
        <v>3530</v>
      </c>
      <c r="X1635" s="6">
        <v>2004</v>
      </c>
      <c r="Z1635" s="6">
        <v>0</v>
      </c>
      <c r="AD1635" s="14">
        <v>100</v>
      </c>
    </row>
    <row r="1636" spans="1:30">
      <c r="A1636" s="9">
        <v>12</v>
      </c>
      <c r="B1636" s="9" t="str">
        <f t="shared" si="77"/>
        <v>Bumper DC12130IPMS</v>
      </c>
      <c r="C1636" s="14" t="s">
        <v>1127</v>
      </c>
      <c r="D1636" s="14" t="s">
        <v>2395</v>
      </c>
      <c r="E1636" s="39"/>
      <c r="F1636" s="14"/>
      <c r="G1636" s="14"/>
      <c r="H1636" s="14">
        <v>825</v>
      </c>
      <c r="I1636" s="14">
        <v>91.4</v>
      </c>
      <c r="J1636" s="9">
        <v>10.16</v>
      </c>
      <c r="K1636" s="14">
        <v>29</v>
      </c>
      <c r="L1636" s="14">
        <v>108.5</v>
      </c>
      <c r="M1636" s="14">
        <v>0.28000000000000003</v>
      </c>
      <c r="N1636" s="14">
        <f t="shared" si="75"/>
        <v>0.29896907216494845</v>
      </c>
      <c r="O1636" s="14">
        <f t="shared" si="76"/>
        <v>4.4130434782608789</v>
      </c>
      <c r="P1636" s="14"/>
      <c r="Q1636" s="14"/>
      <c r="R1636" s="14"/>
      <c r="W1636" t="s">
        <v>3530</v>
      </c>
      <c r="X1636" s="6">
        <v>2004</v>
      </c>
      <c r="Z1636" s="6">
        <v>0</v>
      </c>
      <c r="AD1636" s="14">
        <v>97</v>
      </c>
    </row>
    <row r="1637" spans="1:30">
      <c r="A1637" s="9">
        <v>12</v>
      </c>
      <c r="B1637" s="9" t="str">
        <f t="shared" si="77"/>
        <v>Bumper DC12130IPMSDV</v>
      </c>
      <c r="C1637" s="14" t="s">
        <v>1127</v>
      </c>
      <c r="D1637" s="14" t="s">
        <v>2396</v>
      </c>
      <c r="E1637" s="39"/>
      <c r="F1637" s="14"/>
      <c r="G1637" s="14"/>
      <c r="H1637" s="14">
        <v>825</v>
      </c>
      <c r="I1637" s="14">
        <v>92.7</v>
      </c>
      <c r="J1637" s="9">
        <v>10.16</v>
      </c>
      <c r="K1637" s="14">
        <v>24.5</v>
      </c>
      <c r="L1637" s="14">
        <v>3</v>
      </c>
      <c r="M1637" s="14">
        <v>0.28000000000000003</v>
      </c>
      <c r="N1637" s="14">
        <f t="shared" si="75"/>
        <v>0.29878048780487804</v>
      </c>
      <c r="O1637" s="14">
        <f t="shared" si="76"/>
        <v>4.454545454545463</v>
      </c>
      <c r="P1637" s="14"/>
      <c r="Q1637" s="14"/>
      <c r="R1637" s="14"/>
      <c r="W1637" t="s">
        <v>3530</v>
      </c>
      <c r="X1637" s="6">
        <v>2004</v>
      </c>
      <c r="Z1637" s="6">
        <v>0</v>
      </c>
      <c r="AD1637" s="14">
        <v>82</v>
      </c>
    </row>
    <row r="1638" spans="1:30">
      <c r="A1638" s="9">
        <v>12</v>
      </c>
      <c r="B1638" s="9" t="str">
        <f t="shared" si="77"/>
        <v>Bumper DC12130IPRS</v>
      </c>
      <c r="C1638" s="14" t="s">
        <v>1127</v>
      </c>
      <c r="D1638" s="14" t="s">
        <v>2397</v>
      </c>
      <c r="E1638" s="39"/>
      <c r="F1638" s="14"/>
      <c r="G1638" s="14"/>
      <c r="H1638" s="14">
        <v>825</v>
      </c>
      <c r="I1638" s="14">
        <v>90.4</v>
      </c>
      <c r="J1638" s="9">
        <v>11.33</v>
      </c>
      <c r="K1638" s="14">
        <v>30.1</v>
      </c>
      <c r="L1638" s="14">
        <v>79.099999999999994</v>
      </c>
      <c r="M1638" s="14">
        <v>0.28999999999999998</v>
      </c>
      <c r="N1638" s="14">
        <f t="shared" si="75"/>
        <v>0.30099999999999999</v>
      </c>
      <c r="O1638" s="14">
        <f t="shared" si="76"/>
        <v>7.9354545454545313</v>
      </c>
      <c r="P1638" s="14"/>
      <c r="Q1638" s="14"/>
      <c r="R1638" s="14"/>
      <c r="W1638" t="s">
        <v>3530</v>
      </c>
      <c r="X1638" s="6">
        <v>2004</v>
      </c>
      <c r="Z1638" s="6">
        <v>0</v>
      </c>
      <c r="AD1638" s="14">
        <v>100</v>
      </c>
    </row>
    <row r="1639" spans="1:30">
      <c r="A1639" s="9">
        <v>12</v>
      </c>
      <c r="B1639" s="9" t="str">
        <f t="shared" si="77"/>
        <v>Bumper DC12130IPRSDV</v>
      </c>
      <c r="C1639" s="14" t="s">
        <v>1127</v>
      </c>
      <c r="D1639" s="14" t="s">
        <v>2398</v>
      </c>
      <c r="E1639" s="39"/>
      <c r="F1639" s="14"/>
      <c r="G1639" s="14"/>
      <c r="H1639" s="14">
        <v>825</v>
      </c>
      <c r="I1639" s="14">
        <v>90.4</v>
      </c>
      <c r="J1639" s="9">
        <v>10.16</v>
      </c>
      <c r="K1639" s="14">
        <v>30.1</v>
      </c>
      <c r="L1639" s="14">
        <v>79.099999999999994</v>
      </c>
      <c r="M1639" s="14">
        <v>0.28999999999999998</v>
      </c>
      <c r="N1639" s="14">
        <f t="shared" si="75"/>
        <v>0.30099999999999999</v>
      </c>
      <c r="O1639" s="14">
        <f t="shared" si="76"/>
        <v>7.9354545454545313</v>
      </c>
      <c r="P1639" s="14"/>
      <c r="Q1639" s="14"/>
      <c r="R1639" s="14"/>
      <c r="W1639" t="s">
        <v>3530</v>
      </c>
      <c r="X1639" s="6">
        <v>2004</v>
      </c>
      <c r="Z1639" s="6">
        <v>0</v>
      </c>
      <c r="AD1639" s="14">
        <v>100</v>
      </c>
    </row>
    <row r="1640" spans="1:30">
      <c r="A1640" s="9">
        <v>12</v>
      </c>
      <c r="B1640" s="9" t="str">
        <f t="shared" si="77"/>
        <v>Bumper DC12180FRDV</v>
      </c>
      <c r="C1640" s="14" t="s">
        <v>1127</v>
      </c>
      <c r="D1640" s="14" t="s">
        <v>2399</v>
      </c>
      <c r="E1640" s="39"/>
      <c r="F1640" s="14"/>
      <c r="G1640" s="14"/>
      <c r="H1640" s="14">
        <v>1250</v>
      </c>
      <c r="I1640" s="14">
        <v>91.4</v>
      </c>
      <c r="J1640" s="9">
        <v>7.62</v>
      </c>
      <c r="K1640" s="14">
        <v>40.6</v>
      </c>
      <c r="L1640" s="14">
        <v>39</v>
      </c>
      <c r="M1640" s="14">
        <v>0.27</v>
      </c>
      <c r="N1640" s="14">
        <f t="shared" si="75"/>
        <v>0.30074074074074075</v>
      </c>
      <c r="O1640" s="14">
        <f t="shared" si="76"/>
        <v>2.6414457831325318</v>
      </c>
      <c r="P1640" s="14"/>
      <c r="Q1640" s="14"/>
      <c r="R1640" s="14"/>
      <c r="W1640" t="s">
        <v>3530</v>
      </c>
      <c r="X1640" s="6">
        <v>2004</v>
      </c>
      <c r="Z1640" s="6">
        <v>0</v>
      </c>
      <c r="AD1640" s="14">
        <v>135</v>
      </c>
    </row>
    <row r="1641" spans="1:30">
      <c r="A1641" s="9">
        <v>12</v>
      </c>
      <c r="B1641" s="9" t="str">
        <f t="shared" si="77"/>
        <v>Bumper DC1265IPMF</v>
      </c>
      <c r="C1641" s="14" t="s">
        <v>1127</v>
      </c>
      <c r="D1641" s="14" t="s">
        <v>2400</v>
      </c>
      <c r="E1641" s="39"/>
      <c r="F1641" s="14"/>
      <c r="G1641" s="14"/>
      <c r="H1641" s="14">
        <v>550</v>
      </c>
      <c r="I1641" s="14">
        <v>91.9</v>
      </c>
      <c r="J1641" s="9">
        <v>7.62</v>
      </c>
      <c r="K1641" s="14">
        <v>33</v>
      </c>
      <c r="L1641" s="14">
        <v>113.9</v>
      </c>
      <c r="M1641" s="14">
        <v>0.38</v>
      </c>
      <c r="N1641" s="14">
        <f t="shared" si="75"/>
        <v>0.39759036144578314</v>
      </c>
      <c r="O1641" s="14">
        <f t="shared" si="76"/>
        <v>8.589041095890396</v>
      </c>
      <c r="P1641" s="14"/>
      <c r="Q1641" s="14"/>
      <c r="R1641" s="14"/>
      <c r="W1641" t="s">
        <v>3530</v>
      </c>
      <c r="X1641" s="6">
        <v>2004</v>
      </c>
      <c r="Z1641" s="6">
        <v>0</v>
      </c>
      <c r="AD1641" s="14">
        <v>83</v>
      </c>
    </row>
    <row r="1642" spans="1:30">
      <c r="A1642" s="9">
        <v>12</v>
      </c>
      <c r="B1642" s="9" t="str">
        <f t="shared" si="77"/>
        <v>Bumper DC1265IPRS</v>
      </c>
      <c r="C1642" s="14" t="s">
        <v>1127</v>
      </c>
      <c r="D1642" s="14" t="s">
        <v>2401</v>
      </c>
      <c r="E1642" s="39"/>
      <c r="F1642" s="14"/>
      <c r="G1642" s="14"/>
      <c r="H1642" s="14">
        <v>550</v>
      </c>
      <c r="I1642" s="14">
        <v>89.9</v>
      </c>
      <c r="J1642" s="9">
        <v>8.5</v>
      </c>
      <c r="K1642" s="14">
        <v>28.6</v>
      </c>
      <c r="L1642" s="14">
        <v>117.6</v>
      </c>
      <c r="M1642" s="14">
        <v>0.4</v>
      </c>
      <c r="N1642" s="14">
        <f t="shared" si="75"/>
        <v>0.39722222222222225</v>
      </c>
      <c r="O1642" s="14">
        <f t="shared" si="76"/>
        <v>-57.199999999999939</v>
      </c>
      <c r="P1642" s="14"/>
      <c r="Q1642" s="14"/>
      <c r="R1642" s="14"/>
      <c r="W1642" t="s">
        <v>3530</v>
      </c>
      <c r="X1642" s="6">
        <v>2004</v>
      </c>
      <c r="Z1642" s="6">
        <v>0</v>
      </c>
      <c r="AD1642" s="14">
        <v>72</v>
      </c>
    </row>
    <row r="1643" spans="1:30">
      <c r="A1643" s="9">
        <v>12</v>
      </c>
      <c r="B1643" s="9" t="str">
        <f t="shared" si="77"/>
        <v>Bumper DC1265IPRSDV</v>
      </c>
      <c r="C1643" s="14" t="s">
        <v>1127</v>
      </c>
      <c r="D1643" s="14" t="s">
        <v>2402</v>
      </c>
      <c r="E1643" s="39"/>
      <c r="F1643" s="14"/>
      <c r="G1643" s="14"/>
      <c r="H1643" s="14">
        <v>550</v>
      </c>
      <c r="I1643" s="14">
        <v>93.8</v>
      </c>
      <c r="J1643" s="9">
        <v>5.08</v>
      </c>
      <c r="K1643" s="14">
        <v>28</v>
      </c>
      <c r="L1643" s="14">
        <v>118.5</v>
      </c>
      <c r="M1643" s="14">
        <v>0.31</v>
      </c>
      <c r="N1643" s="14">
        <f t="shared" si="75"/>
        <v>0.30107526881720431</v>
      </c>
      <c r="O1643" s="14">
        <f t="shared" si="76"/>
        <v>-10.457831325301258</v>
      </c>
      <c r="P1643" s="14"/>
      <c r="Q1643" s="14"/>
      <c r="R1643" s="14"/>
      <c r="W1643" t="s">
        <v>3530</v>
      </c>
      <c r="X1643" s="6">
        <v>2004</v>
      </c>
      <c r="Z1643" s="6">
        <v>0</v>
      </c>
      <c r="AD1643" s="14">
        <v>93</v>
      </c>
    </row>
    <row r="1644" spans="1:30">
      <c r="A1644" s="9">
        <v>12</v>
      </c>
      <c r="B1644" s="9" t="str">
        <f t="shared" si="77"/>
        <v>Bumper DC1265IPRSDV</v>
      </c>
      <c r="C1644" s="14" t="s">
        <v>1127</v>
      </c>
      <c r="D1644" s="14" t="s">
        <v>2402</v>
      </c>
      <c r="E1644" s="39"/>
      <c r="F1644" s="14"/>
      <c r="G1644" s="14"/>
      <c r="H1644" s="14">
        <v>550</v>
      </c>
      <c r="I1644" s="14">
        <v>93.8</v>
      </c>
      <c r="J1644" s="9">
        <v>5.08</v>
      </c>
      <c r="K1644" s="14">
        <v>28</v>
      </c>
      <c r="L1644" s="14">
        <v>118.5</v>
      </c>
      <c r="M1644" s="14">
        <v>0.31</v>
      </c>
      <c r="N1644" s="14">
        <f t="shared" si="75"/>
        <v>0.30107526881720431</v>
      </c>
      <c r="O1644" s="14">
        <f t="shared" si="76"/>
        <v>-10.457831325301258</v>
      </c>
      <c r="P1644" s="14"/>
      <c r="Q1644" s="14"/>
      <c r="R1644" s="14"/>
      <c r="W1644" t="s">
        <v>3530</v>
      </c>
      <c r="X1644" s="6">
        <v>2004</v>
      </c>
      <c r="Z1644" s="6">
        <v>0</v>
      </c>
      <c r="AD1644" s="14">
        <v>93</v>
      </c>
    </row>
    <row r="1645" spans="1:30">
      <c r="A1645" s="9">
        <v>12</v>
      </c>
      <c r="B1645" s="9" t="str">
        <f t="shared" si="77"/>
        <v>Bumper DC1275IPMF</v>
      </c>
      <c r="C1645" s="14" t="s">
        <v>1127</v>
      </c>
      <c r="D1645" s="14" t="s">
        <v>2403</v>
      </c>
      <c r="E1645" s="39"/>
      <c r="F1645" s="14"/>
      <c r="G1645" s="14"/>
      <c r="H1645" s="14">
        <v>775</v>
      </c>
      <c r="I1645" s="14">
        <v>89.1</v>
      </c>
      <c r="J1645" s="9">
        <v>10.16</v>
      </c>
      <c r="K1645" s="14">
        <v>33</v>
      </c>
      <c r="L1645" s="14">
        <v>91.3</v>
      </c>
      <c r="M1645" s="14">
        <v>0.57999999999999996</v>
      </c>
      <c r="N1645" s="14">
        <f t="shared" si="75"/>
        <v>0.6</v>
      </c>
      <c r="O1645" s="14">
        <f t="shared" si="76"/>
        <v>17.399999999999988</v>
      </c>
      <c r="P1645" s="14"/>
      <c r="Q1645" s="14"/>
      <c r="R1645" s="14"/>
      <c r="W1645" t="s">
        <v>3530</v>
      </c>
      <c r="X1645" s="6">
        <v>2004</v>
      </c>
      <c r="Z1645" s="6">
        <v>0</v>
      </c>
      <c r="AD1645" s="14">
        <v>55</v>
      </c>
    </row>
    <row r="1646" spans="1:30">
      <c r="A1646" s="9">
        <v>12</v>
      </c>
      <c r="B1646" s="9" t="str">
        <f t="shared" si="77"/>
        <v>Bumper DC1275IPMSDV</v>
      </c>
      <c r="C1646" s="14" t="s">
        <v>1127</v>
      </c>
      <c r="D1646" s="14" t="s">
        <v>2404</v>
      </c>
      <c r="E1646" s="39"/>
      <c r="F1646" s="14"/>
      <c r="G1646" s="14"/>
      <c r="H1646" s="14">
        <v>775</v>
      </c>
      <c r="I1646" s="14">
        <v>91.1</v>
      </c>
      <c r="J1646" s="9">
        <v>10.16</v>
      </c>
      <c r="K1646" s="14">
        <v>27.7</v>
      </c>
      <c r="L1646" s="14">
        <v>116.7</v>
      </c>
      <c r="M1646" s="14">
        <v>0.28000000000000003</v>
      </c>
      <c r="N1646" s="14">
        <f t="shared" si="75"/>
        <v>0.30108695652173911</v>
      </c>
      <c r="O1646" s="14">
        <f t="shared" si="76"/>
        <v>3.9979381443299031</v>
      </c>
      <c r="P1646" s="14"/>
      <c r="Q1646" s="14"/>
      <c r="R1646" s="14"/>
      <c r="W1646" t="s">
        <v>3530</v>
      </c>
      <c r="X1646" s="6">
        <v>2004</v>
      </c>
      <c r="Z1646" s="6">
        <v>0</v>
      </c>
      <c r="AD1646" s="14">
        <v>92</v>
      </c>
    </row>
    <row r="1647" spans="1:30">
      <c r="A1647" s="9">
        <v>12</v>
      </c>
      <c r="B1647" s="9" t="str">
        <f t="shared" si="77"/>
        <v>Bumper DC1290C</v>
      </c>
      <c r="C1647" s="14" t="s">
        <v>1127</v>
      </c>
      <c r="D1647" s="14" t="s">
        <v>2405</v>
      </c>
      <c r="E1647" s="39"/>
      <c r="F1647" s="14"/>
      <c r="G1647" s="14"/>
      <c r="H1647" s="14">
        <v>650</v>
      </c>
      <c r="I1647" s="14">
        <v>95.1</v>
      </c>
      <c r="J1647" s="9">
        <v>3.81</v>
      </c>
      <c r="K1647" s="14">
        <v>42.9</v>
      </c>
      <c r="L1647" s="14">
        <v>80.5</v>
      </c>
      <c r="M1647" s="14">
        <v>0.28999999999999998</v>
      </c>
      <c r="N1647" s="14">
        <f t="shared" si="75"/>
        <v>0.3</v>
      </c>
      <c r="O1647" s="14">
        <f t="shared" si="76"/>
        <v>8.699999999999994</v>
      </c>
      <c r="P1647" s="14"/>
      <c r="Q1647" s="14"/>
      <c r="R1647" s="14"/>
      <c r="W1647" t="s">
        <v>3530</v>
      </c>
      <c r="X1647" s="6">
        <v>2004</v>
      </c>
      <c r="Z1647" s="6">
        <v>0</v>
      </c>
      <c r="AD1647" s="14">
        <v>143</v>
      </c>
    </row>
    <row r="1648" spans="1:30">
      <c r="A1648" s="9">
        <v>12</v>
      </c>
      <c r="B1648" s="9" t="str">
        <f t="shared" si="77"/>
        <v>Cadence BEAST 12-2</v>
      </c>
      <c r="C1648" s="14" t="s">
        <v>849</v>
      </c>
      <c r="D1648" s="14" t="s">
        <v>2406</v>
      </c>
      <c r="E1648" s="39"/>
      <c r="F1648" s="14"/>
      <c r="G1648" s="14"/>
      <c r="H1648" s="14">
        <v>500</v>
      </c>
      <c r="I1648" s="14">
        <v>86.59</v>
      </c>
      <c r="J1648" s="9">
        <v>15</v>
      </c>
      <c r="K1648" s="14">
        <v>29.06</v>
      </c>
      <c r="L1648" s="14">
        <v>66.298000000000002</v>
      </c>
      <c r="M1648" s="14">
        <v>0.50700000000000001</v>
      </c>
      <c r="N1648" s="14">
        <f t="shared" si="75"/>
        <v>0.54830188679245284</v>
      </c>
      <c r="O1648" s="14">
        <f t="shared" si="76"/>
        <v>6.7306624029237083</v>
      </c>
      <c r="P1648" s="14"/>
      <c r="Q1648" s="14"/>
      <c r="R1648" s="14"/>
      <c r="W1648" t="s">
        <v>3530</v>
      </c>
      <c r="X1648" s="6">
        <v>2004</v>
      </c>
      <c r="Z1648" s="6">
        <v>0</v>
      </c>
      <c r="AD1648" s="14">
        <v>53</v>
      </c>
    </row>
    <row r="1649" spans="1:30">
      <c r="A1649" s="9">
        <v>12</v>
      </c>
      <c r="B1649" s="9" t="str">
        <f t="shared" si="77"/>
        <v>Cadence BEAST 12-4</v>
      </c>
      <c r="C1649" s="14" t="s">
        <v>849</v>
      </c>
      <c r="D1649" s="14" t="s">
        <v>2407</v>
      </c>
      <c r="E1649" s="39"/>
      <c r="F1649" s="14"/>
      <c r="G1649" s="14"/>
      <c r="H1649" s="14">
        <v>500</v>
      </c>
      <c r="I1649" s="14">
        <v>87.17</v>
      </c>
      <c r="J1649" s="9">
        <v>15</v>
      </c>
      <c r="K1649" s="14">
        <v>32.283000000000001</v>
      </c>
      <c r="L1649" s="14">
        <v>64.77</v>
      </c>
      <c r="M1649" s="14">
        <v>0.58699999999999997</v>
      </c>
      <c r="N1649" s="14">
        <f t="shared" si="75"/>
        <v>0.64566000000000001</v>
      </c>
      <c r="O1649" s="14">
        <f t="shared" si="76"/>
        <v>6.4610027275826827</v>
      </c>
      <c r="P1649" s="14"/>
      <c r="Q1649" s="14"/>
      <c r="R1649" s="14"/>
      <c r="W1649" t="s">
        <v>3530</v>
      </c>
      <c r="X1649" s="6">
        <v>2004</v>
      </c>
      <c r="Z1649" s="6">
        <v>0</v>
      </c>
      <c r="AD1649" s="14">
        <v>50</v>
      </c>
    </row>
    <row r="1650" spans="1:30">
      <c r="A1650" s="9">
        <v>12</v>
      </c>
      <c r="B1650" s="9" t="str">
        <f t="shared" si="77"/>
        <v>Cadence BEAST MASTER 12 DVC 1</v>
      </c>
      <c r="C1650" s="14" t="s">
        <v>849</v>
      </c>
      <c r="D1650" s="14" t="s">
        <v>2408</v>
      </c>
      <c r="E1650" s="39"/>
      <c r="F1650" s="14"/>
      <c r="G1650" s="14"/>
      <c r="H1650" s="14">
        <v>1200</v>
      </c>
      <c r="I1650" s="14">
        <v>89</v>
      </c>
      <c r="J1650" s="9">
        <v>11.7</v>
      </c>
      <c r="K1650" s="14">
        <v>29</v>
      </c>
      <c r="L1650" s="14">
        <v>76.959999999999994</v>
      </c>
      <c r="M1650" s="14">
        <v>0.39</v>
      </c>
      <c r="N1650" s="14">
        <f t="shared" si="75"/>
        <v>0.39726027397260272</v>
      </c>
      <c r="O1650" s="14">
        <f t="shared" si="76"/>
        <v>21.339622641509504</v>
      </c>
      <c r="P1650" s="14"/>
      <c r="Q1650" s="14"/>
      <c r="R1650" s="14"/>
      <c r="W1650" t="s">
        <v>3530</v>
      </c>
      <c r="X1650" s="6">
        <v>2004</v>
      </c>
      <c r="Z1650" s="6">
        <v>0</v>
      </c>
      <c r="AD1650" s="14">
        <v>73</v>
      </c>
    </row>
    <row r="1651" spans="1:30">
      <c r="A1651" s="9">
        <v>12</v>
      </c>
      <c r="B1651" s="9" t="str">
        <f t="shared" si="77"/>
        <v>Cadence BEAST MASTER 12 DVC 2 OHM</v>
      </c>
      <c r="C1651" s="14" t="s">
        <v>849</v>
      </c>
      <c r="D1651" s="14" t="s">
        <v>2409</v>
      </c>
      <c r="E1651" s="39"/>
      <c r="F1651" s="14"/>
      <c r="G1651" s="14"/>
      <c r="H1651" s="14">
        <v>1000</v>
      </c>
      <c r="I1651" s="14">
        <v>90.9</v>
      </c>
      <c r="J1651" s="9">
        <v>13</v>
      </c>
      <c r="K1651" s="14">
        <v>32.340000000000003</v>
      </c>
      <c r="L1651" s="14">
        <v>76.62</v>
      </c>
      <c r="M1651" s="14">
        <v>0.32</v>
      </c>
      <c r="N1651" s="14">
        <f t="shared" si="75"/>
        <v>0.33</v>
      </c>
      <c r="O1651" s="14">
        <f t="shared" si="76"/>
        <v>10.559999999999997</v>
      </c>
      <c r="P1651" s="14"/>
      <c r="Q1651" s="14"/>
      <c r="R1651" s="14"/>
      <c r="W1651" t="s">
        <v>3530</v>
      </c>
      <c r="X1651" s="6">
        <v>2004</v>
      </c>
      <c r="Z1651" s="6">
        <v>0</v>
      </c>
      <c r="AD1651" s="14">
        <v>98</v>
      </c>
    </row>
    <row r="1652" spans="1:30">
      <c r="A1652" s="9">
        <v>12</v>
      </c>
      <c r="B1652" s="9" t="str">
        <f t="shared" si="77"/>
        <v>Cadence BEAST12-DR V1</v>
      </c>
      <c r="C1652" s="14" t="s">
        <v>849</v>
      </c>
      <c r="D1652" s="14" t="s">
        <v>2410</v>
      </c>
      <c r="E1652" s="39"/>
      <c r="F1652" s="14"/>
      <c r="G1652" s="14"/>
      <c r="H1652" s="14">
        <v>1000</v>
      </c>
      <c r="I1652" s="14">
        <v>84.4</v>
      </c>
      <c r="J1652" s="9">
        <v>9.8000000000000007</v>
      </c>
      <c r="K1652" s="14">
        <v>28.93</v>
      </c>
      <c r="L1652" s="14">
        <v>41.41</v>
      </c>
      <c r="M1652" s="14">
        <v>0.53</v>
      </c>
      <c r="N1652" s="14">
        <f t="shared" si="75"/>
        <v>0.54584905660377359</v>
      </c>
      <c r="O1652" s="14">
        <f t="shared" si="76"/>
        <v>18.253452380952432</v>
      </c>
      <c r="P1652" s="14"/>
      <c r="Q1652" s="14"/>
      <c r="R1652" s="14"/>
      <c r="W1652" t="s">
        <v>3530</v>
      </c>
      <c r="X1652" s="6">
        <v>2004</v>
      </c>
      <c r="Z1652" s="6">
        <v>0</v>
      </c>
      <c r="AD1652" s="14">
        <v>53</v>
      </c>
    </row>
    <row r="1653" spans="1:30">
      <c r="A1653" s="9">
        <v>12</v>
      </c>
      <c r="B1653" s="9" t="str">
        <f t="shared" si="77"/>
        <v>Cadence FA12-4</v>
      </c>
      <c r="C1653" s="14" t="s">
        <v>849</v>
      </c>
      <c r="D1653" s="14" t="s">
        <v>2411</v>
      </c>
      <c r="E1653" s="39"/>
      <c r="F1653" s="14"/>
      <c r="G1653" s="14"/>
      <c r="H1653" s="14">
        <v>250</v>
      </c>
      <c r="I1653" s="14">
        <v>89.61</v>
      </c>
      <c r="J1653" s="9">
        <v>5.15</v>
      </c>
      <c r="K1653" s="14">
        <v>52.21</v>
      </c>
      <c r="L1653" s="14">
        <v>30.053000000000001</v>
      </c>
      <c r="M1653" s="14">
        <v>0.65700000000000003</v>
      </c>
      <c r="N1653" s="14">
        <f t="shared" si="75"/>
        <v>0.71520547945205482</v>
      </c>
      <c r="O1653" s="14">
        <f t="shared" si="76"/>
        <v>8.0729512826547456</v>
      </c>
      <c r="P1653" s="14"/>
      <c r="Q1653" s="14"/>
      <c r="R1653" s="14"/>
      <c r="W1653" t="s">
        <v>3530</v>
      </c>
      <c r="X1653" s="6">
        <v>2004</v>
      </c>
      <c r="Z1653" s="6">
        <v>0</v>
      </c>
      <c r="AD1653" s="14">
        <v>73</v>
      </c>
    </row>
    <row r="1654" spans="1:30">
      <c r="A1654" s="9">
        <v>12</v>
      </c>
      <c r="B1654" s="9" t="str">
        <f t="shared" si="77"/>
        <v>Cadence FA12-4 REV2</v>
      </c>
      <c r="C1654" s="14" t="s">
        <v>849</v>
      </c>
      <c r="D1654" s="14" t="s">
        <v>2412</v>
      </c>
      <c r="E1654" s="39"/>
      <c r="F1654" s="14"/>
      <c r="G1654" s="14"/>
      <c r="H1654" s="14">
        <v>250</v>
      </c>
      <c r="I1654" s="14">
        <v>89.11</v>
      </c>
      <c r="J1654" s="9">
        <v>5</v>
      </c>
      <c r="K1654" s="14">
        <v>36</v>
      </c>
      <c r="L1654" s="14">
        <v>55.54</v>
      </c>
      <c r="M1654" s="14">
        <v>0.49099999999999999</v>
      </c>
      <c r="N1654" s="14">
        <f t="shared" si="75"/>
        <v>0.52941176470588236</v>
      </c>
      <c r="O1654" s="14">
        <f t="shared" si="76"/>
        <v>6.7672281776416554</v>
      </c>
      <c r="P1654" s="14"/>
      <c r="Q1654" s="14"/>
      <c r="R1654" s="14"/>
      <c r="W1654" t="s">
        <v>3530</v>
      </c>
      <c r="X1654" s="6">
        <v>2004</v>
      </c>
      <c r="Z1654" s="6">
        <v>0</v>
      </c>
      <c r="AD1654" s="14">
        <v>68</v>
      </c>
    </row>
    <row r="1655" spans="1:30">
      <c r="A1655" s="9">
        <v>12</v>
      </c>
      <c r="B1655" s="9" t="str">
        <f t="shared" si="77"/>
        <v>Cadence FLASH 12-2</v>
      </c>
      <c r="C1655" s="14" t="s">
        <v>849</v>
      </c>
      <c r="D1655" s="14" t="s">
        <v>2413</v>
      </c>
      <c r="E1655" s="39"/>
      <c r="F1655" s="14"/>
      <c r="G1655" s="14"/>
      <c r="H1655" s="14">
        <v>250</v>
      </c>
      <c r="I1655" s="14">
        <v>86.9</v>
      </c>
      <c r="J1655" s="9">
        <v>5.5</v>
      </c>
      <c r="K1655" s="14">
        <v>29.4</v>
      </c>
      <c r="L1655" s="14">
        <v>82.6</v>
      </c>
      <c r="M1655" s="14">
        <v>0.61</v>
      </c>
      <c r="N1655" s="14">
        <f t="shared" si="75"/>
        <v>0.65333333333333332</v>
      </c>
      <c r="O1655" s="14">
        <f t="shared" si="76"/>
        <v>9.196923076923067</v>
      </c>
      <c r="P1655" s="14"/>
      <c r="Q1655" s="14"/>
      <c r="R1655" s="14"/>
      <c r="W1655" t="s">
        <v>3530</v>
      </c>
      <c r="X1655" s="6">
        <v>2004</v>
      </c>
      <c r="Z1655" s="6">
        <v>0</v>
      </c>
      <c r="AD1655" s="14">
        <v>45</v>
      </c>
    </row>
    <row r="1656" spans="1:30">
      <c r="A1656" s="9">
        <v>12</v>
      </c>
      <c r="B1656" s="9" t="str">
        <f t="shared" si="77"/>
        <v>Cadence FLASH 12-2 REV2</v>
      </c>
      <c r="C1656" s="14" t="s">
        <v>849</v>
      </c>
      <c r="D1656" s="14" t="s">
        <v>2414</v>
      </c>
      <c r="E1656" s="39"/>
      <c r="F1656" s="14"/>
      <c r="G1656" s="14"/>
      <c r="H1656" s="14">
        <v>250</v>
      </c>
      <c r="I1656" s="14">
        <v>87</v>
      </c>
      <c r="J1656" s="9">
        <v>5</v>
      </c>
      <c r="K1656" s="14">
        <v>32.99</v>
      </c>
      <c r="L1656" s="14">
        <v>59.6</v>
      </c>
      <c r="M1656" s="14">
        <v>0.55000000000000004</v>
      </c>
      <c r="N1656" s="14">
        <f t="shared" si="75"/>
        <v>0.65980000000000005</v>
      </c>
      <c r="O1656" s="14">
        <f t="shared" si="76"/>
        <v>3.3050091074681225</v>
      </c>
      <c r="P1656" s="14"/>
      <c r="Q1656" s="14"/>
      <c r="R1656" s="14"/>
      <c r="W1656" t="s">
        <v>3530</v>
      </c>
      <c r="X1656" s="6">
        <v>2004</v>
      </c>
      <c r="Z1656" s="6">
        <v>0</v>
      </c>
      <c r="AD1656" s="14">
        <v>50</v>
      </c>
    </row>
    <row r="1657" spans="1:30">
      <c r="A1657" s="9">
        <v>12</v>
      </c>
      <c r="B1657" s="9" t="str">
        <f t="shared" si="77"/>
        <v>Cadence FLASH 12-4</v>
      </c>
      <c r="C1657" s="14" t="s">
        <v>849</v>
      </c>
      <c r="D1657" s="14" t="s">
        <v>2415</v>
      </c>
      <c r="E1657" s="39"/>
      <c r="F1657" s="14"/>
      <c r="G1657" s="14"/>
      <c r="H1657" s="14">
        <v>250</v>
      </c>
      <c r="I1657" s="14">
        <v>87.2</v>
      </c>
      <c r="J1657" s="9">
        <v>6</v>
      </c>
      <c r="K1657" s="14">
        <v>30.1</v>
      </c>
      <c r="L1657" s="14">
        <v>79.5</v>
      </c>
      <c r="M1657" s="14">
        <v>0.57999999999999996</v>
      </c>
      <c r="N1657" s="14">
        <f t="shared" si="75"/>
        <v>0.62708333333333333</v>
      </c>
      <c r="O1657" s="14">
        <f t="shared" si="76"/>
        <v>7.7247787610619403</v>
      </c>
      <c r="P1657" s="14"/>
      <c r="Q1657" s="14"/>
      <c r="R1657" s="14"/>
      <c r="W1657" t="s">
        <v>3530</v>
      </c>
      <c r="X1657" s="6">
        <v>2004</v>
      </c>
      <c r="Z1657" s="6">
        <v>0</v>
      </c>
      <c r="AD1657" s="14">
        <v>48</v>
      </c>
    </row>
    <row r="1658" spans="1:30">
      <c r="A1658" s="9">
        <v>12</v>
      </c>
      <c r="B1658" s="9" t="str">
        <f t="shared" si="77"/>
        <v>Cadence FLASH 12-4 REV2</v>
      </c>
      <c r="C1658" s="14" t="s">
        <v>849</v>
      </c>
      <c r="D1658" s="14" t="s">
        <v>2416</v>
      </c>
      <c r="E1658" s="39"/>
      <c r="F1658" s="14"/>
      <c r="G1658" s="14"/>
      <c r="H1658" s="14">
        <v>250</v>
      </c>
      <c r="I1658" s="14">
        <v>87</v>
      </c>
      <c r="J1658" s="9">
        <v>6</v>
      </c>
      <c r="K1658" s="14">
        <v>33</v>
      </c>
      <c r="L1658" s="14">
        <v>65.5</v>
      </c>
      <c r="M1658" s="14">
        <v>0.57599999999999996</v>
      </c>
      <c r="N1658" s="14">
        <f t="shared" si="75"/>
        <v>0.7021276595744681</v>
      </c>
      <c r="O1658" s="14">
        <f t="shared" si="76"/>
        <v>3.2064777327935223</v>
      </c>
      <c r="P1658" s="14"/>
      <c r="Q1658" s="14"/>
      <c r="R1658" s="14"/>
      <c r="W1658" t="s">
        <v>3530</v>
      </c>
      <c r="X1658" s="6">
        <v>2004</v>
      </c>
      <c r="Z1658" s="6">
        <v>0</v>
      </c>
      <c r="AD1658" s="14">
        <v>47</v>
      </c>
    </row>
    <row r="1659" spans="1:30">
      <c r="A1659" s="9">
        <v>12</v>
      </c>
      <c r="B1659" s="9" t="str">
        <f t="shared" si="77"/>
        <v>Cadence MW12-2 SERIES 2</v>
      </c>
      <c r="C1659" s="14" t="s">
        <v>849</v>
      </c>
      <c r="D1659" s="14" t="s">
        <v>2417</v>
      </c>
      <c r="E1659" s="39"/>
      <c r="F1659" s="14"/>
      <c r="G1659" s="14"/>
      <c r="H1659" s="14">
        <v>250</v>
      </c>
      <c r="I1659" s="14">
        <v>82.93</v>
      </c>
      <c r="J1659" s="9">
        <v>6.85</v>
      </c>
      <c r="K1659" s="14">
        <v>31.327999999999999</v>
      </c>
      <c r="L1659" s="14">
        <v>35.655999999999999</v>
      </c>
      <c r="M1659" s="14">
        <v>0.79700000000000004</v>
      </c>
      <c r="N1659" s="14">
        <f t="shared" si="75"/>
        <v>0.87022222222222223</v>
      </c>
      <c r="O1659" s="14">
        <f t="shared" si="76"/>
        <v>9.4720849772382412</v>
      </c>
      <c r="P1659" s="14"/>
      <c r="Q1659" s="14"/>
      <c r="R1659" s="14"/>
      <c r="W1659" t="s">
        <v>3530</v>
      </c>
      <c r="X1659" s="6">
        <v>2004</v>
      </c>
      <c r="Z1659" s="6">
        <v>0</v>
      </c>
      <c r="AD1659" s="14">
        <v>36</v>
      </c>
    </row>
    <row r="1660" spans="1:30">
      <c r="A1660" s="9">
        <v>12</v>
      </c>
      <c r="B1660" s="9" t="str">
        <f t="shared" si="77"/>
        <v>Cadence MW12-4 SERIES 2</v>
      </c>
      <c r="C1660" s="14" t="s">
        <v>849</v>
      </c>
      <c r="D1660" s="14" t="s">
        <v>2418</v>
      </c>
      <c r="E1660" s="39"/>
      <c r="F1660" s="14"/>
      <c r="G1660" s="14"/>
      <c r="H1660" s="14">
        <v>250</v>
      </c>
      <c r="I1660" s="14">
        <v>84.1</v>
      </c>
      <c r="J1660" s="9">
        <v>7.25</v>
      </c>
      <c r="K1660" s="14">
        <v>31.327999999999999</v>
      </c>
      <c r="L1660" s="14">
        <v>44.926000000000002</v>
      </c>
      <c r="M1660" s="14">
        <v>0.752</v>
      </c>
      <c r="N1660" s="14">
        <f t="shared" si="75"/>
        <v>0.82442105263157894</v>
      </c>
      <c r="O1660" s="14">
        <f t="shared" si="76"/>
        <v>8.5605581395348853</v>
      </c>
      <c r="P1660" s="14"/>
      <c r="Q1660" s="14"/>
      <c r="R1660" s="14"/>
      <c r="W1660" t="s">
        <v>3530</v>
      </c>
      <c r="X1660" s="6">
        <v>2004</v>
      </c>
      <c r="Z1660" s="6">
        <v>0</v>
      </c>
      <c r="AD1660" s="14">
        <v>38</v>
      </c>
    </row>
    <row r="1661" spans="1:30">
      <c r="A1661" s="9">
        <v>12</v>
      </c>
      <c r="B1661" s="9" t="str">
        <f t="shared" si="77"/>
        <v>Cadence Q12W2</v>
      </c>
      <c r="C1661" s="14" t="s">
        <v>849</v>
      </c>
      <c r="D1661" s="14" t="s">
        <v>2419</v>
      </c>
      <c r="E1661" s="39"/>
      <c r="F1661" s="14"/>
      <c r="G1661" s="14"/>
      <c r="H1661" s="14">
        <v>300</v>
      </c>
      <c r="I1661" s="14">
        <v>87.61</v>
      </c>
      <c r="J1661" s="9">
        <v>4.6500000000000004</v>
      </c>
      <c r="K1661" s="14">
        <v>28.2</v>
      </c>
      <c r="L1661" s="14">
        <v>100.57</v>
      </c>
      <c r="M1661" s="14">
        <v>0.56499999999999995</v>
      </c>
      <c r="N1661" s="14">
        <f t="shared" si="75"/>
        <v>0.6</v>
      </c>
      <c r="O1661" s="14">
        <f t="shared" si="76"/>
        <v>9.6857142857142851</v>
      </c>
      <c r="P1661" s="14"/>
      <c r="Q1661" s="14"/>
      <c r="R1661" s="14"/>
      <c r="W1661" t="s">
        <v>3530</v>
      </c>
      <c r="X1661" s="6">
        <v>2004</v>
      </c>
      <c r="Z1661" s="6">
        <v>0</v>
      </c>
      <c r="AD1661" s="14">
        <v>47</v>
      </c>
    </row>
    <row r="1662" spans="1:30">
      <c r="A1662" s="9">
        <v>12</v>
      </c>
      <c r="B1662" s="9" t="str">
        <f t="shared" si="77"/>
        <v>Cadence Q12W4</v>
      </c>
      <c r="C1662" s="14" t="s">
        <v>849</v>
      </c>
      <c r="D1662" s="14" t="s">
        <v>2420</v>
      </c>
      <c r="E1662" s="39"/>
      <c r="F1662" s="14"/>
      <c r="G1662" s="14"/>
      <c r="H1662" s="14">
        <v>300</v>
      </c>
      <c r="I1662" s="14">
        <v>88.81</v>
      </c>
      <c r="J1662" s="9">
        <v>4</v>
      </c>
      <c r="K1662" s="14">
        <v>31</v>
      </c>
      <c r="L1662" s="14">
        <v>81.498000000000005</v>
      </c>
      <c r="M1662" s="14">
        <v>0.47799999999999998</v>
      </c>
      <c r="N1662" s="14">
        <f t="shared" si="75"/>
        <v>0.50819672131147542</v>
      </c>
      <c r="O1662" s="14">
        <f t="shared" si="76"/>
        <v>8.0445168295331246</v>
      </c>
      <c r="P1662" s="14"/>
      <c r="Q1662" s="14"/>
      <c r="R1662" s="14"/>
      <c r="W1662" t="s">
        <v>3530</v>
      </c>
      <c r="X1662" s="6">
        <v>2004</v>
      </c>
      <c r="Z1662" s="6">
        <v>0</v>
      </c>
      <c r="AD1662" s="14">
        <v>61</v>
      </c>
    </row>
    <row r="1663" spans="1:30">
      <c r="A1663" s="9">
        <v>12</v>
      </c>
      <c r="B1663" s="9" t="str">
        <f t="shared" si="77"/>
        <v>Cadence SAVAGE 124</v>
      </c>
      <c r="C1663" s="14" t="s">
        <v>849</v>
      </c>
      <c r="D1663" s="14" t="s">
        <v>2421</v>
      </c>
      <c r="E1663" s="39"/>
      <c r="F1663" s="14"/>
      <c r="G1663" s="14"/>
      <c r="H1663" s="14">
        <v>300</v>
      </c>
      <c r="I1663" s="14">
        <v>94</v>
      </c>
      <c r="J1663" s="9">
        <v>24</v>
      </c>
      <c r="K1663" s="14">
        <v>31</v>
      </c>
      <c r="L1663" s="14">
        <v>46.4</v>
      </c>
      <c r="M1663" s="14">
        <v>0.54900000000000004</v>
      </c>
      <c r="N1663" s="14">
        <f t="shared" si="75"/>
        <v>0</v>
      </c>
      <c r="O1663" s="14">
        <f t="shared" si="76"/>
        <v>0</v>
      </c>
      <c r="P1663" s="14"/>
      <c r="Q1663" s="14"/>
      <c r="R1663" s="14"/>
      <c r="W1663" t="s">
        <v>3530</v>
      </c>
      <c r="X1663" s="6">
        <v>2004</v>
      </c>
      <c r="Z1663" s="6">
        <v>0</v>
      </c>
      <c r="AD1663" s="14"/>
    </row>
    <row r="1664" spans="1:30">
      <c r="A1664" s="9">
        <v>12</v>
      </c>
      <c r="B1664" s="9" t="str">
        <f t="shared" si="77"/>
        <v>Cadence ST12-2</v>
      </c>
      <c r="C1664" s="14" t="s">
        <v>849</v>
      </c>
      <c r="D1664" s="14" t="s">
        <v>2422</v>
      </c>
      <c r="E1664" s="39"/>
      <c r="F1664" s="14"/>
      <c r="G1664" s="14"/>
      <c r="H1664" s="14">
        <v>350</v>
      </c>
      <c r="I1664" s="14">
        <v>86.4</v>
      </c>
      <c r="J1664" s="9">
        <v>10</v>
      </c>
      <c r="K1664" s="14">
        <v>32.159999999999997</v>
      </c>
      <c r="L1664" s="14">
        <v>54.113999999999997</v>
      </c>
      <c r="M1664" s="14">
        <v>0.54900000000000004</v>
      </c>
      <c r="N1664" s="14">
        <f t="shared" si="75"/>
        <v>0.63058823529411756</v>
      </c>
      <c r="O1664" s="14">
        <f t="shared" si="76"/>
        <v>4.2431723143475173</v>
      </c>
      <c r="P1664" s="14"/>
      <c r="Q1664" s="14"/>
      <c r="R1664" s="14"/>
      <c r="W1664" t="s">
        <v>3530</v>
      </c>
      <c r="X1664" s="6">
        <v>2004</v>
      </c>
      <c r="Z1664" s="6">
        <v>0</v>
      </c>
      <c r="AD1664" s="14">
        <v>51</v>
      </c>
    </row>
    <row r="1665" spans="1:30">
      <c r="A1665" s="9">
        <v>12</v>
      </c>
      <c r="B1665" s="9" t="str">
        <f t="shared" si="77"/>
        <v>Cadence ST12-4</v>
      </c>
      <c r="C1665" s="9" t="s">
        <v>849</v>
      </c>
      <c r="D1665" s="9" t="s">
        <v>2423</v>
      </c>
      <c r="E1665" s="38"/>
      <c r="F1665" s="9"/>
      <c r="G1665" s="9"/>
      <c r="H1665" s="9">
        <v>350</v>
      </c>
      <c r="I1665" s="9">
        <v>89.2</v>
      </c>
      <c r="J1665" s="9">
        <v>8</v>
      </c>
      <c r="K1665" s="9">
        <v>30.6</v>
      </c>
      <c r="L1665" s="9">
        <v>81.400000000000006</v>
      </c>
      <c r="M1665" s="9">
        <v>0.39</v>
      </c>
      <c r="N1665" s="14">
        <f t="shared" si="75"/>
        <v>0.43098591549295778</v>
      </c>
      <c r="O1665" s="14">
        <f t="shared" si="76"/>
        <v>4.1010309278350512</v>
      </c>
      <c r="P1665" s="9"/>
      <c r="Q1665" s="9"/>
      <c r="R1665" s="9"/>
      <c r="W1665" t="s">
        <v>3530</v>
      </c>
      <c r="X1665" s="6">
        <v>2004</v>
      </c>
      <c r="Z1665" s="6">
        <v>0</v>
      </c>
      <c r="AD1665" s="9">
        <v>71</v>
      </c>
    </row>
    <row r="1666" spans="1:30">
      <c r="A1666" s="9">
        <v>12</v>
      </c>
      <c r="B1666" s="9" t="str">
        <f t="shared" si="77"/>
        <v>Cadence TX12-2</v>
      </c>
      <c r="C1666" s="9" t="s">
        <v>849</v>
      </c>
      <c r="D1666" s="9" t="s">
        <v>2424</v>
      </c>
      <c r="E1666" s="38"/>
      <c r="F1666" s="9"/>
      <c r="G1666" s="9"/>
      <c r="H1666" s="9">
        <v>350</v>
      </c>
      <c r="I1666" s="9">
        <v>85.5</v>
      </c>
      <c r="J1666" s="9">
        <v>9</v>
      </c>
      <c r="K1666" s="9">
        <v>27.59</v>
      </c>
      <c r="L1666" s="9">
        <v>44.7</v>
      </c>
      <c r="M1666" s="9">
        <v>0.38</v>
      </c>
      <c r="N1666" s="14">
        <f t="shared" ref="N1666:N1729" si="78">IF(AD1666&gt;0,K1666/AD1666,0)</f>
        <v>0.41179104477611939</v>
      </c>
      <c r="O1666" s="14">
        <f t="shared" ref="O1666:O1729" si="79">IF(AD1666&gt;0,1/(1/M1666-1/N1666),0)</f>
        <v>4.9221596244131423</v>
      </c>
      <c r="P1666" s="9"/>
      <c r="Q1666" s="9"/>
      <c r="R1666" s="9"/>
      <c r="W1666" t="s">
        <v>3530</v>
      </c>
      <c r="X1666" s="6">
        <v>2004</v>
      </c>
      <c r="Z1666" s="6">
        <v>0</v>
      </c>
      <c r="AD1666" s="9">
        <v>67</v>
      </c>
    </row>
    <row r="1667" spans="1:30">
      <c r="A1667" s="9">
        <v>12</v>
      </c>
      <c r="B1667" s="9" t="str">
        <f t="shared" ref="B1667:B1730" si="80">CONCATENATE(C1667,CHAR(32),D1667)</f>
        <v>Cadence TX12-4</v>
      </c>
      <c r="C1667" s="9" t="s">
        <v>849</v>
      </c>
      <c r="D1667" s="9" t="s">
        <v>2425</v>
      </c>
      <c r="E1667" s="38"/>
      <c r="F1667" s="9"/>
      <c r="G1667" s="9"/>
      <c r="H1667" s="9">
        <v>400</v>
      </c>
      <c r="I1667" s="9">
        <v>86</v>
      </c>
      <c r="J1667" s="9">
        <v>10</v>
      </c>
      <c r="K1667" s="9">
        <v>28</v>
      </c>
      <c r="L1667" s="9">
        <v>47.4</v>
      </c>
      <c r="M1667" s="9">
        <v>0.37</v>
      </c>
      <c r="N1667" s="14">
        <f t="shared" si="78"/>
        <v>0.41176470588235292</v>
      </c>
      <c r="O1667" s="14">
        <f t="shared" si="79"/>
        <v>3.6478873239436664</v>
      </c>
      <c r="P1667" s="9"/>
      <c r="Q1667" s="9"/>
      <c r="R1667" s="9"/>
      <c r="W1667" t="s">
        <v>3530</v>
      </c>
      <c r="X1667" s="6">
        <v>2004</v>
      </c>
      <c r="Z1667" s="6">
        <v>0</v>
      </c>
      <c r="AD1667" s="9">
        <v>68</v>
      </c>
    </row>
    <row r="1668" spans="1:30">
      <c r="A1668" s="9">
        <v>12</v>
      </c>
      <c r="B1668" s="9" t="str">
        <f t="shared" si="80"/>
        <v>Cadence UD12-2</v>
      </c>
      <c r="C1668" s="9" t="s">
        <v>849</v>
      </c>
      <c r="D1668" s="9" t="s">
        <v>2426</v>
      </c>
      <c r="E1668" s="38"/>
      <c r="F1668" s="9"/>
      <c r="G1668" s="9"/>
      <c r="H1668" s="9">
        <v>400</v>
      </c>
      <c r="I1668" s="9">
        <v>87.69</v>
      </c>
      <c r="J1668" s="9">
        <v>5</v>
      </c>
      <c r="K1668" s="9">
        <v>23.9</v>
      </c>
      <c r="L1668" s="9">
        <v>122.48</v>
      </c>
      <c r="M1668" s="9">
        <v>0.41099999999999998</v>
      </c>
      <c r="N1668" s="14">
        <f t="shared" si="78"/>
        <v>0.43454545454545451</v>
      </c>
      <c r="O1668" s="14">
        <f t="shared" si="79"/>
        <v>7.5852509652509772</v>
      </c>
      <c r="P1668" s="9"/>
      <c r="Q1668" s="9"/>
      <c r="R1668" s="9"/>
      <c r="W1668" t="s">
        <v>3530</v>
      </c>
      <c r="X1668" s="6">
        <v>2004</v>
      </c>
      <c r="Z1668" s="6">
        <v>0</v>
      </c>
      <c r="AD1668" s="9">
        <v>55</v>
      </c>
    </row>
    <row r="1669" spans="1:30">
      <c r="A1669" s="9">
        <v>12</v>
      </c>
      <c r="B1669" s="9" t="str">
        <f t="shared" si="80"/>
        <v>Cadence UD12-2H</v>
      </c>
      <c r="C1669" s="9" t="s">
        <v>849</v>
      </c>
      <c r="D1669" s="9" t="s">
        <v>2427</v>
      </c>
      <c r="E1669" s="38"/>
      <c r="F1669" s="9"/>
      <c r="G1669" s="9"/>
      <c r="H1669" s="9">
        <v>300</v>
      </c>
      <c r="I1669" s="9">
        <v>87.4</v>
      </c>
      <c r="J1669" s="9">
        <v>8.65</v>
      </c>
      <c r="K1669" s="9">
        <v>28.2</v>
      </c>
      <c r="L1669" s="9">
        <v>78.22</v>
      </c>
      <c r="M1669" s="9">
        <v>0.47</v>
      </c>
      <c r="N1669" s="14">
        <f t="shared" si="78"/>
        <v>0.49473684210526314</v>
      </c>
      <c r="O1669" s="14">
        <f t="shared" si="79"/>
        <v>9.4000000000000163</v>
      </c>
      <c r="P1669" s="9"/>
      <c r="Q1669" s="9"/>
      <c r="R1669" s="9"/>
      <c r="W1669" t="s">
        <v>3530</v>
      </c>
      <c r="X1669" s="6">
        <v>2004</v>
      </c>
      <c r="Z1669" s="6">
        <v>0</v>
      </c>
      <c r="AD1669" s="9">
        <v>57</v>
      </c>
    </row>
    <row r="1670" spans="1:30">
      <c r="A1670" s="9">
        <v>12</v>
      </c>
      <c r="B1670" s="9" t="str">
        <f t="shared" si="80"/>
        <v>Cadence UD12-4</v>
      </c>
      <c r="C1670" s="9" t="s">
        <v>849</v>
      </c>
      <c r="D1670" s="9" t="s">
        <v>2428</v>
      </c>
      <c r="E1670" s="38"/>
      <c r="F1670" s="9"/>
      <c r="G1670" s="9"/>
      <c r="H1670" s="9">
        <v>400</v>
      </c>
      <c r="I1670" s="9">
        <v>88.14</v>
      </c>
      <c r="J1670" s="9">
        <v>5</v>
      </c>
      <c r="K1670" s="9">
        <v>25</v>
      </c>
      <c r="L1670" s="9">
        <v>121.33</v>
      </c>
      <c r="M1670" s="9">
        <v>0.41099999999999998</v>
      </c>
      <c r="N1670" s="14">
        <f t="shared" si="78"/>
        <v>0.44642857142857145</v>
      </c>
      <c r="O1670" s="14">
        <f t="shared" si="79"/>
        <v>5.1789314516128933</v>
      </c>
      <c r="P1670" s="9"/>
      <c r="Q1670" s="9"/>
      <c r="R1670" s="9"/>
      <c r="W1670" t="s">
        <v>3530</v>
      </c>
      <c r="X1670" s="6">
        <v>2004</v>
      </c>
      <c r="Z1670" s="6">
        <v>0</v>
      </c>
      <c r="AD1670" s="9">
        <v>56</v>
      </c>
    </row>
    <row r="1671" spans="1:30">
      <c r="A1671" s="9">
        <v>12</v>
      </c>
      <c r="B1671" s="9" t="str">
        <f t="shared" si="80"/>
        <v>Cadence UD124-H</v>
      </c>
      <c r="C1671" s="9" t="s">
        <v>849</v>
      </c>
      <c r="D1671" s="9" t="s">
        <v>2429</v>
      </c>
      <c r="E1671" s="38"/>
      <c r="F1671" s="9"/>
      <c r="G1671" s="9"/>
      <c r="H1671" s="9">
        <v>400</v>
      </c>
      <c r="I1671" s="9">
        <v>86.51</v>
      </c>
      <c r="J1671" s="9">
        <v>8.1</v>
      </c>
      <c r="K1671" s="9">
        <v>23</v>
      </c>
      <c r="L1671" s="9">
        <v>121.81</v>
      </c>
      <c r="M1671" s="9">
        <v>0.49199999999999999</v>
      </c>
      <c r="N1671" s="14">
        <f t="shared" si="78"/>
        <v>0.52272727272727271</v>
      </c>
      <c r="O1671" s="14">
        <f t="shared" si="79"/>
        <v>8.3698224852070915</v>
      </c>
      <c r="P1671" s="9"/>
      <c r="Q1671" s="9"/>
      <c r="R1671" s="9"/>
      <c r="W1671" t="s">
        <v>3530</v>
      </c>
      <c r="X1671" s="6">
        <v>2004</v>
      </c>
      <c r="Z1671" s="6">
        <v>0</v>
      </c>
      <c r="AD1671" s="9">
        <v>44</v>
      </c>
    </row>
    <row r="1672" spans="1:30">
      <c r="A1672" s="9">
        <v>12</v>
      </c>
      <c r="B1672" s="9" t="str">
        <f t="shared" si="80"/>
        <v>Cadence WB12-2</v>
      </c>
      <c r="C1672" s="9" t="s">
        <v>849</v>
      </c>
      <c r="D1672" s="9" t="s">
        <v>2430</v>
      </c>
      <c r="E1672" s="38"/>
      <c r="F1672" s="9"/>
      <c r="G1672" s="9"/>
      <c r="H1672" s="9">
        <v>1000</v>
      </c>
      <c r="I1672" s="9">
        <v>84.9</v>
      </c>
      <c r="J1672" s="9">
        <v>14</v>
      </c>
      <c r="K1672" s="9">
        <v>27.364999999999998</v>
      </c>
      <c r="L1672" s="9">
        <v>49.844000000000001</v>
      </c>
      <c r="M1672" s="9">
        <v>0.45900000000000002</v>
      </c>
      <c r="N1672" s="14">
        <f t="shared" si="78"/>
        <v>0.50675925925925924</v>
      </c>
      <c r="O1672" s="14">
        <f t="shared" si="79"/>
        <v>4.8703121364870103</v>
      </c>
      <c r="P1672" s="9"/>
      <c r="Q1672" s="9"/>
      <c r="R1672" s="9"/>
      <c r="W1672" t="s">
        <v>3530</v>
      </c>
      <c r="X1672" s="6">
        <v>2004</v>
      </c>
      <c r="Z1672" s="6">
        <v>0</v>
      </c>
      <c r="AD1672" s="9">
        <v>54</v>
      </c>
    </row>
    <row r="1673" spans="1:30">
      <c r="A1673" s="9">
        <v>12</v>
      </c>
      <c r="B1673" s="9" t="str">
        <f t="shared" si="80"/>
        <v>Cadence WB12-4</v>
      </c>
      <c r="C1673" s="9" t="s">
        <v>849</v>
      </c>
      <c r="D1673" s="9" t="s">
        <v>2431</v>
      </c>
      <c r="E1673" s="38"/>
      <c r="F1673" s="9"/>
      <c r="G1673" s="9"/>
      <c r="H1673" s="9">
        <v>1000</v>
      </c>
      <c r="I1673" s="9">
        <v>85.21</v>
      </c>
      <c r="J1673" s="9">
        <v>14</v>
      </c>
      <c r="K1673" s="9">
        <v>27.37</v>
      </c>
      <c r="L1673" s="9">
        <v>49.8</v>
      </c>
      <c r="M1673" s="9">
        <v>0.42</v>
      </c>
      <c r="N1673" s="14">
        <f t="shared" si="78"/>
        <v>0.47189655172413797</v>
      </c>
      <c r="O1673" s="14">
        <f t="shared" si="79"/>
        <v>3.8190697674418597</v>
      </c>
      <c r="P1673" s="9"/>
      <c r="Q1673" s="9"/>
      <c r="R1673" s="9"/>
      <c r="W1673" t="s">
        <v>3530</v>
      </c>
      <c r="X1673" s="6">
        <v>2004</v>
      </c>
      <c r="Z1673" s="6">
        <v>0</v>
      </c>
      <c r="AD1673" s="9">
        <v>58</v>
      </c>
    </row>
    <row r="1674" spans="1:30">
      <c r="A1674" s="9">
        <v>12</v>
      </c>
      <c r="B1674" s="9" t="str">
        <f t="shared" si="80"/>
        <v>Car SWR 308</v>
      </c>
      <c r="C1674" s="9" t="s">
        <v>1895</v>
      </c>
      <c r="D1674" s="9" t="s">
        <v>2432</v>
      </c>
      <c r="E1674" s="38"/>
      <c r="F1674" s="9"/>
      <c r="G1674" s="9"/>
      <c r="H1674" s="9"/>
      <c r="I1674" s="9"/>
      <c r="J1674" s="9"/>
      <c r="K1674" s="9">
        <v>28.2</v>
      </c>
      <c r="L1674" s="9">
        <v>80.5</v>
      </c>
      <c r="M1674" s="9">
        <v>0.3</v>
      </c>
      <c r="N1674" s="14">
        <f t="shared" si="78"/>
        <v>0.32045454545454544</v>
      </c>
      <c r="O1674" s="14">
        <f t="shared" si="79"/>
        <v>4.6999999999999984</v>
      </c>
      <c r="P1674" s="9"/>
      <c r="Q1674" s="9"/>
      <c r="R1674" s="9"/>
      <c r="W1674" t="s">
        <v>3530</v>
      </c>
      <c r="X1674" s="6">
        <v>2004</v>
      </c>
      <c r="Z1674" s="6">
        <v>0</v>
      </c>
      <c r="AD1674" s="9">
        <v>88</v>
      </c>
    </row>
    <row r="1675" spans="1:30">
      <c r="A1675" s="9">
        <v>12</v>
      </c>
      <c r="B1675" s="9" t="str">
        <f t="shared" si="80"/>
        <v>Celestion Frontline 12</v>
      </c>
      <c r="C1675" s="9" t="s">
        <v>960</v>
      </c>
      <c r="D1675" s="9" t="s">
        <v>2433</v>
      </c>
      <c r="E1675" s="38"/>
      <c r="F1675" s="9"/>
      <c r="G1675" s="9"/>
      <c r="H1675" s="9">
        <v>600</v>
      </c>
      <c r="I1675" s="9">
        <v>96</v>
      </c>
      <c r="J1675" s="9">
        <v>3.3</v>
      </c>
      <c r="K1675" s="9">
        <v>45</v>
      </c>
      <c r="L1675" s="9">
        <v>66.5</v>
      </c>
      <c r="M1675" s="9">
        <v>0.21</v>
      </c>
      <c r="N1675" s="14">
        <f t="shared" si="78"/>
        <v>0.22959183673469388</v>
      </c>
      <c r="O1675" s="14">
        <f t="shared" si="79"/>
        <v>2.4609374999999978</v>
      </c>
      <c r="P1675" s="9"/>
      <c r="Q1675" s="9"/>
      <c r="R1675" s="9"/>
      <c r="W1675" t="s">
        <v>3530</v>
      </c>
      <c r="X1675" s="6">
        <v>2004</v>
      </c>
      <c r="Z1675" s="6">
        <v>0</v>
      </c>
      <c r="AD1675" s="9">
        <v>196</v>
      </c>
    </row>
    <row r="1676" spans="1:30">
      <c r="A1676" s="9">
        <v>12</v>
      </c>
      <c r="B1676" s="9" t="str">
        <f t="shared" si="80"/>
        <v>Celestion Truvox 1215</v>
      </c>
      <c r="C1676" s="9" t="s">
        <v>960</v>
      </c>
      <c r="D1676" s="9" t="s">
        <v>2434</v>
      </c>
      <c r="E1676" s="38"/>
      <c r="F1676" s="9"/>
      <c r="G1676" s="9"/>
      <c r="H1676" s="9">
        <v>100</v>
      </c>
      <c r="I1676" s="9">
        <v>95</v>
      </c>
      <c r="J1676" s="9">
        <v>2</v>
      </c>
      <c r="K1676" s="9">
        <v>60</v>
      </c>
      <c r="L1676" s="9">
        <v>75.2</v>
      </c>
      <c r="M1676" s="9">
        <v>1.04</v>
      </c>
      <c r="N1676" s="14">
        <f t="shared" si="78"/>
        <v>1.25</v>
      </c>
      <c r="O1676" s="14">
        <f t="shared" si="79"/>
        <v>6.1904761904761951</v>
      </c>
      <c r="P1676" s="9"/>
      <c r="Q1676" s="9"/>
      <c r="R1676" s="9"/>
      <c r="W1676" t="s">
        <v>3530</v>
      </c>
      <c r="X1676" s="6">
        <v>2004</v>
      </c>
      <c r="Z1676" s="6">
        <v>0</v>
      </c>
      <c r="AD1676" s="9">
        <v>48</v>
      </c>
    </row>
    <row r="1677" spans="1:30">
      <c r="A1677" s="9">
        <v>12</v>
      </c>
      <c r="B1677" s="9" t="str">
        <f t="shared" si="80"/>
        <v>Celestion Truvox 1218</v>
      </c>
      <c r="C1677" s="9" t="s">
        <v>960</v>
      </c>
      <c r="D1677" s="9" t="s">
        <v>2435</v>
      </c>
      <c r="E1677" s="38"/>
      <c r="F1677" s="9"/>
      <c r="G1677" s="9"/>
      <c r="H1677" s="9">
        <v>100</v>
      </c>
      <c r="I1677" s="9">
        <v>96</v>
      </c>
      <c r="J1677" s="9">
        <v>2</v>
      </c>
      <c r="K1677" s="9">
        <v>60</v>
      </c>
      <c r="L1677" s="9">
        <v>69.8</v>
      </c>
      <c r="M1677" s="9">
        <v>0.76</v>
      </c>
      <c r="N1677" s="14">
        <f t="shared" si="78"/>
        <v>0.89552238805970152</v>
      </c>
      <c r="O1677" s="14">
        <f t="shared" si="79"/>
        <v>5.0220264317180598</v>
      </c>
      <c r="P1677" s="9"/>
      <c r="Q1677" s="9"/>
      <c r="R1677" s="9"/>
      <c r="W1677" t="s">
        <v>3530</v>
      </c>
      <c r="X1677" s="6">
        <v>2004</v>
      </c>
      <c r="Z1677" s="6">
        <v>0</v>
      </c>
      <c r="AD1677" s="9">
        <v>67</v>
      </c>
    </row>
    <row r="1678" spans="1:30">
      <c r="A1678" s="9">
        <v>12</v>
      </c>
      <c r="B1678" s="9" t="str">
        <f t="shared" si="80"/>
        <v>Celestion Truvox 1218 TC</v>
      </c>
      <c r="C1678" s="9" t="s">
        <v>960</v>
      </c>
      <c r="D1678" s="9" t="s">
        <v>2436</v>
      </c>
      <c r="E1678" s="38"/>
      <c r="F1678" s="9"/>
      <c r="G1678" s="9"/>
      <c r="H1678" s="9">
        <v>100</v>
      </c>
      <c r="I1678" s="9">
        <v>98</v>
      </c>
      <c r="J1678" s="9">
        <v>1.5</v>
      </c>
      <c r="K1678" s="9">
        <v>56</v>
      </c>
      <c r="L1678" s="9">
        <v>80</v>
      </c>
      <c r="M1678" s="9">
        <v>0.41</v>
      </c>
      <c r="N1678" s="14">
        <f t="shared" si="78"/>
        <v>0.45161290322580644</v>
      </c>
      <c r="O1678" s="14">
        <f t="shared" si="79"/>
        <v>4.4496124031007787</v>
      </c>
      <c r="P1678" s="9"/>
      <c r="Q1678" s="9"/>
      <c r="R1678" s="9"/>
      <c r="W1678" t="s">
        <v>3530</v>
      </c>
      <c r="X1678" s="6">
        <v>2004</v>
      </c>
      <c r="Z1678" s="6">
        <v>0</v>
      </c>
      <c r="AD1678" s="9">
        <v>124</v>
      </c>
    </row>
    <row r="1679" spans="1:30">
      <c r="A1679" s="9">
        <v>12</v>
      </c>
      <c r="B1679" s="9" t="str">
        <f t="shared" si="80"/>
        <v>Celestion Truvox 1220</v>
      </c>
      <c r="C1679" s="9" t="s">
        <v>960</v>
      </c>
      <c r="D1679" s="9" t="s">
        <v>2437</v>
      </c>
      <c r="E1679" s="38"/>
      <c r="F1679" s="9"/>
      <c r="G1679" s="9"/>
      <c r="H1679" s="9">
        <v>150</v>
      </c>
      <c r="I1679" s="9">
        <v>97</v>
      </c>
      <c r="J1679" s="9">
        <v>2</v>
      </c>
      <c r="K1679" s="9">
        <v>55</v>
      </c>
      <c r="L1679" s="9">
        <v>84</v>
      </c>
      <c r="M1679" s="9">
        <v>0.42</v>
      </c>
      <c r="N1679" s="14">
        <f t="shared" si="78"/>
        <v>0.45833333333333331</v>
      </c>
      <c r="O1679" s="14">
        <f t="shared" si="79"/>
        <v>5.0217391304347903</v>
      </c>
      <c r="P1679" s="9"/>
      <c r="Q1679" s="9"/>
      <c r="R1679" s="9"/>
      <c r="W1679" t="s">
        <v>3530</v>
      </c>
      <c r="X1679" s="6">
        <v>2004</v>
      </c>
      <c r="Z1679" s="6">
        <v>0</v>
      </c>
      <c r="AD1679" s="9">
        <v>120</v>
      </c>
    </row>
    <row r="1680" spans="1:30">
      <c r="A1680" s="9">
        <v>12</v>
      </c>
      <c r="B1680" s="9" t="str">
        <f t="shared" si="80"/>
        <v>Celestion Truvox 1225</v>
      </c>
      <c r="C1680" s="9" t="s">
        <v>960</v>
      </c>
      <c r="D1680" s="9" t="s">
        <v>2438</v>
      </c>
      <c r="E1680" s="38"/>
      <c r="F1680" s="9"/>
      <c r="G1680" s="9"/>
      <c r="H1680" s="9">
        <v>250</v>
      </c>
      <c r="I1680" s="9">
        <v>97</v>
      </c>
      <c r="J1680" s="9">
        <v>2.4</v>
      </c>
      <c r="K1680" s="9">
        <v>63</v>
      </c>
      <c r="L1680" s="9">
        <v>55</v>
      </c>
      <c r="M1680" s="9">
        <v>0.5</v>
      </c>
      <c r="N1680" s="14">
        <f t="shared" si="78"/>
        <v>0.53846153846153844</v>
      </c>
      <c r="O1680" s="14">
        <f t="shared" si="79"/>
        <v>7.0000000000000036</v>
      </c>
      <c r="P1680" s="9"/>
      <c r="Q1680" s="9"/>
      <c r="R1680" s="9"/>
      <c r="W1680" t="s">
        <v>3530</v>
      </c>
      <c r="X1680" s="6">
        <v>2004</v>
      </c>
      <c r="Z1680" s="6">
        <v>0</v>
      </c>
      <c r="AD1680" s="9">
        <v>117</v>
      </c>
    </row>
    <row r="1681" spans="1:30">
      <c r="A1681" s="9">
        <v>12</v>
      </c>
      <c r="B1681" s="9" t="str">
        <f t="shared" si="80"/>
        <v>Celestion Truvox 1225 e</v>
      </c>
      <c r="C1681" s="9" t="s">
        <v>960</v>
      </c>
      <c r="D1681" s="9" t="s">
        <v>2439</v>
      </c>
      <c r="E1681" s="38"/>
      <c r="F1681" s="9"/>
      <c r="G1681" s="9"/>
      <c r="H1681" s="9">
        <v>300</v>
      </c>
      <c r="I1681" s="9">
        <v>96</v>
      </c>
      <c r="J1681" s="9">
        <v>3.3</v>
      </c>
      <c r="K1681" s="9">
        <v>59</v>
      </c>
      <c r="L1681" s="9">
        <v>60</v>
      </c>
      <c r="M1681" s="9">
        <v>0.4</v>
      </c>
      <c r="N1681" s="14">
        <f t="shared" si="78"/>
        <v>0.40972222222222221</v>
      </c>
      <c r="O1681" s="14">
        <f t="shared" si="79"/>
        <v>16.857142857142904</v>
      </c>
      <c r="P1681" s="9"/>
      <c r="Q1681" s="9"/>
      <c r="R1681" s="9"/>
      <c r="W1681" t="s">
        <v>3530</v>
      </c>
      <c r="X1681" s="6">
        <v>2004</v>
      </c>
      <c r="Z1681" s="6">
        <v>0</v>
      </c>
      <c r="AD1681" s="9">
        <v>144</v>
      </c>
    </row>
    <row r="1682" spans="1:30">
      <c r="A1682" s="9">
        <v>12</v>
      </c>
      <c r="B1682" s="9" t="str">
        <f t="shared" si="80"/>
        <v>Cerwin-Vega Stroker 12</v>
      </c>
      <c r="C1682" s="9" t="s">
        <v>1384</v>
      </c>
      <c r="D1682" s="9" t="s">
        <v>2440</v>
      </c>
      <c r="E1682" s="38"/>
      <c r="F1682" s="9"/>
      <c r="G1682" s="9"/>
      <c r="H1682" s="9">
        <v>100</v>
      </c>
      <c r="I1682" s="9"/>
      <c r="J1682" s="9">
        <v>4.8</v>
      </c>
      <c r="K1682" s="9">
        <v>45</v>
      </c>
      <c r="L1682" s="9">
        <v>21.7</v>
      </c>
      <c r="M1682" s="9">
        <v>0.23</v>
      </c>
      <c r="N1682" s="14">
        <f t="shared" si="78"/>
        <v>0.22959183673469388</v>
      </c>
      <c r="O1682" s="14">
        <f t="shared" si="79"/>
        <v>-129.37500000000239</v>
      </c>
      <c r="P1682" s="9"/>
      <c r="Q1682" s="9"/>
      <c r="R1682" s="9"/>
      <c r="W1682" t="s">
        <v>3530</v>
      </c>
      <c r="X1682" s="6">
        <v>2004</v>
      </c>
      <c r="Z1682" s="6">
        <v>0</v>
      </c>
      <c r="AD1682" s="9">
        <v>196</v>
      </c>
    </row>
    <row r="1683" spans="1:30">
      <c r="A1683" s="9">
        <v>12</v>
      </c>
      <c r="B1683" s="9" t="str">
        <f t="shared" si="80"/>
        <v>CMX T6124</v>
      </c>
      <c r="C1683" s="9" t="s">
        <v>1900</v>
      </c>
      <c r="D1683" s="9" t="s">
        <v>2441</v>
      </c>
      <c r="E1683" s="38"/>
      <c r="F1683" s="9"/>
      <c r="G1683" s="9"/>
      <c r="H1683" s="9">
        <v>250</v>
      </c>
      <c r="I1683" s="9">
        <v>87.1</v>
      </c>
      <c r="J1683" s="9">
        <v>9.4</v>
      </c>
      <c r="K1683" s="9">
        <v>29.7</v>
      </c>
      <c r="L1683" s="9">
        <v>78.400000000000006</v>
      </c>
      <c r="M1683" s="9">
        <v>0.66</v>
      </c>
      <c r="N1683" s="14">
        <f t="shared" si="78"/>
        <v>0.724390243902439</v>
      </c>
      <c r="O1683" s="14">
        <f t="shared" si="79"/>
        <v>7.4249999999999972</v>
      </c>
      <c r="P1683" s="9"/>
      <c r="Q1683" s="9"/>
      <c r="R1683" s="9"/>
      <c r="W1683" t="s">
        <v>3530</v>
      </c>
      <c r="X1683" s="6">
        <v>2004</v>
      </c>
      <c r="Z1683" s="6">
        <v>0</v>
      </c>
      <c r="AD1683" s="9">
        <v>41</v>
      </c>
    </row>
    <row r="1684" spans="1:30">
      <c r="A1684" s="9">
        <v>12</v>
      </c>
      <c r="B1684" s="9" t="str">
        <f t="shared" si="80"/>
        <v>CMX T6128</v>
      </c>
      <c r="C1684" s="9" t="s">
        <v>1900</v>
      </c>
      <c r="D1684" s="9" t="s">
        <v>2442</v>
      </c>
      <c r="E1684" s="38"/>
      <c r="F1684" s="9"/>
      <c r="G1684" s="9"/>
      <c r="H1684" s="9">
        <v>250</v>
      </c>
      <c r="I1684" s="9">
        <v>87.1</v>
      </c>
      <c r="J1684" s="9">
        <v>9.4</v>
      </c>
      <c r="K1684" s="9">
        <v>31.9</v>
      </c>
      <c r="L1684" s="9">
        <v>72.5</v>
      </c>
      <c r="M1684" s="9">
        <v>0.78</v>
      </c>
      <c r="N1684" s="14">
        <f t="shared" si="78"/>
        <v>0.88611111111111107</v>
      </c>
      <c r="O1684" s="14">
        <f t="shared" si="79"/>
        <v>6.5136125654450359</v>
      </c>
      <c r="P1684" s="9"/>
      <c r="Q1684" s="9"/>
      <c r="R1684" s="9"/>
      <c r="W1684" t="s">
        <v>3530</v>
      </c>
      <c r="X1684" s="6">
        <v>2004</v>
      </c>
      <c r="Z1684" s="6">
        <v>0</v>
      </c>
      <c r="AD1684" s="9">
        <v>36</v>
      </c>
    </row>
    <row r="1685" spans="1:30">
      <c r="A1685" s="9">
        <v>12</v>
      </c>
      <c r="B1685" s="9" t="str">
        <f t="shared" si="80"/>
        <v>CMX T8124</v>
      </c>
      <c r="C1685" s="9" t="s">
        <v>1900</v>
      </c>
      <c r="D1685" s="9" t="s">
        <v>2443</v>
      </c>
      <c r="E1685" s="38"/>
      <c r="F1685" s="9"/>
      <c r="G1685" s="9"/>
      <c r="H1685" s="9">
        <v>400</v>
      </c>
      <c r="I1685" s="9">
        <v>85.8</v>
      </c>
      <c r="J1685" s="9">
        <v>12.3</v>
      </c>
      <c r="K1685" s="9">
        <v>23.6</v>
      </c>
      <c r="L1685" s="9">
        <v>95.2</v>
      </c>
      <c r="M1685" s="9">
        <v>0.5</v>
      </c>
      <c r="N1685" s="14">
        <f t="shared" si="78"/>
        <v>0.53636363636363638</v>
      </c>
      <c r="O1685" s="14">
        <f t="shared" si="79"/>
        <v>7.3749999999999956</v>
      </c>
      <c r="P1685" s="9"/>
      <c r="Q1685" s="9"/>
      <c r="R1685" s="9"/>
      <c r="W1685" t="s">
        <v>3530</v>
      </c>
      <c r="X1685" s="6">
        <v>2004</v>
      </c>
      <c r="Z1685" s="6">
        <v>0</v>
      </c>
      <c r="AD1685" s="9">
        <v>44</v>
      </c>
    </row>
    <row r="1686" spans="1:30">
      <c r="A1686" s="9">
        <v>12</v>
      </c>
      <c r="B1686" s="9" t="str">
        <f t="shared" si="80"/>
        <v>Conrad Electronik DS120i</v>
      </c>
      <c r="C1686" s="9" t="s">
        <v>962</v>
      </c>
      <c r="D1686" s="9" t="s">
        <v>2444</v>
      </c>
      <c r="E1686" s="38"/>
      <c r="F1686" s="9"/>
      <c r="G1686" s="9"/>
      <c r="H1686" s="9">
        <v>120</v>
      </c>
      <c r="I1686" s="9"/>
      <c r="J1686" s="9">
        <v>4</v>
      </c>
      <c r="K1686" s="9">
        <v>24</v>
      </c>
      <c r="L1686" s="9">
        <v>180</v>
      </c>
      <c r="M1686" s="9">
        <v>0.33</v>
      </c>
      <c r="N1686" s="14">
        <f t="shared" si="78"/>
        <v>0.35820895522388058</v>
      </c>
      <c r="O1686" s="14">
        <f t="shared" si="79"/>
        <v>4.190476190476196</v>
      </c>
      <c r="P1686" s="9"/>
      <c r="Q1686" s="9"/>
      <c r="R1686" s="9"/>
      <c r="W1686" t="s">
        <v>3530</v>
      </c>
      <c r="X1686" s="6">
        <v>2004</v>
      </c>
      <c r="Z1686" s="6">
        <v>0</v>
      </c>
      <c r="AD1686" s="9">
        <v>67</v>
      </c>
    </row>
    <row r="1687" spans="1:30">
      <c r="A1687" s="9">
        <v>12</v>
      </c>
      <c r="B1687" s="9" t="str">
        <f t="shared" si="80"/>
        <v>Craaft 12-400LC</v>
      </c>
      <c r="C1687" s="9" t="s">
        <v>1135</v>
      </c>
      <c r="D1687" s="9" t="s">
        <v>2445</v>
      </c>
      <c r="E1687" s="38"/>
      <c r="F1687" s="9"/>
      <c r="G1687" s="9"/>
      <c r="H1687" s="9">
        <v>400</v>
      </c>
      <c r="I1687" s="9">
        <v>101</v>
      </c>
      <c r="J1687" s="9">
        <v>3</v>
      </c>
      <c r="K1687" s="9">
        <v>57</v>
      </c>
      <c r="L1687" s="9">
        <v>95</v>
      </c>
      <c r="M1687" s="9">
        <v>0.22</v>
      </c>
      <c r="N1687" s="14">
        <f t="shared" si="78"/>
        <v>0.22983870967741934</v>
      </c>
      <c r="O1687" s="14">
        <f t="shared" si="79"/>
        <v>5.1393442622950767</v>
      </c>
      <c r="P1687" s="9"/>
      <c r="Q1687" s="9"/>
      <c r="R1687" s="9"/>
      <c r="W1687" t="s">
        <v>3530</v>
      </c>
      <c r="X1687" s="6">
        <v>2004</v>
      </c>
      <c r="Z1687" s="6">
        <v>0</v>
      </c>
      <c r="AD1687" s="9">
        <v>248</v>
      </c>
    </row>
    <row r="1688" spans="1:30">
      <c r="A1688" s="9">
        <v>12</v>
      </c>
      <c r="B1688" s="9" t="str">
        <f t="shared" si="80"/>
        <v>Crunch BL124</v>
      </c>
      <c r="C1688" s="9" t="s">
        <v>1137</v>
      </c>
      <c r="D1688" s="9" t="s">
        <v>2446</v>
      </c>
      <c r="E1688" s="38"/>
      <c r="F1688" s="9"/>
      <c r="G1688" s="9"/>
      <c r="H1688" s="9">
        <v>175</v>
      </c>
      <c r="I1688" s="9">
        <v>90</v>
      </c>
      <c r="J1688" s="9">
        <v>6.6</v>
      </c>
      <c r="K1688" s="9">
        <v>35</v>
      </c>
      <c r="L1688" s="9">
        <v>96.3</v>
      </c>
      <c r="M1688" s="9">
        <v>0.64019999999999999</v>
      </c>
      <c r="N1688" s="14">
        <f t="shared" si="78"/>
        <v>0.7</v>
      </c>
      <c r="O1688" s="14">
        <f t="shared" si="79"/>
        <v>7.4939799331103707</v>
      </c>
      <c r="P1688" s="9"/>
      <c r="Q1688" s="9"/>
      <c r="R1688" s="9"/>
      <c r="W1688" t="s">
        <v>3530</v>
      </c>
      <c r="X1688" s="6">
        <v>2004</v>
      </c>
      <c r="Z1688" s="6">
        <v>0</v>
      </c>
      <c r="AD1688" s="9">
        <v>50</v>
      </c>
    </row>
    <row r="1689" spans="1:30">
      <c r="A1689" s="9">
        <v>12</v>
      </c>
      <c r="B1689" s="9" t="str">
        <f t="shared" si="80"/>
        <v>Crunch CR124</v>
      </c>
      <c r="C1689" s="9" t="s">
        <v>1137</v>
      </c>
      <c r="D1689" s="9" t="s">
        <v>2447</v>
      </c>
      <c r="E1689" s="38"/>
      <c r="F1689" s="9"/>
      <c r="G1689" s="9"/>
      <c r="H1689" s="9">
        <v>200</v>
      </c>
      <c r="I1689" s="9">
        <v>92</v>
      </c>
      <c r="J1689" s="9">
        <v>6.6</v>
      </c>
      <c r="K1689" s="9">
        <v>26</v>
      </c>
      <c r="L1689" s="9">
        <v>222.3</v>
      </c>
      <c r="M1689" s="9">
        <v>0.36940000000000001</v>
      </c>
      <c r="N1689" s="14">
        <f t="shared" si="78"/>
        <v>0.38805970149253732</v>
      </c>
      <c r="O1689" s="14">
        <f t="shared" si="79"/>
        <v>7.6822908334666211</v>
      </c>
      <c r="P1689" s="9"/>
      <c r="Q1689" s="9"/>
      <c r="R1689" s="9"/>
      <c r="W1689" t="s">
        <v>3530</v>
      </c>
      <c r="X1689" s="6">
        <v>2004</v>
      </c>
      <c r="Z1689" s="6">
        <v>0</v>
      </c>
      <c r="AD1689" s="9">
        <v>67</v>
      </c>
    </row>
    <row r="1690" spans="1:30">
      <c r="A1690" s="9">
        <v>12</v>
      </c>
      <c r="B1690" s="9" t="str">
        <f t="shared" si="80"/>
        <v>Crunch CR128</v>
      </c>
      <c r="C1690" s="9" t="s">
        <v>1137</v>
      </c>
      <c r="D1690" s="9" t="s">
        <v>2448</v>
      </c>
      <c r="E1690" s="38"/>
      <c r="F1690" s="9"/>
      <c r="G1690" s="9"/>
      <c r="H1690" s="9">
        <v>200</v>
      </c>
      <c r="I1690" s="9">
        <v>93</v>
      </c>
      <c r="J1690" s="9">
        <v>6.6</v>
      </c>
      <c r="K1690" s="9">
        <v>29</v>
      </c>
      <c r="L1690" s="9">
        <v>195.4</v>
      </c>
      <c r="M1690" s="9">
        <v>0.39169999999999999</v>
      </c>
      <c r="N1690" s="14">
        <f t="shared" si="78"/>
        <v>0.42028985507246375</v>
      </c>
      <c r="O1690" s="14">
        <f t="shared" si="79"/>
        <v>5.7582501140568807</v>
      </c>
      <c r="P1690" s="9"/>
      <c r="Q1690" s="9"/>
      <c r="R1690" s="9"/>
      <c r="W1690" t="s">
        <v>3530</v>
      </c>
      <c r="X1690" s="6">
        <v>2004</v>
      </c>
      <c r="Z1690" s="6">
        <v>0</v>
      </c>
      <c r="AD1690" s="9">
        <v>69</v>
      </c>
    </row>
    <row r="1691" spans="1:30">
      <c r="A1691" s="9">
        <v>12</v>
      </c>
      <c r="B1691" s="9" t="str">
        <f t="shared" si="80"/>
        <v>Crunch CR12PRO-04</v>
      </c>
      <c r="C1691" s="9" t="s">
        <v>1137</v>
      </c>
      <c r="D1691" s="9" t="s">
        <v>2449</v>
      </c>
      <c r="E1691" s="38"/>
      <c r="F1691" s="9"/>
      <c r="G1691" s="9"/>
      <c r="H1691" s="9">
        <v>300</v>
      </c>
      <c r="I1691" s="9">
        <v>96</v>
      </c>
      <c r="J1691" s="9">
        <v>6.6</v>
      </c>
      <c r="K1691" s="9">
        <v>35</v>
      </c>
      <c r="L1691" s="9">
        <v>206.7</v>
      </c>
      <c r="M1691" s="9">
        <v>0.30480000000000002</v>
      </c>
      <c r="N1691" s="14">
        <f t="shared" si="78"/>
        <v>0.32110091743119268</v>
      </c>
      <c r="O1691" s="14">
        <f t="shared" si="79"/>
        <v>6.0040522287258131</v>
      </c>
      <c r="P1691" s="9"/>
      <c r="Q1691" s="9"/>
      <c r="R1691" s="9"/>
      <c r="W1691" t="s">
        <v>3530</v>
      </c>
      <c r="X1691" s="6">
        <v>2004</v>
      </c>
      <c r="Z1691" s="6">
        <v>0</v>
      </c>
      <c r="AD1691" s="9">
        <v>109</v>
      </c>
    </row>
    <row r="1692" spans="1:30">
      <c r="A1692" s="9">
        <v>12</v>
      </c>
      <c r="B1692" s="9" t="str">
        <f t="shared" si="80"/>
        <v>Crunch CR12PRO-08</v>
      </c>
      <c r="C1692" s="9" t="s">
        <v>1137</v>
      </c>
      <c r="D1692" s="9" t="s">
        <v>2450</v>
      </c>
      <c r="E1692" s="38"/>
      <c r="F1692" s="9"/>
      <c r="G1692" s="9"/>
      <c r="H1692" s="9">
        <v>300</v>
      </c>
      <c r="I1692" s="9">
        <v>93</v>
      </c>
      <c r="J1692" s="9">
        <v>6.6</v>
      </c>
      <c r="K1692" s="9">
        <v>37</v>
      </c>
      <c r="L1692" s="9">
        <v>116.1</v>
      </c>
      <c r="M1692" s="9">
        <v>0.40579999999999999</v>
      </c>
      <c r="N1692" s="14">
        <f t="shared" si="78"/>
        <v>0.43023255813953487</v>
      </c>
      <c r="O1692" s="14">
        <f t="shared" si="79"/>
        <v>7.1457262516657325</v>
      </c>
      <c r="P1692" s="9"/>
      <c r="Q1692" s="9"/>
      <c r="R1692" s="9"/>
      <c r="W1692" t="s">
        <v>3530</v>
      </c>
      <c r="X1692" s="6">
        <v>2004</v>
      </c>
      <c r="Z1692" s="6">
        <v>0</v>
      </c>
      <c r="AD1692" s="9">
        <v>86</v>
      </c>
    </row>
    <row r="1693" spans="1:30">
      <c r="A1693" s="9">
        <v>12</v>
      </c>
      <c r="B1693" s="9" t="str">
        <f t="shared" si="80"/>
        <v>Crunch CR12WTP-04</v>
      </c>
      <c r="C1693" s="9" t="s">
        <v>1137</v>
      </c>
      <c r="D1693" s="9" t="s">
        <v>2451</v>
      </c>
      <c r="E1693" s="38"/>
      <c r="F1693" s="9"/>
      <c r="G1693" s="9"/>
      <c r="H1693" s="9">
        <v>250</v>
      </c>
      <c r="I1693" s="9">
        <v>92</v>
      </c>
      <c r="J1693" s="9">
        <v>6.6</v>
      </c>
      <c r="K1693" s="9">
        <v>22</v>
      </c>
      <c r="L1693" s="9">
        <v>262</v>
      </c>
      <c r="M1693" s="9">
        <v>0.28110000000000002</v>
      </c>
      <c r="N1693" s="14">
        <f t="shared" si="78"/>
        <v>0.28947368421052633</v>
      </c>
      <c r="O1693" s="14">
        <f t="shared" si="79"/>
        <v>9.7174732872407574</v>
      </c>
      <c r="P1693" s="9"/>
      <c r="Q1693" s="9"/>
      <c r="R1693" s="9"/>
      <c r="W1693" t="s">
        <v>3530</v>
      </c>
      <c r="X1693" s="6">
        <v>2004</v>
      </c>
      <c r="Z1693" s="6">
        <v>0</v>
      </c>
      <c r="AD1693" s="9">
        <v>76</v>
      </c>
    </row>
    <row r="1694" spans="1:30">
      <c r="A1694" s="9">
        <v>12</v>
      </c>
      <c r="B1694" s="9" t="str">
        <f t="shared" si="80"/>
        <v>Crunch CR12WTP-08</v>
      </c>
      <c r="C1694" s="9" t="s">
        <v>1137</v>
      </c>
      <c r="D1694" s="9" t="s">
        <v>2452</v>
      </c>
      <c r="E1694" s="38"/>
      <c r="F1694" s="9"/>
      <c r="G1694" s="9"/>
      <c r="H1694" s="9">
        <v>250</v>
      </c>
      <c r="I1694" s="9">
        <v>96</v>
      </c>
      <c r="J1694" s="9">
        <v>6.6</v>
      </c>
      <c r="K1694" s="9">
        <v>25</v>
      </c>
      <c r="L1694" s="9">
        <v>566.4</v>
      </c>
      <c r="M1694" s="9">
        <v>0.31030000000000002</v>
      </c>
      <c r="N1694" s="14">
        <f t="shared" si="78"/>
        <v>0.32051282051282054</v>
      </c>
      <c r="O1694" s="14">
        <f t="shared" si="79"/>
        <v>9.7382626161185097</v>
      </c>
      <c r="P1694" s="9"/>
      <c r="Q1694" s="9"/>
      <c r="R1694" s="9"/>
      <c r="W1694" t="s">
        <v>3530</v>
      </c>
      <c r="X1694" s="6">
        <v>2004</v>
      </c>
      <c r="Z1694" s="6">
        <v>0</v>
      </c>
      <c r="AD1694" s="9">
        <v>78</v>
      </c>
    </row>
    <row r="1695" spans="1:30">
      <c r="A1695" s="9">
        <v>12</v>
      </c>
      <c r="B1695" s="9" t="str">
        <f t="shared" si="80"/>
        <v>D.A.S. 12B</v>
      </c>
      <c r="C1695" s="9" t="s">
        <v>1913</v>
      </c>
      <c r="D1695" s="9" t="s">
        <v>2453</v>
      </c>
      <c r="E1695" s="38"/>
      <c r="F1695" s="9"/>
      <c r="G1695" s="9"/>
      <c r="H1695" s="9">
        <v>500</v>
      </c>
      <c r="I1695" s="9">
        <v>99</v>
      </c>
      <c r="J1695" s="9">
        <v>4</v>
      </c>
      <c r="K1695" s="9">
        <v>46</v>
      </c>
      <c r="L1695" s="9">
        <v>78</v>
      </c>
      <c r="M1695" s="9">
        <v>0.188</v>
      </c>
      <c r="N1695" s="14">
        <f t="shared" si="78"/>
        <v>0.19166666666666668</v>
      </c>
      <c r="O1695" s="14">
        <f t="shared" si="79"/>
        <v>9.827272727272744</v>
      </c>
      <c r="P1695" s="9"/>
      <c r="Q1695" s="9"/>
      <c r="R1695" s="9"/>
      <c r="W1695" t="s">
        <v>3530</v>
      </c>
      <c r="X1695" s="6">
        <v>2004</v>
      </c>
      <c r="Z1695" s="6">
        <v>0</v>
      </c>
      <c r="AD1695" s="9">
        <v>240</v>
      </c>
    </row>
    <row r="1696" spans="1:30">
      <c r="A1696" s="9">
        <v>12</v>
      </c>
      <c r="B1696" s="9" t="str">
        <f t="shared" si="80"/>
        <v>D.A.S. 12BN</v>
      </c>
      <c r="C1696" s="9" t="s">
        <v>1913</v>
      </c>
      <c r="D1696" s="9" t="s">
        <v>2454</v>
      </c>
      <c r="E1696" s="38"/>
      <c r="F1696" s="9"/>
      <c r="G1696" s="9"/>
      <c r="H1696" s="9">
        <v>500</v>
      </c>
      <c r="I1696" s="9">
        <v>99</v>
      </c>
      <c r="J1696" s="9">
        <v>4</v>
      </c>
      <c r="K1696" s="9">
        <v>46</v>
      </c>
      <c r="L1696" s="9">
        <v>84</v>
      </c>
      <c r="M1696" s="9">
        <v>0.16500000000000001</v>
      </c>
      <c r="N1696" s="14">
        <f t="shared" si="78"/>
        <v>0.16788321167883211</v>
      </c>
      <c r="O1696" s="14">
        <f t="shared" si="79"/>
        <v>9.6075949367089297</v>
      </c>
      <c r="P1696" s="9"/>
      <c r="Q1696" s="9"/>
      <c r="R1696" s="9"/>
      <c r="W1696" t="s">
        <v>3530</v>
      </c>
      <c r="X1696" s="6">
        <v>2004</v>
      </c>
      <c r="Z1696" s="6">
        <v>0</v>
      </c>
      <c r="AD1696" s="9">
        <v>274</v>
      </c>
    </row>
    <row r="1697" spans="1:30">
      <c r="A1697" s="9">
        <v>12</v>
      </c>
      <c r="B1697" s="9" t="str">
        <f t="shared" si="80"/>
        <v>D.A.S. 12G</v>
      </c>
      <c r="C1697" s="9" t="s">
        <v>1913</v>
      </c>
      <c r="D1697" s="9" t="s">
        <v>2455</v>
      </c>
      <c r="E1697" s="38"/>
      <c r="F1697" s="9"/>
      <c r="G1697" s="9"/>
      <c r="H1697" s="9">
        <v>700</v>
      </c>
      <c r="I1697" s="9">
        <v>96</v>
      </c>
      <c r="J1697" s="9">
        <v>6</v>
      </c>
      <c r="K1697" s="9">
        <v>48</v>
      </c>
      <c r="L1697" s="9">
        <v>148</v>
      </c>
      <c r="M1697" s="9">
        <v>0.26600000000000001</v>
      </c>
      <c r="N1697" s="14">
        <f t="shared" si="78"/>
        <v>0.27586206896551724</v>
      </c>
      <c r="O1697" s="14">
        <f t="shared" si="79"/>
        <v>7.44055944055944</v>
      </c>
      <c r="P1697" s="9"/>
      <c r="Q1697" s="9"/>
      <c r="R1697" s="9"/>
      <c r="W1697" t="s">
        <v>3530</v>
      </c>
      <c r="X1697" s="6">
        <v>2004</v>
      </c>
      <c r="Z1697" s="6">
        <v>0</v>
      </c>
      <c r="AD1697" s="9">
        <v>174</v>
      </c>
    </row>
    <row r="1698" spans="1:30">
      <c r="A1698" s="9">
        <v>12</v>
      </c>
      <c r="B1698" s="9" t="str">
        <f t="shared" si="80"/>
        <v>D.A.S. 12H</v>
      </c>
      <c r="C1698" s="9" t="s">
        <v>1913</v>
      </c>
      <c r="D1698" s="9" t="s">
        <v>2456</v>
      </c>
      <c r="E1698" s="38"/>
      <c r="F1698" s="9"/>
      <c r="G1698" s="9"/>
      <c r="H1698" s="9">
        <v>600</v>
      </c>
      <c r="I1698" s="9">
        <v>95</v>
      </c>
      <c r="J1698" s="9">
        <v>6</v>
      </c>
      <c r="K1698" s="9">
        <v>48</v>
      </c>
      <c r="L1698" s="9">
        <v>57</v>
      </c>
      <c r="M1698" s="9">
        <v>0.30199999999999999</v>
      </c>
      <c r="N1698" s="14">
        <f t="shared" si="78"/>
        <v>0.31788079470198677</v>
      </c>
      <c r="O1698" s="14">
        <f t="shared" si="79"/>
        <v>6.0450375312760514</v>
      </c>
      <c r="P1698" s="9"/>
      <c r="Q1698" s="9"/>
      <c r="R1698" s="9"/>
      <c r="W1698" t="s">
        <v>3530</v>
      </c>
      <c r="X1698" s="6">
        <v>2004</v>
      </c>
      <c r="Z1698" s="6">
        <v>0</v>
      </c>
      <c r="AD1698" s="9">
        <v>151</v>
      </c>
    </row>
    <row r="1699" spans="1:30">
      <c r="A1699" s="9">
        <v>12</v>
      </c>
      <c r="B1699" s="9" t="str">
        <f t="shared" si="80"/>
        <v>D.A.S. 12HM</v>
      </c>
      <c r="C1699" s="9" t="s">
        <v>1913</v>
      </c>
      <c r="D1699" s="9" t="s">
        <v>2457</v>
      </c>
      <c r="E1699" s="38"/>
      <c r="F1699" s="9"/>
      <c r="G1699" s="9"/>
      <c r="H1699" s="9">
        <v>500</v>
      </c>
      <c r="I1699" s="9">
        <v>97.5</v>
      </c>
      <c r="J1699" s="9">
        <v>4</v>
      </c>
      <c r="K1699" s="9">
        <v>44</v>
      </c>
      <c r="L1699" s="9">
        <v>83</v>
      </c>
      <c r="M1699" s="9">
        <v>0.23</v>
      </c>
      <c r="N1699" s="14">
        <f t="shared" si="78"/>
        <v>0.23655913978494625</v>
      </c>
      <c r="O1699" s="14">
        <f t="shared" si="79"/>
        <v>8.2950819672130862</v>
      </c>
      <c r="P1699" s="9"/>
      <c r="Q1699" s="9"/>
      <c r="R1699" s="9"/>
      <c r="W1699" t="s">
        <v>3530</v>
      </c>
      <c r="X1699" s="6">
        <v>2004</v>
      </c>
      <c r="Z1699" s="6">
        <v>0</v>
      </c>
      <c r="AD1699" s="9">
        <v>186</v>
      </c>
    </row>
    <row r="1700" spans="1:30">
      <c r="A1700" s="9">
        <v>12</v>
      </c>
      <c r="B1700" s="9" t="str">
        <f t="shared" si="80"/>
        <v>D.A.S. 12L</v>
      </c>
      <c r="C1700" s="9" t="s">
        <v>1913</v>
      </c>
      <c r="D1700" s="9" t="s">
        <v>2458</v>
      </c>
      <c r="E1700" s="38"/>
      <c r="F1700" s="9"/>
      <c r="G1700" s="9"/>
      <c r="H1700" s="9">
        <v>400</v>
      </c>
      <c r="I1700" s="9">
        <v>97</v>
      </c>
      <c r="J1700" s="9">
        <v>6</v>
      </c>
      <c r="K1700" s="9">
        <v>42</v>
      </c>
      <c r="L1700" s="9">
        <v>124</v>
      </c>
      <c r="M1700" s="9">
        <v>0.28699999999999998</v>
      </c>
      <c r="N1700" s="14">
        <f t="shared" si="78"/>
        <v>0.29577464788732394</v>
      </c>
      <c r="O1700" s="14">
        <f t="shared" si="79"/>
        <v>9.6741573033707624</v>
      </c>
      <c r="P1700" s="9"/>
      <c r="Q1700" s="9"/>
      <c r="R1700" s="9"/>
      <c r="W1700" t="s">
        <v>3530</v>
      </c>
      <c r="X1700" s="6">
        <v>2004</v>
      </c>
      <c r="Z1700" s="6">
        <v>0</v>
      </c>
      <c r="AD1700" s="9">
        <v>142</v>
      </c>
    </row>
    <row r="1701" spans="1:30">
      <c r="A1701" s="9">
        <v>12</v>
      </c>
      <c r="B1701" s="9" t="str">
        <f t="shared" si="80"/>
        <v>D.A.S. 12P</v>
      </c>
      <c r="C1701" s="9" t="s">
        <v>1913</v>
      </c>
      <c r="D1701" s="9" t="s">
        <v>2459</v>
      </c>
      <c r="E1701" s="38"/>
      <c r="F1701" s="9"/>
      <c r="G1701" s="9"/>
      <c r="H1701" s="9">
        <v>400</v>
      </c>
      <c r="I1701" s="9">
        <v>96</v>
      </c>
      <c r="J1701" s="9">
        <v>6</v>
      </c>
      <c r="K1701" s="9">
        <v>42</v>
      </c>
      <c r="L1701" s="9">
        <v>105</v>
      </c>
      <c r="M1701" s="9">
        <v>0.32900000000000001</v>
      </c>
      <c r="N1701" s="14">
        <f t="shared" si="78"/>
        <v>0.33870967741935482</v>
      </c>
      <c r="O1701" s="14">
        <f t="shared" si="79"/>
        <v>11.476744186046567</v>
      </c>
      <c r="P1701" s="9"/>
      <c r="Q1701" s="9"/>
      <c r="R1701" s="9"/>
      <c r="W1701" t="s">
        <v>3530</v>
      </c>
      <c r="X1701" s="6">
        <v>2004</v>
      </c>
      <c r="Z1701" s="6">
        <v>0</v>
      </c>
      <c r="AD1701" s="9">
        <v>124</v>
      </c>
    </row>
    <row r="1702" spans="1:30">
      <c r="A1702" s="9">
        <v>12</v>
      </c>
      <c r="B1702" s="9" t="str">
        <f t="shared" si="80"/>
        <v>Davis 31 ST 12</v>
      </c>
      <c r="C1702" s="9" t="s">
        <v>851</v>
      </c>
      <c r="D1702" s="9" t="s">
        <v>2460</v>
      </c>
      <c r="E1702" s="38"/>
      <c r="F1702" s="9"/>
      <c r="G1702" s="9"/>
      <c r="H1702" s="9"/>
      <c r="I1702" s="9">
        <v>94</v>
      </c>
      <c r="J1702" s="9">
        <v>9</v>
      </c>
      <c r="K1702" s="9">
        <v>31</v>
      </c>
      <c r="L1702" s="9">
        <v>58</v>
      </c>
      <c r="M1702" s="9">
        <v>0.81</v>
      </c>
      <c r="N1702" s="14">
        <f t="shared" si="78"/>
        <v>1.0689655172413792</v>
      </c>
      <c r="O1702" s="14">
        <f t="shared" si="79"/>
        <v>3.3435419440745688</v>
      </c>
      <c r="P1702" s="9"/>
      <c r="Q1702" s="9"/>
      <c r="R1702" s="9"/>
      <c r="W1702" t="s">
        <v>3530</v>
      </c>
      <c r="X1702" s="6">
        <v>2004</v>
      </c>
      <c r="Z1702" s="6">
        <v>0</v>
      </c>
      <c r="AD1702" s="9">
        <v>29</v>
      </c>
    </row>
    <row r="1703" spans="1:30">
      <c r="A1703" s="9">
        <v>12</v>
      </c>
      <c r="B1703" s="9" t="str">
        <f t="shared" si="80"/>
        <v>Davis 31 ST 12 M</v>
      </c>
      <c r="C1703" s="9" t="s">
        <v>851</v>
      </c>
      <c r="D1703" s="9" t="s">
        <v>2461</v>
      </c>
      <c r="E1703" s="38"/>
      <c r="F1703" s="9"/>
      <c r="G1703" s="9"/>
      <c r="H1703" s="9"/>
      <c r="I1703" s="9">
        <v>92</v>
      </c>
      <c r="J1703" s="9">
        <v>9</v>
      </c>
      <c r="K1703" s="9">
        <v>24</v>
      </c>
      <c r="L1703" s="9">
        <v>260</v>
      </c>
      <c r="M1703" s="9">
        <v>0.4</v>
      </c>
      <c r="N1703" s="14">
        <f t="shared" si="78"/>
        <v>0.5</v>
      </c>
      <c r="O1703" s="14">
        <f t="shared" si="79"/>
        <v>2</v>
      </c>
      <c r="P1703" s="9"/>
      <c r="Q1703" s="9"/>
      <c r="R1703" s="9"/>
      <c r="W1703" t="s">
        <v>3530</v>
      </c>
      <c r="X1703" s="6">
        <v>2004</v>
      </c>
      <c r="Z1703" s="6">
        <v>0</v>
      </c>
      <c r="AD1703" s="9">
        <v>48</v>
      </c>
    </row>
    <row r="1704" spans="1:30">
      <c r="A1704" s="9">
        <v>12</v>
      </c>
      <c r="B1704" s="9" t="str">
        <f t="shared" si="80"/>
        <v>Davis 31 TCA 12 W</v>
      </c>
      <c r="C1704" s="9" t="s">
        <v>851</v>
      </c>
      <c r="D1704" s="9" t="s">
        <v>2462</v>
      </c>
      <c r="E1704" s="38"/>
      <c r="F1704" s="9"/>
      <c r="G1704" s="9"/>
      <c r="H1704" s="9"/>
      <c r="I1704" s="9">
        <v>94</v>
      </c>
      <c r="J1704" s="9">
        <v>6</v>
      </c>
      <c r="K1704" s="9">
        <v>27</v>
      </c>
      <c r="L1704" s="9">
        <v>335</v>
      </c>
      <c r="M1704" s="9">
        <v>0.28000000000000003</v>
      </c>
      <c r="N1704" s="14">
        <f t="shared" si="78"/>
        <v>0.32142857142857145</v>
      </c>
      <c r="O1704" s="14">
        <f t="shared" si="79"/>
        <v>2.1724137931034475</v>
      </c>
      <c r="P1704" s="9"/>
      <c r="Q1704" s="9"/>
      <c r="R1704" s="9"/>
      <c r="W1704" t="s">
        <v>3530</v>
      </c>
      <c r="X1704" s="6">
        <v>2004</v>
      </c>
      <c r="Z1704" s="6">
        <v>0</v>
      </c>
      <c r="AD1704" s="9">
        <v>84</v>
      </c>
    </row>
    <row r="1705" spans="1:30">
      <c r="A1705" s="9">
        <v>12</v>
      </c>
      <c r="B1705" s="9" t="str">
        <f t="shared" si="80"/>
        <v>Dayton 295-320</v>
      </c>
      <c r="C1705" s="9" t="s">
        <v>970</v>
      </c>
      <c r="D1705" s="9" t="s">
        <v>201</v>
      </c>
      <c r="E1705" s="38"/>
      <c r="F1705" s="9"/>
      <c r="G1705" s="9"/>
      <c r="H1705" s="9">
        <v>115</v>
      </c>
      <c r="I1705" s="9">
        <v>91.6</v>
      </c>
      <c r="J1705" s="9">
        <v>4.3</v>
      </c>
      <c r="K1705" s="9">
        <v>28</v>
      </c>
      <c r="L1705" s="9">
        <v>144.69999999999999</v>
      </c>
      <c r="M1705" s="9">
        <v>0.37</v>
      </c>
      <c r="N1705" s="14">
        <f t="shared" si="78"/>
        <v>0.41791044776119401</v>
      </c>
      <c r="O1705" s="14">
        <f t="shared" si="79"/>
        <v>3.2274143302180685</v>
      </c>
      <c r="P1705" s="9"/>
      <c r="Q1705" s="9"/>
      <c r="R1705" s="9"/>
      <c r="W1705" t="s">
        <v>3530</v>
      </c>
      <c r="X1705" s="6">
        <v>2004</v>
      </c>
      <c r="Z1705" s="6">
        <v>0</v>
      </c>
      <c r="AD1705" s="9">
        <v>67</v>
      </c>
    </row>
    <row r="1706" spans="1:30">
      <c r="A1706" s="9">
        <v>12</v>
      </c>
      <c r="B1706" s="9" t="str">
        <f t="shared" si="80"/>
        <v>Dayton Titanic MKIII</v>
      </c>
      <c r="C1706" s="9" t="s">
        <v>970</v>
      </c>
      <c r="D1706" s="9" t="s">
        <v>2463</v>
      </c>
      <c r="E1706" s="38"/>
      <c r="F1706" s="9"/>
      <c r="G1706" s="9"/>
      <c r="H1706" s="9">
        <v>700</v>
      </c>
      <c r="I1706" s="9"/>
      <c r="J1706" s="9">
        <v>18.7</v>
      </c>
      <c r="K1706" s="9">
        <v>22.2</v>
      </c>
      <c r="L1706" s="9">
        <v>73.900000000000006</v>
      </c>
      <c r="M1706" s="9">
        <v>0.44</v>
      </c>
      <c r="N1706" s="14">
        <f t="shared" si="78"/>
        <v>0.47234042553191485</v>
      </c>
      <c r="O1706" s="14">
        <f t="shared" si="79"/>
        <v>6.4263157894736818</v>
      </c>
      <c r="P1706" s="9"/>
      <c r="Q1706" s="9"/>
      <c r="R1706" s="9"/>
      <c r="W1706" t="s">
        <v>3530</v>
      </c>
      <c r="X1706" s="6">
        <v>2004</v>
      </c>
      <c r="Z1706" s="6">
        <v>0</v>
      </c>
      <c r="AD1706" s="9">
        <v>47</v>
      </c>
    </row>
    <row r="1707" spans="1:30">
      <c r="A1707" s="9">
        <v>12</v>
      </c>
      <c r="B1707" s="9" t="str">
        <f t="shared" si="80"/>
        <v>Dynabel DB-12</v>
      </c>
      <c r="C1707" s="9" t="s">
        <v>2464</v>
      </c>
      <c r="D1707" s="9" t="s">
        <v>2465</v>
      </c>
      <c r="E1707" s="38"/>
      <c r="F1707" s="9"/>
      <c r="G1707" s="9"/>
      <c r="H1707" s="9">
        <v>300</v>
      </c>
      <c r="I1707" s="9">
        <v>90</v>
      </c>
      <c r="J1707" s="9">
        <v>12</v>
      </c>
      <c r="K1707" s="9">
        <v>28.8</v>
      </c>
      <c r="L1707" s="9">
        <v>104.1</v>
      </c>
      <c r="M1707" s="9">
        <v>0.6</v>
      </c>
      <c r="N1707" s="14">
        <f t="shared" si="78"/>
        <v>0.68571428571428572</v>
      </c>
      <c r="O1707" s="14">
        <f t="shared" si="79"/>
        <v>4.7999999999999963</v>
      </c>
      <c r="P1707" s="9"/>
      <c r="Q1707" s="9"/>
      <c r="R1707" s="9"/>
      <c r="W1707" t="s">
        <v>3530</v>
      </c>
      <c r="X1707" s="6">
        <v>2004</v>
      </c>
      <c r="Z1707" s="6">
        <v>0</v>
      </c>
      <c r="AD1707" s="9">
        <v>42</v>
      </c>
    </row>
    <row r="1708" spans="1:30">
      <c r="A1708" s="9">
        <v>12</v>
      </c>
      <c r="B1708" s="9" t="str">
        <f t="shared" si="80"/>
        <v>Dynaudio MW190</v>
      </c>
      <c r="C1708" s="9" t="s">
        <v>1143</v>
      </c>
      <c r="D1708" s="9" t="s">
        <v>2466</v>
      </c>
      <c r="E1708" s="38"/>
      <c r="F1708" s="9"/>
      <c r="G1708" s="9"/>
      <c r="H1708" s="9">
        <v>190</v>
      </c>
      <c r="I1708" s="9"/>
      <c r="J1708" s="9">
        <v>9</v>
      </c>
      <c r="K1708" s="9">
        <v>31</v>
      </c>
      <c r="L1708" s="9">
        <v>143.4</v>
      </c>
      <c r="M1708" s="9">
        <v>0.53</v>
      </c>
      <c r="N1708" s="14">
        <f t="shared" si="78"/>
        <v>0.64583333333333337</v>
      </c>
      <c r="O1708" s="14">
        <f t="shared" si="79"/>
        <v>2.955035971223023</v>
      </c>
      <c r="P1708" s="9"/>
      <c r="Q1708" s="9"/>
      <c r="R1708" s="9"/>
      <c r="W1708" t="s">
        <v>3530</v>
      </c>
      <c r="X1708" s="6">
        <v>2004</v>
      </c>
      <c r="Z1708" s="6">
        <v>0</v>
      </c>
      <c r="AD1708" s="9">
        <v>48</v>
      </c>
    </row>
    <row r="1709" spans="1:30">
      <c r="A1709" s="9">
        <v>12</v>
      </c>
      <c r="B1709" s="9" t="str">
        <f t="shared" si="80"/>
        <v>Earthquake dB12 600 MAX</v>
      </c>
      <c r="C1709" s="9" t="s">
        <v>1461</v>
      </c>
      <c r="D1709" s="9" t="s">
        <v>2467</v>
      </c>
      <c r="E1709" s="38"/>
      <c r="F1709" s="9"/>
      <c r="G1709" s="9"/>
      <c r="H1709" s="9">
        <v>600</v>
      </c>
      <c r="I1709" s="9">
        <v>90</v>
      </c>
      <c r="J1709" s="9"/>
      <c r="K1709" s="9">
        <v>27</v>
      </c>
      <c r="L1709" s="9">
        <v>86.13</v>
      </c>
      <c r="M1709" s="9">
        <v>0.63390000000000002</v>
      </c>
      <c r="N1709" s="14">
        <f t="shared" si="78"/>
        <v>0</v>
      </c>
      <c r="O1709" s="14">
        <f t="shared" si="79"/>
        <v>0</v>
      </c>
      <c r="P1709" s="9"/>
      <c r="Q1709" s="9"/>
      <c r="R1709" s="9"/>
      <c r="W1709" t="s">
        <v>3530</v>
      </c>
      <c r="X1709" s="6">
        <v>2004</v>
      </c>
      <c r="Z1709" s="6">
        <v>0</v>
      </c>
      <c r="AD1709" s="9"/>
    </row>
    <row r="1710" spans="1:30">
      <c r="A1710" s="9">
        <v>12</v>
      </c>
      <c r="B1710" s="9" t="str">
        <f t="shared" si="80"/>
        <v>Earthquake Magma 12</v>
      </c>
      <c r="C1710" s="9" t="s">
        <v>1461</v>
      </c>
      <c r="D1710" s="9" t="s">
        <v>2468</v>
      </c>
      <c r="E1710" s="38"/>
      <c r="F1710" s="9"/>
      <c r="G1710" s="9"/>
      <c r="H1710" s="9">
        <v>500</v>
      </c>
      <c r="I1710" s="9">
        <v>85</v>
      </c>
      <c r="J1710" s="9">
        <v>22</v>
      </c>
      <c r="K1710" s="9">
        <v>27</v>
      </c>
      <c r="L1710" s="9">
        <v>48.6</v>
      </c>
      <c r="M1710" s="9">
        <v>0.46100000000000002</v>
      </c>
      <c r="N1710" s="14">
        <f t="shared" si="78"/>
        <v>0</v>
      </c>
      <c r="O1710" s="14">
        <f t="shared" si="79"/>
        <v>0</v>
      </c>
      <c r="P1710" s="9"/>
      <c r="Q1710" s="9"/>
      <c r="R1710" s="9"/>
      <c r="W1710" t="s">
        <v>3530</v>
      </c>
      <c r="X1710" s="6">
        <v>2004</v>
      </c>
      <c r="Z1710" s="6">
        <v>0</v>
      </c>
      <c r="AD1710" s="9"/>
    </row>
    <row r="1711" spans="1:30">
      <c r="A1711" s="9">
        <v>12</v>
      </c>
      <c r="B1711" s="9" t="str">
        <f t="shared" si="80"/>
        <v>Earthquake TremorX 12R</v>
      </c>
      <c r="C1711" s="9" t="s">
        <v>1461</v>
      </c>
      <c r="D1711" s="9" t="s">
        <v>2469</v>
      </c>
      <c r="E1711" s="38"/>
      <c r="F1711" s="9"/>
      <c r="G1711" s="9"/>
      <c r="H1711" s="9">
        <v>800</v>
      </c>
      <c r="I1711" s="9">
        <v>87</v>
      </c>
      <c r="J1711" s="9">
        <v>12.5</v>
      </c>
      <c r="K1711" s="9">
        <v>27</v>
      </c>
      <c r="L1711" s="9">
        <v>64.8</v>
      </c>
      <c r="M1711" s="9">
        <v>0.63590000000000002</v>
      </c>
      <c r="N1711" s="14">
        <f t="shared" si="78"/>
        <v>0.72972972972972971</v>
      </c>
      <c r="O1711" s="14">
        <f t="shared" si="79"/>
        <v>4.9455022035314133</v>
      </c>
      <c r="P1711" s="9"/>
      <c r="Q1711" s="9"/>
      <c r="R1711" s="9"/>
      <c r="W1711" t="s">
        <v>3530</v>
      </c>
      <c r="X1711" s="6">
        <v>2004</v>
      </c>
      <c r="Z1711" s="6">
        <v>0</v>
      </c>
      <c r="AD1711" s="9">
        <v>37</v>
      </c>
    </row>
    <row r="1712" spans="1:30">
      <c r="A1712" s="9">
        <v>12</v>
      </c>
      <c r="B1712" s="9" t="str">
        <f t="shared" si="80"/>
        <v>EAW PRO L12/554</v>
      </c>
      <c r="C1712" s="9" t="s">
        <v>2470</v>
      </c>
      <c r="D1712" s="9" t="s">
        <v>2471</v>
      </c>
      <c r="E1712" s="38"/>
      <c r="F1712" s="9"/>
      <c r="G1712" s="9"/>
      <c r="H1712" s="9">
        <v>300</v>
      </c>
      <c r="I1712" s="9">
        <v>98</v>
      </c>
      <c r="J1712" s="9">
        <v>5</v>
      </c>
      <c r="K1712" s="9">
        <v>40</v>
      </c>
      <c r="L1712" s="9">
        <v>130</v>
      </c>
      <c r="M1712" s="9">
        <v>0.22389999999999999</v>
      </c>
      <c r="N1712" s="14">
        <f t="shared" si="78"/>
        <v>0.22988505747126436</v>
      </c>
      <c r="O1712" s="14">
        <f t="shared" si="79"/>
        <v>8.5999615901670285</v>
      </c>
      <c r="P1712" s="9"/>
      <c r="Q1712" s="9"/>
      <c r="R1712" s="9"/>
      <c r="W1712" t="s">
        <v>3530</v>
      </c>
      <c r="X1712" s="6">
        <v>2004</v>
      </c>
      <c r="Z1712" s="6">
        <v>0</v>
      </c>
      <c r="AD1712" s="9">
        <v>174</v>
      </c>
    </row>
    <row r="1713" spans="1:30">
      <c r="A1713" s="9">
        <v>12</v>
      </c>
      <c r="B1713" s="9" t="str">
        <f t="shared" si="80"/>
        <v>Eighteen Sound 12LW1400 8 ohm</v>
      </c>
      <c r="C1713" s="9" t="s">
        <v>1145</v>
      </c>
      <c r="D1713" s="9" t="s">
        <v>2472</v>
      </c>
      <c r="E1713" s="38"/>
      <c r="F1713" s="9"/>
      <c r="G1713" s="9"/>
      <c r="H1713" s="9">
        <v>900</v>
      </c>
      <c r="I1713" s="9">
        <v>96</v>
      </c>
      <c r="J1713" s="9">
        <v>9.5</v>
      </c>
      <c r="K1713" s="9">
        <v>48</v>
      </c>
      <c r="L1713" s="9">
        <v>44</v>
      </c>
      <c r="M1713" s="9">
        <v>0.33</v>
      </c>
      <c r="N1713" s="14">
        <f t="shared" si="78"/>
        <v>0.34042553191489361</v>
      </c>
      <c r="O1713" s="14">
        <f t="shared" si="79"/>
        <v>10.775510204081636</v>
      </c>
      <c r="P1713" s="9"/>
      <c r="Q1713" s="9"/>
      <c r="R1713" s="9"/>
      <c r="W1713" t="s">
        <v>3530</v>
      </c>
      <c r="X1713" s="6">
        <v>2004</v>
      </c>
      <c r="Z1713" s="6">
        <v>0</v>
      </c>
      <c r="AD1713" s="9">
        <v>141</v>
      </c>
    </row>
    <row r="1714" spans="1:30">
      <c r="A1714" s="9">
        <v>12</v>
      </c>
      <c r="B1714" s="9" t="str">
        <f t="shared" si="80"/>
        <v>Eighteen Sound 12LW800 8 ohm</v>
      </c>
      <c r="C1714" s="9" t="s">
        <v>1145</v>
      </c>
      <c r="D1714" s="9" t="s">
        <v>2473</v>
      </c>
      <c r="E1714" s="38"/>
      <c r="F1714" s="9"/>
      <c r="G1714" s="9"/>
      <c r="H1714" s="9">
        <v>500</v>
      </c>
      <c r="I1714" s="9">
        <v>96</v>
      </c>
      <c r="J1714" s="9">
        <v>6.5</v>
      </c>
      <c r="K1714" s="9">
        <v>52</v>
      </c>
      <c r="L1714" s="9">
        <v>48</v>
      </c>
      <c r="M1714" s="9">
        <v>0.28999999999999998</v>
      </c>
      <c r="N1714" s="14">
        <f t="shared" si="78"/>
        <v>0.30057803468208094</v>
      </c>
      <c r="O1714" s="14">
        <f t="shared" si="79"/>
        <v>8.240437158469911</v>
      </c>
      <c r="P1714" s="9"/>
      <c r="Q1714" s="9"/>
      <c r="R1714" s="9"/>
      <c r="W1714" t="s">
        <v>3530</v>
      </c>
      <c r="X1714" s="6">
        <v>2004</v>
      </c>
      <c r="Z1714" s="6">
        <v>0</v>
      </c>
      <c r="AD1714" s="9">
        <v>173</v>
      </c>
    </row>
    <row r="1715" spans="1:30">
      <c r="A1715" s="9">
        <v>12</v>
      </c>
      <c r="B1715" s="9" t="str">
        <f t="shared" si="80"/>
        <v>Eighteen Sound 12LW801 8 ohm</v>
      </c>
      <c r="C1715" s="9" t="s">
        <v>1145</v>
      </c>
      <c r="D1715" s="9" t="s">
        <v>2474</v>
      </c>
      <c r="E1715" s="38"/>
      <c r="F1715" s="9"/>
      <c r="G1715" s="9"/>
      <c r="H1715" s="9">
        <v>500</v>
      </c>
      <c r="I1715" s="9">
        <v>96</v>
      </c>
      <c r="J1715" s="9">
        <v>8</v>
      </c>
      <c r="K1715" s="9">
        <v>54</v>
      </c>
      <c r="L1715" s="9">
        <v>41</v>
      </c>
      <c r="M1715" s="9">
        <v>0.33</v>
      </c>
      <c r="N1715" s="14">
        <f t="shared" si="78"/>
        <v>0.33962264150943394</v>
      </c>
      <c r="O1715" s="14">
        <f t="shared" si="79"/>
        <v>11.647058823529441</v>
      </c>
      <c r="P1715" s="9"/>
      <c r="Q1715" s="9"/>
      <c r="R1715" s="9"/>
      <c r="W1715" t="s">
        <v>3530</v>
      </c>
      <c r="X1715" s="6">
        <v>2004</v>
      </c>
      <c r="Z1715" s="6">
        <v>0</v>
      </c>
      <c r="AD1715" s="9">
        <v>159</v>
      </c>
    </row>
    <row r="1716" spans="1:30">
      <c r="A1716" s="9">
        <v>12</v>
      </c>
      <c r="B1716" s="9" t="str">
        <f t="shared" si="80"/>
        <v>Eighteen Sound 12MB1000 8 ohm</v>
      </c>
      <c r="C1716" s="9" t="s">
        <v>1145</v>
      </c>
      <c r="D1716" s="9" t="s">
        <v>2475</v>
      </c>
      <c r="E1716" s="38"/>
      <c r="F1716" s="9"/>
      <c r="G1716" s="9"/>
      <c r="H1716" s="9">
        <v>600</v>
      </c>
      <c r="I1716" s="9">
        <v>102</v>
      </c>
      <c r="J1716" s="9">
        <v>2.5</v>
      </c>
      <c r="K1716" s="9">
        <v>54</v>
      </c>
      <c r="L1716" s="9">
        <v>60</v>
      </c>
      <c r="M1716" s="9">
        <v>0.18</v>
      </c>
      <c r="N1716" s="14">
        <f t="shared" si="78"/>
        <v>0.2</v>
      </c>
      <c r="O1716" s="14">
        <f t="shared" si="79"/>
        <v>1.8000000000000007</v>
      </c>
      <c r="P1716" s="9"/>
      <c r="Q1716" s="9"/>
      <c r="R1716" s="9"/>
      <c r="W1716" t="s">
        <v>3530</v>
      </c>
      <c r="X1716" s="6">
        <v>2004</v>
      </c>
      <c r="Z1716" s="6">
        <v>0</v>
      </c>
      <c r="AD1716" s="9">
        <v>270</v>
      </c>
    </row>
    <row r="1717" spans="1:30">
      <c r="A1717" s="9">
        <v>12</v>
      </c>
      <c r="B1717" s="9" t="str">
        <f t="shared" si="80"/>
        <v>Eighteen Sound 12MB600 8 ohm</v>
      </c>
      <c r="C1717" s="9" t="s">
        <v>1145</v>
      </c>
      <c r="D1717" s="9" t="s">
        <v>2476</v>
      </c>
      <c r="E1717" s="38"/>
      <c r="F1717" s="9"/>
      <c r="G1717" s="9"/>
      <c r="H1717" s="9">
        <v>450</v>
      </c>
      <c r="I1717" s="9">
        <v>101</v>
      </c>
      <c r="J1717" s="9">
        <v>4.5</v>
      </c>
      <c r="K1717" s="9">
        <v>44</v>
      </c>
      <c r="L1717" s="9">
        <v>115</v>
      </c>
      <c r="M1717" s="9">
        <v>0.18</v>
      </c>
      <c r="N1717" s="14">
        <f t="shared" si="78"/>
        <v>0.18965517241379309</v>
      </c>
      <c r="O1717" s="14">
        <f t="shared" si="79"/>
        <v>3.5357142857142962</v>
      </c>
      <c r="P1717" s="9"/>
      <c r="Q1717" s="9"/>
      <c r="R1717" s="9"/>
      <c r="W1717" t="s">
        <v>3530</v>
      </c>
      <c r="X1717" s="6">
        <v>2004</v>
      </c>
      <c r="Z1717" s="6">
        <v>0</v>
      </c>
      <c r="AD1717" s="9">
        <v>232</v>
      </c>
    </row>
    <row r="1718" spans="1:30">
      <c r="A1718" s="9">
        <v>12</v>
      </c>
      <c r="B1718" s="9" t="str">
        <f t="shared" si="80"/>
        <v>Eighteen Sound 12MB606 8 ohm</v>
      </c>
      <c r="C1718" s="9" t="s">
        <v>1145</v>
      </c>
      <c r="D1718" s="9" t="s">
        <v>2477</v>
      </c>
      <c r="E1718" s="38"/>
      <c r="F1718" s="9"/>
      <c r="G1718" s="9"/>
      <c r="H1718" s="9">
        <v>450</v>
      </c>
      <c r="I1718" s="9">
        <v>98</v>
      </c>
      <c r="J1718" s="9">
        <v>6.5</v>
      </c>
      <c r="K1718" s="9">
        <v>50</v>
      </c>
      <c r="L1718" s="9">
        <v>84</v>
      </c>
      <c r="M1718" s="9">
        <v>0.32</v>
      </c>
      <c r="N1718" s="14">
        <f t="shared" si="78"/>
        <v>0.3401360544217687</v>
      </c>
      <c r="O1718" s="14">
        <f t="shared" si="79"/>
        <v>5.4054054054054035</v>
      </c>
      <c r="P1718" s="9"/>
      <c r="Q1718" s="9"/>
      <c r="R1718" s="9"/>
      <c r="W1718" t="s">
        <v>3530</v>
      </c>
      <c r="X1718" s="6">
        <v>2004</v>
      </c>
      <c r="Z1718" s="6">
        <v>0</v>
      </c>
      <c r="AD1718" s="9">
        <v>147</v>
      </c>
    </row>
    <row r="1719" spans="1:30">
      <c r="A1719" s="9">
        <v>12</v>
      </c>
      <c r="B1719" s="9" t="str">
        <f t="shared" si="80"/>
        <v>Eighteen Sound 12MB700 8 ohm</v>
      </c>
      <c r="C1719" s="9" t="s">
        <v>1145</v>
      </c>
      <c r="D1719" s="9" t="s">
        <v>2478</v>
      </c>
      <c r="E1719" s="38"/>
      <c r="F1719" s="9"/>
      <c r="G1719" s="9"/>
      <c r="H1719" s="9">
        <v>450</v>
      </c>
      <c r="I1719" s="9">
        <v>101.5</v>
      </c>
      <c r="J1719" s="9">
        <v>4.5</v>
      </c>
      <c r="K1719" s="9">
        <v>49</v>
      </c>
      <c r="L1719" s="9">
        <v>101</v>
      </c>
      <c r="M1719" s="9">
        <v>0.19</v>
      </c>
      <c r="N1719" s="14">
        <f t="shared" si="78"/>
        <v>0.2</v>
      </c>
      <c r="O1719" s="14">
        <f t="shared" si="79"/>
        <v>3.7999999999999945</v>
      </c>
      <c r="P1719" s="9"/>
      <c r="Q1719" s="9"/>
      <c r="R1719" s="9"/>
      <c r="W1719" t="s">
        <v>3530</v>
      </c>
      <c r="X1719" s="6">
        <v>2004</v>
      </c>
      <c r="Z1719" s="6">
        <v>0</v>
      </c>
      <c r="AD1719" s="9">
        <v>245</v>
      </c>
    </row>
    <row r="1720" spans="1:30">
      <c r="A1720" s="9">
        <v>12</v>
      </c>
      <c r="B1720" s="9" t="str">
        <f t="shared" si="80"/>
        <v>Eighteen Sound 12ND520 8 ohm</v>
      </c>
      <c r="C1720" s="9" t="s">
        <v>1145</v>
      </c>
      <c r="D1720" s="9" t="s">
        <v>2479</v>
      </c>
      <c r="E1720" s="38"/>
      <c r="F1720" s="9"/>
      <c r="G1720" s="9"/>
      <c r="H1720" s="9">
        <v>300</v>
      </c>
      <c r="I1720" s="9">
        <v>99.5</v>
      </c>
      <c r="J1720" s="9">
        <v>4</v>
      </c>
      <c r="K1720" s="9">
        <v>50</v>
      </c>
      <c r="L1720" s="9">
        <v>95.5</v>
      </c>
      <c r="M1720" s="9">
        <v>0.35</v>
      </c>
      <c r="N1720" s="14">
        <f t="shared" si="78"/>
        <v>0.37878787878787878</v>
      </c>
      <c r="O1720" s="14">
        <f t="shared" si="79"/>
        <v>4.6052631578947381</v>
      </c>
      <c r="P1720" s="9"/>
      <c r="Q1720" s="9"/>
      <c r="R1720" s="9"/>
      <c r="W1720" t="s">
        <v>3530</v>
      </c>
      <c r="X1720" s="6">
        <v>2004</v>
      </c>
      <c r="Z1720" s="6">
        <v>0</v>
      </c>
      <c r="AD1720" s="9">
        <v>132</v>
      </c>
    </row>
    <row r="1721" spans="1:30">
      <c r="A1721" s="9">
        <v>12</v>
      </c>
      <c r="B1721" s="9" t="str">
        <f t="shared" si="80"/>
        <v>Eighteen Sound 12ND610 8 ohm</v>
      </c>
      <c r="C1721" s="9" t="s">
        <v>1145</v>
      </c>
      <c r="D1721" s="9" t="s">
        <v>2480</v>
      </c>
      <c r="E1721" s="38"/>
      <c r="F1721" s="9"/>
      <c r="G1721" s="9"/>
      <c r="H1721" s="9">
        <v>450</v>
      </c>
      <c r="I1721" s="9">
        <v>103</v>
      </c>
      <c r="J1721" s="9">
        <v>3.5</v>
      </c>
      <c r="K1721" s="9">
        <v>49</v>
      </c>
      <c r="L1721" s="9">
        <v>87.4</v>
      </c>
      <c r="M1721" s="9">
        <v>0.16</v>
      </c>
      <c r="N1721" s="14">
        <f t="shared" si="78"/>
        <v>0.1701388888888889</v>
      </c>
      <c r="O1721" s="14">
        <f t="shared" si="79"/>
        <v>2.6849315068493107</v>
      </c>
      <c r="P1721" s="9"/>
      <c r="Q1721" s="9"/>
      <c r="R1721" s="9"/>
      <c r="W1721" t="s">
        <v>3530</v>
      </c>
      <c r="X1721" s="6">
        <v>2004</v>
      </c>
      <c r="Z1721" s="6">
        <v>0</v>
      </c>
      <c r="AD1721" s="9">
        <v>288</v>
      </c>
    </row>
    <row r="1722" spans="1:30">
      <c r="A1722" s="9">
        <v>12</v>
      </c>
      <c r="B1722" s="9" t="str">
        <f t="shared" si="80"/>
        <v>Eighteen Sound 12ND930 8 ohm</v>
      </c>
      <c r="C1722" s="9" t="s">
        <v>1145</v>
      </c>
      <c r="D1722" s="9" t="s">
        <v>2481</v>
      </c>
      <c r="E1722" s="38"/>
      <c r="F1722" s="9"/>
      <c r="G1722" s="9"/>
      <c r="H1722" s="9">
        <v>500</v>
      </c>
      <c r="I1722" s="9">
        <v>98</v>
      </c>
      <c r="J1722" s="9">
        <v>7.5</v>
      </c>
      <c r="K1722" s="9">
        <v>50</v>
      </c>
      <c r="L1722" s="9">
        <v>54.7</v>
      </c>
      <c r="M1722" s="9">
        <v>0.28000000000000003</v>
      </c>
      <c r="N1722" s="14">
        <f t="shared" si="78"/>
        <v>0.29069767441860467</v>
      </c>
      <c r="O1722" s="14">
        <f t="shared" si="79"/>
        <v>7.6086956521739246</v>
      </c>
      <c r="P1722" s="9"/>
      <c r="Q1722" s="9"/>
      <c r="R1722" s="9"/>
      <c r="W1722" t="s">
        <v>3530</v>
      </c>
      <c r="X1722" s="6">
        <v>2004</v>
      </c>
      <c r="Z1722" s="6">
        <v>0</v>
      </c>
      <c r="AD1722" s="9">
        <v>172</v>
      </c>
    </row>
    <row r="1723" spans="1:30">
      <c r="A1723" s="9">
        <v>12</v>
      </c>
      <c r="B1723" s="9" t="str">
        <f t="shared" si="80"/>
        <v>Eighteen Sound 12TC300 8 ohm</v>
      </c>
      <c r="C1723" s="9" t="s">
        <v>1145</v>
      </c>
      <c r="D1723" s="9" t="s">
        <v>2482</v>
      </c>
      <c r="E1723" s="38"/>
      <c r="F1723" s="9"/>
      <c r="G1723" s="9"/>
      <c r="H1723" s="9">
        <v>175</v>
      </c>
      <c r="I1723" s="9">
        <v>99.5</v>
      </c>
      <c r="J1723" s="9">
        <v>1.5</v>
      </c>
      <c r="K1723" s="9">
        <v>78</v>
      </c>
      <c r="L1723" s="9">
        <v>56.5</v>
      </c>
      <c r="M1723" s="9">
        <v>0.43</v>
      </c>
      <c r="N1723" s="14">
        <f t="shared" si="78"/>
        <v>0.45086705202312138</v>
      </c>
      <c r="O1723" s="14">
        <f t="shared" si="79"/>
        <v>9.2908587257617707</v>
      </c>
      <c r="P1723" s="9"/>
      <c r="Q1723" s="9"/>
      <c r="R1723" s="9"/>
      <c r="W1723" t="s">
        <v>3530</v>
      </c>
      <c r="X1723" s="6">
        <v>2004</v>
      </c>
      <c r="Z1723" s="6">
        <v>0</v>
      </c>
      <c r="AD1723" s="9">
        <v>173</v>
      </c>
    </row>
    <row r="1724" spans="1:30">
      <c r="A1724" s="9">
        <v>12</v>
      </c>
      <c r="B1724" s="9" t="str">
        <f t="shared" si="80"/>
        <v>Eighteen Sound 12W1300 8 ohm</v>
      </c>
      <c r="C1724" s="9" t="s">
        <v>1145</v>
      </c>
      <c r="D1724" s="9" t="s">
        <v>2483</v>
      </c>
      <c r="E1724" s="38"/>
      <c r="F1724" s="9"/>
      <c r="G1724" s="9"/>
      <c r="H1724" s="9">
        <v>750</v>
      </c>
      <c r="I1724" s="9">
        <v>96.5</v>
      </c>
      <c r="J1724" s="9">
        <v>9</v>
      </c>
      <c r="K1724" s="9">
        <v>50</v>
      </c>
      <c r="L1724" s="9">
        <v>56.4</v>
      </c>
      <c r="M1724" s="9">
        <v>0.26</v>
      </c>
      <c r="N1724" s="14">
        <f t="shared" si="78"/>
        <v>0.27932960893854747</v>
      </c>
      <c r="O1724" s="14">
        <f t="shared" si="79"/>
        <v>3.7572254335260173</v>
      </c>
      <c r="P1724" s="9"/>
      <c r="Q1724" s="9"/>
      <c r="R1724" s="9"/>
      <c r="W1724" t="s">
        <v>3530</v>
      </c>
      <c r="X1724" s="6">
        <v>2004</v>
      </c>
      <c r="Z1724" s="6">
        <v>0</v>
      </c>
      <c r="AD1724" s="9">
        <v>179</v>
      </c>
    </row>
    <row r="1725" spans="1:30">
      <c r="A1725" s="9">
        <v>12</v>
      </c>
      <c r="B1725" s="9" t="str">
        <f t="shared" si="80"/>
        <v>Eighteen Sound 12W500 8 ohm</v>
      </c>
      <c r="C1725" s="9" t="s">
        <v>1145</v>
      </c>
      <c r="D1725" s="9" t="s">
        <v>2484</v>
      </c>
      <c r="E1725" s="38"/>
      <c r="F1725" s="9"/>
      <c r="G1725" s="9"/>
      <c r="H1725" s="9">
        <v>350</v>
      </c>
      <c r="I1725" s="9">
        <v>99.5</v>
      </c>
      <c r="J1725" s="9">
        <v>4</v>
      </c>
      <c r="K1725" s="9">
        <v>46</v>
      </c>
      <c r="L1725" s="9">
        <v>123</v>
      </c>
      <c r="M1725" s="9">
        <v>0.36</v>
      </c>
      <c r="N1725" s="14">
        <f t="shared" si="78"/>
        <v>0.38016528925619836</v>
      </c>
      <c r="O1725" s="14">
        <f t="shared" si="79"/>
        <v>6.78688524590165</v>
      </c>
      <c r="P1725" s="9"/>
      <c r="Q1725" s="9"/>
      <c r="R1725" s="9"/>
      <c r="W1725" t="s">
        <v>3530</v>
      </c>
      <c r="X1725" s="6">
        <v>2004</v>
      </c>
      <c r="Z1725" s="6">
        <v>0</v>
      </c>
      <c r="AD1725" s="9">
        <v>121</v>
      </c>
    </row>
    <row r="1726" spans="1:30">
      <c r="A1726" s="9">
        <v>12</v>
      </c>
      <c r="B1726" s="9" t="str">
        <f t="shared" si="80"/>
        <v>Eighteen Sound 12W501 8 ohm</v>
      </c>
      <c r="C1726" s="9" t="s">
        <v>1145</v>
      </c>
      <c r="D1726" s="9" t="s">
        <v>2485</v>
      </c>
      <c r="E1726" s="38"/>
      <c r="F1726" s="9"/>
      <c r="G1726" s="9"/>
      <c r="H1726" s="9">
        <v>320</v>
      </c>
      <c r="I1726" s="9">
        <v>99</v>
      </c>
      <c r="J1726" s="9">
        <v>4</v>
      </c>
      <c r="K1726" s="9">
        <v>46</v>
      </c>
      <c r="L1726" s="9">
        <v>123</v>
      </c>
      <c r="M1726" s="9">
        <v>0.37</v>
      </c>
      <c r="N1726" s="14">
        <f t="shared" si="78"/>
        <v>0.38983050847457629</v>
      </c>
      <c r="O1726" s="14">
        <f t="shared" si="79"/>
        <v>7.273504273504269</v>
      </c>
      <c r="P1726" s="9"/>
      <c r="Q1726" s="9"/>
      <c r="R1726" s="9"/>
      <c r="W1726" t="s">
        <v>3530</v>
      </c>
      <c r="X1726" s="6">
        <v>2004</v>
      </c>
      <c r="Z1726" s="6">
        <v>0</v>
      </c>
      <c r="AD1726" s="9">
        <v>118</v>
      </c>
    </row>
    <row r="1727" spans="1:30">
      <c r="A1727" s="9">
        <v>12</v>
      </c>
      <c r="B1727" s="9" t="str">
        <f t="shared" si="80"/>
        <v>Eighteen Sound 12W700 8 ohm</v>
      </c>
      <c r="C1727" s="9" t="s">
        <v>1145</v>
      </c>
      <c r="D1727" s="9" t="s">
        <v>2486</v>
      </c>
      <c r="E1727" s="38"/>
      <c r="F1727" s="9"/>
      <c r="G1727" s="9"/>
      <c r="H1727" s="9">
        <v>450</v>
      </c>
      <c r="I1727" s="9">
        <v>98</v>
      </c>
      <c r="J1727" s="9">
        <v>6.5</v>
      </c>
      <c r="K1727" s="9">
        <v>58</v>
      </c>
      <c r="L1727" s="9">
        <v>55</v>
      </c>
      <c r="M1727" s="9">
        <v>0.36</v>
      </c>
      <c r="N1727" s="14">
        <f t="shared" si="78"/>
        <v>0.36942675159235666</v>
      </c>
      <c r="O1727" s="14">
        <f t="shared" si="79"/>
        <v>14.10810810810821</v>
      </c>
      <c r="P1727" s="9"/>
      <c r="Q1727" s="9"/>
      <c r="R1727" s="9"/>
      <c r="W1727" t="s">
        <v>3530</v>
      </c>
      <c r="X1727" s="6">
        <v>2004</v>
      </c>
      <c r="Z1727" s="6">
        <v>0</v>
      </c>
      <c r="AD1727" s="9">
        <v>157</v>
      </c>
    </row>
    <row r="1728" spans="1:30">
      <c r="A1728" s="9">
        <v>12</v>
      </c>
      <c r="B1728" s="9" t="str">
        <f t="shared" si="80"/>
        <v>Electro Voice DL12BFH</v>
      </c>
      <c r="C1728" s="9" t="s">
        <v>1927</v>
      </c>
      <c r="D1728" s="9" t="s">
        <v>2487</v>
      </c>
      <c r="E1728" s="38"/>
      <c r="F1728" s="9"/>
      <c r="G1728" s="9"/>
      <c r="H1728" s="9">
        <v>300</v>
      </c>
      <c r="I1728" s="9">
        <v>96</v>
      </c>
      <c r="J1728" s="9">
        <v>4.0599999999999996</v>
      </c>
      <c r="K1728" s="9">
        <v>60.04</v>
      </c>
      <c r="L1728" s="9">
        <v>55.02</v>
      </c>
      <c r="M1728" s="9">
        <v>0.30680000000000002</v>
      </c>
      <c r="N1728" s="14">
        <f t="shared" si="78"/>
        <v>0.31767195767195766</v>
      </c>
      <c r="O1728" s="14">
        <f t="shared" si="79"/>
        <v>8.964508467977458</v>
      </c>
      <c r="P1728" s="9"/>
      <c r="Q1728" s="9"/>
      <c r="R1728" s="9"/>
      <c r="W1728" t="s">
        <v>3530</v>
      </c>
      <c r="X1728" s="6">
        <v>2004</v>
      </c>
      <c r="Z1728" s="6">
        <v>0</v>
      </c>
      <c r="AD1728" s="9">
        <v>189</v>
      </c>
    </row>
    <row r="1729" spans="1:30">
      <c r="A1729" s="9">
        <v>12</v>
      </c>
      <c r="B1729" s="9" t="str">
        <f t="shared" si="80"/>
        <v>Electro Voice DL12ST</v>
      </c>
      <c r="C1729" s="9" t="s">
        <v>1927</v>
      </c>
      <c r="D1729" s="9" t="s">
        <v>2488</v>
      </c>
      <c r="E1729" s="38"/>
      <c r="F1729" s="9"/>
      <c r="G1729" s="9"/>
      <c r="H1729" s="9">
        <v>300</v>
      </c>
      <c r="I1729" s="9">
        <v>98</v>
      </c>
      <c r="J1729" s="9">
        <v>4.0599999999999996</v>
      </c>
      <c r="K1729" s="9">
        <v>72.73</v>
      </c>
      <c r="L1729" s="9">
        <v>46.25</v>
      </c>
      <c r="M1729" s="9">
        <v>0.29959999999999998</v>
      </c>
      <c r="N1729" s="14">
        <f t="shared" si="78"/>
        <v>0.31214592274678116</v>
      </c>
      <c r="O1729" s="14">
        <f t="shared" si="79"/>
        <v>7.4541283524904012</v>
      </c>
      <c r="P1729" s="9"/>
      <c r="Q1729" s="9"/>
      <c r="R1729" s="9"/>
      <c r="W1729" t="s">
        <v>3530</v>
      </c>
      <c r="X1729" s="6">
        <v>2004</v>
      </c>
      <c r="Z1729" s="6">
        <v>0</v>
      </c>
      <c r="AD1729" s="9">
        <v>233</v>
      </c>
    </row>
    <row r="1730" spans="1:30">
      <c r="A1730" s="9">
        <v>12</v>
      </c>
      <c r="B1730" s="9" t="str">
        <f t="shared" si="80"/>
        <v>Electro Voice ND12A</v>
      </c>
      <c r="C1730" s="9" t="s">
        <v>1927</v>
      </c>
      <c r="D1730" s="9" t="s">
        <v>2489</v>
      </c>
      <c r="E1730" s="38"/>
      <c r="F1730" s="9"/>
      <c r="G1730" s="9"/>
      <c r="H1730" s="9">
        <v>300</v>
      </c>
      <c r="I1730" s="9">
        <v>102</v>
      </c>
      <c r="J1730" s="9">
        <v>4.0599999999999996</v>
      </c>
      <c r="K1730" s="9">
        <v>67.11</v>
      </c>
      <c r="L1730" s="9">
        <v>55.31</v>
      </c>
      <c r="M1730" s="9">
        <v>0.13489999999999999</v>
      </c>
      <c r="N1730" s="14">
        <f t="shared" ref="N1730:N1793" si="81">IF(AD1730&gt;0,K1730/AD1730,0)</f>
        <v>0.13780287474332648</v>
      </c>
      <c r="O1730" s="14">
        <f t="shared" ref="O1730:O1793" si="82">IF(AD1730&gt;0,1/(1/M1730-1/N1730),0)</f>
        <v>6.4038614981962256</v>
      </c>
      <c r="P1730" s="9"/>
      <c r="Q1730" s="9"/>
      <c r="R1730" s="9"/>
      <c r="W1730" t="s">
        <v>3530</v>
      </c>
      <c r="X1730" s="6">
        <v>2004</v>
      </c>
      <c r="Z1730" s="6">
        <v>0</v>
      </c>
      <c r="AD1730" s="9">
        <v>487</v>
      </c>
    </row>
    <row r="1731" spans="1:30">
      <c r="A1731" s="9">
        <v>12</v>
      </c>
      <c r="B1731" s="9" t="str">
        <f t="shared" ref="B1731:B1794" si="83">CONCATENATE(C1731,CHAR(32),D1731)</f>
        <v>Electro Voice ND12A</v>
      </c>
      <c r="C1731" s="9" t="s">
        <v>1927</v>
      </c>
      <c r="D1731" s="9" t="s">
        <v>2489</v>
      </c>
      <c r="E1731" s="38"/>
      <c r="F1731" s="9"/>
      <c r="G1731" s="9"/>
      <c r="H1731" s="9">
        <v>300</v>
      </c>
      <c r="I1731" s="9">
        <v>102</v>
      </c>
      <c r="J1731" s="9">
        <v>4.0599999999999996</v>
      </c>
      <c r="K1731" s="9">
        <v>67.11</v>
      </c>
      <c r="L1731" s="9">
        <v>55.31</v>
      </c>
      <c r="M1731" s="9">
        <v>0.13489999999999999</v>
      </c>
      <c r="N1731" s="14">
        <f t="shared" si="81"/>
        <v>0.13780287474332648</v>
      </c>
      <c r="O1731" s="14">
        <f t="shared" si="82"/>
        <v>6.4038614981962256</v>
      </c>
      <c r="P1731" s="9"/>
      <c r="Q1731" s="9"/>
      <c r="R1731" s="9"/>
      <c r="W1731" t="s">
        <v>3530</v>
      </c>
      <c r="X1731" s="6">
        <v>2004</v>
      </c>
      <c r="Z1731" s="6">
        <v>0</v>
      </c>
      <c r="AD1731" s="9">
        <v>487</v>
      </c>
    </row>
    <row r="1732" spans="1:30">
      <c r="A1732" s="9">
        <v>12</v>
      </c>
      <c r="B1732" s="9" t="str">
        <f t="shared" si="83"/>
        <v>Elemental Designs E12A.22</v>
      </c>
      <c r="C1732" s="9" t="s">
        <v>2490</v>
      </c>
      <c r="D1732" s="9" t="s">
        <v>2491</v>
      </c>
      <c r="E1732" s="38"/>
      <c r="F1732" s="9"/>
      <c r="G1732" s="9"/>
      <c r="H1732" s="9">
        <v>1400</v>
      </c>
      <c r="I1732" s="9"/>
      <c r="J1732" s="9">
        <v>26</v>
      </c>
      <c r="K1732" s="9">
        <v>27.3</v>
      </c>
      <c r="L1732" s="9">
        <v>47.27</v>
      </c>
      <c r="M1732" s="9">
        <v>0.41</v>
      </c>
      <c r="N1732" s="14">
        <f t="shared" si="81"/>
        <v>0.44754098360655736</v>
      </c>
      <c r="O1732" s="14">
        <f t="shared" si="82"/>
        <v>4.8877729257641951</v>
      </c>
      <c r="P1732" s="9"/>
      <c r="Q1732" s="9"/>
      <c r="R1732" s="9"/>
      <c r="W1732" t="s">
        <v>3530</v>
      </c>
      <c r="X1732" s="6">
        <v>2004</v>
      </c>
      <c r="Z1732" s="6">
        <v>0</v>
      </c>
      <c r="AD1732" s="9">
        <v>61</v>
      </c>
    </row>
    <row r="1733" spans="1:30">
      <c r="A1733" s="9">
        <v>12</v>
      </c>
      <c r="B1733" s="9" t="str">
        <f t="shared" si="83"/>
        <v>Eminence Alpha 12</v>
      </c>
      <c r="C1733" s="9" t="s">
        <v>1148</v>
      </c>
      <c r="D1733" s="9" t="s">
        <v>2492</v>
      </c>
      <c r="E1733" s="38"/>
      <c r="F1733" s="9"/>
      <c r="G1733" s="9"/>
      <c r="H1733" s="9">
        <v>150</v>
      </c>
      <c r="I1733" s="9"/>
      <c r="J1733" s="9">
        <v>2.4</v>
      </c>
      <c r="K1733" s="9">
        <v>49</v>
      </c>
      <c r="L1733" s="9">
        <v>121.5</v>
      </c>
      <c r="M1733" s="9">
        <v>0.77</v>
      </c>
      <c r="N1733" s="14">
        <f t="shared" si="81"/>
        <v>0.875</v>
      </c>
      <c r="O1733" s="14">
        <f t="shared" si="82"/>
        <v>6.4166666666666643</v>
      </c>
      <c r="P1733" s="9"/>
      <c r="Q1733" s="9"/>
      <c r="R1733" s="9"/>
      <c r="W1733" t="s">
        <v>3530</v>
      </c>
      <c r="X1733" s="6">
        <v>2004</v>
      </c>
      <c r="Z1733" s="6">
        <v>0</v>
      </c>
      <c r="AD1733" s="9">
        <v>56</v>
      </c>
    </row>
    <row r="1734" spans="1:30">
      <c r="A1734" s="9">
        <v>12</v>
      </c>
      <c r="B1734" s="9" t="str">
        <f t="shared" si="83"/>
        <v>Eminence Beta 12</v>
      </c>
      <c r="C1734" s="9" t="s">
        <v>1148</v>
      </c>
      <c r="D1734" s="9" t="s">
        <v>2493</v>
      </c>
      <c r="E1734" s="38"/>
      <c r="F1734" s="9"/>
      <c r="G1734" s="9"/>
      <c r="H1734" s="9">
        <v>250</v>
      </c>
      <c r="I1734" s="9"/>
      <c r="J1734" s="9">
        <v>0.8</v>
      </c>
      <c r="K1734" s="9">
        <v>50</v>
      </c>
      <c r="L1734" s="9">
        <v>114.7</v>
      </c>
      <c r="M1734" s="9">
        <v>0.52</v>
      </c>
      <c r="N1734" s="14">
        <f t="shared" si="81"/>
        <v>0.56818181818181823</v>
      </c>
      <c r="O1734" s="14">
        <f t="shared" si="82"/>
        <v>6.1320754716981112</v>
      </c>
      <c r="P1734" s="9"/>
      <c r="Q1734" s="9"/>
      <c r="R1734" s="9"/>
      <c r="W1734" t="s">
        <v>3530</v>
      </c>
      <c r="X1734" s="6">
        <v>2004</v>
      </c>
      <c r="Z1734" s="6">
        <v>0</v>
      </c>
      <c r="AD1734" s="9">
        <v>88</v>
      </c>
    </row>
    <row r="1735" spans="1:30">
      <c r="A1735" s="9">
        <v>12</v>
      </c>
      <c r="B1735" s="9" t="str">
        <f t="shared" si="83"/>
        <v>Eminence Beta 12CX</v>
      </c>
      <c r="C1735" s="9" t="s">
        <v>1148</v>
      </c>
      <c r="D1735" s="9" t="s">
        <v>2494</v>
      </c>
      <c r="E1735" s="38"/>
      <c r="F1735" s="9"/>
      <c r="G1735" s="9"/>
      <c r="H1735" s="9">
        <v>250</v>
      </c>
      <c r="I1735" s="9"/>
      <c r="J1735" s="9">
        <v>3</v>
      </c>
      <c r="K1735" s="9">
        <v>43</v>
      </c>
      <c r="L1735" s="9">
        <v>161</v>
      </c>
      <c r="M1735" s="9">
        <v>0.48</v>
      </c>
      <c r="N1735" s="14">
        <f t="shared" si="81"/>
        <v>0.51190476190476186</v>
      </c>
      <c r="O1735" s="14">
        <f t="shared" si="82"/>
        <v>7.701492537313432</v>
      </c>
      <c r="P1735" s="9"/>
      <c r="Q1735" s="9"/>
      <c r="R1735" s="9"/>
      <c r="W1735" t="s">
        <v>3530</v>
      </c>
      <c r="X1735" s="6">
        <v>2004</v>
      </c>
      <c r="Z1735" s="6">
        <v>0</v>
      </c>
      <c r="AD1735" s="9">
        <v>84</v>
      </c>
    </row>
    <row r="1736" spans="1:30">
      <c r="A1736" s="9">
        <v>12</v>
      </c>
      <c r="B1736" s="9" t="str">
        <f t="shared" si="83"/>
        <v>Eminence Beta 12LT</v>
      </c>
      <c r="C1736" s="9" t="s">
        <v>1148</v>
      </c>
      <c r="D1736" s="9" t="s">
        <v>2495</v>
      </c>
      <c r="E1736" s="38"/>
      <c r="F1736" s="9"/>
      <c r="G1736" s="9"/>
      <c r="H1736" s="9">
        <v>225</v>
      </c>
      <c r="I1736" s="9"/>
      <c r="J1736" s="9">
        <v>0.8</v>
      </c>
      <c r="K1736" s="9">
        <v>45</v>
      </c>
      <c r="L1736" s="9">
        <v>136.30000000000001</v>
      </c>
      <c r="M1736" s="9">
        <v>0.51</v>
      </c>
      <c r="N1736" s="14">
        <f t="shared" si="81"/>
        <v>0.54878048780487809</v>
      </c>
      <c r="O1736" s="14">
        <f t="shared" si="82"/>
        <v>7.2169811320754746</v>
      </c>
      <c r="P1736" s="9"/>
      <c r="Q1736" s="9"/>
      <c r="R1736" s="9"/>
      <c r="W1736" t="s">
        <v>3530</v>
      </c>
      <c r="X1736" s="6">
        <v>2004</v>
      </c>
      <c r="Z1736" s="6">
        <v>0</v>
      </c>
      <c r="AD1736" s="9">
        <v>82</v>
      </c>
    </row>
    <row r="1737" spans="1:30">
      <c r="A1737" s="9">
        <v>12</v>
      </c>
      <c r="B1737" s="9" t="str">
        <f t="shared" si="83"/>
        <v>Eminence Delta 12</v>
      </c>
      <c r="C1737" s="9" t="s">
        <v>1148</v>
      </c>
      <c r="D1737" s="9" t="s">
        <v>2496</v>
      </c>
      <c r="E1737" s="38"/>
      <c r="F1737" s="9"/>
      <c r="G1737" s="9"/>
      <c r="H1737" s="9">
        <v>400</v>
      </c>
      <c r="I1737" s="9"/>
      <c r="J1737" s="9">
        <v>1.6</v>
      </c>
      <c r="K1737" s="9">
        <v>55</v>
      </c>
      <c r="L1737" s="9">
        <v>81.3</v>
      </c>
      <c r="M1737" s="9">
        <v>0.43</v>
      </c>
      <c r="N1737" s="14">
        <f t="shared" si="81"/>
        <v>0.45833333333333331</v>
      </c>
      <c r="O1737" s="14">
        <f t="shared" si="82"/>
        <v>6.9558823529411837</v>
      </c>
      <c r="P1737" s="9"/>
      <c r="Q1737" s="9"/>
      <c r="R1737" s="9"/>
      <c r="W1737" t="s">
        <v>3530</v>
      </c>
      <c r="X1737" s="6">
        <v>2004</v>
      </c>
      <c r="Z1737" s="6">
        <v>0</v>
      </c>
      <c r="AD1737" s="9">
        <v>120</v>
      </c>
    </row>
    <row r="1738" spans="1:30">
      <c r="A1738" s="9">
        <v>12</v>
      </c>
      <c r="B1738" s="9" t="str">
        <f t="shared" si="83"/>
        <v>Eminence Delta 12LF</v>
      </c>
      <c r="C1738" s="9" t="s">
        <v>1148</v>
      </c>
      <c r="D1738" s="9" t="s">
        <v>2497</v>
      </c>
      <c r="E1738" s="38"/>
      <c r="F1738" s="9"/>
      <c r="G1738" s="9"/>
      <c r="H1738" s="9">
        <v>500</v>
      </c>
      <c r="I1738" s="9"/>
      <c r="J1738" s="9">
        <v>4.8</v>
      </c>
      <c r="K1738" s="9">
        <v>45</v>
      </c>
      <c r="L1738" s="9">
        <v>67.88</v>
      </c>
      <c r="M1738" s="9">
        <v>0.42</v>
      </c>
      <c r="N1738" s="14">
        <f t="shared" si="81"/>
        <v>0.45</v>
      </c>
      <c r="O1738" s="14">
        <f t="shared" si="82"/>
        <v>6.3000000000000052</v>
      </c>
      <c r="P1738" s="9"/>
      <c r="Q1738" s="9"/>
      <c r="R1738" s="9"/>
      <c r="W1738" t="s">
        <v>3530</v>
      </c>
      <c r="X1738" s="6">
        <v>2004</v>
      </c>
      <c r="Z1738" s="6">
        <v>0</v>
      </c>
      <c r="AD1738" s="9">
        <v>100</v>
      </c>
    </row>
    <row r="1739" spans="1:30">
      <c r="A1739" s="9">
        <v>12</v>
      </c>
      <c r="B1739" s="9" t="str">
        <f t="shared" si="83"/>
        <v>Eminence Delta Pro 12</v>
      </c>
      <c r="C1739" s="9" t="s">
        <v>1148</v>
      </c>
      <c r="D1739" s="9" t="s">
        <v>2498</v>
      </c>
      <c r="E1739" s="38"/>
      <c r="F1739" s="9"/>
      <c r="G1739" s="9"/>
      <c r="H1739" s="9">
        <v>400</v>
      </c>
      <c r="I1739" s="9"/>
      <c r="J1739" s="9">
        <v>3.2</v>
      </c>
      <c r="K1739" s="9">
        <v>51</v>
      </c>
      <c r="L1739" s="9">
        <v>81.7</v>
      </c>
      <c r="M1739" s="9">
        <v>0.35</v>
      </c>
      <c r="N1739" s="14">
        <f t="shared" si="81"/>
        <v>0.36956521739130432</v>
      </c>
      <c r="O1739" s="14">
        <f t="shared" si="82"/>
        <v>6.6111111111111152</v>
      </c>
      <c r="P1739" s="9"/>
      <c r="Q1739" s="9"/>
      <c r="R1739" s="9"/>
      <c r="W1739" t="s">
        <v>3530</v>
      </c>
      <c r="X1739" s="6">
        <v>2004</v>
      </c>
      <c r="Z1739" s="6">
        <v>0</v>
      </c>
      <c r="AD1739" s="9">
        <v>138</v>
      </c>
    </row>
    <row r="1740" spans="1:30">
      <c r="A1740" s="9">
        <v>12</v>
      </c>
      <c r="B1740" s="9" t="str">
        <f t="shared" si="83"/>
        <v>Eminence Deltalite 2512</v>
      </c>
      <c r="C1740" s="9" t="s">
        <v>1148</v>
      </c>
      <c r="D1740" s="9" t="s">
        <v>2499</v>
      </c>
      <c r="E1740" s="38"/>
      <c r="F1740" s="9"/>
      <c r="G1740" s="9"/>
      <c r="H1740" s="9">
        <v>300</v>
      </c>
      <c r="I1740" s="9"/>
      <c r="J1740" s="9">
        <v>2.9</v>
      </c>
      <c r="K1740" s="9">
        <v>42.13</v>
      </c>
      <c r="L1740" s="9">
        <v>154.52000000000001</v>
      </c>
      <c r="M1740" s="9">
        <v>0.36</v>
      </c>
      <c r="N1740" s="14">
        <f t="shared" si="81"/>
        <v>0.40123809523809528</v>
      </c>
      <c r="O1740" s="14">
        <f t="shared" si="82"/>
        <v>3.5027251732101594</v>
      </c>
      <c r="P1740" s="9"/>
      <c r="Q1740" s="9"/>
      <c r="R1740" s="9"/>
      <c r="W1740" t="s">
        <v>3530</v>
      </c>
      <c r="X1740" s="6">
        <v>2004</v>
      </c>
      <c r="Z1740" s="6">
        <v>0</v>
      </c>
      <c r="AD1740" s="9">
        <v>105</v>
      </c>
    </row>
    <row r="1741" spans="1:30">
      <c r="A1741" s="9">
        <v>12</v>
      </c>
      <c r="B1741" s="9" t="str">
        <f t="shared" si="83"/>
        <v>Eminence Gamma 12</v>
      </c>
      <c r="C1741" s="9" t="s">
        <v>1148</v>
      </c>
      <c r="D1741" s="9" t="s">
        <v>2500</v>
      </c>
      <c r="E1741" s="38"/>
      <c r="F1741" s="9"/>
      <c r="G1741" s="9"/>
      <c r="H1741" s="9">
        <v>300</v>
      </c>
      <c r="I1741" s="9"/>
      <c r="J1741" s="9">
        <v>1.6</v>
      </c>
      <c r="K1741" s="9">
        <v>57</v>
      </c>
      <c r="L1741" s="9">
        <v>74.099999999999994</v>
      </c>
      <c r="M1741" s="9">
        <v>0.67</v>
      </c>
      <c r="N1741" s="14">
        <f t="shared" si="81"/>
        <v>0.75</v>
      </c>
      <c r="O1741" s="14">
        <f t="shared" si="82"/>
        <v>6.2812500000000027</v>
      </c>
      <c r="P1741" s="9"/>
      <c r="Q1741" s="9"/>
      <c r="R1741" s="9"/>
      <c r="W1741" t="s">
        <v>3530</v>
      </c>
      <c r="X1741" s="6">
        <v>2004</v>
      </c>
      <c r="Z1741" s="6">
        <v>0</v>
      </c>
      <c r="AD1741" s="9">
        <v>76</v>
      </c>
    </row>
    <row r="1742" spans="1:30">
      <c r="A1742" s="9">
        <v>12</v>
      </c>
      <c r="B1742" s="9" t="str">
        <f t="shared" si="83"/>
        <v>Eminence Kappa 12</v>
      </c>
      <c r="C1742" s="9" t="s">
        <v>1148</v>
      </c>
      <c r="D1742" s="9" t="s">
        <v>2501</v>
      </c>
      <c r="E1742" s="38"/>
      <c r="F1742" s="9"/>
      <c r="G1742" s="9"/>
      <c r="H1742" s="9">
        <v>450</v>
      </c>
      <c r="I1742" s="9"/>
      <c r="J1742" s="9">
        <v>3.2</v>
      </c>
      <c r="K1742" s="9">
        <v>45</v>
      </c>
      <c r="L1742" s="9">
        <v>112.1</v>
      </c>
      <c r="M1742" s="9">
        <v>0.27</v>
      </c>
      <c r="N1742" s="14">
        <f t="shared" si="81"/>
        <v>0.27950310559006208</v>
      </c>
      <c r="O1742" s="14">
        <f t="shared" si="82"/>
        <v>7.9411764705882728</v>
      </c>
      <c r="P1742" s="9"/>
      <c r="Q1742" s="9"/>
      <c r="R1742" s="9"/>
      <c r="W1742" t="s">
        <v>3530</v>
      </c>
      <c r="X1742" s="6">
        <v>2004</v>
      </c>
      <c r="Z1742" s="6">
        <v>0</v>
      </c>
      <c r="AD1742" s="9">
        <v>161</v>
      </c>
    </row>
    <row r="1743" spans="1:30">
      <c r="A1743" s="9">
        <v>12</v>
      </c>
      <c r="B1743" s="9" t="str">
        <f t="shared" si="83"/>
        <v>Eminence Kappa Pro 12</v>
      </c>
      <c r="C1743" s="9" t="s">
        <v>1148</v>
      </c>
      <c r="D1743" s="9" t="s">
        <v>2502</v>
      </c>
      <c r="E1743" s="38"/>
      <c r="F1743" s="9"/>
      <c r="G1743" s="9"/>
      <c r="H1743" s="9">
        <v>500</v>
      </c>
      <c r="I1743" s="9"/>
      <c r="J1743" s="9">
        <v>4.8</v>
      </c>
      <c r="K1743" s="9">
        <v>37</v>
      </c>
      <c r="L1743" s="9">
        <v>121</v>
      </c>
      <c r="M1743" s="9">
        <v>0.24</v>
      </c>
      <c r="N1743" s="14">
        <f t="shared" si="81"/>
        <v>0.25</v>
      </c>
      <c r="O1743" s="14">
        <f t="shared" si="82"/>
        <v>5.9999999999999893</v>
      </c>
      <c r="P1743" s="9"/>
      <c r="Q1743" s="9"/>
      <c r="R1743" s="9"/>
      <c r="W1743" t="s">
        <v>3530</v>
      </c>
      <c r="X1743" s="6">
        <v>2004</v>
      </c>
      <c r="Z1743" s="6">
        <v>0</v>
      </c>
      <c r="AD1743" s="9">
        <v>148</v>
      </c>
    </row>
    <row r="1744" spans="1:30">
      <c r="A1744" s="9">
        <v>12</v>
      </c>
      <c r="B1744" s="9" t="str">
        <f t="shared" si="83"/>
        <v>Eminence LAB 12</v>
      </c>
      <c r="C1744" s="9" t="s">
        <v>1148</v>
      </c>
      <c r="D1744" s="9" t="s">
        <v>2503</v>
      </c>
      <c r="E1744" s="38"/>
      <c r="F1744" s="9"/>
      <c r="G1744" s="9"/>
      <c r="H1744" s="9"/>
      <c r="I1744" s="9">
        <v>87.4</v>
      </c>
      <c r="J1744" s="9">
        <v>13</v>
      </c>
      <c r="K1744" s="9">
        <v>22</v>
      </c>
      <c r="L1744" s="9">
        <v>125.22</v>
      </c>
      <c r="M1744" s="9">
        <v>0.38</v>
      </c>
      <c r="N1744" s="14">
        <f t="shared" si="81"/>
        <v>0.37931034482758619</v>
      </c>
      <c r="O1744" s="14">
        <f t="shared" si="82"/>
        <v>-208.99999999999406</v>
      </c>
      <c r="P1744" s="9"/>
      <c r="Q1744" s="9"/>
      <c r="R1744" s="9"/>
      <c r="W1744" t="s">
        <v>3530</v>
      </c>
      <c r="X1744" s="6">
        <v>2004</v>
      </c>
      <c r="Z1744" s="6">
        <v>0</v>
      </c>
      <c r="AD1744" s="9">
        <v>58</v>
      </c>
    </row>
    <row r="1745" spans="1:30">
      <c r="A1745" s="9">
        <v>12</v>
      </c>
      <c r="B1745" s="9" t="str">
        <f t="shared" si="83"/>
        <v>Eminence MAGNUM 12HO</v>
      </c>
      <c r="C1745" s="9" t="s">
        <v>1148</v>
      </c>
      <c r="D1745" s="9" t="s">
        <v>2504</v>
      </c>
      <c r="E1745" s="38"/>
      <c r="F1745" s="9"/>
      <c r="G1745" s="9"/>
      <c r="H1745" s="9">
        <v>600</v>
      </c>
      <c r="I1745" s="9">
        <v>95</v>
      </c>
      <c r="J1745" s="9">
        <v>4.8</v>
      </c>
      <c r="K1745" s="9">
        <v>43</v>
      </c>
      <c r="L1745" s="9">
        <v>79.599999999999994</v>
      </c>
      <c r="M1745" s="9">
        <v>0.28999999999999998</v>
      </c>
      <c r="N1745" s="14">
        <f t="shared" si="81"/>
        <v>0.30935251798561153</v>
      </c>
      <c r="O1745" s="14">
        <f t="shared" si="82"/>
        <v>4.635687732342002</v>
      </c>
      <c r="P1745" s="9"/>
      <c r="Q1745" s="9"/>
      <c r="R1745" s="9"/>
      <c r="W1745" t="s">
        <v>3530</v>
      </c>
      <c r="X1745" s="6">
        <v>2004</v>
      </c>
      <c r="Z1745" s="6">
        <v>0</v>
      </c>
      <c r="AD1745" s="9">
        <v>139</v>
      </c>
    </row>
    <row r="1746" spans="1:30">
      <c r="A1746" s="9">
        <v>12</v>
      </c>
      <c r="B1746" s="9" t="str">
        <f t="shared" si="83"/>
        <v>Eminence Omega Pro 12</v>
      </c>
      <c r="C1746" s="9" t="s">
        <v>1148</v>
      </c>
      <c r="D1746" s="9" t="s">
        <v>2505</v>
      </c>
      <c r="E1746" s="38"/>
      <c r="F1746" s="9"/>
      <c r="G1746" s="9"/>
      <c r="H1746" s="9">
        <v>700</v>
      </c>
      <c r="I1746" s="9">
        <v>95</v>
      </c>
      <c r="J1746" s="9">
        <v>4.8</v>
      </c>
      <c r="K1746" s="9">
        <v>39</v>
      </c>
      <c r="L1746" s="9">
        <v>88.4</v>
      </c>
      <c r="M1746" s="9">
        <v>0.3</v>
      </c>
      <c r="N1746" s="14">
        <f t="shared" si="81"/>
        <v>0.31967213114754101</v>
      </c>
      <c r="O1746" s="14">
        <f t="shared" si="82"/>
        <v>4.8749999999999964</v>
      </c>
      <c r="P1746" s="9"/>
      <c r="Q1746" s="9"/>
      <c r="R1746" s="9"/>
      <c r="W1746" t="s">
        <v>3530</v>
      </c>
      <c r="X1746" s="6">
        <v>2004</v>
      </c>
      <c r="Z1746" s="6">
        <v>0</v>
      </c>
      <c r="AD1746" s="9">
        <v>122</v>
      </c>
    </row>
    <row r="1747" spans="1:30">
      <c r="A1747" s="9">
        <v>12</v>
      </c>
      <c r="B1747" s="9" t="str">
        <f t="shared" si="83"/>
        <v>Fane BASS100</v>
      </c>
      <c r="C1747" s="9" t="s">
        <v>974</v>
      </c>
      <c r="D1747" s="9" t="s">
        <v>2506</v>
      </c>
      <c r="E1747" s="38"/>
      <c r="F1747" s="9"/>
      <c r="G1747" s="9"/>
      <c r="H1747" s="9">
        <v>100</v>
      </c>
      <c r="I1747" s="9"/>
      <c r="J1747" s="9">
        <v>8.8000000000000007</v>
      </c>
      <c r="K1747" s="9">
        <v>46</v>
      </c>
      <c r="L1747" s="9">
        <v>128</v>
      </c>
      <c r="M1747" s="9">
        <v>0.5</v>
      </c>
      <c r="N1747" s="14">
        <f t="shared" si="81"/>
        <v>0.56097560975609762</v>
      </c>
      <c r="O1747" s="14">
        <f t="shared" si="82"/>
        <v>4.5999999999999988</v>
      </c>
      <c r="P1747" s="9"/>
      <c r="Q1747" s="9"/>
      <c r="R1747" s="9"/>
      <c r="W1747" t="s">
        <v>3530</v>
      </c>
      <c r="X1747" s="6">
        <v>2004</v>
      </c>
      <c r="Z1747" s="6">
        <v>0</v>
      </c>
      <c r="AD1747" s="9">
        <v>82</v>
      </c>
    </row>
    <row r="1748" spans="1:30">
      <c r="A1748" s="9">
        <v>12</v>
      </c>
      <c r="B1748" s="9" t="str">
        <f t="shared" si="83"/>
        <v>Fane Classic 12/100CT</v>
      </c>
      <c r="C1748" s="9" t="s">
        <v>974</v>
      </c>
      <c r="D1748" s="9" t="s">
        <v>2507</v>
      </c>
      <c r="E1748" s="38"/>
      <c r="F1748" s="9"/>
      <c r="G1748" s="9"/>
      <c r="H1748" s="9">
        <v>100</v>
      </c>
      <c r="I1748" s="9">
        <v>101</v>
      </c>
      <c r="J1748" s="9"/>
      <c r="K1748" s="9">
        <v>52</v>
      </c>
      <c r="L1748" s="9">
        <v>80.17</v>
      </c>
      <c r="M1748" s="9">
        <v>0.36</v>
      </c>
      <c r="N1748" s="14">
        <f t="shared" si="81"/>
        <v>0</v>
      </c>
      <c r="O1748" s="14">
        <f t="shared" si="82"/>
        <v>0</v>
      </c>
      <c r="P1748" s="9"/>
      <c r="Q1748" s="9"/>
      <c r="R1748" s="9"/>
      <c r="W1748" t="s">
        <v>3530</v>
      </c>
      <c r="X1748" s="6">
        <v>2004</v>
      </c>
      <c r="Z1748" s="6">
        <v>0</v>
      </c>
      <c r="AD1748" s="9"/>
    </row>
    <row r="1749" spans="1:30">
      <c r="A1749" s="9">
        <v>12</v>
      </c>
      <c r="B1749" s="9" t="str">
        <f t="shared" si="83"/>
        <v>Fane CLASSIC12/100</v>
      </c>
      <c r="C1749" s="9" t="s">
        <v>974</v>
      </c>
      <c r="D1749" s="9" t="s">
        <v>2508</v>
      </c>
      <c r="E1749" s="38"/>
      <c r="F1749" s="9"/>
      <c r="G1749" s="9"/>
      <c r="H1749" s="9">
        <v>200</v>
      </c>
      <c r="I1749" s="9">
        <v>101</v>
      </c>
      <c r="J1749" s="9">
        <v>10.8</v>
      </c>
      <c r="K1749" s="9">
        <v>67</v>
      </c>
      <c r="L1749" s="9">
        <v>58</v>
      </c>
      <c r="M1749" s="9">
        <v>0.45</v>
      </c>
      <c r="N1749" s="14">
        <f t="shared" si="81"/>
        <v>0.47857142857142859</v>
      </c>
      <c r="O1749" s="14">
        <f t="shared" si="82"/>
        <v>7.5374999999999837</v>
      </c>
      <c r="P1749" s="9"/>
      <c r="Q1749" s="9"/>
      <c r="R1749" s="9"/>
      <c r="W1749" t="s">
        <v>3530</v>
      </c>
      <c r="X1749" s="6">
        <v>2004</v>
      </c>
      <c r="Z1749" s="6">
        <v>0</v>
      </c>
      <c r="AD1749" s="9">
        <v>140</v>
      </c>
    </row>
    <row r="1750" spans="1:30">
      <c r="A1750" s="9">
        <v>12</v>
      </c>
      <c r="B1750" s="9" t="str">
        <f t="shared" si="83"/>
        <v>Fane CLASSIC12/100C</v>
      </c>
      <c r="C1750" s="9" t="s">
        <v>974</v>
      </c>
      <c r="D1750" s="9" t="s">
        <v>2509</v>
      </c>
      <c r="E1750" s="38"/>
      <c r="F1750" s="9"/>
      <c r="G1750" s="9"/>
      <c r="H1750" s="9">
        <v>200</v>
      </c>
      <c r="I1750" s="9"/>
      <c r="J1750" s="9">
        <v>10.8</v>
      </c>
      <c r="K1750" s="9">
        <v>52</v>
      </c>
      <c r="L1750" s="9">
        <v>80</v>
      </c>
      <c r="M1750" s="9">
        <v>0.36</v>
      </c>
      <c r="N1750" s="14">
        <f t="shared" si="81"/>
        <v>0.39097744360902253</v>
      </c>
      <c r="O1750" s="14">
        <f t="shared" si="82"/>
        <v>4.5436893203883564</v>
      </c>
      <c r="P1750" s="9"/>
      <c r="Q1750" s="9"/>
      <c r="R1750" s="9"/>
      <c r="W1750" t="s">
        <v>3530</v>
      </c>
      <c r="X1750" s="6">
        <v>2004</v>
      </c>
      <c r="Z1750" s="6">
        <v>0</v>
      </c>
      <c r="AD1750" s="9">
        <v>133</v>
      </c>
    </row>
    <row r="1751" spans="1:30">
      <c r="A1751" s="9">
        <v>12</v>
      </c>
      <c r="B1751" s="9" t="str">
        <f t="shared" si="83"/>
        <v>Fane CLASSIC12/150</v>
      </c>
      <c r="C1751" s="9" t="s">
        <v>974</v>
      </c>
      <c r="D1751" s="9" t="s">
        <v>2510</v>
      </c>
      <c r="E1751" s="38"/>
      <c r="F1751" s="9"/>
      <c r="G1751" s="9"/>
      <c r="H1751" s="9">
        <v>250</v>
      </c>
      <c r="I1751" s="9">
        <v>101</v>
      </c>
      <c r="J1751" s="9">
        <v>10.8</v>
      </c>
      <c r="K1751" s="9">
        <v>74</v>
      </c>
      <c r="L1751" s="9">
        <v>37</v>
      </c>
      <c r="M1751" s="9">
        <v>0.56000000000000005</v>
      </c>
      <c r="N1751" s="14">
        <f t="shared" si="81"/>
        <v>0.63247863247863245</v>
      </c>
      <c r="O1751" s="14">
        <f t="shared" si="82"/>
        <v>4.8867924528301927</v>
      </c>
      <c r="P1751" s="9"/>
      <c r="Q1751" s="9"/>
      <c r="R1751" s="9"/>
      <c r="W1751" t="s">
        <v>3530</v>
      </c>
      <c r="X1751" s="6">
        <v>2004</v>
      </c>
      <c r="Z1751" s="6">
        <v>0</v>
      </c>
      <c r="AD1751" s="9">
        <v>117</v>
      </c>
    </row>
    <row r="1752" spans="1:30">
      <c r="A1752" s="9">
        <v>12</v>
      </c>
      <c r="B1752" s="9" t="str">
        <f t="shared" si="83"/>
        <v>Fane CLASSIC12/150C</v>
      </c>
      <c r="C1752" s="9" t="s">
        <v>974</v>
      </c>
      <c r="D1752" s="9" t="s">
        <v>2511</v>
      </c>
      <c r="E1752" s="38"/>
      <c r="F1752" s="9"/>
      <c r="G1752" s="9"/>
      <c r="H1752" s="9">
        <v>250</v>
      </c>
      <c r="I1752" s="9">
        <v>101</v>
      </c>
      <c r="J1752" s="9">
        <v>10.8</v>
      </c>
      <c r="K1752" s="9">
        <v>57</v>
      </c>
      <c r="L1752" s="9">
        <v>74</v>
      </c>
      <c r="M1752" s="9">
        <v>0.42</v>
      </c>
      <c r="N1752" s="14">
        <f t="shared" si="81"/>
        <v>0.54807692307692313</v>
      </c>
      <c r="O1752" s="14">
        <f t="shared" si="82"/>
        <v>1.7972972972972971</v>
      </c>
      <c r="P1752" s="9"/>
      <c r="Q1752" s="9"/>
      <c r="R1752" s="9"/>
      <c r="W1752" t="s">
        <v>3530</v>
      </c>
      <c r="X1752" s="6">
        <v>2004</v>
      </c>
      <c r="Z1752" s="6">
        <v>0</v>
      </c>
      <c r="AD1752" s="9">
        <v>104</v>
      </c>
    </row>
    <row r="1753" spans="1:30">
      <c r="A1753" s="9">
        <v>12</v>
      </c>
      <c r="B1753" s="9" t="str">
        <f t="shared" si="83"/>
        <v>Fane CLASSIC12/30</v>
      </c>
      <c r="C1753" s="9" t="s">
        <v>974</v>
      </c>
      <c r="D1753" s="9" t="s">
        <v>2512</v>
      </c>
      <c r="E1753" s="38"/>
      <c r="F1753" s="9"/>
      <c r="G1753" s="9"/>
      <c r="H1753" s="9">
        <v>50</v>
      </c>
      <c r="I1753" s="9"/>
      <c r="J1753" s="9">
        <v>9.5</v>
      </c>
      <c r="K1753" s="9">
        <v>67</v>
      </c>
      <c r="L1753" s="9">
        <v>63</v>
      </c>
      <c r="M1753" s="9">
        <v>1.5</v>
      </c>
      <c r="N1753" s="14">
        <f t="shared" si="81"/>
        <v>1.9705882352941178</v>
      </c>
      <c r="O1753" s="14">
        <f t="shared" si="82"/>
        <v>6.2812500000000027</v>
      </c>
      <c r="P1753" s="9"/>
      <c r="Q1753" s="9"/>
      <c r="R1753" s="9"/>
      <c r="W1753" t="s">
        <v>3530</v>
      </c>
      <c r="X1753" s="6">
        <v>2004</v>
      </c>
      <c r="Z1753" s="6">
        <v>0</v>
      </c>
      <c r="AD1753" s="9">
        <v>34</v>
      </c>
    </row>
    <row r="1754" spans="1:30">
      <c r="A1754" s="9">
        <v>12</v>
      </c>
      <c r="B1754" s="9" t="str">
        <f t="shared" si="83"/>
        <v>Fane CLASSIC12/30C</v>
      </c>
      <c r="C1754" s="9" t="s">
        <v>974</v>
      </c>
      <c r="D1754" s="9" t="s">
        <v>2513</v>
      </c>
      <c r="E1754" s="38"/>
      <c r="F1754" s="9"/>
      <c r="G1754" s="9"/>
      <c r="H1754" s="9">
        <v>400</v>
      </c>
      <c r="I1754" s="9"/>
      <c r="J1754" s="9">
        <v>10.8</v>
      </c>
      <c r="K1754" s="9">
        <v>56</v>
      </c>
      <c r="L1754" s="9">
        <v>61</v>
      </c>
      <c r="M1754" s="9">
        <v>0.48</v>
      </c>
      <c r="N1754" s="14">
        <f t="shared" si="81"/>
        <v>0.57731958762886593</v>
      </c>
      <c r="O1754" s="14">
        <f t="shared" si="82"/>
        <v>2.8474576271186436</v>
      </c>
      <c r="P1754" s="9"/>
      <c r="Q1754" s="9"/>
      <c r="R1754" s="9"/>
      <c r="W1754" t="s">
        <v>3530</v>
      </c>
      <c r="X1754" s="6">
        <v>2004</v>
      </c>
      <c r="Z1754" s="6">
        <v>0</v>
      </c>
      <c r="AD1754" s="9">
        <v>97</v>
      </c>
    </row>
    <row r="1755" spans="1:30">
      <c r="A1755" s="9">
        <v>12</v>
      </c>
      <c r="B1755" s="9" t="str">
        <f t="shared" si="83"/>
        <v>Fane CLASSIC12/50</v>
      </c>
      <c r="C1755" s="9" t="s">
        <v>974</v>
      </c>
      <c r="D1755" s="9" t="s">
        <v>2514</v>
      </c>
      <c r="E1755" s="38"/>
      <c r="F1755" s="9"/>
      <c r="G1755" s="9"/>
      <c r="H1755" s="9">
        <v>400</v>
      </c>
      <c r="I1755" s="9"/>
      <c r="J1755" s="9">
        <v>19</v>
      </c>
      <c r="K1755" s="9">
        <v>76</v>
      </c>
      <c r="L1755" s="9">
        <v>179</v>
      </c>
      <c r="M1755" s="9">
        <v>1</v>
      </c>
      <c r="N1755" s="14">
        <f t="shared" si="81"/>
        <v>1.3103448275862069</v>
      </c>
      <c r="O1755" s="14">
        <f t="shared" si="82"/>
        <v>4.2222222222222232</v>
      </c>
      <c r="P1755" s="9"/>
      <c r="Q1755" s="9"/>
      <c r="R1755" s="9"/>
      <c r="W1755" t="s">
        <v>3530</v>
      </c>
      <c r="X1755" s="6">
        <v>2004</v>
      </c>
      <c r="Z1755" s="6">
        <v>0</v>
      </c>
      <c r="AD1755" s="9">
        <v>58</v>
      </c>
    </row>
    <row r="1756" spans="1:30">
      <c r="A1756" s="9">
        <v>12</v>
      </c>
      <c r="B1756" s="9" t="str">
        <f t="shared" si="83"/>
        <v>Fane CLASSIC12/50C</v>
      </c>
      <c r="C1756" s="9" t="s">
        <v>974</v>
      </c>
      <c r="D1756" s="9" t="s">
        <v>2515</v>
      </c>
      <c r="E1756" s="38"/>
      <c r="F1756" s="9"/>
      <c r="G1756" s="9"/>
      <c r="H1756" s="9">
        <v>100</v>
      </c>
      <c r="I1756" s="9"/>
      <c r="J1756" s="9">
        <v>10</v>
      </c>
      <c r="K1756" s="9">
        <v>61</v>
      </c>
      <c r="L1756" s="9">
        <v>59</v>
      </c>
      <c r="M1756" s="9">
        <v>0.86</v>
      </c>
      <c r="N1756" s="14">
        <f t="shared" si="81"/>
        <v>1</v>
      </c>
      <c r="O1756" s="14">
        <f t="shared" si="82"/>
        <v>6.1428571428571406</v>
      </c>
      <c r="P1756" s="9"/>
      <c r="Q1756" s="9"/>
      <c r="R1756" s="9"/>
      <c r="W1756" t="s">
        <v>3530</v>
      </c>
      <c r="X1756" s="6">
        <v>2004</v>
      </c>
      <c r="Z1756" s="6">
        <v>0</v>
      </c>
      <c r="AD1756" s="9">
        <v>61</v>
      </c>
    </row>
    <row r="1757" spans="1:30">
      <c r="A1757" s="9">
        <v>12</v>
      </c>
      <c r="B1757" s="9" t="str">
        <f t="shared" si="83"/>
        <v>Fane CLASSIC12/70</v>
      </c>
      <c r="C1757" s="9" t="s">
        <v>974</v>
      </c>
      <c r="D1757" s="9" t="s">
        <v>2516</v>
      </c>
      <c r="E1757" s="38"/>
      <c r="F1757" s="9"/>
      <c r="G1757" s="9"/>
      <c r="H1757" s="9">
        <v>200</v>
      </c>
      <c r="I1757" s="9">
        <v>101</v>
      </c>
      <c r="J1757" s="9">
        <v>10</v>
      </c>
      <c r="K1757" s="9">
        <v>76</v>
      </c>
      <c r="L1757" s="9">
        <v>34</v>
      </c>
      <c r="M1757" s="9">
        <v>0.75</v>
      </c>
      <c r="N1757" s="14">
        <f t="shared" si="81"/>
        <v>0.8539325842696629</v>
      </c>
      <c r="O1757" s="14">
        <f t="shared" si="82"/>
        <v>6.1621621621621641</v>
      </c>
      <c r="P1757" s="9"/>
      <c r="Q1757" s="9"/>
      <c r="R1757" s="9"/>
      <c r="W1757" t="s">
        <v>3530</v>
      </c>
      <c r="X1757" s="6">
        <v>2004</v>
      </c>
      <c r="Z1757" s="6">
        <v>0</v>
      </c>
      <c r="AD1757" s="9">
        <v>89</v>
      </c>
    </row>
    <row r="1758" spans="1:30">
      <c r="A1758" s="9">
        <v>12</v>
      </c>
      <c r="B1758" s="9" t="str">
        <f t="shared" si="83"/>
        <v>Fane CLASSIC12/70C</v>
      </c>
      <c r="C1758" s="9" t="s">
        <v>974</v>
      </c>
      <c r="D1758" s="9" t="s">
        <v>2517</v>
      </c>
      <c r="E1758" s="38"/>
      <c r="F1758" s="9"/>
      <c r="G1758" s="9"/>
      <c r="H1758" s="9">
        <v>80</v>
      </c>
      <c r="I1758" s="9"/>
      <c r="J1758" s="9">
        <v>10</v>
      </c>
      <c r="K1758" s="9">
        <v>61</v>
      </c>
      <c r="L1758" s="9">
        <v>78</v>
      </c>
      <c r="M1758" s="9">
        <v>0.56000000000000005</v>
      </c>
      <c r="N1758" s="14">
        <f t="shared" si="81"/>
        <v>0.62886597938144329</v>
      </c>
      <c r="O1758" s="14">
        <f t="shared" si="82"/>
        <v>5.1137724550898236</v>
      </c>
      <c r="P1758" s="9"/>
      <c r="Q1758" s="9"/>
      <c r="R1758" s="9"/>
      <c r="W1758" t="s">
        <v>3530</v>
      </c>
      <c r="X1758" s="6">
        <v>2004</v>
      </c>
      <c r="Z1758" s="6">
        <v>0</v>
      </c>
      <c r="AD1758" s="9">
        <v>97</v>
      </c>
    </row>
    <row r="1759" spans="1:30">
      <c r="A1759" s="9">
        <v>12</v>
      </c>
      <c r="B1759" s="9" t="str">
        <f t="shared" si="83"/>
        <v>Fane CLASSIC12/85</v>
      </c>
      <c r="C1759" s="9" t="s">
        <v>974</v>
      </c>
      <c r="D1759" s="9" t="s">
        <v>2518</v>
      </c>
      <c r="E1759" s="38"/>
      <c r="F1759" s="9"/>
      <c r="G1759" s="9"/>
      <c r="H1759" s="9">
        <v>100</v>
      </c>
      <c r="I1759" s="9">
        <v>104</v>
      </c>
      <c r="J1759" s="9">
        <v>6</v>
      </c>
      <c r="K1759" s="9">
        <v>64</v>
      </c>
      <c r="L1759" s="9">
        <v>76</v>
      </c>
      <c r="M1759" s="9">
        <v>0.45</v>
      </c>
      <c r="N1759" s="14">
        <f t="shared" si="81"/>
        <v>0.48854961832061067</v>
      </c>
      <c r="O1759" s="14">
        <f t="shared" si="82"/>
        <v>5.7029702970297</v>
      </c>
      <c r="P1759" s="9"/>
      <c r="Q1759" s="9"/>
      <c r="R1759" s="9"/>
      <c r="W1759" t="s">
        <v>3530</v>
      </c>
      <c r="X1759" s="6">
        <v>2004</v>
      </c>
      <c r="Z1759" s="6">
        <v>0</v>
      </c>
      <c r="AD1759" s="9">
        <v>131</v>
      </c>
    </row>
    <row r="1760" spans="1:30">
      <c r="A1760" s="9">
        <v>12</v>
      </c>
      <c r="B1760" s="9" t="str">
        <f t="shared" si="83"/>
        <v>Fane CLASSIC12/85C</v>
      </c>
      <c r="C1760" s="9" t="s">
        <v>974</v>
      </c>
      <c r="D1760" s="9" t="s">
        <v>2519</v>
      </c>
      <c r="E1760" s="38"/>
      <c r="F1760" s="9"/>
      <c r="G1760" s="9"/>
      <c r="H1760" s="9">
        <v>150</v>
      </c>
      <c r="I1760" s="9"/>
      <c r="J1760" s="9">
        <v>9.1</v>
      </c>
      <c r="K1760" s="9">
        <v>58</v>
      </c>
      <c r="L1760" s="9">
        <v>51</v>
      </c>
      <c r="M1760" s="9">
        <v>0.54</v>
      </c>
      <c r="N1760" s="14">
        <f t="shared" si="81"/>
        <v>0.66666666666666663</v>
      </c>
      <c r="O1760" s="14">
        <f t="shared" si="82"/>
        <v>2.8421052631578965</v>
      </c>
      <c r="P1760" s="9"/>
      <c r="Q1760" s="9"/>
      <c r="R1760" s="9"/>
      <c r="W1760" t="s">
        <v>3530</v>
      </c>
      <c r="X1760" s="6">
        <v>2004</v>
      </c>
      <c r="Z1760" s="6">
        <v>0</v>
      </c>
      <c r="AD1760" s="9">
        <v>87</v>
      </c>
    </row>
    <row r="1761" spans="1:30">
      <c r="A1761" s="9">
        <v>12</v>
      </c>
      <c r="B1761" s="9" t="str">
        <f t="shared" si="83"/>
        <v>Fane CRESCENDO12/100</v>
      </c>
      <c r="C1761" s="9" t="s">
        <v>974</v>
      </c>
      <c r="D1761" s="9" t="s">
        <v>2520</v>
      </c>
      <c r="E1761" s="38"/>
      <c r="F1761" s="9"/>
      <c r="G1761" s="9"/>
      <c r="H1761" s="9">
        <v>175</v>
      </c>
      <c r="I1761" s="9"/>
      <c r="J1761" s="9">
        <v>7.5</v>
      </c>
      <c r="K1761" s="9">
        <v>85</v>
      </c>
      <c r="L1761" s="9">
        <v>33</v>
      </c>
      <c r="M1761" s="9">
        <v>0.64</v>
      </c>
      <c r="N1761" s="14">
        <f t="shared" si="81"/>
        <v>0.7024793388429752</v>
      </c>
      <c r="O1761" s="14">
        <f t="shared" si="82"/>
        <v>7.195767195767198</v>
      </c>
      <c r="P1761" s="9"/>
      <c r="Q1761" s="9"/>
      <c r="R1761" s="9"/>
      <c r="W1761" t="s">
        <v>3530</v>
      </c>
      <c r="X1761" s="6">
        <v>2004</v>
      </c>
      <c r="Z1761" s="6">
        <v>0</v>
      </c>
      <c r="AD1761" s="9">
        <v>121</v>
      </c>
    </row>
    <row r="1762" spans="1:30">
      <c r="A1762" s="9">
        <v>12</v>
      </c>
      <c r="B1762" s="9" t="str">
        <f t="shared" si="83"/>
        <v>Fane CRESCENDO12/150</v>
      </c>
      <c r="C1762" s="9" t="s">
        <v>974</v>
      </c>
      <c r="D1762" s="9" t="s">
        <v>2521</v>
      </c>
      <c r="E1762" s="38"/>
      <c r="F1762" s="9"/>
      <c r="G1762" s="9"/>
      <c r="H1762" s="9">
        <v>200</v>
      </c>
      <c r="I1762" s="9"/>
      <c r="J1762" s="9">
        <v>8</v>
      </c>
      <c r="K1762" s="9">
        <v>80</v>
      </c>
      <c r="L1762" s="9">
        <v>34.799999999999997</v>
      </c>
      <c r="M1762" s="9">
        <v>0.42</v>
      </c>
      <c r="N1762" s="14">
        <f t="shared" si="81"/>
        <v>0.449438202247191</v>
      </c>
      <c r="O1762" s="14">
        <f t="shared" si="82"/>
        <v>6.4122137404580197</v>
      </c>
      <c r="P1762" s="9"/>
      <c r="Q1762" s="9"/>
      <c r="R1762" s="9"/>
      <c r="W1762" t="s">
        <v>3530</v>
      </c>
      <c r="X1762" s="6">
        <v>2004</v>
      </c>
      <c r="Z1762" s="6">
        <v>0</v>
      </c>
      <c r="AD1762" s="9">
        <v>178</v>
      </c>
    </row>
    <row r="1763" spans="1:30">
      <c r="A1763" s="9">
        <v>12</v>
      </c>
      <c r="B1763" s="9" t="str">
        <f t="shared" si="83"/>
        <v>Fane CRESCENDO12/200</v>
      </c>
      <c r="C1763" s="9" t="s">
        <v>974</v>
      </c>
      <c r="D1763" s="9" t="s">
        <v>2522</v>
      </c>
      <c r="E1763" s="38"/>
      <c r="F1763" s="9"/>
      <c r="G1763" s="9"/>
      <c r="H1763" s="9">
        <v>250</v>
      </c>
      <c r="I1763" s="9"/>
      <c r="J1763" s="9">
        <v>7.8</v>
      </c>
      <c r="K1763" s="9">
        <v>64</v>
      </c>
      <c r="L1763" s="9">
        <v>73</v>
      </c>
      <c r="M1763" s="9">
        <v>0.3</v>
      </c>
      <c r="N1763" s="14">
        <f t="shared" si="81"/>
        <v>0.32</v>
      </c>
      <c r="O1763" s="14">
        <f t="shared" si="82"/>
        <v>4.7999999999999963</v>
      </c>
      <c r="P1763" s="9"/>
      <c r="Q1763" s="9"/>
      <c r="R1763" s="9"/>
      <c r="W1763" t="s">
        <v>3530</v>
      </c>
      <c r="X1763" s="6">
        <v>2004</v>
      </c>
      <c r="Z1763" s="6">
        <v>0</v>
      </c>
      <c r="AD1763" s="9">
        <v>200</v>
      </c>
    </row>
    <row r="1764" spans="1:30">
      <c r="A1764" s="9">
        <v>12</v>
      </c>
      <c r="B1764" s="9" t="str">
        <f t="shared" si="83"/>
        <v>Fane G100L</v>
      </c>
      <c r="C1764" s="9" t="s">
        <v>974</v>
      </c>
      <c r="D1764" s="9" t="s">
        <v>2523</v>
      </c>
      <c r="E1764" s="38"/>
      <c r="F1764" s="9"/>
      <c r="G1764" s="9"/>
      <c r="H1764" s="9">
        <v>70</v>
      </c>
      <c r="I1764" s="9"/>
      <c r="J1764" s="9">
        <v>1.2</v>
      </c>
      <c r="K1764" s="9">
        <v>80</v>
      </c>
      <c r="L1764" s="9">
        <v>39</v>
      </c>
      <c r="M1764" s="9">
        <v>0.51</v>
      </c>
      <c r="N1764" s="14">
        <f t="shared" si="81"/>
        <v>0.5714285714285714</v>
      </c>
      <c r="O1764" s="14">
        <f t="shared" si="82"/>
        <v>4.7441860465116301</v>
      </c>
      <c r="P1764" s="9"/>
      <c r="Q1764" s="9"/>
      <c r="R1764" s="9"/>
      <c r="W1764" t="s">
        <v>3530</v>
      </c>
      <c r="X1764" s="6">
        <v>2004</v>
      </c>
      <c r="Z1764" s="6">
        <v>0</v>
      </c>
      <c r="AD1764" s="9">
        <v>140</v>
      </c>
    </row>
    <row r="1765" spans="1:30">
      <c r="A1765" s="9">
        <v>12</v>
      </c>
      <c r="B1765" s="9" t="str">
        <f t="shared" si="83"/>
        <v>Fane STUD 12 BASS</v>
      </c>
      <c r="C1765" s="9" t="s">
        <v>974</v>
      </c>
      <c r="D1765" s="9" t="s">
        <v>2524</v>
      </c>
      <c r="E1765" s="38"/>
      <c r="F1765" s="9"/>
      <c r="G1765" s="9"/>
      <c r="H1765" s="9">
        <v>150</v>
      </c>
      <c r="I1765" s="9">
        <v>96</v>
      </c>
      <c r="J1765" s="9">
        <v>5.5</v>
      </c>
      <c r="K1765" s="9">
        <v>24.9</v>
      </c>
      <c r="L1765" s="9">
        <v>312</v>
      </c>
      <c r="M1765" s="9">
        <v>0.16889999999999999</v>
      </c>
      <c r="N1765" s="14">
        <f t="shared" si="81"/>
        <v>0.18043478260869564</v>
      </c>
      <c r="O1765" s="14">
        <f t="shared" si="82"/>
        <v>2.6420467395401461</v>
      </c>
      <c r="P1765" s="9"/>
      <c r="Q1765" s="9"/>
      <c r="R1765" s="9"/>
      <c r="W1765" t="s">
        <v>3530</v>
      </c>
      <c r="X1765" s="6">
        <v>2004</v>
      </c>
      <c r="Z1765" s="6">
        <v>0</v>
      </c>
      <c r="AD1765" s="9">
        <v>138</v>
      </c>
    </row>
    <row r="1766" spans="1:30">
      <c r="A1766" s="9">
        <v>12</v>
      </c>
      <c r="B1766" s="9" t="str">
        <f t="shared" si="83"/>
        <v>Fane STUDIO 12B</v>
      </c>
      <c r="C1766" s="9" t="s">
        <v>974</v>
      </c>
      <c r="D1766" s="9" t="s">
        <v>2525</v>
      </c>
      <c r="E1766" s="38"/>
      <c r="F1766" s="9"/>
      <c r="G1766" s="9"/>
      <c r="H1766" s="9">
        <v>200</v>
      </c>
      <c r="I1766" s="9">
        <v>99</v>
      </c>
      <c r="J1766" s="9">
        <v>5.5</v>
      </c>
      <c r="K1766" s="9">
        <v>47</v>
      </c>
      <c r="L1766" s="9">
        <v>144</v>
      </c>
      <c r="M1766" s="9">
        <v>0.27439999999999998</v>
      </c>
      <c r="N1766" s="14">
        <f t="shared" si="81"/>
        <v>0.29936305732484075</v>
      </c>
      <c r="O1766" s="14">
        <f t="shared" si="82"/>
        <v>3.2906715656256336</v>
      </c>
      <c r="P1766" s="9"/>
      <c r="Q1766" s="9"/>
      <c r="R1766" s="9"/>
      <c r="W1766" t="s">
        <v>3530</v>
      </c>
      <c r="X1766" s="6">
        <v>2004</v>
      </c>
      <c r="Z1766" s="6">
        <v>0</v>
      </c>
      <c r="AD1766" s="9">
        <v>157</v>
      </c>
    </row>
    <row r="1767" spans="1:30">
      <c r="A1767" s="9">
        <v>12</v>
      </c>
      <c r="B1767" s="9" t="str">
        <f t="shared" si="83"/>
        <v>Fane STUDIO 12L</v>
      </c>
      <c r="C1767" s="9" t="s">
        <v>974</v>
      </c>
      <c r="D1767" s="9" t="s">
        <v>2526</v>
      </c>
      <c r="E1767" s="38"/>
      <c r="F1767" s="9"/>
      <c r="G1767" s="9"/>
      <c r="H1767" s="9">
        <v>200</v>
      </c>
      <c r="I1767" s="9">
        <v>99</v>
      </c>
      <c r="J1767" s="9">
        <v>5.5</v>
      </c>
      <c r="K1767" s="9">
        <v>49</v>
      </c>
      <c r="L1767" s="9">
        <v>121</v>
      </c>
      <c r="M1767" s="9">
        <v>0.24079999999999999</v>
      </c>
      <c r="N1767" s="14">
        <f t="shared" si="81"/>
        <v>0.26063829787234044</v>
      </c>
      <c r="O1767" s="14">
        <f t="shared" si="82"/>
        <v>3.1636636636636628</v>
      </c>
      <c r="P1767" s="9"/>
      <c r="Q1767" s="9"/>
      <c r="R1767" s="9"/>
      <c r="W1767" t="s">
        <v>3530</v>
      </c>
      <c r="X1767" s="6">
        <v>2004</v>
      </c>
      <c r="Z1767" s="6">
        <v>0</v>
      </c>
      <c r="AD1767" s="9">
        <v>188</v>
      </c>
    </row>
    <row r="1768" spans="1:30">
      <c r="A1768" s="9">
        <v>12</v>
      </c>
      <c r="B1768" s="9" t="str">
        <f t="shared" si="83"/>
        <v>Fane STUDIO12BASS</v>
      </c>
      <c r="C1768" s="9" t="s">
        <v>974</v>
      </c>
      <c r="D1768" s="9" t="s">
        <v>2527</v>
      </c>
      <c r="E1768" s="38"/>
      <c r="F1768" s="9"/>
      <c r="G1768" s="9"/>
      <c r="H1768" s="9">
        <v>50</v>
      </c>
      <c r="I1768" s="9"/>
      <c r="J1768" s="9">
        <v>9.1</v>
      </c>
      <c r="K1768" s="9">
        <v>25.1</v>
      </c>
      <c r="L1768" s="9">
        <v>312</v>
      </c>
      <c r="M1768" s="9">
        <v>0.17</v>
      </c>
      <c r="N1768" s="14">
        <f t="shared" si="81"/>
        <v>0.18057553956834532</v>
      </c>
      <c r="O1768" s="14">
        <f t="shared" si="82"/>
        <v>2.9027210884353818</v>
      </c>
      <c r="P1768" s="9"/>
      <c r="Q1768" s="9"/>
      <c r="R1768" s="9"/>
      <c r="W1768" t="s">
        <v>3530</v>
      </c>
      <c r="X1768" s="6">
        <v>2004</v>
      </c>
      <c r="Z1768" s="6">
        <v>0</v>
      </c>
      <c r="AD1768" s="9">
        <v>139</v>
      </c>
    </row>
    <row r="1769" spans="1:30">
      <c r="A1769" s="9">
        <v>12</v>
      </c>
      <c r="B1769" s="9" t="str">
        <f t="shared" si="83"/>
        <v>Fostex FW305</v>
      </c>
      <c r="C1769" s="14" t="s">
        <v>786</v>
      </c>
      <c r="D1769" s="14" t="s">
        <v>2528</v>
      </c>
      <c r="E1769" s="39"/>
      <c r="F1769" s="14"/>
      <c r="G1769" s="14"/>
      <c r="H1769" s="14">
        <v>125</v>
      </c>
      <c r="I1769" s="14">
        <v>95</v>
      </c>
      <c r="J1769" s="9">
        <v>4.8</v>
      </c>
      <c r="K1769" s="14">
        <v>25</v>
      </c>
      <c r="L1769" s="14">
        <v>254</v>
      </c>
      <c r="M1769" s="14">
        <v>0.25</v>
      </c>
      <c r="N1769" s="14">
        <f t="shared" si="81"/>
        <v>0.2808988764044944</v>
      </c>
      <c r="O1769" s="14">
        <f t="shared" si="82"/>
        <v>2.2727272727272707</v>
      </c>
      <c r="P1769" s="14"/>
      <c r="Q1769" s="14"/>
      <c r="R1769" s="14"/>
      <c r="W1769" t="s">
        <v>3530</v>
      </c>
      <c r="X1769" s="6">
        <v>2004</v>
      </c>
      <c r="Z1769" s="6">
        <v>0</v>
      </c>
      <c r="AD1769" s="14">
        <v>89</v>
      </c>
    </row>
    <row r="1770" spans="1:30">
      <c r="A1770" s="9">
        <v>12</v>
      </c>
      <c r="B1770" s="9" t="str">
        <f t="shared" si="83"/>
        <v>Fostex W300A</v>
      </c>
      <c r="C1770" s="14" t="s">
        <v>786</v>
      </c>
      <c r="D1770" s="14" t="s">
        <v>2529</v>
      </c>
      <c r="E1770" s="39"/>
      <c r="F1770" s="14"/>
      <c r="G1770" s="14"/>
      <c r="H1770" s="14">
        <v>50</v>
      </c>
      <c r="I1770" s="14">
        <v>93</v>
      </c>
      <c r="J1770" s="9">
        <v>6.5</v>
      </c>
      <c r="K1770" s="14">
        <v>25</v>
      </c>
      <c r="L1770" s="14">
        <v>227.01</v>
      </c>
      <c r="M1770" s="14">
        <v>0.28000000000000003</v>
      </c>
      <c r="N1770" s="14">
        <f t="shared" si="81"/>
        <v>0.29069767441860467</v>
      </c>
      <c r="O1770" s="14">
        <f t="shared" si="82"/>
        <v>7.6086956521739246</v>
      </c>
      <c r="P1770" s="14"/>
      <c r="Q1770" s="14"/>
      <c r="R1770" s="14"/>
      <c r="W1770" t="s">
        <v>3530</v>
      </c>
      <c r="X1770" s="6">
        <v>2004</v>
      </c>
      <c r="Z1770" s="6">
        <v>0</v>
      </c>
      <c r="AD1770" s="14">
        <v>86</v>
      </c>
    </row>
    <row r="1771" spans="1:30">
      <c r="A1771" s="9">
        <v>12</v>
      </c>
      <c r="B1771" s="9" t="str">
        <f t="shared" si="83"/>
        <v>Gold Sound 1240-4</v>
      </c>
      <c r="C1771" s="14" t="s">
        <v>1955</v>
      </c>
      <c r="D1771" s="14" t="s">
        <v>2530</v>
      </c>
      <c r="E1771" s="39"/>
      <c r="F1771" s="14"/>
      <c r="G1771" s="14"/>
      <c r="H1771" s="14">
        <v>150</v>
      </c>
      <c r="I1771" s="14">
        <v>85</v>
      </c>
      <c r="J1771" s="9">
        <v>7.6</v>
      </c>
      <c r="K1771" s="14">
        <v>24</v>
      </c>
      <c r="L1771" s="14">
        <v>135.91999999999999</v>
      </c>
      <c r="M1771" s="14">
        <v>0.81679999999999997</v>
      </c>
      <c r="N1771" s="14">
        <f t="shared" si="81"/>
        <v>1</v>
      </c>
      <c r="O1771" s="14">
        <f t="shared" si="82"/>
        <v>4.4585152838427948</v>
      </c>
      <c r="P1771" s="14"/>
      <c r="Q1771" s="14"/>
      <c r="R1771" s="14"/>
      <c r="W1771" t="s">
        <v>3530</v>
      </c>
      <c r="X1771" s="6">
        <v>2004</v>
      </c>
      <c r="Z1771" s="6">
        <v>0</v>
      </c>
      <c r="AD1771" s="14">
        <v>24</v>
      </c>
    </row>
    <row r="1772" spans="1:30">
      <c r="A1772" s="9">
        <v>12</v>
      </c>
      <c r="B1772" s="9" t="str">
        <f t="shared" si="83"/>
        <v>Gold Sound 1240-8</v>
      </c>
      <c r="C1772" s="14" t="s">
        <v>1955</v>
      </c>
      <c r="D1772" s="14" t="s">
        <v>2531</v>
      </c>
      <c r="E1772" s="39"/>
      <c r="F1772" s="14"/>
      <c r="G1772" s="14"/>
      <c r="H1772" s="14">
        <v>150</v>
      </c>
      <c r="I1772" s="14">
        <v>86</v>
      </c>
      <c r="J1772" s="9">
        <v>7.6</v>
      </c>
      <c r="K1772" s="14">
        <v>26</v>
      </c>
      <c r="L1772" s="14">
        <v>139.04</v>
      </c>
      <c r="M1772" s="14">
        <v>0.80149999999999999</v>
      </c>
      <c r="N1772" s="14">
        <f t="shared" si="81"/>
        <v>1</v>
      </c>
      <c r="O1772" s="14">
        <f t="shared" si="82"/>
        <v>4.037783375314862</v>
      </c>
      <c r="P1772" s="14"/>
      <c r="Q1772" s="14"/>
      <c r="R1772" s="14"/>
      <c r="W1772" t="s">
        <v>3530</v>
      </c>
      <c r="X1772" s="6">
        <v>2004</v>
      </c>
      <c r="Z1772" s="6">
        <v>0</v>
      </c>
      <c r="AD1772" s="14">
        <v>26</v>
      </c>
    </row>
    <row r="1773" spans="1:30">
      <c r="A1773" s="9">
        <v>12</v>
      </c>
      <c r="B1773" s="9" t="str">
        <f t="shared" si="83"/>
        <v>Gold Sound 1240-8 PAR</v>
      </c>
      <c r="C1773" s="14" t="s">
        <v>1955</v>
      </c>
      <c r="D1773" s="14" t="s">
        <v>2532</v>
      </c>
      <c r="E1773" s="39"/>
      <c r="F1773" s="14"/>
      <c r="G1773" s="14"/>
      <c r="H1773" s="14">
        <v>150</v>
      </c>
      <c r="I1773" s="14">
        <v>87</v>
      </c>
      <c r="J1773" s="9">
        <v>7.6</v>
      </c>
      <c r="K1773" s="14">
        <v>26</v>
      </c>
      <c r="L1773" s="14">
        <v>139.04</v>
      </c>
      <c r="M1773" s="14">
        <v>0.63660000000000005</v>
      </c>
      <c r="N1773" s="14">
        <f t="shared" si="81"/>
        <v>0.74285714285714288</v>
      </c>
      <c r="O1773" s="14">
        <f t="shared" si="82"/>
        <v>4.450551223447162</v>
      </c>
      <c r="P1773" s="14"/>
      <c r="Q1773" s="14"/>
      <c r="R1773" s="14"/>
      <c r="W1773" t="s">
        <v>3530</v>
      </c>
      <c r="X1773" s="6">
        <v>2004</v>
      </c>
      <c r="Z1773" s="6">
        <v>0</v>
      </c>
      <c r="AD1773" s="14">
        <v>35</v>
      </c>
    </row>
    <row r="1774" spans="1:30">
      <c r="A1774" s="9">
        <v>12</v>
      </c>
      <c r="B1774" s="9" t="str">
        <f t="shared" si="83"/>
        <v>Gold Sound 1260-4</v>
      </c>
      <c r="C1774" s="14" t="s">
        <v>1955</v>
      </c>
      <c r="D1774" s="14" t="s">
        <v>2533</v>
      </c>
      <c r="E1774" s="39"/>
      <c r="F1774" s="14"/>
      <c r="G1774" s="14"/>
      <c r="H1774" s="14">
        <v>200</v>
      </c>
      <c r="I1774" s="14">
        <v>86</v>
      </c>
      <c r="J1774" s="9">
        <v>7.6</v>
      </c>
      <c r="K1774" s="14">
        <v>22</v>
      </c>
      <c r="L1774" s="14">
        <v>192.56</v>
      </c>
      <c r="M1774" s="14">
        <v>0.65869999999999995</v>
      </c>
      <c r="N1774" s="14">
        <f t="shared" si="81"/>
        <v>0.73333333333333328</v>
      </c>
      <c r="O1774" s="14">
        <f t="shared" si="82"/>
        <v>6.4722644037516774</v>
      </c>
      <c r="P1774" s="14"/>
      <c r="Q1774" s="14"/>
      <c r="R1774" s="14"/>
      <c r="W1774" t="s">
        <v>3530</v>
      </c>
      <c r="X1774" s="6">
        <v>2004</v>
      </c>
      <c r="Z1774" s="6">
        <v>0</v>
      </c>
      <c r="AD1774" s="14">
        <v>30</v>
      </c>
    </row>
    <row r="1775" spans="1:30">
      <c r="A1775" s="9">
        <v>12</v>
      </c>
      <c r="B1775" s="9" t="str">
        <f t="shared" si="83"/>
        <v>Gold Sound 1260-8</v>
      </c>
      <c r="C1775" s="14" t="s">
        <v>1955</v>
      </c>
      <c r="D1775" s="14" t="s">
        <v>2534</v>
      </c>
      <c r="E1775" s="39"/>
      <c r="F1775" s="14"/>
      <c r="G1775" s="14"/>
      <c r="H1775" s="14">
        <v>200</v>
      </c>
      <c r="I1775" s="14">
        <v>85</v>
      </c>
      <c r="J1775" s="9">
        <v>7.6</v>
      </c>
      <c r="K1775" s="14">
        <v>24</v>
      </c>
      <c r="L1775" s="14">
        <v>138.75</v>
      </c>
      <c r="M1775" s="14">
        <v>0.81840000000000002</v>
      </c>
      <c r="N1775" s="14">
        <f t="shared" si="81"/>
        <v>0.96</v>
      </c>
      <c r="O1775" s="14">
        <f t="shared" si="82"/>
        <v>5.5484745762711878</v>
      </c>
      <c r="P1775" s="14"/>
      <c r="Q1775" s="14"/>
      <c r="R1775" s="14"/>
      <c r="W1775" t="s">
        <v>3530</v>
      </c>
      <c r="X1775" s="6">
        <v>2004</v>
      </c>
      <c r="Z1775" s="6">
        <v>0</v>
      </c>
      <c r="AD1775" s="14">
        <v>25</v>
      </c>
    </row>
    <row r="1776" spans="1:30">
      <c r="A1776" s="9">
        <v>12</v>
      </c>
      <c r="B1776" s="9" t="str">
        <f t="shared" si="83"/>
        <v>Gold Sound 1260-8 PAR</v>
      </c>
      <c r="C1776" s="14" t="s">
        <v>1955</v>
      </c>
      <c r="D1776" s="14" t="s">
        <v>2535</v>
      </c>
      <c r="E1776" s="39"/>
      <c r="F1776" s="14"/>
      <c r="G1776" s="14"/>
      <c r="H1776" s="14">
        <v>200</v>
      </c>
      <c r="I1776" s="14">
        <v>88</v>
      </c>
      <c r="J1776" s="9">
        <v>7.6</v>
      </c>
      <c r="K1776" s="14">
        <v>24</v>
      </c>
      <c r="L1776" s="14">
        <v>138.75</v>
      </c>
      <c r="M1776" s="14">
        <v>0.43540000000000001</v>
      </c>
      <c r="N1776" s="14">
        <f t="shared" si="81"/>
        <v>0.47058823529411764</v>
      </c>
      <c r="O1776" s="14">
        <f t="shared" si="82"/>
        <v>5.8228017385489794</v>
      </c>
      <c r="P1776" s="14"/>
      <c r="Q1776" s="14"/>
      <c r="R1776" s="14"/>
      <c r="W1776" t="s">
        <v>3530</v>
      </c>
      <c r="X1776" s="6">
        <v>2004</v>
      </c>
      <c r="Z1776" s="6">
        <v>0</v>
      </c>
      <c r="AD1776" s="14">
        <v>51</v>
      </c>
    </row>
    <row r="1777" spans="1:30">
      <c r="A1777" s="9">
        <v>12</v>
      </c>
      <c r="B1777" s="9" t="str">
        <f t="shared" si="83"/>
        <v>Gold Sound 1261-8</v>
      </c>
      <c r="C1777" s="14" t="s">
        <v>1955</v>
      </c>
      <c r="D1777" s="14" t="s">
        <v>2536</v>
      </c>
      <c r="E1777" s="39"/>
      <c r="F1777" s="14"/>
      <c r="G1777" s="14"/>
      <c r="H1777" s="14">
        <v>200</v>
      </c>
      <c r="I1777" s="14">
        <v>85</v>
      </c>
      <c r="J1777" s="9">
        <v>7.6</v>
      </c>
      <c r="K1777" s="14">
        <v>24</v>
      </c>
      <c r="L1777" s="14">
        <v>138.75</v>
      </c>
      <c r="M1777" s="14">
        <v>0.81840000000000002</v>
      </c>
      <c r="N1777" s="14">
        <f t="shared" si="81"/>
        <v>0.96</v>
      </c>
      <c r="O1777" s="14">
        <f t="shared" si="82"/>
        <v>5.5484745762711878</v>
      </c>
      <c r="P1777" s="14"/>
      <c r="Q1777" s="14"/>
      <c r="R1777" s="14"/>
      <c r="W1777" t="s">
        <v>3530</v>
      </c>
      <c r="X1777" s="6">
        <v>2004</v>
      </c>
      <c r="Z1777" s="6">
        <v>0</v>
      </c>
      <c r="AD1777" s="14">
        <v>25</v>
      </c>
    </row>
    <row r="1778" spans="1:30">
      <c r="A1778" s="9">
        <v>12</v>
      </c>
      <c r="B1778" s="9" t="str">
        <f t="shared" si="83"/>
        <v xml:space="preserve">Hi-Vi F12 </v>
      </c>
      <c r="C1778" s="14" t="s">
        <v>8</v>
      </c>
      <c r="D1778" s="14" t="s">
        <v>2537</v>
      </c>
      <c r="E1778" s="39"/>
      <c r="F1778" s="14"/>
      <c r="G1778" s="14"/>
      <c r="H1778" s="14">
        <v>100</v>
      </c>
      <c r="I1778" s="14">
        <v>90</v>
      </c>
      <c r="J1778" s="9">
        <v>6</v>
      </c>
      <c r="K1778" s="14">
        <v>25</v>
      </c>
      <c r="L1778" s="14">
        <v>173.9</v>
      </c>
      <c r="M1778" s="14">
        <v>0.37</v>
      </c>
      <c r="N1778" s="14">
        <f t="shared" si="81"/>
        <v>0.44642857142857145</v>
      </c>
      <c r="O1778" s="14">
        <f t="shared" si="82"/>
        <v>2.1612149532710272</v>
      </c>
      <c r="P1778" s="14"/>
      <c r="Q1778" s="14"/>
      <c r="R1778" s="14"/>
      <c r="W1778" t="s">
        <v>3530</v>
      </c>
      <c r="X1778" s="6">
        <v>2004</v>
      </c>
      <c r="Z1778" s="6">
        <v>0</v>
      </c>
      <c r="AD1778" s="14">
        <v>56</v>
      </c>
    </row>
    <row r="1779" spans="1:30">
      <c r="A1779" s="9">
        <v>12</v>
      </c>
      <c r="B1779" s="9" t="str">
        <f t="shared" si="83"/>
        <v xml:space="preserve">Hi-Vi M12 </v>
      </c>
      <c r="C1779" s="14" t="s">
        <v>8</v>
      </c>
      <c r="D1779" s="14" t="s">
        <v>2538</v>
      </c>
      <c r="E1779" s="39"/>
      <c r="F1779" s="14"/>
      <c r="G1779" s="14"/>
      <c r="H1779" s="14">
        <v>150</v>
      </c>
      <c r="I1779" s="14">
        <v>93</v>
      </c>
      <c r="J1779" s="9">
        <v>7.2</v>
      </c>
      <c r="K1779" s="14">
        <v>27</v>
      </c>
      <c r="L1779" s="14">
        <v>81.400000000000006</v>
      </c>
      <c r="M1779" s="14">
        <v>0.33</v>
      </c>
      <c r="N1779" s="14">
        <f t="shared" si="81"/>
        <v>0.36</v>
      </c>
      <c r="O1779" s="14">
        <f t="shared" si="82"/>
        <v>3.9599999999999991</v>
      </c>
      <c r="P1779" s="14"/>
      <c r="Q1779" s="14"/>
      <c r="R1779" s="14"/>
      <c r="W1779" t="s">
        <v>3530</v>
      </c>
      <c r="X1779" s="6">
        <v>2004</v>
      </c>
      <c r="Z1779" s="6">
        <v>0</v>
      </c>
      <c r="AD1779" s="14">
        <v>75</v>
      </c>
    </row>
    <row r="1780" spans="1:30">
      <c r="A1780" s="9">
        <v>12</v>
      </c>
      <c r="B1780" s="9" t="str">
        <f t="shared" si="83"/>
        <v xml:space="preserve">Hi-Vi SS12Â </v>
      </c>
      <c r="C1780" s="14" t="s">
        <v>8</v>
      </c>
      <c r="D1780" s="14" t="s">
        <v>2539</v>
      </c>
      <c r="E1780" s="39"/>
      <c r="F1780" s="14"/>
      <c r="G1780" s="14"/>
      <c r="H1780" s="14">
        <v>150</v>
      </c>
      <c r="I1780" s="14">
        <v>89</v>
      </c>
      <c r="J1780" s="9">
        <v>7.3</v>
      </c>
      <c r="K1780" s="14">
        <v>17</v>
      </c>
      <c r="L1780" s="14">
        <v>382.9</v>
      </c>
      <c r="M1780" s="14">
        <v>0.34</v>
      </c>
      <c r="N1780" s="14">
        <f t="shared" si="81"/>
        <v>0.41463414634146339</v>
      </c>
      <c r="O1780" s="14">
        <f t="shared" si="82"/>
        <v>1.8888888888888908</v>
      </c>
      <c r="P1780" s="14"/>
      <c r="Q1780" s="14"/>
      <c r="R1780" s="14"/>
      <c r="W1780" t="s">
        <v>3530</v>
      </c>
      <c r="X1780" s="6">
        <v>2004</v>
      </c>
      <c r="Z1780" s="6">
        <v>0</v>
      </c>
      <c r="AD1780" s="14">
        <v>41</v>
      </c>
    </row>
    <row r="1781" spans="1:30">
      <c r="A1781" s="9">
        <v>12</v>
      </c>
      <c r="B1781" s="9" t="str">
        <f t="shared" si="83"/>
        <v xml:space="preserve">Hi-Vi W12 </v>
      </c>
      <c r="C1781" s="14" t="s">
        <v>8</v>
      </c>
      <c r="D1781" s="14" t="s">
        <v>2540</v>
      </c>
      <c r="E1781" s="39"/>
      <c r="F1781" s="14"/>
      <c r="G1781" s="14"/>
      <c r="H1781" s="14">
        <v>150</v>
      </c>
      <c r="I1781" s="14">
        <v>90</v>
      </c>
      <c r="J1781" s="9">
        <v>7</v>
      </c>
      <c r="K1781" s="14">
        <v>28</v>
      </c>
      <c r="L1781" s="14">
        <v>156</v>
      </c>
      <c r="M1781" s="14">
        <v>0.42</v>
      </c>
      <c r="N1781" s="14">
        <f t="shared" si="81"/>
        <v>0.51851851851851849</v>
      </c>
      <c r="O1781" s="14">
        <f t="shared" si="82"/>
        <v>2.2105263157894739</v>
      </c>
      <c r="P1781" s="14"/>
      <c r="Q1781" s="14"/>
      <c r="R1781" s="14"/>
      <c r="W1781" t="s">
        <v>3530</v>
      </c>
      <c r="X1781" s="6">
        <v>2004</v>
      </c>
      <c r="Z1781" s="6">
        <v>0</v>
      </c>
      <c r="AD1781" s="14">
        <v>54</v>
      </c>
    </row>
    <row r="1782" spans="1:30">
      <c r="A1782" s="9">
        <v>12</v>
      </c>
      <c r="B1782" s="9" t="str">
        <f t="shared" si="83"/>
        <v>Infinity 120.1dvc</v>
      </c>
      <c r="C1782" s="14" t="s">
        <v>863</v>
      </c>
      <c r="D1782" s="14" t="s">
        <v>2541</v>
      </c>
      <c r="E1782" s="39"/>
      <c r="F1782" s="14"/>
      <c r="G1782" s="14"/>
      <c r="H1782" s="14">
        <v>250</v>
      </c>
      <c r="I1782" s="14"/>
      <c r="J1782" s="9">
        <v>9.5</v>
      </c>
      <c r="K1782" s="14">
        <v>23.08</v>
      </c>
      <c r="L1782" s="14">
        <v>154.995</v>
      </c>
      <c r="M1782" s="14">
        <v>0.43</v>
      </c>
      <c r="N1782" s="14">
        <f t="shared" si="81"/>
        <v>0.44384615384615383</v>
      </c>
      <c r="O1782" s="14">
        <f t="shared" si="82"/>
        <v>13.78388888888888</v>
      </c>
      <c r="P1782" s="14"/>
      <c r="Q1782" s="14"/>
      <c r="R1782" s="14"/>
      <c r="W1782" t="s">
        <v>3530</v>
      </c>
      <c r="X1782" s="6">
        <v>2004</v>
      </c>
      <c r="Z1782" s="6">
        <v>0</v>
      </c>
      <c r="AD1782" s="14">
        <v>52</v>
      </c>
    </row>
    <row r="1783" spans="1:30">
      <c r="A1783" s="9">
        <v>12</v>
      </c>
      <c r="B1783" s="9" t="str">
        <f t="shared" si="83"/>
        <v>Infinity 120.1se</v>
      </c>
      <c r="C1783" s="14" t="s">
        <v>863</v>
      </c>
      <c r="D1783" s="14" t="s">
        <v>2542</v>
      </c>
      <c r="E1783" s="39"/>
      <c r="F1783" s="14"/>
      <c r="G1783" s="14"/>
      <c r="H1783" s="14">
        <v>300</v>
      </c>
      <c r="I1783" s="14"/>
      <c r="J1783" s="9">
        <v>11.24</v>
      </c>
      <c r="K1783" s="14">
        <v>22.52</v>
      </c>
      <c r="L1783" s="14">
        <v>146.46600000000001</v>
      </c>
      <c r="M1783" s="14">
        <v>0.36</v>
      </c>
      <c r="N1783" s="14">
        <f t="shared" si="81"/>
        <v>0.36918032786885246</v>
      </c>
      <c r="O1783" s="14">
        <f t="shared" si="82"/>
        <v>14.477142857142887</v>
      </c>
      <c r="P1783" s="14"/>
      <c r="Q1783" s="14"/>
      <c r="R1783" s="14"/>
      <c r="W1783" t="s">
        <v>3530</v>
      </c>
      <c r="X1783" s="6">
        <v>2004</v>
      </c>
      <c r="Z1783" s="6">
        <v>0</v>
      </c>
      <c r="AD1783" s="14">
        <v>61</v>
      </c>
    </row>
    <row r="1784" spans="1:30">
      <c r="A1784" s="9">
        <v>12</v>
      </c>
      <c r="B1784" s="9" t="str">
        <f t="shared" si="83"/>
        <v>Infinity 1200GTi</v>
      </c>
      <c r="C1784" s="14" t="s">
        <v>863</v>
      </c>
      <c r="D1784" s="14" t="s">
        <v>2543</v>
      </c>
      <c r="E1784" s="39"/>
      <c r="F1784" s="14"/>
      <c r="G1784" s="14"/>
      <c r="H1784" s="14">
        <v>600</v>
      </c>
      <c r="I1784" s="14"/>
      <c r="J1784" s="9">
        <v>5.4610000000000003</v>
      </c>
      <c r="K1784" s="14">
        <v>37</v>
      </c>
      <c r="L1784" s="14">
        <v>56.66</v>
      </c>
      <c r="M1784" s="14">
        <v>0.47</v>
      </c>
      <c r="N1784" s="14">
        <f t="shared" si="81"/>
        <v>0.52112676056338025</v>
      </c>
      <c r="O1784" s="14">
        <f t="shared" si="82"/>
        <v>4.7906336088154315</v>
      </c>
      <c r="P1784" s="14"/>
      <c r="Q1784" s="14"/>
      <c r="R1784" s="14"/>
      <c r="W1784" t="s">
        <v>3530</v>
      </c>
      <c r="X1784" s="6">
        <v>2004</v>
      </c>
      <c r="Z1784" s="6">
        <v>0</v>
      </c>
      <c r="AD1784" s="14">
        <v>71</v>
      </c>
    </row>
    <row r="1785" spans="1:30">
      <c r="A1785" s="9">
        <v>12</v>
      </c>
      <c r="B1785" s="9" t="str">
        <f t="shared" si="83"/>
        <v>Infinity 1211w</v>
      </c>
      <c r="C1785" s="14" t="s">
        <v>863</v>
      </c>
      <c r="D1785" s="14" t="s">
        <v>2544</v>
      </c>
      <c r="E1785" s="39"/>
      <c r="F1785" s="14"/>
      <c r="G1785" s="14"/>
      <c r="H1785" s="14">
        <v>250</v>
      </c>
      <c r="I1785" s="14"/>
      <c r="J1785" s="9">
        <v>4.5</v>
      </c>
      <c r="K1785" s="14">
        <v>35.127000000000002</v>
      </c>
      <c r="L1785" s="14">
        <v>123.3</v>
      </c>
      <c r="M1785" s="14">
        <v>0.4</v>
      </c>
      <c r="N1785" s="14">
        <f t="shared" si="81"/>
        <v>0.42321686746987952</v>
      </c>
      <c r="O1785" s="14">
        <f t="shared" si="82"/>
        <v>7.2915412558380872</v>
      </c>
      <c r="P1785" s="14"/>
      <c r="Q1785" s="14"/>
      <c r="R1785" s="14"/>
      <c r="W1785" t="s">
        <v>3530</v>
      </c>
      <c r="X1785" s="6">
        <v>2004</v>
      </c>
      <c r="Z1785" s="6">
        <v>0</v>
      </c>
      <c r="AD1785" s="14">
        <v>83</v>
      </c>
    </row>
    <row r="1786" spans="1:30">
      <c r="A1786" s="9">
        <v>12</v>
      </c>
      <c r="B1786" s="9" t="str">
        <f t="shared" si="83"/>
        <v>Infinity 1220W</v>
      </c>
      <c r="C1786" s="14" t="s">
        <v>863</v>
      </c>
      <c r="D1786" s="14" t="s">
        <v>2545</v>
      </c>
      <c r="E1786" s="39"/>
      <c r="F1786" s="14"/>
      <c r="G1786" s="14"/>
      <c r="H1786" s="14">
        <v>300</v>
      </c>
      <c r="I1786" s="14">
        <v>92</v>
      </c>
      <c r="J1786" s="9">
        <v>11.91</v>
      </c>
      <c r="K1786" s="14">
        <v>24</v>
      </c>
      <c r="L1786" s="14">
        <v>128.80000000000001</v>
      </c>
      <c r="M1786" s="14">
        <v>0.56000000000000005</v>
      </c>
      <c r="N1786" s="14">
        <f t="shared" si="81"/>
        <v>0.6</v>
      </c>
      <c r="O1786" s="14">
        <f t="shared" si="82"/>
        <v>8.4000000000000146</v>
      </c>
      <c r="P1786" s="14"/>
      <c r="Q1786" s="14"/>
      <c r="R1786" s="14"/>
      <c r="W1786" t="s">
        <v>3530</v>
      </c>
      <c r="X1786" s="6">
        <v>2004</v>
      </c>
      <c r="Z1786" s="6">
        <v>0</v>
      </c>
      <c r="AD1786" s="14">
        <v>40</v>
      </c>
    </row>
    <row r="1787" spans="1:30">
      <c r="A1787" s="9">
        <v>12</v>
      </c>
      <c r="B1787" s="9" t="str">
        <f t="shared" si="83"/>
        <v>Infinity 1220w</v>
      </c>
      <c r="C1787" s="14" t="s">
        <v>863</v>
      </c>
      <c r="D1787" s="14" t="s">
        <v>2546</v>
      </c>
      <c r="E1787" s="39"/>
      <c r="F1787" s="14"/>
      <c r="G1787" s="14"/>
      <c r="H1787" s="14">
        <v>300</v>
      </c>
      <c r="I1787" s="14"/>
      <c r="J1787" s="9">
        <v>11.913</v>
      </c>
      <c r="K1787" s="14">
        <v>25.457000000000001</v>
      </c>
      <c r="L1787" s="14">
        <v>145.114</v>
      </c>
      <c r="M1787" s="14">
        <v>0.45400000000000001</v>
      </c>
      <c r="N1787" s="14">
        <f t="shared" si="81"/>
        <v>0.48032075471698116</v>
      </c>
      <c r="O1787" s="14">
        <f t="shared" si="82"/>
        <v>8.2849304659498326</v>
      </c>
      <c r="P1787" s="14"/>
      <c r="Q1787" s="14"/>
      <c r="R1787" s="14"/>
      <c r="W1787" t="s">
        <v>3530</v>
      </c>
      <c r="X1787" s="6">
        <v>2004</v>
      </c>
      <c r="Z1787" s="6">
        <v>0</v>
      </c>
      <c r="AD1787" s="14">
        <v>53</v>
      </c>
    </row>
    <row r="1788" spans="1:30">
      <c r="A1788" s="9">
        <v>12</v>
      </c>
      <c r="B1788" s="9" t="str">
        <f t="shared" si="83"/>
        <v>Infinity 1230W</v>
      </c>
      <c r="C1788" s="14" t="s">
        <v>863</v>
      </c>
      <c r="D1788" s="14" t="s">
        <v>2547</v>
      </c>
      <c r="E1788" s="39"/>
      <c r="F1788" s="14"/>
      <c r="G1788" s="14"/>
      <c r="H1788" s="14">
        <v>300</v>
      </c>
      <c r="I1788" s="14">
        <v>90</v>
      </c>
      <c r="J1788" s="9">
        <v>12.25</v>
      </c>
      <c r="K1788" s="14">
        <v>27.27</v>
      </c>
      <c r="L1788" s="14">
        <v>78.5</v>
      </c>
      <c r="M1788" s="14">
        <v>0.44</v>
      </c>
      <c r="N1788" s="14">
        <f t="shared" si="81"/>
        <v>0.47017241379310343</v>
      </c>
      <c r="O1788" s="14">
        <f t="shared" si="82"/>
        <v>6.8564571428571375</v>
      </c>
      <c r="P1788" s="14"/>
      <c r="Q1788" s="14"/>
      <c r="R1788" s="14"/>
      <c r="W1788" t="s">
        <v>3530</v>
      </c>
      <c r="X1788" s="6">
        <v>2004</v>
      </c>
      <c r="Z1788" s="6">
        <v>0</v>
      </c>
      <c r="AD1788" s="14">
        <v>58</v>
      </c>
    </row>
    <row r="1789" spans="1:30">
      <c r="A1789" s="9">
        <v>12</v>
      </c>
      <c r="B1789" s="9" t="str">
        <f t="shared" si="83"/>
        <v>Infinity DS120</v>
      </c>
      <c r="C1789" s="14" t="s">
        <v>863</v>
      </c>
      <c r="D1789" s="14" t="s">
        <v>2548</v>
      </c>
      <c r="E1789" s="39"/>
      <c r="F1789" s="14"/>
      <c r="G1789" s="14"/>
      <c r="H1789" s="14">
        <v>120</v>
      </c>
      <c r="I1789" s="14"/>
      <c r="J1789" s="9">
        <v>4.5</v>
      </c>
      <c r="K1789" s="14">
        <v>31.21</v>
      </c>
      <c r="L1789" s="14">
        <v>127.28</v>
      </c>
      <c r="M1789" s="14">
        <v>0.38</v>
      </c>
      <c r="N1789" s="14">
        <f t="shared" si="81"/>
        <v>0.41065789473684211</v>
      </c>
      <c r="O1789" s="14">
        <f t="shared" si="82"/>
        <v>5.0900429184549321</v>
      </c>
      <c r="P1789" s="14"/>
      <c r="Q1789" s="14"/>
      <c r="R1789" s="14"/>
      <c r="W1789" t="s">
        <v>3530</v>
      </c>
      <c r="X1789" s="6">
        <v>2004</v>
      </c>
      <c r="Z1789" s="6">
        <v>0</v>
      </c>
      <c r="AD1789" s="14">
        <v>76</v>
      </c>
    </row>
    <row r="1790" spans="1:30">
      <c r="A1790" s="9">
        <v>12</v>
      </c>
      <c r="B1790" s="9" t="str">
        <f t="shared" si="83"/>
        <v>Infinity GT1200</v>
      </c>
      <c r="C1790" s="14" t="s">
        <v>863</v>
      </c>
      <c r="D1790" s="14" t="s">
        <v>2549</v>
      </c>
      <c r="E1790" s="39"/>
      <c r="F1790" s="14"/>
      <c r="G1790" s="14"/>
      <c r="H1790" s="14">
        <v>280</v>
      </c>
      <c r="I1790" s="14"/>
      <c r="J1790" s="9">
        <v>7.1529999999999996</v>
      </c>
      <c r="K1790" s="14">
        <v>24.8</v>
      </c>
      <c r="L1790" s="14">
        <v>155.72999999999999</v>
      </c>
      <c r="M1790" s="14">
        <v>0.31</v>
      </c>
      <c r="N1790" s="14">
        <f t="shared" si="81"/>
        <v>0.31794871794871798</v>
      </c>
      <c r="O1790" s="14">
        <f t="shared" si="82"/>
        <v>12.399999999999874</v>
      </c>
      <c r="P1790" s="14"/>
      <c r="Q1790" s="14"/>
      <c r="R1790" s="14"/>
      <c r="W1790" t="s">
        <v>3530</v>
      </c>
      <c r="X1790" s="6">
        <v>2004</v>
      </c>
      <c r="Z1790" s="6">
        <v>0</v>
      </c>
      <c r="AD1790" s="14">
        <v>78</v>
      </c>
    </row>
    <row r="1791" spans="1:30">
      <c r="A1791" s="9">
        <v>12</v>
      </c>
      <c r="B1791" s="9" t="str">
        <f t="shared" si="83"/>
        <v>Infinity GT1200D</v>
      </c>
      <c r="C1791" s="14" t="s">
        <v>863</v>
      </c>
      <c r="D1791" s="14" t="s">
        <v>2550</v>
      </c>
      <c r="E1791" s="39"/>
      <c r="F1791" s="14"/>
      <c r="G1791" s="14"/>
      <c r="H1791" s="14">
        <v>280</v>
      </c>
      <c r="I1791" s="14"/>
      <c r="J1791" s="9">
        <v>7.1529999999999996</v>
      </c>
      <c r="K1791" s="14">
        <v>24.63</v>
      </c>
      <c r="L1791" s="14">
        <v>168</v>
      </c>
      <c r="M1791" s="14">
        <v>0.43</v>
      </c>
      <c r="N1791" s="14">
        <f t="shared" si="81"/>
        <v>0.44781818181818178</v>
      </c>
      <c r="O1791" s="14">
        <f t="shared" si="82"/>
        <v>10.807040816326534</v>
      </c>
      <c r="P1791" s="14"/>
      <c r="Q1791" s="14"/>
      <c r="R1791" s="14"/>
      <c r="W1791" t="s">
        <v>3530</v>
      </c>
      <c r="X1791" s="6">
        <v>2004</v>
      </c>
      <c r="Z1791" s="6">
        <v>0</v>
      </c>
      <c r="AD1791" s="14">
        <v>55</v>
      </c>
    </row>
    <row r="1792" spans="1:30">
      <c r="A1792" s="9">
        <v>12</v>
      </c>
      <c r="B1792" s="9" t="str">
        <f t="shared" si="83"/>
        <v>Infinity GT1201</v>
      </c>
      <c r="C1792" s="14" t="s">
        <v>863</v>
      </c>
      <c r="D1792" s="14" t="s">
        <v>2551</v>
      </c>
      <c r="E1792" s="39"/>
      <c r="F1792" s="14"/>
      <c r="G1792" s="14"/>
      <c r="H1792" s="14">
        <v>300</v>
      </c>
      <c r="I1792" s="14"/>
      <c r="J1792" s="9">
        <v>11.663</v>
      </c>
      <c r="K1792" s="14">
        <v>24.82</v>
      </c>
      <c r="L1792" s="14">
        <v>141.39500000000001</v>
      </c>
      <c r="M1792" s="14">
        <v>0.497</v>
      </c>
      <c r="N1792" s="14">
        <f t="shared" si="81"/>
        <v>0.52808510638297868</v>
      </c>
      <c r="O1792" s="14">
        <f t="shared" si="82"/>
        <v>8.4432169746749075</v>
      </c>
      <c r="P1792" s="14"/>
      <c r="Q1792" s="14"/>
      <c r="R1792" s="14"/>
      <c r="W1792" t="s">
        <v>3530</v>
      </c>
      <c r="X1792" s="6">
        <v>2004</v>
      </c>
      <c r="Z1792" s="6">
        <v>0</v>
      </c>
      <c r="AD1792" s="14">
        <v>47</v>
      </c>
    </row>
    <row r="1793" spans="1:30">
      <c r="A1793" s="9">
        <v>12</v>
      </c>
      <c r="B1793" s="9" t="str">
        <f t="shared" si="83"/>
        <v>Infinity GT1201D</v>
      </c>
      <c r="C1793" s="14" t="s">
        <v>863</v>
      </c>
      <c r="D1793" s="14" t="s">
        <v>2552</v>
      </c>
      <c r="E1793" s="39"/>
      <c r="F1793" s="14"/>
      <c r="G1793" s="14"/>
      <c r="H1793" s="14">
        <v>300</v>
      </c>
      <c r="I1793" s="14"/>
      <c r="J1793" s="9">
        <v>11.663</v>
      </c>
      <c r="K1793" s="14">
        <v>22</v>
      </c>
      <c r="L1793" s="14">
        <v>146.33000000000001</v>
      </c>
      <c r="M1793" s="14">
        <v>0.437</v>
      </c>
      <c r="N1793" s="14">
        <f t="shared" si="81"/>
        <v>0.45833333333333331</v>
      </c>
      <c r="O1793" s="14">
        <f t="shared" si="82"/>
        <v>9.3886718750000089</v>
      </c>
      <c r="P1793" s="14"/>
      <c r="Q1793" s="14"/>
      <c r="R1793" s="14"/>
      <c r="W1793" t="s">
        <v>3530</v>
      </c>
      <c r="X1793" s="6">
        <v>2004</v>
      </c>
      <c r="Z1793" s="6">
        <v>0</v>
      </c>
      <c r="AD1793" s="14">
        <v>48</v>
      </c>
    </row>
    <row r="1794" spans="1:30">
      <c r="A1794" s="9">
        <v>12</v>
      </c>
      <c r="B1794" s="9" t="str">
        <f t="shared" si="83"/>
        <v>Infinity Kappa Perfect12.1</v>
      </c>
      <c r="C1794" s="14" t="s">
        <v>863</v>
      </c>
      <c r="D1794" s="14" t="s">
        <v>2553</v>
      </c>
      <c r="E1794" s="39"/>
      <c r="F1794" s="14"/>
      <c r="G1794" s="14"/>
      <c r="H1794" s="14">
        <v>350</v>
      </c>
      <c r="I1794" s="14"/>
      <c r="J1794" s="9">
        <v>14.15</v>
      </c>
      <c r="K1794" s="14">
        <v>23.32</v>
      </c>
      <c r="L1794" s="14">
        <v>99.97</v>
      </c>
      <c r="M1794" s="14">
        <v>0.44</v>
      </c>
      <c r="N1794" s="14">
        <f t="shared" ref="N1794:N1857" si="84">IF(AD1794&gt;0,K1794/AD1794,0)</f>
        <v>0.45725490196078433</v>
      </c>
      <c r="O1794" s="14">
        <f t="shared" ref="O1794:O1857" si="85">IF(AD1794&gt;0,1/(1/M1794-1/N1794),0)</f>
        <v>11.659999999999947</v>
      </c>
      <c r="P1794" s="14"/>
      <c r="Q1794" s="14"/>
      <c r="R1794" s="14"/>
      <c r="W1794" t="s">
        <v>3530</v>
      </c>
      <c r="X1794" s="6">
        <v>2004</v>
      </c>
      <c r="Z1794" s="6">
        <v>0</v>
      </c>
      <c r="AD1794" s="14">
        <v>51</v>
      </c>
    </row>
    <row r="1795" spans="1:30">
      <c r="A1795" s="9">
        <v>12</v>
      </c>
      <c r="B1795" s="9" t="str">
        <f t="shared" ref="B1795:B1858" si="86">CONCATENATE(C1795,CHAR(32),D1795)</f>
        <v>Infinity Kappa120.3dvc</v>
      </c>
      <c r="C1795" s="14" t="s">
        <v>863</v>
      </c>
      <c r="D1795" s="14" t="s">
        <v>2554</v>
      </c>
      <c r="E1795" s="39"/>
      <c r="F1795" s="14"/>
      <c r="G1795" s="14"/>
      <c r="H1795" s="14">
        <v>300</v>
      </c>
      <c r="I1795" s="14"/>
      <c r="J1795" s="9">
        <v>13.5</v>
      </c>
      <c r="K1795" s="14">
        <v>26.83</v>
      </c>
      <c r="L1795" s="14">
        <v>69.87</v>
      </c>
      <c r="M1795" s="14">
        <v>0.43</v>
      </c>
      <c r="N1795" s="14">
        <f t="shared" si="84"/>
        <v>0.4707017543859649</v>
      </c>
      <c r="O1795" s="14">
        <f t="shared" si="85"/>
        <v>4.972801724137927</v>
      </c>
      <c r="P1795" s="14"/>
      <c r="Q1795" s="14"/>
      <c r="R1795" s="14"/>
      <c r="W1795" t="s">
        <v>3530</v>
      </c>
      <c r="X1795" s="6">
        <v>2004</v>
      </c>
      <c r="Z1795" s="6">
        <v>0</v>
      </c>
      <c r="AD1795" s="14">
        <v>57</v>
      </c>
    </row>
    <row r="1796" spans="1:30">
      <c r="A1796" s="9">
        <v>12</v>
      </c>
      <c r="B1796" s="9" t="str">
        <f t="shared" si="86"/>
        <v>Infinity Kappa120.3se</v>
      </c>
      <c r="C1796" s="14" t="s">
        <v>863</v>
      </c>
      <c r="D1796" s="14" t="s">
        <v>2555</v>
      </c>
      <c r="E1796" s="39"/>
      <c r="F1796" s="14"/>
      <c r="G1796" s="14"/>
      <c r="H1796" s="14">
        <v>300</v>
      </c>
      <c r="I1796" s="14"/>
      <c r="J1796" s="9">
        <v>13.5</v>
      </c>
      <c r="K1796" s="14">
        <v>28.43</v>
      </c>
      <c r="L1796" s="14">
        <v>55.61</v>
      </c>
      <c r="M1796" s="14">
        <v>0.48</v>
      </c>
      <c r="N1796" s="14">
        <f t="shared" si="84"/>
        <v>0.50767857142857142</v>
      </c>
      <c r="O1796" s="14">
        <f t="shared" si="85"/>
        <v>8.8041290322580483</v>
      </c>
      <c r="P1796" s="14"/>
      <c r="Q1796" s="14"/>
      <c r="R1796" s="14"/>
      <c r="W1796" t="s">
        <v>3530</v>
      </c>
      <c r="X1796" s="6">
        <v>2004</v>
      </c>
      <c r="Z1796" s="6">
        <v>0</v>
      </c>
      <c r="AD1796" s="14">
        <v>56</v>
      </c>
    </row>
    <row r="1797" spans="1:30">
      <c r="A1797" s="9">
        <v>12</v>
      </c>
      <c r="B1797" s="9" t="str">
        <f t="shared" si="86"/>
        <v>Infinity KappaPerfect12.1d</v>
      </c>
      <c r="C1797" s="14" t="s">
        <v>863</v>
      </c>
      <c r="D1797" s="14" t="s">
        <v>2556</v>
      </c>
      <c r="E1797" s="39"/>
      <c r="F1797" s="14"/>
      <c r="G1797" s="14"/>
      <c r="H1797" s="14">
        <v>350</v>
      </c>
      <c r="I1797" s="14"/>
      <c r="J1797" s="9">
        <v>14.15</v>
      </c>
      <c r="K1797" s="14">
        <v>23.663</v>
      </c>
      <c r="L1797" s="14">
        <v>87.5</v>
      </c>
      <c r="M1797" s="14">
        <v>0.38</v>
      </c>
      <c r="N1797" s="14">
        <f t="shared" si="84"/>
        <v>0.38791803278688525</v>
      </c>
      <c r="O1797" s="14">
        <f t="shared" si="85"/>
        <v>18.616853002070282</v>
      </c>
      <c r="P1797" s="14"/>
      <c r="Q1797" s="14"/>
      <c r="R1797" s="14"/>
      <c r="W1797" t="s">
        <v>3530</v>
      </c>
      <c r="X1797" s="6">
        <v>2004</v>
      </c>
      <c r="Z1797" s="6">
        <v>0</v>
      </c>
      <c r="AD1797" s="14">
        <v>61</v>
      </c>
    </row>
    <row r="1798" spans="1:30">
      <c r="A1798" s="9">
        <v>12</v>
      </c>
      <c r="B1798" s="9" t="str">
        <f t="shared" si="86"/>
        <v>Infinity KCS-120BR</v>
      </c>
      <c r="C1798" s="14" t="s">
        <v>863</v>
      </c>
      <c r="D1798" s="14" t="s">
        <v>2557</v>
      </c>
      <c r="E1798" s="39"/>
      <c r="F1798" s="14"/>
      <c r="G1798" s="14"/>
      <c r="H1798" s="14">
        <v>250</v>
      </c>
      <c r="I1798" s="14">
        <v>91</v>
      </c>
      <c r="J1798" s="9">
        <v>6.7</v>
      </c>
      <c r="K1798" s="14">
        <v>25</v>
      </c>
      <c r="L1798" s="14">
        <v>215.2</v>
      </c>
      <c r="M1798" s="14">
        <v>0.43159999999999998</v>
      </c>
      <c r="N1798" s="14">
        <f t="shared" si="84"/>
        <v>0.45454545454545453</v>
      </c>
      <c r="O1798" s="14">
        <f t="shared" si="85"/>
        <v>8.5499207606973098</v>
      </c>
      <c r="P1798" s="14"/>
      <c r="Q1798" s="14"/>
      <c r="R1798" s="14"/>
      <c r="W1798" t="s">
        <v>3530</v>
      </c>
      <c r="X1798" s="6">
        <v>2004</v>
      </c>
      <c r="Z1798" s="6">
        <v>0</v>
      </c>
      <c r="AD1798" s="14">
        <v>55</v>
      </c>
    </row>
    <row r="1799" spans="1:30">
      <c r="A1799" s="9">
        <v>12</v>
      </c>
      <c r="B1799" s="9" t="str">
        <f t="shared" si="86"/>
        <v>Infinity KCS-120IB</v>
      </c>
      <c r="C1799" s="14" t="s">
        <v>863</v>
      </c>
      <c r="D1799" s="14" t="s">
        <v>2558</v>
      </c>
      <c r="E1799" s="39"/>
      <c r="F1799" s="14"/>
      <c r="G1799" s="14"/>
      <c r="H1799" s="14">
        <v>200</v>
      </c>
      <c r="I1799" s="14">
        <v>91</v>
      </c>
      <c r="J1799" s="9">
        <v>6.7</v>
      </c>
      <c r="K1799" s="14">
        <v>29</v>
      </c>
      <c r="L1799" s="14">
        <v>161.4</v>
      </c>
      <c r="M1799" s="14">
        <v>0.48459999999999998</v>
      </c>
      <c r="N1799" s="14">
        <f t="shared" si="84"/>
        <v>0.50877192982456143</v>
      </c>
      <c r="O1799" s="14">
        <f t="shared" si="85"/>
        <v>10.199883872840752</v>
      </c>
      <c r="P1799" s="14"/>
      <c r="Q1799" s="14"/>
      <c r="R1799" s="14"/>
      <c r="W1799" t="s">
        <v>3530</v>
      </c>
      <c r="X1799" s="6">
        <v>2004</v>
      </c>
      <c r="Z1799" s="6">
        <v>0</v>
      </c>
      <c r="AD1799" s="14">
        <v>57</v>
      </c>
    </row>
    <row r="1800" spans="1:30">
      <c r="A1800" s="9">
        <v>12</v>
      </c>
      <c r="B1800" s="9" t="str">
        <f t="shared" si="86"/>
        <v>Infinity P1200</v>
      </c>
      <c r="C1800" s="14" t="s">
        <v>863</v>
      </c>
      <c r="D1800" s="14" t="s">
        <v>2559</v>
      </c>
      <c r="E1800" s="39"/>
      <c r="F1800" s="14"/>
      <c r="G1800" s="14"/>
      <c r="H1800" s="14">
        <v>280</v>
      </c>
      <c r="I1800" s="14"/>
      <c r="J1800" s="9">
        <v>7.7469999999999999</v>
      </c>
      <c r="K1800" s="14">
        <v>30</v>
      </c>
      <c r="L1800" s="14">
        <v>123</v>
      </c>
      <c r="M1800" s="14">
        <v>0.45</v>
      </c>
      <c r="N1800" s="14">
        <f t="shared" si="84"/>
        <v>0.49180327868852458</v>
      </c>
      <c r="O1800" s="14">
        <f t="shared" si="85"/>
        <v>5.2941176470588172</v>
      </c>
      <c r="P1800" s="14"/>
      <c r="Q1800" s="14"/>
      <c r="R1800" s="14"/>
      <c r="W1800" t="s">
        <v>3530</v>
      </c>
      <c r="X1800" s="6">
        <v>2004</v>
      </c>
      <c r="Z1800" s="6">
        <v>0</v>
      </c>
      <c r="AD1800" s="14">
        <v>61</v>
      </c>
    </row>
    <row r="1801" spans="1:30">
      <c r="A1801" s="9">
        <v>12</v>
      </c>
      <c r="B1801" s="9" t="str">
        <f t="shared" si="86"/>
        <v>Infinity P1240</v>
      </c>
      <c r="C1801" s="14" t="s">
        <v>863</v>
      </c>
      <c r="D1801" s="14" t="s">
        <v>2560</v>
      </c>
      <c r="E1801" s="39"/>
      <c r="F1801" s="14"/>
      <c r="G1801" s="14"/>
      <c r="H1801" s="14">
        <v>325</v>
      </c>
      <c r="I1801" s="14"/>
      <c r="J1801" s="9">
        <v>11.913</v>
      </c>
      <c r="K1801" s="14">
        <v>31.888000000000002</v>
      </c>
      <c r="L1801" s="14">
        <v>86.063999999999993</v>
      </c>
      <c r="M1801" s="14">
        <v>0.45100000000000001</v>
      </c>
      <c r="N1801" s="14">
        <f t="shared" si="84"/>
        <v>0.46894117647058825</v>
      </c>
      <c r="O1801" s="14">
        <f t="shared" si="85"/>
        <v>11.78810491803279</v>
      </c>
      <c r="P1801" s="14"/>
      <c r="Q1801" s="14"/>
      <c r="R1801" s="14"/>
      <c r="W1801" t="s">
        <v>3530</v>
      </c>
      <c r="X1801" s="6">
        <v>2004</v>
      </c>
      <c r="Z1801" s="6">
        <v>0</v>
      </c>
      <c r="AD1801" s="14">
        <v>68</v>
      </c>
    </row>
    <row r="1802" spans="1:30">
      <c r="A1802" s="9">
        <v>12</v>
      </c>
      <c r="B1802" s="9" t="str">
        <f t="shared" si="86"/>
        <v>Infinity Perfect12</v>
      </c>
      <c r="C1802" s="14" t="s">
        <v>863</v>
      </c>
      <c r="D1802" s="14" t="s">
        <v>2561</v>
      </c>
      <c r="E1802" s="39"/>
      <c r="F1802" s="14"/>
      <c r="G1802" s="14"/>
      <c r="H1802" s="14">
        <v>350</v>
      </c>
      <c r="I1802" s="14"/>
      <c r="J1802" s="9">
        <v>14.15</v>
      </c>
      <c r="K1802" s="14">
        <v>23.317</v>
      </c>
      <c r="L1802" s="14">
        <v>83.281999999999996</v>
      </c>
      <c r="M1802" s="14">
        <v>0.44</v>
      </c>
      <c r="N1802" s="14">
        <f t="shared" si="84"/>
        <v>0.45719607843137255</v>
      </c>
      <c r="O1802" s="14">
        <f t="shared" si="85"/>
        <v>11.698380843785591</v>
      </c>
      <c r="P1802" s="14"/>
      <c r="Q1802" s="14"/>
      <c r="R1802" s="14"/>
      <c r="W1802" t="s">
        <v>3530</v>
      </c>
      <c r="X1802" s="6">
        <v>2004</v>
      </c>
      <c r="Z1802" s="6">
        <v>0</v>
      </c>
      <c r="AD1802" s="14">
        <v>51</v>
      </c>
    </row>
    <row r="1803" spans="1:30">
      <c r="A1803" s="9">
        <v>12</v>
      </c>
      <c r="B1803" s="9" t="str">
        <f t="shared" si="86"/>
        <v>Infinity Reference 1220w</v>
      </c>
      <c r="C1803" s="14" t="s">
        <v>863</v>
      </c>
      <c r="D1803" s="14" t="s">
        <v>2562</v>
      </c>
      <c r="E1803" s="39"/>
      <c r="F1803" s="14"/>
      <c r="G1803" s="14"/>
      <c r="H1803" s="14">
        <v>300</v>
      </c>
      <c r="I1803" s="14"/>
      <c r="J1803" s="9">
        <v>11.91</v>
      </c>
      <c r="K1803" s="14">
        <v>24</v>
      </c>
      <c r="L1803" s="14">
        <v>128.80000000000001</v>
      </c>
      <c r="M1803" s="14">
        <v>0.56000000000000005</v>
      </c>
      <c r="N1803" s="14">
        <f t="shared" si="84"/>
        <v>0.6</v>
      </c>
      <c r="O1803" s="14">
        <f t="shared" si="85"/>
        <v>8.4000000000000146</v>
      </c>
      <c r="P1803" s="14"/>
      <c r="Q1803" s="14"/>
      <c r="R1803" s="14"/>
      <c r="W1803" t="s">
        <v>3530</v>
      </c>
      <c r="X1803" s="6">
        <v>2004</v>
      </c>
      <c r="Z1803" s="6">
        <v>0</v>
      </c>
      <c r="AD1803" s="14">
        <v>40</v>
      </c>
    </row>
    <row r="1804" spans="1:30">
      <c r="A1804" s="9">
        <v>12</v>
      </c>
      <c r="B1804" s="9" t="str">
        <f t="shared" si="86"/>
        <v>Infinity TwelveX</v>
      </c>
      <c r="C1804" s="14" t="s">
        <v>863</v>
      </c>
      <c r="D1804" s="14" t="s">
        <v>2563</v>
      </c>
      <c r="E1804" s="39"/>
      <c r="F1804" s="14"/>
      <c r="G1804" s="14"/>
      <c r="H1804" s="14">
        <v>275</v>
      </c>
      <c r="I1804" s="14"/>
      <c r="J1804" s="9">
        <v>10.050000000000001</v>
      </c>
      <c r="K1804" s="14">
        <v>32.869999999999997</v>
      </c>
      <c r="L1804" s="14">
        <v>93.292000000000002</v>
      </c>
      <c r="M1804" s="14">
        <v>0.41</v>
      </c>
      <c r="N1804" s="14">
        <f t="shared" si="84"/>
        <v>0.43826666666666664</v>
      </c>
      <c r="O1804" s="14">
        <f t="shared" si="85"/>
        <v>6.3569339622641587</v>
      </c>
      <c r="P1804" s="14"/>
      <c r="Q1804" s="14"/>
      <c r="R1804" s="14"/>
      <c r="W1804" t="s">
        <v>3530</v>
      </c>
      <c r="X1804" s="6">
        <v>2004</v>
      </c>
      <c r="Z1804" s="6">
        <v>0</v>
      </c>
      <c r="AD1804" s="14">
        <v>75</v>
      </c>
    </row>
    <row r="1805" spans="1:30">
      <c r="A1805" s="9">
        <v>12</v>
      </c>
      <c r="B1805" s="9" t="str">
        <f t="shared" si="86"/>
        <v>Infinity TwelveXdvc</v>
      </c>
      <c r="C1805" s="14" t="s">
        <v>863</v>
      </c>
      <c r="D1805" s="14" t="s">
        <v>2564</v>
      </c>
      <c r="E1805" s="39"/>
      <c r="F1805" s="14"/>
      <c r="G1805" s="14"/>
      <c r="H1805" s="14">
        <v>275</v>
      </c>
      <c r="I1805" s="14"/>
      <c r="J1805" s="9">
        <v>10.050000000000001</v>
      </c>
      <c r="K1805" s="14">
        <v>21.8</v>
      </c>
      <c r="L1805" s="14">
        <v>202.33</v>
      </c>
      <c r="M1805" s="14">
        <v>0.29399999999999998</v>
      </c>
      <c r="N1805" s="14">
        <f t="shared" si="84"/>
        <v>0.3070422535211268</v>
      </c>
      <c r="O1805" s="14">
        <f t="shared" si="85"/>
        <v>6.921382289416826</v>
      </c>
      <c r="P1805" s="14"/>
      <c r="Q1805" s="14"/>
      <c r="R1805" s="14"/>
      <c r="W1805" t="s">
        <v>3530</v>
      </c>
      <c r="X1805" s="6">
        <v>2004</v>
      </c>
      <c r="Z1805" s="6">
        <v>0</v>
      </c>
      <c r="AD1805" s="14">
        <v>71</v>
      </c>
    </row>
    <row r="1806" spans="1:30">
      <c r="A1806" s="9">
        <v>12</v>
      </c>
      <c r="B1806" s="9" t="str">
        <f t="shared" si="86"/>
        <v>Infinity W12GTi</v>
      </c>
      <c r="C1806" s="14" t="s">
        <v>863</v>
      </c>
      <c r="D1806" s="14" t="s">
        <v>2565</v>
      </c>
      <c r="E1806" s="39"/>
      <c r="F1806" s="14"/>
      <c r="G1806" s="14"/>
      <c r="H1806" s="14">
        <v>700</v>
      </c>
      <c r="I1806" s="14"/>
      <c r="J1806" s="9">
        <v>20.32</v>
      </c>
      <c r="K1806" s="14">
        <v>31.83</v>
      </c>
      <c r="L1806" s="14">
        <v>44.75</v>
      </c>
      <c r="M1806" s="14">
        <v>0.51</v>
      </c>
      <c r="N1806" s="14">
        <f t="shared" si="84"/>
        <v>0.54879310344827581</v>
      </c>
      <c r="O1806" s="14">
        <f t="shared" si="85"/>
        <v>7.2148000000000074</v>
      </c>
      <c r="P1806" s="14"/>
      <c r="Q1806" s="14"/>
      <c r="R1806" s="14"/>
      <c r="W1806" t="s">
        <v>3530</v>
      </c>
      <c r="X1806" s="6">
        <v>2004</v>
      </c>
      <c r="Z1806" s="6">
        <v>0</v>
      </c>
      <c r="AD1806" s="14">
        <v>58</v>
      </c>
    </row>
    <row r="1807" spans="1:30">
      <c r="A1807" s="9">
        <v>12</v>
      </c>
      <c r="B1807" s="9" t="str">
        <f t="shared" si="86"/>
        <v>Isophon PSL 320/400 S</v>
      </c>
      <c r="C1807" s="14" t="s">
        <v>1176</v>
      </c>
      <c r="D1807" s="14" t="s">
        <v>2566</v>
      </c>
      <c r="E1807" s="39"/>
      <c r="F1807" s="14"/>
      <c r="G1807" s="14"/>
      <c r="H1807" s="14"/>
      <c r="I1807" s="14">
        <v>93</v>
      </c>
      <c r="J1807" s="9"/>
      <c r="K1807" s="14">
        <v>28</v>
      </c>
      <c r="L1807" s="14">
        <v>130</v>
      </c>
      <c r="M1807" s="14">
        <v>0.21</v>
      </c>
      <c r="N1807" s="14">
        <f t="shared" si="84"/>
        <v>0.22047244094488189</v>
      </c>
      <c r="O1807" s="14">
        <f t="shared" si="85"/>
        <v>4.421052631578946</v>
      </c>
      <c r="P1807" s="14"/>
      <c r="Q1807" s="14"/>
      <c r="R1807" s="14"/>
      <c r="W1807" t="s">
        <v>3530</v>
      </c>
      <c r="X1807" s="6">
        <v>2004</v>
      </c>
      <c r="Z1807" s="6">
        <v>0</v>
      </c>
      <c r="AD1807" s="14">
        <v>127</v>
      </c>
    </row>
    <row r="1808" spans="1:30">
      <c r="A1808" s="9">
        <v>12</v>
      </c>
      <c r="B1808" s="9" t="str">
        <f t="shared" si="86"/>
        <v>JBL 2023H</v>
      </c>
      <c r="C1808" s="14" t="s">
        <v>1002</v>
      </c>
      <c r="D1808" s="14" t="s">
        <v>2567</v>
      </c>
      <c r="E1808" s="39"/>
      <c r="F1808" s="14"/>
      <c r="G1808" s="14"/>
      <c r="H1808" s="14">
        <v>300</v>
      </c>
      <c r="I1808" s="14"/>
      <c r="J1808" s="9">
        <v>8.6</v>
      </c>
      <c r="K1808" s="14">
        <v>67</v>
      </c>
      <c r="L1808" s="14">
        <v>48.8</v>
      </c>
      <c r="M1808" s="14">
        <v>0.37</v>
      </c>
      <c r="N1808" s="14">
        <f t="shared" si="84"/>
        <v>0.37016574585635359</v>
      </c>
      <c r="O1808" s="14">
        <f t="shared" si="85"/>
        <v>826.33333333340056</v>
      </c>
      <c r="P1808" s="14"/>
      <c r="Q1808" s="14"/>
      <c r="R1808" s="14"/>
      <c r="W1808" t="s">
        <v>3530</v>
      </c>
      <c r="X1808" s="6">
        <v>2004</v>
      </c>
      <c r="Z1808" s="6">
        <v>0</v>
      </c>
      <c r="AD1808" s="14">
        <v>181</v>
      </c>
    </row>
    <row r="1809" spans="1:30">
      <c r="A1809" s="9">
        <v>12</v>
      </c>
      <c r="B1809" s="9" t="str">
        <f t="shared" si="86"/>
        <v>JBL 2142H</v>
      </c>
      <c r="C1809" s="14" t="s">
        <v>1002</v>
      </c>
      <c r="D1809" s="14" t="s">
        <v>2568</v>
      </c>
      <c r="E1809" s="39"/>
      <c r="F1809" s="14"/>
      <c r="G1809" s="14"/>
      <c r="H1809" s="14">
        <v>90</v>
      </c>
      <c r="I1809" s="14">
        <v>98</v>
      </c>
      <c r="J1809" s="9">
        <v>2.5</v>
      </c>
      <c r="K1809" s="14">
        <v>72</v>
      </c>
      <c r="L1809" s="14">
        <v>45</v>
      </c>
      <c r="M1809" s="14">
        <v>0.75</v>
      </c>
      <c r="N1809" s="14">
        <f t="shared" si="84"/>
        <v>0.92307692307692313</v>
      </c>
      <c r="O1809" s="14">
        <f t="shared" si="85"/>
        <v>4</v>
      </c>
      <c r="P1809" s="14"/>
      <c r="Q1809" s="14"/>
      <c r="R1809" s="14"/>
      <c r="W1809" t="s">
        <v>3530</v>
      </c>
      <c r="X1809" s="6">
        <v>2004</v>
      </c>
      <c r="Z1809" s="6">
        <v>0</v>
      </c>
      <c r="AD1809" s="14">
        <v>78</v>
      </c>
    </row>
    <row r="1810" spans="1:30">
      <c r="A1810" s="9">
        <v>12</v>
      </c>
      <c r="B1810" s="9" t="str">
        <f t="shared" si="86"/>
        <v>JBL 2152H</v>
      </c>
      <c r="C1810" s="14" t="s">
        <v>1002</v>
      </c>
      <c r="D1810" s="14" t="s">
        <v>2569</v>
      </c>
      <c r="E1810" s="39"/>
      <c r="F1810" s="14"/>
      <c r="G1810" s="14"/>
      <c r="H1810" s="14">
        <v>150</v>
      </c>
      <c r="I1810" s="14">
        <v>102</v>
      </c>
      <c r="J1810" s="9">
        <v>2.5</v>
      </c>
      <c r="K1810" s="14">
        <v>85</v>
      </c>
      <c r="L1810" s="14">
        <v>37</v>
      </c>
      <c r="M1810" s="14">
        <v>0.39</v>
      </c>
      <c r="N1810" s="14">
        <f t="shared" si="84"/>
        <v>0.44041450777202074</v>
      </c>
      <c r="O1810" s="14">
        <f t="shared" si="85"/>
        <v>3.4069886947584807</v>
      </c>
      <c r="P1810" s="14"/>
      <c r="Q1810" s="14"/>
      <c r="R1810" s="14"/>
      <c r="W1810" t="s">
        <v>3530</v>
      </c>
      <c r="X1810" s="6">
        <v>2004</v>
      </c>
      <c r="Z1810" s="6">
        <v>0</v>
      </c>
      <c r="AD1810" s="14">
        <v>193</v>
      </c>
    </row>
    <row r="1811" spans="1:30">
      <c r="A1811" s="9">
        <v>12</v>
      </c>
      <c r="B1811" s="9" t="str">
        <f t="shared" si="86"/>
        <v>JBL 252F</v>
      </c>
      <c r="C1811" s="14" t="s">
        <v>1002</v>
      </c>
      <c r="D1811" s="14" t="s">
        <v>2570</v>
      </c>
      <c r="E1811" s="39"/>
      <c r="F1811" s="14"/>
      <c r="G1811" s="14"/>
      <c r="H1811" s="14">
        <v>150</v>
      </c>
      <c r="I1811" s="14"/>
      <c r="J1811" s="9">
        <v>7</v>
      </c>
      <c r="K1811" s="14">
        <v>24</v>
      </c>
      <c r="L1811" s="14">
        <v>171</v>
      </c>
      <c r="M1811" s="14">
        <v>0.28999999999999998</v>
      </c>
      <c r="N1811" s="14">
        <f t="shared" si="84"/>
        <v>0.3</v>
      </c>
      <c r="O1811" s="14">
        <f t="shared" si="85"/>
        <v>8.699999999999994</v>
      </c>
      <c r="P1811" s="14"/>
      <c r="Q1811" s="14"/>
      <c r="R1811" s="14"/>
      <c r="W1811" t="s">
        <v>3530</v>
      </c>
      <c r="X1811" s="6">
        <v>2004</v>
      </c>
      <c r="Z1811" s="6">
        <v>0</v>
      </c>
      <c r="AD1811" s="14">
        <v>80</v>
      </c>
    </row>
    <row r="1812" spans="1:30">
      <c r="A1812" s="9">
        <v>12</v>
      </c>
      <c r="B1812" s="9" t="str">
        <f t="shared" si="86"/>
        <v>JBL 252G</v>
      </c>
      <c r="C1812" s="14" t="s">
        <v>1002</v>
      </c>
      <c r="D1812" s="14" t="s">
        <v>2571</v>
      </c>
      <c r="E1812" s="39"/>
      <c r="F1812" s="14"/>
      <c r="G1812" s="14"/>
      <c r="H1812" s="14">
        <v>150</v>
      </c>
      <c r="I1812" s="14"/>
      <c r="J1812" s="9">
        <v>7</v>
      </c>
      <c r="K1812" s="14">
        <v>23</v>
      </c>
      <c r="L1812" s="14">
        <v>178</v>
      </c>
      <c r="M1812" s="14">
        <v>0.25</v>
      </c>
      <c r="N1812" s="14">
        <f t="shared" si="84"/>
        <v>0.26136363636363635</v>
      </c>
      <c r="O1812" s="14">
        <f t="shared" si="85"/>
        <v>5.7500000000000036</v>
      </c>
      <c r="P1812" s="14"/>
      <c r="Q1812" s="14"/>
      <c r="R1812" s="14"/>
      <c r="W1812" t="s">
        <v>3530</v>
      </c>
      <c r="X1812" s="6">
        <v>2004</v>
      </c>
      <c r="Z1812" s="6">
        <v>0</v>
      </c>
      <c r="AD1812" s="14">
        <v>88</v>
      </c>
    </row>
    <row r="1813" spans="1:30">
      <c r="A1813" s="9">
        <v>12</v>
      </c>
      <c r="B1813" s="9" t="str">
        <f t="shared" si="86"/>
        <v>JBL E120-16</v>
      </c>
      <c r="C1813" s="14" t="s">
        <v>1002</v>
      </c>
      <c r="D1813" s="14" t="s">
        <v>2572</v>
      </c>
      <c r="E1813" s="39"/>
      <c r="F1813" s="14"/>
      <c r="G1813" s="14"/>
      <c r="H1813" s="14">
        <v>300</v>
      </c>
      <c r="I1813" s="14">
        <v>103</v>
      </c>
      <c r="J1813" s="9">
        <v>2.5</v>
      </c>
      <c r="K1813" s="14">
        <v>60</v>
      </c>
      <c r="L1813" s="14">
        <v>80</v>
      </c>
      <c r="M1813" s="14">
        <v>0.17</v>
      </c>
      <c r="N1813" s="14">
        <f t="shared" si="84"/>
        <v>0.189873417721519</v>
      </c>
      <c r="O1813" s="14">
        <f t="shared" si="85"/>
        <v>1.6242038216560521</v>
      </c>
      <c r="P1813" s="14"/>
      <c r="Q1813" s="14"/>
      <c r="R1813" s="14"/>
      <c r="W1813" t="s">
        <v>3530</v>
      </c>
      <c r="X1813" s="6">
        <v>2004</v>
      </c>
      <c r="Z1813" s="6">
        <v>0</v>
      </c>
      <c r="AD1813" s="14">
        <v>316</v>
      </c>
    </row>
    <row r="1814" spans="1:30">
      <c r="A1814" s="9">
        <v>12</v>
      </c>
      <c r="B1814" s="9" t="str">
        <f t="shared" si="86"/>
        <v>JBL E120-8</v>
      </c>
      <c r="C1814" s="14" t="s">
        <v>1002</v>
      </c>
      <c r="D1814" s="14" t="s">
        <v>2573</v>
      </c>
      <c r="E1814" s="39"/>
      <c r="F1814" s="14"/>
      <c r="G1814" s="14"/>
      <c r="H1814" s="14">
        <v>300</v>
      </c>
      <c r="I1814" s="14">
        <v>103</v>
      </c>
      <c r="J1814" s="9">
        <v>2.5</v>
      </c>
      <c r="K1814" s="14">
        <v>60</v>
      </c>
      <c r="L1814" s="14">
        <v>80</v>
      </c>
      <c r="M1814" s="14">
        <v>0.17</v>
      </c>
      <c r="N1814" s="14">
        <f t="shared" si="84"/>
        <v>0.189873417721519</v>
      </c>
      <c r="O1814" s="14">
        <f t="shared" si="85"/>
        <v>1.6242038216560521</v>
      </c>
      <c r="P1814" s="14"/>
      <c r="Q1814" s="14"/>
      <c r="R1814" s="14"/>
      <c r="W1814" t="s">
        <v>3530</v>
      </c>
      <c r="X1814" s="6">
        <v>2004</v>
      </c>
      <c r="Z1814" s="6">
        <v>0</v>
      </c>
      <c r="AD1814" s="14">
        <v>316</v>
      </c>
    </row>
    <row r="1815" spans="1:30">
      <c r="A1815" s="9">
        <v>12</v>
      </c>
      <c r="B1815" s="9" t="str">
        <f t="shared" si="86"/>
        <v>Jensen C 12 K - 16 ohm</v>
      </c>
      <c r="C1815" s="14" t="s">
        <v>1005</v>
      </c>
      <c r="D1815" s="14" t="s">
        <v>2574</v>
      </c>
      <c r="E1815" s="39"/>
      <c r="F1815" s="14"/>
      <c r="G1815" s="14"/>
      <c r="H1815" s="14">
        <v>100</v>
      </c>
      <c r="I1815" s="14">
        <v>99</v>
      </c>
      <c r="J1815" s="9">
        <v>1</v>
      </c>
      <c r="K1815" s="14">
        <v>107</v>
      </c>
      <c r="L1815" s="14">
        <v>26</v>
      </c>
      <c r="M1815" s="14">
        <v>0.75</v>
      </c>
      <c r="N1815" s="14">
        <f t="shared" si="84"/>
        <v>0.78102189781021902</v>
      </c>
      <c r="O1815" s="14">
        <f t="shared" si="85"/>
        <v>18.882352941176507</v>
      </c>
      <c r="P1815" s="14"/>
      <c r="Q1815" s="14"/>
      <c r="R1815" s="14"/>
      <c r="W1815" t="s">
        <v>3530</v>
      </c>
      <c r="X1815" s="6">
        <v>2004</v>
      </c>
      <c r="Z1815" s="6">
        <v>0</v>
      </c>
      <c r="AD1815" s="14">
        <v>137</v>
      </c>
    </row>
    <row r="1816" spans="1:30">
      <c r="A1816" s="9">
        <v>12</v>
      </c>
      <c r="B1816" s="9" t="str">
        <f t="shared" si="86"/>
        <v>Jensen C 12 K - 4 ohm</v>
      </c>
      <c r="C1816" s="14" t="s">
        <v>1005</v>
      </c>
      <c r="D1816" s="14" t="s">
        <v>2575</v>
      </c>
      <c r="E1816" s="39"/>
      <c r="F1816" s="14"/>
      <c r="G1816" s="14"/>
      <c r="H1816" s="14">
        <v>100</v>
      </c>
      <c r="I1816" s="14">
        <v>99.4</v>
      </c>
      <c r="J1816" s="9">
        <v>1.5</v>
      </c>
      <c r="K1816" s="14">
        <v>102</v>
      </c>
      <c r="L1816" s="14">
        <v>23.6</v>
      </c>
      <c r="M1816" s="14">
        <v>0.52</v>
      </c>
      <c r="N1816" s="14">
        <f t="shared" si="84"/>
        <v>0.53968253968253965</v>
      </c>
      <c r="O1816" s="14">
        <f t="shared" si="85"/>
        <v>14.258064516129084</v>
      </c>
      <c r="P1816" s="14"/>
      <c r="Q1816" s="14"/>
      <c r="R1816" s="14"/>
      <c r="W1816" t="s">
        <v>3530</v>
      </c>
      <c r="X1816" s="6">
        <v>2004</v>
      </c>
      <c r="Z1816" s="6">
        <v>0</v>
      </c>
      <c r="AD1816" s="14">
        <v>189</v>
      </c>
    </row>
    <row r="1817" spans="1:30">
      <c r="A1817" s="9">
        <v>12</v>
      </c>
      <c r="B1817" s="9" t="str">
        <f t="shared" si="86"/>
        <v>Jensen C 12 K - 8 ohm</v>
      </c>
      <c r="C1817" s="14" t="s">
        <v>1005</v>
      </c>
      <c r="D1817" s="14" t="s">
        <v>2576</v>
      </c>
      <c r="E1817" s="39"/>
      <c r="F1817" s="14"/>
      <c r="G1817" s="14"/>
      <c r="H1817" s="14">
        <v>100</v>
      </c>
      <c r="I1817" s="14">
        <v>99.1</v>
      </c>
      <c r="J1817" s="9">
        <v>1</v>
      </c>
      <c r="K1817" s="14">
        <v>104</v>
      </c>
      <c r="L1817" s="14">
        <v>27.6</v>
      </c>
      <c r="M1817" s="14">
        <v>0.65</v>
      </c>
      <c r="N1817" s="14">
        <f t="shared" si="84"/>
        <v>0.67096774193548392</v>
      </c>
      <c r="O1817" s="14">
        <f t="shared" si="85"/>
        <v>20.799999999999979</v>
      </c>
      <c r="P1817" s="14"/>
      <c r="Q1817" s="14"/>
      <c r="R1817" s="14"/>
      <c r="W1817" t="s">
        <v>3530</v>
      </c>
      <c r="X1817" s="6">
        <v>2004</v>
      </c>
      <c r="Z1817" s="6">
        <v>0</v>
      </c>
      <c r="AD1817" s="14">
        <v>155</v>
      </c>
    </row>
    <row r="1818" spans="1:30">
      <c r="A1818" s="9">
        <v>12</v>
      </c>
      <c r="B1818" s="9" t="str">
        <f t="shared" si="86"/>
        <v>Jensen C 12 K2 - 16 ohm</v>
      </c>
      <c r="C1818" s="14" t="s">
        <v>1005</v>
      </c>
      <c r="D1818" s="14" t="s">
        <v>2577</v>
      </c>
      <c r="E1818" s="39"/>
      <c r="F1818" s="14"/>
      <c r="G1818" s="14"/>
      <c r="H1818" s="14">
        <v>100</v>
      </c>
      <c r="I1818" s="14">
        <v>99.9</v>
      </c>
      <c r="J1818" s="9">
        <v>1</v>
      </c>
      <c r="K1818" s="14">
        <v>85</v>
      </c>
      <c r="L1818" s="14">
        <v>46.7</v>
      </c>
      <c r="M1818" s="14">
        <v>0.56999999999999995</v>
      </c>
      <c r="N1818" s="14">
        <f t="shared" si="84"/>
        <v>0.59859154929577463</v>
      </c>
      <c r="O1818" s="14">
        <f t="shared" si="85"/>
        <v>11.933497536945804</v>
      </c>
      <c r="P1818" s="14"/>
      <c r="Q1818" s="14"/>
      <c r="R1818" s="14"/>
      <c r="W1818" t="s">
        <v>3530</v>
      </c>
      <c r="X1818" s="6">
        <v>2004</v>
      </c>
      <c r="Z1818" s="6">
        <v>0</v>
      </c>
      <c r="AD1818" s="14">
        <v>142</v>
      </c>
    </row>
    <row r="1819" spans="1:30">
      <c r="A1819" s="9">
        <v>12</v>
      </c>
      <c r="B1819" s="9" t="str">
        <f t="shared" si="86"/>
        <v>Jensen C 12 K2 - 4 ohm</v>
      </c>
      <c r="C1819" s="14" t="s">
        <v>1005</v>
      </c>
      <c r="D1819" s="14" t="s">
        <v>2578</v>
      </c>
      <c r="E1819" s="39"/>
      <c r="F1819" s="14"/>
      <c r="G1819" s="14"/>
      <c r="H1819" s="14">
        <v>100</v>
      </c>
      <c r="I1819" s="14">
        <v>100.9</v>
      </c>
      <c r="J1819" s="9">
        <v>1</v>
      </c>
      <c r="K1819" s="14">
        <v>82</v>
      </c>
      <c r="L1819" s="14">
        <v>44.5</v>
      </c>
      <c r="M1819" s="14">
        <v>0.35</v>
      </c>
      <c r="N1819" s="14">
        <f t="shared" si="84"/>
        <v>0.35964912280701755</v>
      </c>
      <c r="O1819" s="14">
        <f t="shared" si="85"/>
        <v>13.045454545454502</v>
      </c>
      <c r="P1819" s="14"/>
      <c r="Q1819" s="14"/>
      <c r="R1819" s="14"/>
      <c r="W1819" t="s">
        <v>3530</v>
      </c>
      <c r="X1819" s="6">
        <v>2004</v>
      </c>
      <c r="Z1819" s="6">
        <v>0</v>
      </c>
      <c r="AD1819" s="14">
        <v>228</v>
      </c>
    </row>
    <row r="1820" spans="1:30">
      <c r="A1820" s="9">
        <v>12</v>
      </c>
      <c r="B1820" s="9" t="str">
        <f t="shared" si="86"/>
        <v>Jensen C 12 K2 - 8 ohm</v>
      </c>
      <c r="C1820" s="14" t="s">
        <v>1005</v>
      </c>
      <c r="D1820" s="14" t="s">
        <v>2579</v>
      </c>
      <c r="E1820" s="39"/>
      <c r="F1820" s="14"/>
      <c r="G1820" s="14"/>
      <c r="H1820" s="14">
        <v>100</v>
      </c>
      <c r="I1820" s="14">
        <v>100.5</v>
      </c>
      <c r="J1820" s="9">
        <v>1</v>
      </c>
      <c r="K1820" s="14">
        <v>77</v>
      </c>
      <c r="L1820" s="14">
        <v>55.6</v>
      </c>
      <c r="M1820" s="14">
        <v>0.4</v>
      </c>
      <c r="N1820" s="14">
        <f t="shared" si="84"/>
        <v>0.40957446808510639</v>
      </c>
      <c r="O1820" s="14">
        <f t="shared" si="85"/>
        <v>17.111111111111089</v>
      </c>
      <c r="P1820" s="14"/>
      <c r="Q1820" s="14"/>
      <c r="R1820" s="14"/>
      <c r="W1820" t="s">
        <v>3530</v>
      </c>
      <c r="X1820" s="6">
        <v>2004</v>
      </c>
      <c r="Z1820" s="6">
        <v>0</v>
      </c>
      <c r="AD1820" s="14">
        <v>188</v>
      </c>
    </row>
    <row r="1821" spans="1:30">
      <c r="A1821" s="9">
        <v>12</v>
      </c>
      <c r="B1821" s="9" t="str">
        <f t="shared" si="86"/>
        <v>Jensen C 12 N - 16 ohm</v>
      </c>
      <c r="C1821" s="14" t="s">
        <v>1005</v>
      </c>
      <c r="D1821" s="14" t="s">
        <v>2580</v>
      </c>
      <c r="E1821" s="39"/>
      <c r="F1821" s="14"/>
      <c r="G1821" s="14"/>
      <c r="H1821" s="14">
        <v>50</v>
      </c>
      <c r="I1821" s="14">
        <v>97.5</v>
      </c>
      <c r="J1821" s="9">
        <v>1</v>
      </c>
      <c r="K1821" s="14">
        <v>110</v>
      </c>
      <c r="L1821" s="14">
        <v>28</v>
      </c>
      <c r="M1821" s="14">
        <v>1.06</v>
      </c>
      <c r="N1821" s="14">
        <f t="shared" si="84"/>
        <v>1.264367816091954</v>
      </c>
      <c r="O1821" s="14">
        <f t="shared" si="85"/>
        <v>6.557930258717664</v>
      </c>
      <c r="P1821" s="14"/>
      <c r="Q1821" s="14"/>
      <c r="R1821" s="14"/>
      <c r="W1821" t="s">
        <v>3530</v>
      </c>
      <c r="X1821" s="6">
        <v>2004</v>
      </c>
      <c r="Z1821" s="6">
        <v>0</v>
      </c>
      <c r="AD1821" s="14">
        <v>87</v>
      </c>
    </row>
    <row r="1822" spans="1:30">
      <c r="A1822" s="9">
        <v>12</v>
      </c>
      <c r="B1822" s="9" t="str">
        <f t="shared" si="86"/>
        <v>Jensen C 12 N - 8 ohm</v>
      </c>
      <c r="C1822" s="14" t="s">
        <v>1005</v>
      </c>
      <c r="D1822" s="14" t="s">
        <v>2581</v>
      </c>
      <c r="E1822" s="39"/>
      <c r="F1822" s="14"/>
      <c r="G1822" s="14"/>
      <c r="H1822" s="14">
        <v>50</v>
      </c>
      <c r="I1822" s="14">
        <v>98.4</v>
      </c>
      <c r="J1822" s="9">
        <v>1</v>
      </c>
      <c r="K1822" s="14">
        <v>112</v>
      </c>
      <c r="L1822" s="14">
        <v>27.6</v>
      </c>
      <c r="M1822" s="14">
        <v>0.92</v>
      </c>
      <c r="N1822" s="14">
        <f t="shared" si="84"/>
        <v>1.0467289719626167</v>
      </c>
      <c r="O1822" s="14">
        <f t="shared" si="85"/>
        <v>7.598820058997056</v>
      </c>
      <c r="P1822" s="14"/>
      <c r="Q1822" s="14"/>
      <c r="R1822" s="14"/>
      <c r="W1822" t="s">
        <v>3530</v>
      </c>
      <c r="X1822" s="6">
        <v>2004</v>
      </c>
      <c r="Z1822" s="6">
        <v>0</v>
      </c>
      <c r="AD1822" s="14">
        <v>107</v>
      </c>
    </row>
    <row r="1823" spans="1:30">
      <c r="A1823" s="9">
        <v>12</v>
      </c>
      <c r="B1823" s="9" t="str">
        <f t="shared" si="86"/>
        <v>Jensen C 12 Q - 16 ohm</v>
      </c>
      <c r="C1823" s="14" t="s">
        <v>1005</v>
      </c>
      <c r="D1823" s="14" t="s">
        <v>2582</v>
      </c>
      <c r="E1823" s="39"/>
      <c r="F1823" s="14"/>
      <c r="G1823" s="14"/>
      <c r="H1823" s="14">
        <v>35</v>
      </c>
      <c r="I1823" s="14">
        <v>93.9</v>
      </c>
      <c r="J1823" s="9">
        <v>1.5</v>
      </c>
      <c r="K1823" s="14">
        <v>87</v>
      </c>
      <c r="L1823" s="14">
        <v>46.3</v>
      </c>
      <c r="M1823" s="14">
        <v>1.99</v>
      </c>
      <c r="N1823" s="14">
        <f t="shared" si="84"/>
        <v>2.4857142857142858</v>
      </c>
      <c r="O1823" s="14">
        <f t="shared" si="85"/>
        <v>9.9786743515850205</v>
      </c>
      <c r="P1823" s="14"/>
      <c r="Q1823" s="14"/>
      <c r="R1823" s="14"/>
      <c r="W1823" t="s">
        <v>3530</v>
      </c>
      <c r="X1823" s="6">
        <v>2004</v>
      </c>
      <c r="Z1823" s="6">
        <v>0</v>
      </c>
      <c r="AD1823" s="14">
        <v>35</v>
      </c>
    </row>
    <row r="1824" spans="1:30">
      <c r="A1824" s="9">
        <v>12</v>
      </c>
      <c r="B1824" s="9" t="str">
        <f t="shared" si="86"/>
        <v>Jensen C 12 Q - 8 ohm</v>
      </c>
      <c r="C1824" s="14" t="s">
        <v>1005</v>
      </c>
      <c r="D1824" s="14" t="s">
        <v>2583</v>
      </c>
      <c r="E1824" s="39"/>
      <c r="F1824" s="14"/>
      <c r="G1824" s="14"/>
      <c r="H1824" s="14">
        <v>35</v>
      </c>
      <c r="I1824" s="14">
        <v>93.9</v>
      </c>
      <c r="J1824" s="9">
        <v>1.5</v>
      </c>
      <c r="K1824" s="14">
        <v>84</v>
      </c>
      <c r="L1824" s="14">
        <v>42.8</v>
      </c>
      <c r="M1824" s="14">
        <v>1.72</v>
      </c>
      <c r="N1824" s="14">
        <f t="shared" si="84"/>
        <v>1.9534883720930232</v>
      </c>
      <c r="O1824" s="14">
        <f t="shared" si="85"/>
        <v>14.390438247011959</v>
      </c>
      <c r="P1824" s="14"/>
      <c r="Q1824" s="14"/>
      <c r="R1824" s="14"/>
      <c r="W1824" t="s">
        <v>3530</v>
      </c>
      <c r="X1824" s="6">
        <v>2004</v>
      </c>
      <c r="Z1824" s="6">
        <v>0</v>
      </c>
      <c r="AD1824" s="14">
        <v>43</v>
      </c>
    </row>
    <row r="1825" spans="1:30">
      <c r="A1825" s="9">
        <v>12</v>
      </c>
      <c r="B1825" s="9" t="str">
        <f t="shared" si="86"/>
        <v>Jensen C 12 R - 16 ohm</v>
      </c>
      <c r="C1825" s="14" t="s">
        <v>1005</v>
      </c>
      <c r="D1825" s="14" t="s">
        <v>2584</v>
      </c>
      <c r="E1825" s="39"/>
      <c r="F1825" s="14"/>
      <c r="G1825" s="14"/>
      <c r="H1825" s="14">
        <v>25</v>
      </c>
      <c r="I1825" s="14">
        <v>92.6</v>
      </c>
      <c r="J1825" s="9">
        <v>1</v>
      </c>
      <c r="K1825" s="14">
        <v>76.599999999999994</v>
      </c>
      <c r="L1825" s="14">
        <v>49.8</v>
      </c>
      <c r="M1825" s="14">
        <v>2.29</v>
      </c>
      <c r="N1825" s="14">
        <f t="shared" si="84"/>
        <v>2.4709677419354836</v>
      </c>
      <c r="O1825" s="14">
        <f t="shared" si="85"/>
        <v>31.268092691622108</v>
      </c>
      <c r="P1825" s="14"/>
      <c r="Q1825" s="14"/>
      <c r="R1825" s="14"/>
      <c r="W1825" t="s">
        <v>3530</v>
      </c>
      <c r="X1825" s="6">
        <v>2004</v>
      </c>
      <c r="Z1825" s="6">
        <v>0</v>
      </c>
      <c r="AD1825" s="14">
        <v>31</v>
      </c>
    </row>
    <row r="1826" spans="1:30">
      <c r="A1826" s="9">
        <v>12</v>
      </c>
      <c r="B1826" s="9" t="str">
        <f t="shared" si="86"/>
        <v>Jensen C 12 R - 8 ohm</v>
      </c>
      <c r="C1826" s="14" t="s">
        <v>1005</v>
      </c>
      <c r="D1826" s="14" t="s">
        <v>2585</v>
      </c>
      <c r="E1826" s="39"/>
      <c r="F1826" s="14"/>
      <c r="G1826" s="14"/>
      <c r="H1826" s="14">
        <v>25</v>
      </c>
      <c r="I1826" s="14">
        <v>93.8</v>
      </c>
      <c r="J1826" s="9">
        <v>0.8</v>
      </c>
      <c r="K1826" s="14">
        <v>74</v>
      </c>
      <c r="L1826" s="14">
        <v>63.2</v>
      </c>
      <c r="M1826" s="14">
        <v>1.88</v>
      </c>
      <c r="N1826" s="14">
        <f t="shared" si="84"/>
        <v>2.0555555555555554</v>
      </c>
      <c r="O1826" s="14">
        <f t="shared" si="85"/>
        <v>22.012658227848117</v>
      </c>
      <c r="P1826" s="14"/>
      <c r="Q1826" s="14"/>
      <c r="R1826" s="14"/>
      <c r="W1826" t="s">
        <v>3530</v>
      </c>
      <c r="X1826" s="6">
        <v>2004</v>
      </c>
      <c r="Z1826" s="6">
        <v>0</v>
      </c>
      <c r="AD1826" s="14">
        <v>36</v>
      </c>
    </row>
    <row r="1827" spans="1:30">
      <c r="A1827" s="9">
        <v>12</v>
      </c>
      <c r="B1827" s="9" t="str">
        <f t="shared" si="86"/>
        <v>Jensen C12K</v>
      </c>
      <c r="C1827" s="14" t="s">
        <v>1005</v>
      </c>
      <c r="D1827" s="14" t="s">
        <v>2586</v>
      </c>
      <c r="E1827" s="39"/>
      <c r="F1827" s="14"/>
      <c r="G1827" s="14"/>
      <c r="H1827" s="14">
        <v>100</v>
      </c>
      <c r="I1827" s="14">
        <v>99.1</v>
      </c>
      <c r="J1827" s="9">
        <v>1</v>
      </c>
      <c r="K1827" s="14">
        <v>104</v>
      </c>
      <c r="L1827" s="14">
        <v>27.6</v>
      </c>
      <c r="M1827" s="14">
        <v>0.65</v>
      </c>
      <c r="N1827" s="14">
        <f t="shared" si="84"/>
        <v>0.67096774193548392</v>
      </c>
      <c r="O1827" s="14">
        <f t="shared" si="85"/>
        <v>20.799999999999979</v>
      </c>
      <c r="P1827" s="14"/>
      <c r="Q1827" s="14"/>
      <c r="R1827" s="14"/>
      <c r="W1827" t="s">
        <v>3530</v>
      </c>
      <c r="X1827" s="6">
        <v>2004</v>
      </c>
      <c r="Z1827" s="6">
        <v>0</v>
      </c>
      <c r="AD1827" s="14">
        <v>155</v>
      </c>
    </row>
    <row r="1828" spans="1:30">
      <c r="A1828" s="9">
        <v>12</v>
      </c>
      <c r="B1828" s="9" t="str">
        <f t="shared" si="86"/>
        <v>Jensen C12N</v>
      </c>
      <c r="C1828" s="14" t="s">
        <v>1005</v>
      </c>
      <c r="D1828" s="14" t="s">
        <v>2587</v>
      </c>
      <c r="E1828" s="39"/>
      <c r="F1828" s="14"/>
      <c r="G1828" s="14"/>
      <c r="H1828" s="14">
        <v>50</v>
      </c>
      <c r="I1828" s="14">
        <v>98.4</v>
      </c>
      <c r="J1828" s="9">
        <v>1</v>
      </c>
      <c r="K1828" s="14">
        <v>112</v>
      </c>
      <c r="L1828" s="14">
        <v>27.6</v>
      </c>
      <c r="M1828" s="14">
        <v>0.92</v>
      </c>
      <c r="N1828" s="14">
        <f t="shared" si="84"/>
        <v>1.0467289719626167</v>
      </c>
      <c r="O1828" s="14">
        <f t="shared" si="85"/>
        <v>7.598820058997056</v>
      </c>
      <c r="P1828" s="14"/>
      <c r="Q1828" s="14"/>
      <c r="R1828" s="14"/>
      <c r="W1828" t="s">
        <v>3530</v>
      </c>
      <c r="X1828" s="6">
        <v>2004</v>
      </c>
      <c r="Z1828" s="6">
        <v>0</v>
      </c>
      <c r="AD1828" s="14">
        <v>107</v>
      </c>
    </row>
    <row r="1829" spans="1:30">
      <c r="A1829" s="9">
        <v>12</v>
      </c>
      <c r="B1829" s="9" t="str">
        <f t="shared" si="86"/>
        <v>Jensen C12Q</v>
      </c>
      <c r="C1829" s="14" t="s">
        <v>1005</v>
      </c>
      <c r="D1829" s="14" t="s">
        <v>2588</v>
      </c>
      <c r="E1829" s="39"/>
      <c r="F1829" s="14"/>
      <c r="G1829" s="14"/>
      <c r="H1829" s="14">
        <v>35</v>
      </c>
      <c r="I1829" s="14">
        <v>93.9</v>
      </c>
      <c r="J1829" s="9">
        <v>1.5</v>
      </c>
      <c r="K1829" s="14">
        <v>84</v>
      </c>
      <c r="L1829" s="14">
        <v>42.8</v>
      </c>
      <c r="M1829" s="14">
        <v>1.72</v>
      </c>
      <c r="N1829" s="14">
        <f t="shared" si="84"/>
        <v>1.9534883720930232</v>
      </c>
      <c r="O1829" s="14">
        <f t="shared" si="85"/>
        <v>14.390438247011959</v>
      </c>
      <c r="P1829" s="14"/>
      <c r="Q1829" s="14"/>
      <c r="R1829" s="14"/>
      <c r="W1829" t="s">
        <v>3530</v>
      </c>
      <c r="X1829" s="6">
        <v>2004</v>
      </c>
      <c r="Z1829" s="6">
        <v>0</v>
      </c>
      <c r="AD1829" s="14">
        <v>43</v>
      </c>
    </row>
    <row r="1830" spans="1:30">
      <c r="A1830" s="9">
        <v>12</v>
      </c>
      <c r="B1830" s="9" t="str">
        <f t="shared" si="86"/>
        <v>Jensen C12R</v>
      </c>
      <c r="C1830" s="14" t="s">
        <v>1005</v>
      </c>
      <c r="D1830" s="14" t="s">
        <v>2589</v>
      </c>
      <c r="E1830" s="39"/>
      <c r="F1830" s="14"/>
      <c r="G1830" s="14"/>
      <c r="H1830" s="14">
        <v>25</v>
      </c>
      <c r="I1830" s="14">
        <v>93.8</v>
      </c>
      <c r="J1830" s="9">
        <v>0.8</v>
      </c>
      <c r="K1830" s="14">
        <v>74</v>
      </c>
      <c r="L1830" s="14">
        <v>63.2</v>
      </c>
      <c r="M1830" s="14">
        <v>1.88</v>
      </c>
      <c r="N1830" s="14">
        <f t="shared" si="84"/>
        <v>2.0555555555555554</v>
      </c>
      <c r="O1830" s="14">
        <f t="shared" si="85"/>
        <v>22.012658227848117</v>
      </c>
      <c r="P1830" s="14"/>
      <c r="Q1830" s="14"/>
      <c r="R1830" s="14"/>
      <c r="W1830" t="s">
        <v>3530</v>
      </c>
      <c r="X1830" s="6">
        <v>2004</v>
      </c>
      <c r="Z1830" s="6">
        <v>0</v>
      </c>
      <c r="AD1830" s="14">
        <v>36</v>
      </c>
    </row>
    <row r="1831" spans="1:30">
      <c r="A1831" s="9">
        <v>12</v>
      </c>
      <c r="B1831" s="9" t="str">
        <f t="shared" si="86"/>
        <v>Jensen JA 12/120 - 8 ohm</v>
      </c>
      <c r="C1831" s="14" t="s">
        <v>1005</v>
      </c>
      <c r="D1831" s="14" t="s">
        <v>2590</v>
      </c>
      <c r="E1831" s="39"/>
      <c r="F1831" s="14"/>
      <c r="G1831" s="14"/>
      <c r="H1831" s="14">
        <v>120</v>
      </c>
      <c r="I1831" s="14">
        <v>97.2</v>
      </c>
      <c r="J1831" s="9">
        <v>1</v>
      </c>
      <c r="K1831" s="14">
        <v>47</v>
      </c>
      <c r="L1831" s="14">
        <v>121.6</v>
      </c>
      <c r="M1831" s="14">
        <v>0.42</v>
      </c>
      <c r="N1831" s="14">
        <f t="shared" si="84"/>
        <v>0.43925233644859812</v>
      </c>
      <c r="O1831" s="14">
        <f t="shared" si="85"/>
        <v>9.5825242718446688</v>
      </c>
      <c r="P1831" s="14"/>
      <c r="Q1831" s="14"/>
      <c r="R1831" s="14"/>
      <c r="W1831" t="s">
        <v>3530</v>
      </c>
      <c r="X1831" s="6">
        <v>2004</v>
      </c>
      <c r="Z1831" s="6">
        <v>0</v>
      </c>
      <c r="AD1831" s="14">
        <v>107</v>
      </c>
    </row>
    <row r="1832" spans="1:30">
      <c r="A1832" s="9">
        <v>12</v>
      </c>
      <c r="B1832" s="9" t="str">
        <f t="shared" si="86"/>
        <v>Jensen JB 12/150 - 8 ohm</v>
      </c>
      <c r="C1832" s="14" t="s">
        <v>1005</v>
      </c>
      <c r="D1832" s="14" t="s">
        <v>2591</v>
      </c>
      <c r="E1832" s="39"/>
      <c r="F1832" s="14"/>
      <c r="G1832" s="14"/>
      <c r="H1832" s="14">
        <v>150</v>
      </c>
      <c r="I1832" s="14">
        <v>97.6</v>
      </c>
      <c r="J1832" s="9">
        <v>2</v>
      </c>
      <c r="K1832" s="14">
        <v>53</v>
      </c>
      <c r="L1832" s="14">
        <v>86.2</v>
      </c>
      <c r="M1832" s="14">
        <v>0.42</v>
      </c>
      <c r="N1832" s="14">
        <f t="shared" si="84"/>
        <v>0.44166666666666665</v>
      </c>
      <c r="O1832" s="14">
        <f t="shared" si="85"/>
        <v>8.5615384615384595</v>
      </c>
      <c r="P1832" s="14"/>
      <c r="Q1832" s="14"/>
      <c r="R1832" s="14"/>
      <c r="W1832" t="s">
        <v>3530</v>
      </c>
      <c r="X1832" s="6">
        <v>2004</v>
      </c>
      <c r="Z1832" s="6">
        <v>0</v>
      </c>
      <c r="AD1832" s="14">
        <v>120</v>
      </c>
    </row>
    <row r="1833" spans="1:30">
      <c r="A1833" s="9">
        <v>12</v>
      </c>
      <c r="B1833" s="9" t="str">
        <f t="shared" si="86"/>
        <v>Jensen JB 12/200 - 8 ohm</v>
      </c>
      <c r="C1833" s="14" t="s">
        <v>1005</v>
      </c>
      <c r="D1833" s="14" t="s">
        <v>2592</v>
      </c>
      <c r="E1833" s="39"/>
      <c r="F1833" s="14"/>
      <c r="G1833" s="14"/>
      <c r="H1833" s="14">
        <v>200</v>
      </c>
      <c r="I1833" s="14">
        <v>97.2</v>
      </c>
      <c r="J1833" s="9">
        <v>2</v>
      </c>
      <c r="K1833" s="14">
        <v>50</v>
      </c>
      <c r="L1833" s="14">
        <v>89</v>
      </c>
      <c r="M1833" s="14">
        <v>0.37</v>
      </c>
      <c r="N1833" s="14">
        <f t="shared" si="84"/>
        <v>0.37878787878787878</v>
      </c>
      <c r="O1833" s="14">
        <f t="shared" si="85"/>
        <v>15.948275862069016</v>
      </c>
      <c r="P1833" s="14"/>
      <c r="Q1833" s="14"/>
      <c r="R1833" s="14"/>
      <c r="W1833" t="s">
        <v>3530</v>
      </c>
      <c r="X1833" s="6">
        <v>2004</v>
      </c>
      <c r="Z1833" s="6">
        <v>0</v>
      </c>
      <c r="AD1833" s="14">
        <v>132</v>
      </c>
    </row>
    <row r="1834" spans="1:30">
      <c r="A1834" s="9">
        <v>12</v>
      </c>
      <c r="B1834" s="9" t="str">
        <f t="shared" si="86"/>
        <v>Jensen JCH 12/35 - 8 ohm</v>
      </c>
      <c r="C1834" s="14" t="s">
        <v>1005</v>
      </c>
      <c r="D1834" s="14" t="s">
        <v>2593</v>
      </c>
      <c r="E1834" s="39"/>
      <c r="F1834" s="14"/>
      <c r="G1834" s="14"/>
      <c r="H1834" s="14">
        <v>35</v>
      </c>
      <c r="I1834" s="14">
        <v>95.6</v>
      </c>
      <c r="J1834" s="9">
        <v>1.5</v>
      </c>
      <c r="K1834" s="14">
        <v>78</v>
      </c>
      <c r="L1834" s="14">
        <v>47.8</v>
      </c>
      <c r="M1834" s="14">
        <v>0.96</v>
      </c>
      <c r="N1834" s="14">
        <f t="shared" si="84"/>
        <v>1.0985915492957747</v>
      </c>
      <c r="O1834" s="14">
        <f t="shared" si="85"/>
        <v>7.6097560975609637</v>
      </c>
      <c r="P1834" s="14"/>
      <c r="Q1834" s="14"/>
      <c r="R1834" s="14"/>
      <c r="W1834" t="s">
        <v>3530</v>
      </c>
      <c r="X1834" s="6">
        <v>2004</v>
      </c>
      <c r="Z1834" s="6">
        <v>0</v>
      </c>
      <c r="AD1834" s="14">
        <v>71</v>
      </c>
    </row>
    <row r="1835" spans="1:30">
      <c r="A1835" s="9">
        <v>12</v>
      </c>
      <c r="B1835" s="9" t="str">
        <f t="shared" si="86"/>
        <v>Jensen JCH 12/50 - 4 ohm</v>
      </c>
      <c r="C1835" s="14" t="s">
        <v>1005</v>
      </c>
      <c r="D1835" s="14" t="s">
        <v>2594</v>
      </c>
      <c r="E1835" s="39"/>
      <c r="F1835" s="14"/>
      <c r="G1835" s="14"/>
      <c r="H1835" s="14">
        <v>50</v>
      </c>
      <c r="I1835" s="14">
        <v>95</v>
      </c>
      <c r="J1835" s="9">
        <v>2</v>
      </c>
      <c r="K1835" s="14">
        <v>82</v>
      </c>
      <c r="L1835" s="14">
        <v>48.1</v>
      </c>
      <c r="M1835" s="14">
        <v>0.15</v>
      </c>
      <c r="N1835" s="14">
        <f t="shared" si="84"/>
        <v>1.64</v>
      </c>
      <c r="O1835" s="14">
        <f t="shared" si="85"/>
        <v>0.16510067114093957</v>
      </c>
      <c r="P1835" s="14"/>
      <c r="Q1835" s="14"/>
      <c r="R1835" s="14"/>
      <c r="W1835" t="s">
        <v>3530</v>
      </c>
      <c r="X1835" s="6">
        <v>2004</v>
      </c>
      <c r="Z1835" s="6">
        <v>0</v>
      </c>
      <c r="AD1835" s="14">
        <v>50</v>
      </c>
    </row>
    <row r="1836" spans="1:30">
      <c r="A1836" s="9">
        <v>12</v>
      </c>
      <c r="B1836" s="9" t="str">
        <f t="shared" si="86"/>
        <v>Jensen JCH 12/50 - 8 ohm</v>
      </c>
      <c r="C1836" s="14" t="s">
        <v>1005</v>
      </c>
      <c r="D1836" s="14" t="s">
        <v>2595</v>
      </c>
      <c r="E1836" s="39"/>
      <c r="F1836" s="14"/>
      <c r="G1836" s="14"/>
      <c r="H1836" s="14">
        <v>50</v>
      </c>
      <c r="I1836" s="14">
        <v>94.3</v>
      </c>
      <c r="J1836" s="9">
        <v>1.5</v>
      </c>
      <c r="K1836" s="14">
        <v>82</v>
      </c>
      <c r="L1836" s="14">
        <v>43.6</v>
      </c>
      <c r="M1836" s="14">
        <v>1.4</v>
      </c>
      <c r="N1836" s="14">
        <f t="shared" si="84"/>
        <v>1.7446808510638299</v>
      </c>
      <c r="O1836" s="14">
        <f t="shared" si="85"/>
        <v>7.0864197530864166</v>
      </c>
      <c r="P1836" s="14"/>
      <c r="Q1836" s="14"/>
      <c r="R1836" s="14"/>
      <c r="W1836" t="s">
        <v>3530</v>
      </c>
      <c r="X1836" s="6">
        <v>2004</v>
      </c>
      <c r="Z1836" s="6">
        <v>0</v>
      </c>
      <c r="AD1836" s="14">
        <v>47</v>
      </c>
    </row>
    <row r="1837" spans="1:30">
      <c r="A1837" s="9">
        <v>12</v>
      </c>
      <c r="B1837" s="9" t="str">
        <f t="shared" si="86"/>
        <v>Jensen JCH 12/70 - 4 ohm</v>
      </c>
      <c r="C1837" s="14" t="s">
        <v>1005</v>
      </c>
      <c r="D1837" s="14" t="s">
        <v>2596</v>
      </c>
      <c r="E1837" s="39"/>
      <c r="F1837" s="14"/>
      <c r="G1837" s="14"/>
      <c r="H1837" s="14">
        <v>70</v>
      </c>
      <c r="I1837" s="14">
        <v>99.5</v>
      </c>
      <c r="J1837" s="9">
        <v>1.5</v>
      </c>
      <c r="K1837" s="14">
        <v>74</v>
      </c>
      <c r="L1837" s="14">
        <v>53.6</v>
      </c>
      <c r="M1837" s="14">
        <v>0.74</v>
      </c>
      <c r="N1837" s="14">
        <f t="shared" si="84"/>
        <v>0.82222222222222219</v>
      </c>
      <c r="O1837" s="14">
        <f t="shared" si="85"/>
        <v>7.400000000000003</v>
      </c>
      <c r="P1837" s="14"/>
      <c r="Q1837" s="14"/>
      <c r="R1837" s="14"/>
      <c r="W1837" t="s">
        <v>3530</v>
      </c>
      <c r="X1837" s="6">
        <v>2004</v>
      </c>
      <c r="Z1837" s="6">
        <v>0</v>
      </c>
      <c r="AD1837" s="14">
        <v>90</v>
      </c>
    </row>
    <row r="1838" spans="1:30">
      <c r="A1838" s="9">
        <v>12</v>
      </c>
      <c r="B1838" s="9" t="str">
        <f t="shared" si="86"/>
        <v>Jensen JCH 12/70 - 8 ohm</v>
      </c>
      <c r="C1838" s="14" t="s">
        <v>1005</v>
      </c>
      <c r="D1838" s="14" t="s">
        <v>2597</v>
      </c>
      <c r="E1838" s="39"/>
      <c r="F1838" s="14"/>
      <c r="G1838" s="14"/>
      <c r="H1838" s="14">
        <v>70</v>
      </c>
      <c r="I1838" s="14">
        <v>96.3</v>
      </c>
      <c r="J1838" s="9">
        <v>1.5</v>
      </c>
      <c r="K1838" s="14">
        <v>78</v>
      </c>
      <c r="L1838" s="14">
        <v>46.7</v>
      </c>
      <c r="M1838" s="14">
        <v>1.08</v>
      </c>
      <c r="N1838" s="14">
        <f t="shared" si="84"/>
        <v>1.1470588235294117</v>
      </c>
      <c r="O1838" s="14">
        <f t="shared" si="85"/>
        <v>18.473684210526358</v>
      </c>
      <c r="P1838" s="14"/>
      <c r="Q1838" s="14"/>
      <c r="R1838" s="14"/>
      <c r="W1838" t="s">
        <v>3530</v>
      </c>
      <c r="X1838" s="6">
        <v>2004</v>
      </c>
      <c r="Z1838" s="6">
        <v>0</v>
      </c>
      <c r="AD1838" s="14">
        <v>68</v>
      </c>
    </row>
    <row r="1839" spans="1:30">
      <c r="A1839" s="9">
        <v>12</v>
      </c>
      <c r="B1839" s="9" t="str">
        <f t="shared" si="86"/>
        <v>Jensen Mod 12-110</v>
      </c>
      <c r="C1839" s="14" t="s">
        <v>1005</v>
      </c>
      <c r="D1839" s="14" t="s">
        <v>2598</v>
      </c>
      <c r="E1839" s="39"/>
      <c r="F1839" s="14"/>
      <c r="G1839" s="14"/>
      <c r="H1839" s="14">
        <v>110</v>
      </c>
      <c r="I1839" s="14">
        <v>98.6</v>
      </c>
      <c r="J1839" s="9">
        <v>1.5</v>
      </c>
      <c r="K1839" s="14">
        <v>89.8</v>
      </c>
      <c r="L1839" s="14">
        <v>35</v>
      </c>
      <c r="M1839" s="14">
        <v>0.64</v>
      </c>
      <c r="N1839" s="14">
        <f t="shared" si="84"/>
        <v>0.67014925373134326</v>
      </c>
      <c r="O1839" s="14">
        <f t="shared" si="85"/>
        <v>14.225742574257454</v>
      </c>
      <c r="P1839" s="14"/>
      <c r="Q1839" s="14"/>
      <c r="R1839" s="14"/>
      <c r="W1839" t="s">
        <v>3530</v>
      </c>
      <c r="X1839" s="6">
        <v>2004</v>
      </c>
      <c r="Z1839" s="6">
        <v>0</v>
      </c>
      <c r="AD1839" s="14">
        <v>134</v>
      </c>
    </row>
    <row r="1840" spans="1:30">
      <c r="A1840" s="9">
        <v>12</v>
      </c>
      <c r="B1840" s="9" t="str">
        <f t="shared" si="86"/>
        <v>Jensen Mod 12-35</v>
      </c>
      <c r="C1840" s="14" t="s">
        <v>1005</v>
      </c>
      <c r="D1840" s="14" t="s">
        <v>2599</v>
      </c>
      <c r="E1840" s="39"/>
      <c r="F1840" s="14"/>
      <c r="G1840" s="14"/>
      <c r="H1840" s="14">
        <v>35</v>
      </c>
      <c r="I1840" s="14">
        <v>95.6</v>
      </c>
      <c r="J1840" s="9">
        <v>1.5</v>
      </c>
      <c r="K1840" s="14">
        <v>78</v>
      </c>
      <c r="L1840" s="14">
        <v>47.8</v>
      </c>
      <c r="M1840" s="14">
        <v>0.96</v>
      </c>
      <c r="N1840" s="14">
        <f t="shared" si="84"/>
        <v>1.0985915492957747</v>
      </c>
      <c r="O1840" s="14">
        <f t="shared" si="85"/>
        <v>7.6097560975609637</v>
      </c>
      <c r="P1840" s="14"/>
      <c r="Q1840" s="14"/>
      <c r="R1840" s="14"/>
      <c r="W1840" t="s">
        <v>3530</v>
      </c>
      <c r="X1840" s="6">
        <v>2004</v>
      </c>
      <c r="Z1840" s="6">
        <v>0</v>
      </c>
      <c r="AD1840" s="14">
        <v>71</v>
      </c>
    </row>
    <row r="1841" spans="1:30">
      <c r="A1841" s="9">
        <v>12</v>
      </c>
      <c r="B1841" s="9" t="str">
        <f t="shared" si="86"/>
        <v>Jensen Mod 12-50</v>
      </c>
      <c r="C1841" s="14" t="s">
        <v>1005</v>
      </c>
      <c r="D1841" s="14" t="s">
        <v>2600</v>
      </c>
      <c r="E1841" s="39"/>
      <c r="F1841" s="14"/>
      <c r="G1841" s="14"/>
      <c r="H1841" s="14">
        <v>50</v>
      </c>
      <c r="I1841" s="14">
        <v>94.3</v>
      </c>
      <c r="J1841" s="9">
        <v>1.5</v>
      </c>
      <c r="K1841" s="14">
        <v>82</v>
      </c>
      <c r="L1841" s="14">
        <v>43.6</v>
      </c>
      <c r="M1841" s="14">
        <v>1.4</v>
      </c>
      <c r="N1841" s="14">
        <f t="shared" si="84"/>
        <v>1.7446808510638299</v>
      </c>
      <c r="O1841" s="14">
        <f t="shared" si="85"/>
        <v>7.0864197530864166</v>
      </c>
      <c r="P1841" s="14"/>
      <c r="Q1841" s="14"/>
      <c r="R1841" s="14"/>
      <c r="W1841" t="s">
        <v>3530</v>
      </c>
      <c r="X1841" s="6">
        <v>2004</v>
      </c>
      <c r="Z1841" s="6">
        <v>0</v>
      </c>
      <c r="AD1841" s="14">
        <v>47</v>
      </c>
    </row>
    <row r="1842" spans="1:30">
      <c r="A1842" s="9">
        <v>12</v>
      </c>
      <c r="B1842" s="9" t="str">
        <f t="shared" si="86"/>
        <v>Jensen Mod 12-70</v>
      </c>
      <c r="C1842" s="14" t="s">
        <v>1005</v>
      </c>
      <c r="D1842" s="14" t="s">
        <v>2601</v>
      </c>
      <c r="E1842" s="39"/>
      <c r="F1842" s="14"/>
      <c r="G1842" s="14"/>
      <c r="H1842" s="14">
        <v>70</v>
      </c>
      <c r="I1842" s="14">
        <v>97.5</v>
      </c>
      <c r="J1842" s="9">
        <v>1.5</v>
      </c>
      <c r="K1842" s="14">
        <v>79</v>
      </c>
      <c r="L1842" s="14">
        <v>45.5</v>
      </c>
      <c r="M1842" s="14">
        <v>0.85</v>
      </c>
      <c r="N1842" s="14">
        <f t="shared" si="84"/>
        <v>0.96341463414634143</v>
      </c>
      <c r="O1842" s="14">
        <f t="shared" si="85"/>
        <v>7.2204301075268784</v>
      </c>
      <c r="P1842" s="14"/>
      <c r="Q1842" s="14"/>
      <c r="R1842" s="14"/>
      <c r="W1842" t="s">
        <v>3530</v>
      </c>
      <c r="X1842" s="6">
        <v>2004</v>
      </c>
      <c r="Z1842" s="6">
        <v>0</v>
      </c>
      <c r="AD1842" s="14">
        <v>82</v>
      </c>
    </row>
    <row r="1843" spans="1:30">
      <c r="A1843" s="9">
        <v>12</v>
      </c>
      <c r="B1843" s="9" t="str">
        <f t="shared" si="86"/>
        <v xml:space="preserve">Jensen Neo </v>
      </c>
      <c r="C1843" s="14" t="s">
        <v>1005</v>
      </c>
      <c r="D1843" s="14" t="s">
        <v>2602</v>
      </c>
      <c r="E1843" s="39"/>
      <c r="F1843" s="14"/>
      <c r="G1843" s="14"/>
      <c r="H1843" s="14">
        <v>100</v>
      </c>
      <c r="I1843" s="14">
        <v>98.8</v>
      </c>
      <c r="J1843" s="9">
        <v>1</v>
      </c>
      <c r="K1843" s="14">
        <v>92</v>
      </c>
      <c r="L1843" s="14">
        <v>40.4</v>
      </c>
      <c r="M1843" s="14">
        <v>0.71</v>
      </c>
      <c r="N1843" s="14">
        <f t="shared" si="84"/>
        <v>0.74193548387096775</v>
      </c>
      <c r="O1843" s="14">
        <f t="shared" si="85"/>
        <v>16.494949494949459</v>
      </c>
      <c r="P1843" s="14"/>
      <c r="Q1843" s="14"/>
      <c r="R1843" s="14"/>
      <c r="W1843" t="s">
        <v>3530</v>
      </c>
      <c r="X1843" s="6">
        <v>2004</v>
      </c>
      <c r="Z1843" s="6">
        <v>0</v>
      </c>
      <c r="AD1843" s="14">
        <v>124</v>
      </c>
    </row>
    <row r="1844" spans="1:30">
      <c r="A1844" s="9">
        <v>12</v>
      </c>
      <c r="B1844" s="9" t="str">
        <f t="shared" si="86"/>
        <v>Jensen P 12 N - 16 ohm</v>
      </c>
      <c r="C1844" s="14" t="s">
        <v>1005</v>
      </c>
      <c r="D1844" s="14" t="s">
        <v>2603</v>
      </c>
      <c r="E1844" s="39"/>
      <c r="F1844" s="14"/>
      <c r="G1844" s="14"/>
      <c r="H1844" s="14">
        <v>50</v>
      </c>
      <c r="I1844" s="14">
        <v>97.8</v>
      </c>
      <c r="J1844" s="9">
        <v>1</v>
      </c>
      <c r="K1844" s="14">
        <v>91</v>
      </c>
      <c r="L1844" s="14">
        <v>42.2</v>
      </c>
      <c r="M1844" s="14">
        <v>0.84</v>
      </c>
      <c r="N1844" s="14">
        <f t="shared" si="84"/>
        <v>0.978494623655914</v>
      </c>
      <c r="O1844" s="14">
        <f t="shared" si="85"/>
        <v>5.9347826086956497</v>
      </c>
      <c r="P1844" s="14"/>
      <c r="Q1844" s="14"/>
      <c r="R1844" s="14"/>
      <c r="W1844" t="s">
        <v>3530</v>
      </c>
      <c r="X1844" s="6">
        <v>2004</v>
      </c>
      <c r="Z1844" s="6">
        <v>0</v>
      </c>
      <c r="AD1844" s="14">
        <v>93</v>
      </c>
    </row>
    <row r="1845" spans="1:30">
      <c r="A1845" s="9">
        <v>12</v>
      </c>
      <c r="B1845" s="9" t="str">
        <f t="shared" si="86"/>
        <v>Jensen P 12 N - 8 ohm</v>
      </c>
      <c r="C1845" s="14" t="s">
        <v>1005</v>
      </c>
      <c r="D1845" s="14" t="s">
        <v>2604</v>
      </c>
      <c r="E1845" s="39"/>
      <c r="F1845" s="14"/>
      <c r="G1845" s="14"/>
      <c r="H1845" s="14">
        <v>50</v>
      </c>
      <c r="I1845" s="14">
        <v>98.4</v>
      </c>
      <c r="J1845" s="9">
        <v>1</v>
      </c>
      <c r="K1845" s="14">
        <v>90</v>
      </c>
      <c r="L1845" s="14">
        <v>40.200000000000003</v>
      </c>
      <c r="M1845" s="14">
        <v>0.72</v>
      </c>
      <c r="N1845" s="14">
        <f t="shared" si="84"/>
        <v>0.81818181818181823</v>
      </c>
      <c r="O1845" s="14">
        <f t="shared" si="85"/>
        <v>5.9999999999999973</v>
      </c>
      <c r="P1845" s="14"/>
      <c r="Q1845" s="14"/>
      <c r="R1845" s="14"/>
      <c r="W1845" t="s">
        <v>3530</v>
      </c>
      <c r="X1845" s="6">
        <v>2004</v>
      </c>
      <c r="Z1845" s="6">
        <v>0</v>
      </c>
      <c r="AD1845" s="14">
        <v>110</v>
      </c>
    </row>
    <row r="1846" spans="1:30">
      <c r="A1846" s="9">
        <v>12</v>
      </c>
      <c r="B1846" s="9" t="str">
        <f t="shared" si="86"/>
        <v>Jensen P 12 Q - 16 ohm</v>
      </c>
      <c r="C1846" s="14" t="s">
        <v>1005</v>
      </c>
      <c r="D1846" s="14" t="s">
        <v>2605</v>
      </c>
      <c r="E1846" s="39"/>
      <c r="F1846" s="14"/>
      <c r="G1846" s="14"/>
      <c r="H1846" s="14">
        <v>40</v>
      </c>
      <c r="I1846" s="14">
        <v>96.1</v>
      </c>
      <c r="J1846" s="9">
        <v>1</v>
      </c>
      <c r="K1846" s="14">
        <v>90</v>
      </c>
      <c r="L1846" s="14">
        <v>41.2</v>
      </c>
      <c r="M1846" s="14">
        <v>2.2999999999999998</v>
      </c>
      <c r="N1846" s="14">
        <f t="shared" si="84"/>
        <v>2.8125</v>
      </c>
      <c r="O1846" s="14">
        <f t="shared" si="85"/>
        <v>12.621951219512191</v>
      </c>
      <c r="P1846" s="14"/>
      <c r="Q1846" s="14"/>
      <c r="R1846" s="14"/>
      <c r="W1846" t="s">
        <v>3530</v>
      </c>
      <c r="X1846" s="6">
        <v>2004</v>
      </c>
      <c r="Z1846" s="6">
        <v>0</v>
      </c>
      <c r="AD1846" s="14">
        <v>32</v>
      </c>
    </row>
    <row r="1847" spans="1:30">
      <c r="A1847" s="9">
        <v>12</v>
      </c>
      <c r="B1847" s="9" t="str">
        <f t="shared" si="86"/>
        <v>Jensen P 12 Q - 8 ohm</v>
      </c>
      <c r="C1847" s="14" t="s">
        <v>1005</v>
      </c>
      <c r="D1847" s="14" t="s">
        <v>2606</v>
      </c>
      <c r="E1847" s="39"/>
      <c r="F1847" s="14"/>
      <c r="G1847" s="14"/>
      <c r="H1847" s="14">
        <v>40</v>
      </c>
      <c r="I1847" s="14">
        <v>96.1</v>
      </c>
      <c r="J1847" s="9">
        <v>1</v>
      </c>
      <c r="K1847" s="14">
        <v>84</v>
      </c>
      <c r="L1847" s="14">
        <v>49.7</v>
      </c>
      <c r="M1847" s="14">
        <v>1.41</v>
      </c>
      <c r="N1847" s="14">
        <f t="shared" si="84"/>
        <v>1.5849056603773586</v>
      </c>
      <c r="O1847" s="14">
        <f t="shared" si="85"/>
        <v>12.776699029126206</v>
      </c>
      <c r="P1847" s="14"/>
      <c r="Q1847" s="14"/>
      <c r="R1847" s="14"/>
      <c r="W1847" t="s">
        <v>3530</v>
      </c>
      <c r="X1847" s="6">
        <v>2004</v>
      </c>
      <c r="Z1847" s="6">
        <v>0</v>
      </c>
      <c r="AD1847" s="14">
        <v>53</v>
      </c>
    </row>
    <row r="1848" spans="1:30">
      <c r="A1848" s="9">
        <v>12</v>
      </c>
      <c r="B1848" s="9" t="str">
        <f t="shared" si="86"/>
        <v>Jensen P 12 R - 16 ohm</v>
      </c>
      <c r="C1848" s="14" t="s">
        <v>1005</v>
      </c>
      <c r="D1848" s="14" t="s">
        <v>2607</v>
      </c>
      <c r="E1848" s="39"/>
      <c r="F1848" s="14"/>
      <c r="G1848" s="14"/>
      <c r="H1848" s="14">
        <v>25</v>
      </c>
      <c r="I1848" s="14">
        <v>94</v>
      </c>
      <c r="J1848" s="9">
        <v>0.75</v>
      </c>
      <c r="K1848" s="14">
        <v>77</v>
      </c>
      <c r="L1848" s="14">
        <v>72.599999999999994</v>
      </c>
      <c r="M1848" s="14">
        <v>2.2000000000000002</v>
      </c>
      <c r="N1848" s="14">
        <f t="shared" si="84"/>
        <v>2.6551724137931036</v>
      </c>
      <c r="O1848" s="14">
        <f t="shared" si="85"/>
        <v>12.833333333333329</v>
      </c>
      <c r="P1848" s="14"/>
      <c r="Q1848" s="14"/>
      <c r="R1848" s="14"/>
      <c r="W1848" t="s">
        <v>3530</v>
      </c>
      <c r="X1848" s="6">
        <v>2004</v>
      </c>
      <c r="Z1848" s="6">
        <v>0</v>
      </c>
      <c r="AD1848" s="14">
        <v>29</v>
      </c>
    </row>
    <row r="1849" spans="1:30">
      <c r="A1849" s="9">
        <v>12</v>
      </c>
      <c r="B1849" s="9" t="str">
        <f t="shared" si="86"/>
        <v>Jensen P 12 R - 8 ohm</v>
      </c>
      <c r="C1849" s="14" t="s">
        <v>1005</v>
      </c>
      <c r="D1849" s="14" t="s">
        <v>2608</v>
      </c>
      <c r="E1849" s="39"/>
      <c r="F1849" s="14"/>
      <c r="G1849" s="14"/>
      <c r="H1849" s="14">
        <v>25</v>
      </c>
      <c r="I1849" s="14">
        <v>95</v>
      </c>
      <c r="J1849" s="9">
        <v>1</v>
      </c>
      <c r="K1849" s="14">
        <v>80</v>
      </c>
      <c r="L1849" s="14">
        <v>66.400000000000006</v>
      </c>
      <c r="M1849" s="14">
        <v>1.79</v>
      </c>
      <c r="N1849" s="14">
        <f t="shared" si="84"/>
        <v>2.1052631578947367</v>
      </c>
      <c r="O1849" s="14">
        <f t="shared" si="85"/>
        <v>11.953255425709525</v>
      </c>
      <c r="P1849" s="14"/>
      <c r="Q1849" s="14"/>
      <c r="R1849" s="14"/>
      <c r="W1849" t="s">
        <v>3530</v>
      </c>
      <c r="X1849" s="6">
        <v>2004</v>
      </c>
      <c r="Z1849" s="6">
        <v>0</v>
      </c>
      <c r="AD1849" s="14">
        <v>38</v>
      </c>
    </row>
    <row r="1850" spans="1:30">
      <c r="A1850" s="9">
        <v>12</v>
      </c>
      <c r="B1850" s="9" t="str">
        <f t="shared" si="86"/>
        <v>Jensen P12N</v>
      </c>
      <c r="C1850" s="14" t="s">
        <v>1005</v>
      </c>
      <c r="D1850" s="14" t="s">
        <v>2609</v>
      </c>
      <c r="E1850" s="39"/>
      <c r="F1850" s="14"/>
      <c r="G1850" s="14"/>
      <c r="H1850" s="14">
        <v>50</v>
      </c>
      <c r="I1850" s="14">
        <v>98.4</v>
      </c>
      <c r="J1850" s="9">
        <v>1</v>
      </c>
      <c r="K1850" s="14">
        <v>90</v>
      </c>
      <c r="L1850" s="14">
        <v>40.200000000000003</v>
      </c>
      <c r="M1850" s="14">
        <v>0.72</v>
      </c>
      <c r="N1850" s="14">
        <f t="shared" si="84"/>
        <v>0.81818181818181823</v>
      </c>
      <c r="O1850" s="14">
        <f t="shared" si="85"/>
        <v>5.9999999999999973</v>
      </c>
      <c r="P1850" s="14"/>
      <c r="Q1850" s="14"/>
      <c r="R1850" s="14"/>
      <c r="W1850" t="s">
        <v>3530</v>
      </c>
      <c r="X1850" s="6">
        <v>2004</v>
      </c>
      <c r="Z1850" s="6">
        <v>0</v>
      </c>
      <c r="AD1850" s="14">
        <v>110</v>
      </c>
    </row>
    <row r="1851" spans="1:30">
      <c r="A1851" s="9">
        <v>12</v>
      </c>
      <c r="B1851" s="9" t="str">
        <f t="shared" si="86"/>
        <v>Jensen P12Q</v>
      </c>
      <c r="C1851" s="14" t="s">
        <v>1005</v>
      </c>
      <c r="D1851" s="14" t="s">
        <v>2610</v>
      </c>
      <c r="E1851" s="39"/>
      <c r="F1851" s="14"/>
      <c r="G1851" s="14"/>
      <c r="H1851" s="14">
        <v>40</v>
      </c>
      <c r="I1851" s="14">
        <v>96.1</v>
      </c>
      <c r="J1851" s="9">
        <v>1</v>
      </c>
      <c r="K1851" s="14">
        <v>84</v>
      </c>
      <c r="L1851" s="14">
        <v>49.7</v>
      </c>
      <c r="M1851" s="14">
        <v>1.41</v>
      </c>
      <c r="N1851" s="14">
        <f t="shared" si="84"/>
        <v>1.5849056603773586</v>
      </c>
      <c r="O1851" s="14">
        <f t="shared" si="85"/>
        <v>12.776699029126206</v>
      </c>
      <c r="P1851" s="14"/>
      <c r="Q1851" s="14"/>
      <c r="R1851" s="14"/>
      <c r="W1851" t="s">
        <v>3530</v>
      </c>
      <c r="X1851" s="6">
        <v>2004</v>
      </c>
      <c r="Z1851" s="6">
        <v>0</v>
      </c>
      <c r="AD1851" s="14">
        <v>53</v>
      </c>
    </row>
    <row r="1852" spans="1:30">
      <c r="A1852" s="9">
        <v>12</v>
      </c>
      <c r="B1852" s="9" t="str">
        <f t="shared" si="86"/>
        <v>Jensen P12R</v>
      </c>
      <c r="C1852" s="14" t="s">
        <v>1005</v>
      </c>
      <c r="D1852" s="14" t="s">
        <v>2611</v>
      </c>
      <c r="E1852" s="39"/>
      <c r="F1852" s="14"/>
      <c r="G1852" s="14"/>
      <c r="H1852" s="14">
        <v>25</v>
      </c>
      <c r="I1852" s="14">
        <v>93.6</v>
      </c>
      <c r="J1852" s="9">
        <v>1</v>
      </c>
      <c r="K1852" s="14">
        <v>75</v>
      </c>
      <c r="L1852" s="14">
        <v>64.2</v>
      </c>
      <c r="M1852" s="14">
        <v>1.9</v>
      </c>
      <c r="N1852" s="14">
        <f t="shared" si="84"/>
        <v>2.0833333333333335</v>
      </c>
      <c r="O1852" s="14">
        <f t="shared" si="85"/>
        <v>21.590909090909097</v>
      </c>
      <c r="P1852" s="14"/>
      <c r="Q1852" s="14"/>
      <c r="R1852" s="14"/>
      <c r="W1852" t="s">
        <v>3530</v>
      </c>
      <c r="X1852" s="6">
        <v>2004</v>
      </c>
      <c r="Z1852" s="6">
        <v>0</v>
      </c>
      <c r="AD1852" s="14">
        <v>36</v>
      </c>
    </row>
    <row r="1853" spans="1:30">
      <c r="A1853" s="9">
        <v>12</v>
      </c>
      <c r="B1853" s="9" t="str">
        <f t="shared" si="86"/>
        <v>JL Audio 12W6v2-D4</v>
      </c>
      <c r="C1853" s="14" t="s">
        <v>1180</v>
      </c>
      <c r="D1853" s="14" t="s">
        <v>2612</v>
      </c>
      <c r="E1853" s="39"/>
      <c r="F1853" s="14"/>
      <c r="G1853" s="14"/>
      <c r="H1853" s="14">
        <v>400</v>
      </c>
      <c r="I1853" s="14">
        <v>85.9</v>
      </c>
      <c r="J1853" s="9">
        <v>16.5</v>
      </c>
      <c r="K1853" s="14">
        <v>25</v>
      </c>
      <c r="L1853" s="14">
        <v>79.900000000000006</v>
      </c>
      <c r="M1853" s="14">
        <v>0.45</v>
      </c>
      <c r="N1853" s="14">
        <f t="shared" si="84"/>
        <v>0.48076923076923078</v>
      </c>
      <c r="O1853" s="14">
        <f t="shared" si="85"/>
        <v>7.0312499999999982</v>
      </c>
      <c r="P1853" s="14"/>
      <c r="Q1853" s="14"/>
      <c r="R1853" s="14"/>
      <c r="W1853" t="s">
        <v>3530</v>
      </c>
      <c r="X1853" s="6">
        <v>2004</v>
      </c>
      <c r="Z1853" s="6">
        <v>0</v>
      </c>
      <c r="AD1853" s="14">
        <v>52</v>
      </c>
    </row>
    <row r="1854" spans="1:30">
      <c r="A1854" s="9">
        <v>12</v>
      </c>
      <c r="B1854" s="9" t="str">
        <f t="shared" si="86"/>
        <v>JL Audio 12W6v2-D4</v>
      </c>
      <c r="C1854" s="14" t="s">
        <v>1180</v>
      </c>
      <c r="D1854" s="14" t="s">
        <v>2612</v>
      </c>
      <c r="E1854" s="39"/>
      <c r="F1854" s="14"/>
      <c r="G1854" s="14"/>
      <c r="H1854" s="14">
        <v>400</v>
      </c>
      <c r="I1854" s="14">
        <v>85.9</v>
      </c>
      <c r="J1854" s="9">
        <v>16.5</v>
      </c>
      <c r="K1854" s="14">
        <v>25</v>
      </c>
      <c r="L1854" s="14">
        <v>79.900000000000006</v>
      </c>
      <c r="M1854" s="14">
        <v>0.45</v>
      </c>
      <c r="N1854" s="14">
        <f t="shared" si="84"/>
        <v>0.48076923076923078</v>
      </c>
      <c r="O1854" s="14">
        <f t="shared" si="85"/>
        <v>7.0312499999999982</v>
      </c>
      <c r="P1854" s="14"/>
      <c r="Q1854" s="14"/>
      <c r="R1854" s="14"/>
      <c r="W1854" t="s">
        <v>3530</v>
      </c>
      <c r="X1854" s="6">
        <v>2004</v>
      </c>
      <c r="Z1854" s="6">
        <v>0</v>
      </c>
      <c r="AD1854" s="14">
        <v>52</v>
      </c>
    </row>
    <row r="1855" spans="1:30">
      <c r="A1855" s="9">
        <v>12</v>
      </c>
      <c r="B1855" s="9" t="str">
        <f t="shared" si="86"/>
        <v>KEF B300-B-1071</v>
      </c>
      <c r="C1855" s="14" t="s">
        <v>1082</v>
      </c>
      <c r="D1855" s="14" t="s">
        <v>2613</v>
      </c>
      <c r="E1855" s="39"/>
      <c r="F1855" s="14"/>
      <c r="G1855" s="14"/>
      <c r="H1855" s="14">
        <v>200</v>
      </c>
      <c r="I1855" s="14">
        <v>87</v>
      </c>
      <c r="J1855" s="9">
        <v>3</v>
      </c>
      <c r="K1855" s="14">
        <v>23</v>
      </c>
      <c r="L1855" s="14">
        <v>130</v>
      </c>
      <c r="M1855" s="14">
        <v>0.45689999999999997</v>
      </c>
      <c r="N1855" s="14">
        <f t="shared" si="84"/>
        <v>0.5</v>
      </c>
      <c r="O1855" s="14">
        <f t="shared" si="85"/>
        <v>5.3004640371229685</v>
      </c>
      <c r="P1855" s="14"/>
      <c r="Q1855" s="14"/>
      <c r="R1855" s="14"/>
      <c r="W1855" t="s">
        <v>3530</v>
      </c>
      <c r="X1855" s="6">
        <v>2004</v>
      </c>
      <c r="Z1855" s="6">
        <v>0</v>
      </c>
      <c r="AD1855" s="14">
        <v>46</v>
      </c>
    </row>
    <row r="1856" spans="1:30">
      <c r="A1856" s="9">
        <v>12</v>
      </c>
      <c r="B1856" s="9" t="str">
        <f t="shared" si="86"/>
        <v>Kicker C124</v>
      </c>
      <c r="C1856" s="14" t="s">
        <v>1548</v>
      </c>
      <c r="D1856" s="14" t="s">
        <v>2614</v>
      </c>
      <c r="E1856" s="39"/>
      <c r="F1856" s="14"/>
      <c r="G1856" s="14"/>
      <c r="H1856" s="14">
        <v>150</v>
      </c>
      <c r="I1856" s="14">
        <v>88.6</v>
      </c>
      <c r="J1856" s="9">
        <v>7.5</v>
      </c>
      <c r="K1856" s="14">
        <v>25.8</v>
      </c>
      <c r="L1856" s="14">
        <v>133.27000000000001</v>
      </c>
      <c r="M1856" s="14">
        <v>0.47799999999999998</v>
      </c>
      <c r="N1856" s="14">
        <f t="shared" si="84"/>
        <v>0.49615384615384617</v>
      </c>
      <c r="O1856" s="14">
        <f t="shared" si="85"/>
        <v>13.063983050847478</v>
      </c>
      <c r="P1856" s="14"/>
      <c r="Q1856" s="14"/>
      <c r="R1856" s="14"/>
      <c r="W1856" t="s">
        <v>3530</v>
      </c>
      <c r="X1856" s="6">
        <v>2004</v>
      </c>
      <c r="Z1856" s="6">
        <v>0</v>
      </c>
      <c r="AD1856" s="14">
        <v>52</v>
      </c>
    </row>
    <row r="1857" spans="1:30">
      <c r="A1857" s="9">
        <v>12</v>
      </c>
      <c r="B1857" s="9" t="str">
        <f t="shared" si="86"/>
        <v>Kicker C128</v>
      </c>
      <c r="C1857" s="14" t="s">
        <v>1548</v>
      </c>
      <c r="D1857" s="14" t="s">
        <v>2615</v>
      </c>
      <c r="E1857" s="39"/>
      <c r="F1857" s="14"/>
      <c r="G1857" s="14"/>
      <c r="H1857" s="14">
        <v>150</v>
      </c>
      <c r="I1857" s="14">
        <v>88.5</v>
      </c>
      <c r="J1857" s="9">
        <v>7.5</v>
      </c>
      <c r="K1857" s="14">
        <v>27.3</v>
      </c>
      <c r="L1857" s="14">
        <v>127.53</v>
      </c>
      <c r="M1857" s="14">
        <v>0.56499999999999995</v>
      </c>
      <c r="N1857" s="14">
        <f t="shared" si="84"/>
        <v>0.59347826086956523</v>
      </c>
      <c r="O1857" s="14">
        <f t="shared" si="85"/>
        <v>11.774427480916019</v>
      </c>
      <c r="P1857" s="14"/>
      <c r="Q1857" s="14"/>
      <c r="R1857" s="14"/>
      <c r="W1857" t="s">
        <v>3530</v>
      </c>
      <c r="X1857" s="6">
        <v>2004</v>
      </c>
      <c r="Z1857" s="6">
        <v>0</v>
      </c>
      <c r="AD1857" s="14">
        <v>46</v>
      </c>
    </row>
    <row r="1858" spans="1:30">
      <c r="A1858" s="9">
        <v>12</v>
      </c>
      <c r="B1858" s="9" t="str">
        <f t="shared" si="86"/>
        <v>Kicker C12vr-2</v>
      </c>
      <c r="C1858" s="14" t="s">
        <v>1548</v>
      </c>
      <c r="D1858" s="14" t="s">
        <v>2616</v>
      </c>
      <c r="E1858" s="39"/>
      <c r="F1858" s="14"/>
      <c r="G1858" s="14"/>
      <c r="H1858" s="14">
        <v>200</v>
      </c>
      <c r="I1858" s="14">
        <v>86.5</v>
      </c>
      <c r="J1858" s="9">
        <v>11.5</v>
      </c>
      <c r="K1858" s="14">
        <v>24.7</v>
      </c>
      <c r="L1858" s="14">
        <v>92.08</v>
      </c>
      <c r="M1858" s="14">
        <v>0.503</v>
      </c>
      <c r="N1858" s="14">
        <f t="shared" ref="N1858:N1921" si="87">IF(AD1858&gt;0,K1858/AD1858,0)</f>
        <v>0.52553191489361706</v>
      </c>
      <c r="O1858" s="14">
        <f t="shared" ref="O1858:O1921" si="88">IF(AD1858&gt;0,1/(1/M1858-1/N1858),0)</f>
        <v>11.731916902738419</v>
      </c>
      <c r="P1858" s="14"/>
      <c r="Q1858" s="14"/>
      <c r="R1858" s="14"/>
      <c r="W1858" t="s">
        <v>3530</v>
      </c>
      <c r="X1858" s="6">
        <v>2004</v>
      </c>
      <c r="Z1858" s="6">
        <v>0</v>
      </c>
      <c r="AD1858" s="14">
        <v>47</v>
      </c>
    </row>
    <row r="1859" spans="1:30">
      <c r="A1859" s="9">
        <v>12</v>
      </c>
      <c r="B1859" s="9" t="str">
        <f t="shared" ref="B1859:B1922" si="89">CONCATENATE(C1859,CHAR(32),D1859)</f>
        <v>Kicker C12vr-4</v>
      </c>
      <c r="C1859" s="14" t="s">
        <v>1548</v>
      </c>
      <c r="D1859" s="14" t="s">
        <v>2617</v>
      </c>
      <c r="E1859" s="39"/>
      <c r="F1859" s="14"/>
      <c r="G1859" s="14"/>
      <c r="H1859" s="14">
        <v>200</v>
      </c>
      <c r="I1859" s="14">
        <v>86.4</v>
      </c>
      <c r="J1859" s="9">
        <v>11.5</v>
      </c>
      <c r="K1859" s="14">
        <v>26.3</v>
      </c>
      <c r="L1859" s="14">
        <v>92.82</v>
      </c>
      <c r="M1859" s="14">
        <v>0.56100000000000005</v>
      </c>
      <c r="N1859" s="14">
        <f t="shared" si="87"/>
        <v>0.59772727272727277</v>
      </c>
      <c r="O1859" s="14">
        <f t="shared" si="88"/>
        <v>9.1301361386138744</v>
      </c>
      <c r="P1859" s="14"/>
      <c r="Q1859" s="14"/>
      <c r="R1859" s="14"/>
      <c r="W1859" t="s">
        <v>3530</v>
      </c>
      <c r="X1859" s="6">
        <v>2004</v>
      </c>
      <c r="Z1859" s="6">
        <v>0</v>
      </c>
      <c r="AD1859" s="14">
        <v>44</v>
      </c>
    </row>
    <row r="1860" spans="1:30">
      <c r="A1860" s="9">
        <v>12</v>
      </c>
      <c r="B1860" s="9" t="str">
        <f t="shared" si="89"/>
        <v>Kicker Comp VR</v>
      </c>
      <c r="C1860" s="14" t="s">
        <v>1548</v>
      </c>
      <c r="D1860" s="14" t="s">
        <v>2618</v>
      </c>
      <c r="E1860" s="39"/>
      <c r="F1860" s="14"/>
      <c r="G1860" s="14"/>
      <c r="H1860" s="14">
        <v>400</v>
      </c>
      <c r="I1860" s="14">
        <v>86.4</v>
      </c>
      <c r="J1860" s="9">
        <v>11.5</v>
      </c>
      <c r="K1860" s="14">
        <v>26.8</v>
      </c>
      <c r="L1860" s="14">
        <v>92.82</v>
      </c>
      <c r="M1860" s="14">
        <v>0.56100000000000005</v>
      </c>
      <c r="N1860" s="14">
        <f t="shared" si="87"/>
        <v>0.59555555555555562</v>
      </c>
      <c r="O1860" s="14">
        <f t="shared" si="88"/>
        <v>9.6686816720257358</v>
      </c>
      <c r="P1860" s="14"/>
      <c r="Q1860" s="14"/>
      <c r="R1860" s="14"/>
      <c r="W1860" t="s">
        <v>3530</v>
      </c>
      <c r="X1860" s="6">
        <v>2004</v>
      </c>
      <c r="Z1860" s="6">
        <v>0</v>
      </c>
      <c r="AD1860" s="14">
        <v>45</v>
      </c>
    </row>
    <row r="1861" spans="1:30">
      <c r="A1861" s="9">
        <v>12</v>
      </c>
      <c r="B1861" s="9" t="str">
        <f t="shared" si="89"/>
        <v>Kicker S12L5-2</v>
      </c>
      <c r="C1861" s="14" t="s">
        <v>1548</v>
      </c>
      <c r="D1861" s="14" t="s">
        <v>2619</v>
      </c>
      <c r="E1861" s="39"/>
      <c r="F1861" s="14"/>
      <c r="G1861" s="14"/>
      <c r="H1861" s="14">
        <v>300</v>
      </c>
      <c r="I1861" s="14">
        <v>86.9</v>
      </c>
      <c r="J1861" s="9">
        <v>12.45</v>
      </c>
      <c r="K1861" s="14">
        <v>29.7</v>
      </c>
      <c r="L1861" s="14">
        <v>76.076999999999998</v>
      </c>
      <c r="M1861" s="14">
        <v>0.59199999999999997</v>
      </c>
      <c r="N1861" s="14">
        <f t="shared" si="87"/>
        <v>0.61875000000000002</v>
      </c>
      <c r="O1861" s="14">
        <f t="shared" si="88"/>
        <v>13.693457943925216</v>
      </c>
      <c r="P1861" s="14"/>
      <c r="Q1861" s="14"/>
      <c r="R1861" s="14"/>
      <c r="W1861" t="s">
        <v>3530</v>
      </c>
      <c r="X1861" s="6">
        <v>2004</v>
      </c>
      <c r="Z1861" s="6">
        <v>0</v>
      </c>
      <c r="AD1861" s="14">
        <v>48</v>
      </c>
    </row>
    <row r="1862" spans="1:30">
      <c r="A1862" s="9">
        <v>12</v>
      </c>
      <c r="B1862" s="9" t="str">
        <f t="shared" si="89"/>
        <v>Kicker S12L5-4</v>
      </c>
      <c r="C1862" s="14" t="s">
        <v>1548</v>
      </c>
      <c r="D1862" s="14" t="s">
        <v>2620</v>
      </c>
      <c r="E1862" s="39"/>
      <c r="F1862" s="14"/>
      <c r="G1862" s="14"/>
      <c r="H1862" s="14">
        <v>300</v>
      </c>
      <c r="I1862" s="14">
        <v>87.3</v>
      </c>
      <c r="J1862" s="9">
        <v>12.45</v>
      </c>
      <c r="K1862" s="14">
        <v>31.3</v>
      </c>
      <c r="L1862" s="14">
        <v>73.534999999999997</v>
      </c>
      <c r="M1862" s="14">
        <v>0.64700000000000002</v>
      </c>
      <c r="N1862" s="14">
        <f t="shared" si="87"/>
        <v>0.69555555555555559</v>
      </c>
      <c r="O1862" s="14">
        <f t="shared" si="88"/>
        <v>9.2682379862700373</v>
      </c>
      <c r="P1862" s="14"/>
      <c r="Q1862" s="14"/>
      <c r="R1862" s="14"/>
      <c r="W1862" t="s">
        <v>3530</v>
      </c>
      <c r="X1862" s="6">
        <v>2004</v>
      </c>
      <c r="Z1862" s="6">
        <v>0</v>
      </c>
      <c r="AD1862" s="14">
        <v>45</v>
      </c>
    </row>
    <row r="1863" spans="1:30">
      <c r="A1863" s="9">
        <v>12</v>
      </c>
      <c r="B1863" s="9" t="str">
        <f t="shared" si="89"/>
        <v>Kicker S12L7-2</v>
      </c>
      <c r="C1863" s="14" t="s">
        <v>1548</v>
      </c>
      <c r="D1863" s="14" t="s">
        <v>2621</v>
      </c>
      <c r="E1863" s="39"/>
      <c r="F1863" s="14"/>
      <c r="G1863" s="14"/>
      <c r="H1863" s="14">
        <v>375</v>
      </c>
      <c r="I1863" s="14">
        <v>87.4</v>
      </c>
      <c r="J1863" s="9">
        <v>13.2</v>
      </c>
      <c r="K1863" s="14">
        <v>31.2</v>
      </c>
      <c r="L1863" s="14">
        <v>68.754999999999995</v>
      </c>
      <c r="M1863" s="14">
        <v>0.56100000000000005</v>
      </c>
      <c r="N1863" s="14">
        <f t="shared" si="87"/>
        <v>0.58867924528301885</v>
      </c>
      <c r="O1863" s="14">
        <f t="shared" si="88"/>
        <v>11.931288343558316</v>
      </c>
      <c r="P1863" s="14"/>
      <c r="Q1863" s="14"/>
      <c r="R1863" s="14"/>
      <c r="W1863" t="s">
        <v>3530</v>
      </c>
      <c r="X1863" s="6">
        <v>2004</v>
      </c>
      <c r="Z1863" s="6">
        <v>0</v>
      </c>
      <c r="AD1863" s="14">
        <v>53</v>
      </c>
    </row>
    <row r="1864" spans="1:30">
      <c r="A1864" s="9">
        <v>12</v>
      </c>
      <c r="B1864" s="9" t="str">
        <f t="shared" si="89"/>
        <v>Kicker S12L7-4</v>
      </c>
      <c r="C1864" s="14" t="s">
        <v>1548</v>
      </c>
      <c r="D1864" s="14" t="s">
        <v>2622</v>
      </c>
      <c r="E1864" s="39"/>
      <c r="F1864" s="14"/>
      <c r="G1864" s="14"/>
      <c r="H1864" s="14">
        <v>375</v>
      </c>
      <c r="I1864" s="14">
        <v>86.6</v>
      </c>
      <c r="J1864" s="9">
        <v>13.2</v>
      </c>
      <c r="K1864" s="14">
        <v>31.7</v>
      </c>
      <c r="L1864" s="14">
        <v>71.233999999999995</v>
      </c>
      <c r="M1864" s="14">
        <v>0.66600000000000004</v>
      </c>
      <c r="N1864" s="14">
        <f t="shared" si="87"/>
        <v>0.70444444444444443</v>
      </c>
      <c r="O1864" s="14">
        <f t="shared" si="88"/>
        <v>12.203583815028923</v>
      </c>
      <c r="P1864" s="14"/>
      <c r="Q1864" s="14"/>
      <c r="R1864" s="14"/>
      <c r="W1864" t="s">
        <v>3530</v>
      </c>
      <c r="X1864" s="6">
        <v>2004</v>
      </c>
      <c r="Z1864" s="6">
        <v>0</v>
      </c>
      <c r="AD1864" s="14">
        <v>45</v>
      </c>
    </row>
    <row r="1865" spans="1:30">
      <c r="A1865" s="9">
        <v>12</v>
      </c>
      <c r="B1865" s="9" t="str">
        <f t="shared" si="89"/>
        <v>LPG 310HWD</v>
      </c>
      <c r="C1865" s="14" t="s">
        <v>866</v>
      </c>
      <c r="D1865" s="14" t="s">
        <v>2623</v>
      </c>
      <c r="E1865" s="39"/>
      <c r="F1865" s="14"/>
      <c r="G1865" s="14"/>
      <c r="H1865" s="14">
        <v>150</v>
      </c>
      <c r="I1865" s="14">
        <v>92</v>
      </c>
      <c r="J1865" s="9">
        <v>9.5</v>
      </c>
      <c r="K1865" s="14">
        <v>25</v>
      </c>
      <c r="L1865" s="14">
        <v>180</v>
      </c>
      <c r="M1865" s="14">
        <v>0.26790000000000003</v>
      </c>
      <c r="N1865" s="14">
        <f t="shared" si="87"/>
        <v>0.30864197530864196</v>
      </c>
      <c r="O1865" s="14">
        <f t="shared" si="88"/>
        <v>2.0294839550316679</v>
      </c>
      <c r="P1865" s="14"/>
      <c r="Q1865" s="14"/>
      <c r="R1865" s="14"/>
      <c r="W1865" t="s">
        <v>3530</v>
      </c>
      <c r="X1865" s="6">
        <v>2004</v>
      </c>
      <c r="Z1865" s="6">
        <v>0</v>
      </c>
      <c r="AD1865" s="14">
        <v>81</v>
      </c>
    </row>
    <row r="1866" spans="1:30">
      <c r="A1866" s="9">
        <v>12</v>
      </c>
      <c r="B1866" s="9" t="str">
        <f t="shared" si="89"/>
        <v>Madisound 12204DVC</v>
      </c>
      <c r="C1866" s="14" t="s">
        <v>1248</v>
      </c>
      <c r="D1866" s="14" t="s">
        <v>2624</v>
      </c>
      <c r="E1866" s="39"/>
      <c r="F1866" s="14"/>
      <c r="G1866" s="14"/>
      <c r="H1866" s="14">
        <v>100</v>
      </c>
      <c r="I1866" s="14">
        <v>90</v>
      </c>
      <c r="J1866" s="9">
        <v>5</v>
      </c>
      <c r="K1866" s="14">
        <v>22.8</v>
      </c>
      <c r="L1866" s="14">
        <v>220</v>
      </c>
      <c r="M1866" s="14">
        <v>0.38469999999999999</v>
      </c>
      <c r="N1866" s="14">
        <f t="shared" si="87"/>
        <v>0.42222222222222222</v>
      </c>
      <c r="O1866" s="14">
        <f t="shared" si="88"/>
        <v>4.3288717796861045</v>
      </c>
      <c r="P1866" s="14"/>
      <c r="Q1866" s="14"/>
      <c r="R1866" s="14"/>
      <c r="W1866" t="s">
        <v>3530</v>
      </c>
      <c r="X1866" s="6">
        <v>2004</v>
      </c>
      <c r="Z1866" s="6">
        <v>0</v>
      </c>
      <c r="AD1866" s="14">
        <v>54</v>
      </c>
    </row>
    <row r="1867" spans="1:30">
      <c r="A1867" s="9">
        <v>12</v>
      </c>
      <c r="B1867" s="9" t="str">
        <f t="shared" si="89"/>
        <v>Madisound 1252DVC</v>
      </c>
      <c r="C1867" s="14" t="s">
        <v>1248</v>
      </c>
      <c r="D1867" s="14" t="s">
        <v>2625</v>
      </c>
      <c r="E1867" s="39"/>
      <c r="F1867" s="14"/>
      <c r="G1867" s="14"/>
      <c r="H1867" s="14">
        <v>50</v>
      </c>
      <c r="I1867" s="14">
        <v>89</v>
      </c>
      <c r="J1867" s="9">
        <v>6</v>
      </c>
      <c r="K1867" s="14">
        <v>15</v>
      </c>
      <c r="L1867" s="14">
        <v>533</v>
      </c>
      <c r="M1867" s="14">
        <v>0.35610000000000003</v>
      </c>
      <c r="N1867" s="14">
        <f t="shared" si="87"/>
        <v>0.39473684210526316</v>
      </c>
      <c r="O1867" s="14">
        <f t="shared" si="88"/>
        <v>3.6381283203923167</v>
      </c>
      <c r="P1867" s="14"/>
      <c r="Q1867" s="14"/>
      <c r="R1867" s="14"/>
      <c r="W1867" t="s">
        <v>3530</v>
      </c>
      <c r="X1867" s="6">
        <v>2004</v>
      </c>
      <c r="Z1867" s="6">
        <v>0</v>
      </c>
      <c r="AD1867" s="14">
        <v>38</v>
      </c>
    </row>
    <row r="1868" spans="1:30">
      <c r="A1868" s="9">
        <v>12</v>
      </c>
      <c r="B1868" s="9" t="str">
        <f t="shared" si="89"/>
        <v>Madisound 1258</v>
      </c>
      <c r="C1868" s="14" t="s">
        <v>1248</v>
      </c>
      <c r="D1868" s="14" t="s">
        <v>2626</v>
      </c>
      <c r="E1868" s="39"/>
      <c r="F1868" s="14"/>
      <c r="G1868" s="14"/>
      <c r="H1868" s="14">
        <v>75</v>
      </c>
      <c r="I1868" s="14">
        <v>90</v>
      </c>
      <c r="J1868" s="9">
        <v>4</v>
      </c>
      <c r="K1868" s="14">
        <v>16.600000000000001</v>
      </c>
      <c r="L1868" s="14">
        <v>568</v>
      </c>
      <c r="M1868" s="14">
        <v>0.38069999999999998</v>
      </c>
      <c r="N1868" s="14">
        <f t="shared" si="87"/>
        <v>0.41500000000000004</v>
      </c>
      <c r="O1868" s="14">
        <f t="shared" si="88"/>
        <v>4.6061370262390602</v>
      </c>
      <c r="P1868" s="14"/>
      <c r="Q1868" s="14"/>
      <c r="R1868" s="14"/>
      <c r="W1868" t="s">
        <v>3530</v>
      </c>
      <c r="X1868" s="6">
        <v>2004</v>
      </c>
      <c r="Z1868" s="6">
        <v>0</v>
      </c>
      <c r="AD1868" s="14">
        <v>40</v>
      </c>
    </row>
    <row r="1869" spans="1:30">
      <c r="A1869" s="9">
        <v>12</v>
      </c>
      <c r="B1869" s="9" t="str">
        <f t="shared" si="89"/>
        <v>Magnat Destructor 12</v>
      </c>
      <c r="C1869" s="14" t="s">
        <v>2627</v>
      </c>
      <c r="D1869" s="14" t="s">
        <v>2628</v>
      </c>
      <c r="E1869" s="39"/>
      <c r="F1869" s="14"/>
      <c r="G1869" s="14"/>
      <c r="H1869" s="14">
        <v>350</v>
      </c>
      <c r="I1869" s="14"/>
      <c r="J1869" s="9">
        <v>10</v>
      </c>
      <c r="K1869" s="14">
        <v>21.9</v>
      </c>
      <c r="L1869" s="14">
        <v>96</v>
      </c>
      <c r="M1869" s="14">
        <v>0.22</v>
      </c>
      <c r="N1869" s="14">
        <f t="shared" si="87"/>
        <v>0.23052631578947366</v>
      </c>
      <c r="O1869" s="14">
        <f t="shared" si="88"/>
        <v>4.8180000000000085</v>
      </c>
      <c r="P1869" s="14"/>
      <c r="Q1869" s="14"/>
      <c r="R1869" s="14"/>
      <c r="W1869" t="s">
        <v>3530</v>
      </c>
      <c r="X1869" s="6">
        <v>2004</v>
      </c>
      <c r="Z1869" s="6">
        <v>0</v>
      </c>
      <c r="AD1869" s="14">
        <v>95</v>
      </c>
    </row>
    <row r="1870" spans="1:30">
      <c r="A1870" s="9">
        <v>12</v>
      </c>
      <c r="B1870" s="9" t="str">
        <f t="shared" si="89"/>
        <v>McCauley 6232-4</v>
      </c>
      <c r="C1870" s="14" t="s">
        <v>2033</v>
      </c>
      <c r="D1870" s="14" t="s">
        <v>2629</v>
      </c>
      <c r="E1870" s="39"/>
      <c r="F1870" s="14"/>
      <c r="G1870" s="14"/>
      <c r="H1870" s="14">
        <v>400</v>
      </c>
      <c r="I1870" s="14">
        <v>93</v>
      </c>
      <c r="J1870" s="9">
        <v>8.4</v>
      </c>
      <c r="K1870" s="14">
        <v>35</v>
      </c>
      <c r="L1870" s="14">
        <v>106</v>
      </c>
      <c r="M1870" s="14">
        <v>0.41</v>
      </c>
      <c r="N1870" s="14">
        <f t="shared" si="87"/>
        <v>0.43209876543209874</v>
      </c>
      <c r="O1870" s="14">
        <f t="shared" si="88"/>
        <v>8.0167597765363308</v>
      </c>
      <c r="P1870" s="14"/>
      <c r="Q1870" s="14"/>
      <c r="R1870" s="14"/>
      <c r="W1870" t="s">
        <v>3530</v>
      </c>
      <c r="X1870" s="6">
        <v>2004</v>
      </c>
      <c r="Z1870" s="6">
        <v>0</v>
      </c>
      <c r="AD1870" s="14">
        <v>81</v>
      </c>
    </row>
    <row r="1871" spans="1:30">
      <c r="A1871" s="9">
        <v>12</v>
      </c>
      <c r="B1871" s="9" t="str">
        <f t="shared" si="89"/>
        <v>McCauley 6232-8</v>
      </c>
      <c r="C1871" s="14" t="s">
        <v>2033</v>
      </c>
      <c r="D1871" s="14" t="s">
        <v>2630</v>
      </c>
      <c r="E1871" s="39"/>
      <c r="F1871" s="14"/>
      <c r="G1871" s="14"/>
      <c r="H1871" s="14">
        <v>400</v>
      </c>
      <c r="I1871" s="14">
        <v>93</v>
      </c>
      <c r="J1871" s="9">
        <v>8.4</v>
      </c>
      <c r="K1871" s="14">
        <v>35</v>
      </c>
      <c r="L1871" s="14">
        <v>106</v>
      </c>
      <c r="M1871" s="14">
        <v>0.41</v>
      </c>
      <c r="N1871" s="14">
        <f t="shared" si="87"/>
        <v>0.43209876543209874</v>
      </c>
      <c r="O1871" s="14">
        <f t="shared" si="88"/>
        <v>8.0167597765363308</v>
      </c>
      <c r="P1871" s="14"/>
      <c r="Q1871" s="14"/>
      <c r="R1871" s="14"/>
      <c r="W1871" t="s">
        <v>3530</v>
      </c>
      <c r="X1871" s="6">
        <v>2004</v>
      </c>
      <c r="Z1871" s="6">
        <v>0</v>
      </c>
      <c r="AD1871" s="14">
        <v>81</v>
      </c>
    </row>
    <row r="1872" spans="1:30">
      <c r="A1872" s="9">
        <v>12</v>
      </c>
      <c r="B1872" s="9" t="str">
        <f t="shared" si="89"/>
        <v>McCauley 6234-16</v>
      </c>
      <c r="C1872" s="14" t="s">
        <v>2033</v>
      </c>
      <c r="D1872" s="14" t="s">
        <v>2631</v>
      </c>
      <c r="E1872" s="39"/>
      <c r="F1872" s="14"/>
      <c r="G1872" s="14"/>
      <c r="H1872" s="14">
        <v>300</v>
      </c>
      <c r="I1872" s="14">
        <v>96</v>
      </c>
      <c r="J1872" s="9">
        <v>4.3</v>
      </c>
      <c r="K1872" s="14">
        <v>50</v>
      </c>
      <c r="L1872" s="14">
        <v>60</v>
      </c>
      <c r="M1872" s="14">
        <v>0.3</v>
      </c>
      <c r="N1872" s="14">
        <f t="shared" si="87"/>
        <v>0.3105590062111801</v>
      </c>
      <c r="O1872" s="14">
        <f t="shared" si="88"/>
        <v>8.8235294117647101</v>
      </c>
      <c r="P1872" s="14"/>
      <c r="Q1872" s="14"/>
      <c r="R1872" s="14"/>
      <c r="W1872" t="s">
        <v>3530</v>
      </c>
      <c r="X1872" s="6">
        <v>2004</v>
      </c>
      <c r="Z1872" s="6">
        <v>0</v>
      </c>
      <c r="AD1872" s="14">
        <v>161</v>
      </c>
    </row>
    <row r="1873" spans="1:30">
      <c r="A1873" s="9">
        <v>12</v>
      </c>
      <c r="B1873" s="9" t="str">
        <f t="shared" si="89"/>
        <v>McCauley 6234-4</v>
      </c>
      <c r="C1873" s="14" t="s">
        <v>2033</v>
      </c>
      <c r="D1873" s="14" t="s">
        <v>2632</v>
      </c>
      <c r="E1873" s="39"/>
      <c r="F1873" s="14"/>
      <c r="G1873" s="14"/>
      <c r="H1873" s="14">
        <v>300</v>
      </c>
      <c r="I1873" s="14">
        <v>96</v>
      </c>
      <c r="J1873" s="9">
        <v>4.3</v>
      </c>
      <c r="K1873" s="14">
        <v>50</v>
      </c>
      <c r="L1873" s="14">
        <v>60</v>
      </c>
      <c r="M1873" s="14">
        <v>0.3</v>
      </c>
      <c r="N1873" s="14">
        <f t="shared" si="87"/>
        <v>0.3105590062111801</v>
      </c>
      <c r="O1873" s="14">
        <f t="shared" si="88"/>
        <v>8.8235294117647101</v>
      </c>
      <c r="P1873" s="14"/>
      <c r="Q1873" s="14"/>
      <c r="R1873" s="14"/>
      <c r="W1873" t="s">
        <v>3530</v>
      </c>
      <c r="X1873" s="6">
        <v>2004</v>
      </c>
      <c r="Z1873" s="6">
        <v>0</v>
      </c>
      <c r="AD1873" s="14">
        <v>161</v>
      </c>
    </row>
    <row r="1874" spans="1:30">
      <c r="A1874" s="9">
        <v>12</v>
      </c>
      <c r="B1874" s="9" t="str">
        <f t="shared" si="89"/>
        <v>McCauley 6234-8</v>
      </c>
      <c r="C1874" s="14" t="s">
        <v>2033</v>
      </c>
      <c r="D1874" s="14" t="s">
        <v>2633</v>
      </c>
      <c r="E1874" s="39"/>
      <c r="F1874" s="14"/>
      <c r="G1874" s="14"/>
      <c r="H1874" s="14">
        <v>300</v>
      </c>
      <c r="I1874" s="14">
        <v>96</v>
      </c>
      <c r="J1874" s="9">
        <v>4.3</v>
      </c>
      <c r="K1874" s="14">
        <v>50</v>
      </c>
      <c r="L1874" s="14">
        <v>60</v>
      </c>
      <c r="M1874" s="14">
        <v>0.3</v>
      </c>
      <c r="N1874" s="14">
        <f t="shared" si="87"/>
        <v>0.3105590062111801</v>
      </c>
      <c r="O1874" s="14">
        <f t="shared" si="88"/>
        <v>8.8235294117647101</v>
      </c>
      <c r="P1874" s="14"/>
      <c r="Q1874" s="14"/>
      <c r="R1874" s="14"/>
      <c r="W1874" t="s">
        <v>3530</v>
      </c>
      <c r="X1874" s="6">
        <v>2004</v>
      </c>
      <c r="Z1874" s="6">
        <v>0</v>
      </c>
      <c r="AD1874" s="14">
        <v>161</v>
      </c>
    </row>
    <row r="1875" spans="1:30">
      <c r="A1875" s="9">
        <v>12</v>
      </c>
      <c r="B1875" s="9" t="str">
        <f t="shared" si="89"/>
        <v>McCauley 6234CX-16</v>
      </c>
      <c r="C1875" s="14" t="s">
        <v>2033</v>
      </c>
      <c r="D1875" s="14" t="s">
        <v>2634</v>
      </c>
      <c r="E1875" s="39"/>
      <c r="F1875" s="14"/>
      <c r="G1875" s="14"/>
      <c r="H1875" s="14">
        <v>300</v>
      </c>
      <c r="I1875" s="14">
        <v>96</v>
      </c>
      <c r="J1875" s="9">
        <v>4.3</v>
      </c>
      <c r="K1875" s="14">
        <v>50</v>
      </c>
      <c r="L1875" s="14">
        <v>60</v>
      </c>
      <c r="M1875" s="14">
        <v>0.3</v>
      </c>
      <c r="N1875" s="14">
        <f t="shared" si="87"/>
        <v>0.3105590062111801</v>
      </c>
      <c r="O1875" s="14">
        <f t="shared" si="88"/>
        <v>8.8235294117647101</v>
      </c>
      <c r="P1875" s="14"/>
      <c r="Q1875" s="14"/>
      <c r="R1875" s="14"/>
      <c r="W1875" t="s">
        <v>3530</v>
      </c>
      <c r="X1875" s="6">
        <v>2004</v>
      </c>
      <c r="Z1875" s="6">
        <v>0</v>
      </c>
      <c r="AD1875" s="14">
        <v>161</v>
      </c>
    </row>
    <row r="1876" spans="1:30">
      <c r="A1876" s="9">
        <v>12</v>
      </c>
      <c r="B1876" s="9" t="str">
        <f t="shared" si="89"/>
        <v>McCauley 6234CX-4</v>
      </c>
      <c r="C1876" s="14" t="s">
        <v>2033</v>
      </c>
      <c r="D1876" s="14" t="s">
        <v>2635</v>
      </c>
      <c r="E1876" s="39"/>
      <c r="F1876" s="14"/>
      <c r="G1876" s="14"/>
      <c r="H1876" s="14">
        <v>300</v>
      </c>
      <c r="I1876" s="14">
        <v>96</v>
      </c>
      <c r="J1876" s="9">
        <v>4.3</v>
      </c>
      <c r="K1876" s="14">
        <v>50</v>
      </c>
      <c r="L1876" s="14">
        <v>60</v>
      </c>
      <c r="M1876" s="14">
        <v>0.3</v>
      </c>
      <c r="N1876" s="14">
        <f t="shared" si="87"/>
        <v>0.3105590062111801</v>
      </c>
      <c r="O1876" s="14">
        <f t="shared" si="88"/>
        <v>8.8235294117647101</v>
      </c>
      <c r="P1876" s="14"/>
      <c r="Q1876" s="14"/>
      <c r="R1876" s="14"/>
      <c r="W1876" t="s">
        <v>3530</v>
      </c>
      <c r="X1876" s="6">
        <v>2004</v>
      </c>
      <c r="Z1876" s="6">
        <v>0</v>
      </c>
      <c r="AD1876" s="14">
        <v>161</v>
      </c>
    </row>
    <row r="1877" spans="1:30">
      <c r="A1877" s="9">
        <v>12</v>
      </c>
      <c r="B1877" s="9" t="str">
        <f t="shared" si="89"/>
        <v>McCauley 6234CX-8</v>
      </c>
      <c r="C1877" s="14" t="s">
        <v>2033</v>
      </c>
      <c r="D1877" s="14" t="s">
        <v>2636</v>
      </c>
      <c r="E1877" s="39"/>
      <c r="F1877" s="14"/>
      <c r="G1877" s="14"/>
      <c r="H1877" s="14">
        <v>300</v>
      </c>
      <c r="I1877" s="14">
        <v>96</v>
      </c>
      <c r="J1877" s="9">
        <v>4.3</v>
      </c>
      <c r="K1877" s="14">
        <v>50</v>
      </c>
      <c r="L1877" s="14">
        <v>60</v>
      </c>
      <c r="M1877" s="14">
        <v>0.3</v>
      </c>
      <c r="N1877" s="14">
        <f t="shared" si="87"/>
        <v>0.3105590062111801</v>
      </c>
      <c r="O1877" s="14">
        <f t="shared" si="88"/>
        <v>8.8235294117647101</v>
      </c>
      <c r="P1877" s="14"/>
      <c r="Q1877" s="14"/>
      <c r="R1877" s="14"/>
      <c r="W1877" t="s">
        <v>3530</v>
      </c>
      <c r="X1877" s="6">
        <v>2004</v>
      </c>
      <c r="Z1877" s="6">
        <v>0</v>
      </c>
      <c r="AD1877" s="14">
        <v>161</v>
      </c>
    </row>
    <row r="1878" spans="1:30">
      <c r="A1878" s="9">
        <v>12</v>
      </c>
      <c r="B1878" s="9" t="str">
        <f t="shared" si="89"/>
        <v>McCauley 6244CX-16</v>
      </c>
      <c r="C1878" s="14" t="s">
        <v>2033</v>
      </c>
      <c r="D1878" s="14" t="s">
        <v>2637</v>
      </c>
      <c r="E1878" s="39"/>
      <c r="F1878" s="14"/>
      <c r="G1878" s="14"/>
      <c r="H1878" s="14">
        <v>400</v>
      </c>
      <c r="I1878" s="14">
        <v>98</v>
      </c>
      <c r="J1878" s="9">
        <v>4.5999999999999996</v>
      </c>
      <c r="K1878" s="14">
        <v>40</v>
      </c>
      <c r="L1878" s="14">
        <v>144</v>
      </c>
      <c r="M1878" s="14">
        <v>0.24</v>
      </c>
      <c r="N1878" s="14">
        <f t="shared" si="87"/>
        <v>0.27972027972027974</v>
      </c>
      <c r="O1878" s="14">
        <f t="shared" si="88"/>
        <v>1.6901408450704209</v>
      </c>
      <c r="P1878" s="14"/>
      <c r="Q1878" s="14"/>
      <c r="R1878" s="14"/>
      <c r="W1878" t="s">
        <v>3530</v>
      </c>
      <c r="X1878" s="6">
        <v>2004</v>
      </c>
      <c r="Z1878" s="6">
        <v>0</v>
      </c>
      <c r="AD1878" s="14">
        <v>143</v>
      </c>
    </row>
    <row r="1879" spans="1:30">
      <c r="A1879" s="9">
        <v>12</v>
      </c>
      <c r="B1879" s="9" t="str">
        <f t="shared" si="89"/>
        <v>McCauley 6244CX-4</v>
      </c>
      <c r="C1879" s="14" t="s">
        <v>2033</v>
      </c>
      <c r="D1879" s="14" t="s">
        <v>2638</v>
      </c>
      <c r="E1879" s="39"/>
      <c r="F1879" s="14"/>
      <c r="G1879" s="14"/>
      <c r="H1879" s="14">
        <v>400</v>
      </c>
      <c r="I1879" s="14">
        <v>98</v>
      </c>
      <c r="J1879" s="9">
        <v>4.5999999999999996</v>
      </c>
      <c r="K1879" s="14">
        <v>40</v>
      </c>
      <c r="L1879" s="14">
        <v>144</v>
      </c>
      <c r="M1879" s="14">
        <v>0.24</v>
      </c>
      <c r="N1879" s="14">
        <f t="shared" si="87"/>
        <v>0.27972027972027974</v>
      </c>
      <c r="O1879" s="14">
        <f t="shared" si="88"/>
        <v>1.6901408450704209</v>
      </c>
      <c r="P1879" s="14"/>
      <c r="Q1879" s="14"/>
      <c r="R1879" s="14"/>
      <c r="W1879" t="s">
        <v>3530</v>
      </c>
      <c r="X1879" s="6">
        <v>2004</v>
      </c>
      <c r="Z1879" s="6">
        <v>0</v>
      </c>
      <c r="AD1879" s="14">
        <v>143</v>
      </c>
    </row>
    <row r="1880" spans="1:30">
      <c r="A1880" s="9">
        <v>12</v>
      </c>
      <c r="B1880" s="9" t="str">
        <f t="shared" si="89"/>
        <v>McCauley 6244CX-8</v>
      </c>
      <c r="C1880" s="14" t="s">
        <v>2033</v>
      </c>
      <c r="D1880" s="14" t="s">
        <v>2639</v>
      </c>
      <c r="E1880" s="39"/>
      <c r="F1880" s="14"/>
      <c r="G1880" s="14"/>
      <c r="H1880" s="14">
        <v>400</v>
      </c>
      <c r="I1880" s="14">
        <v>98</v>
      </c>
      <c r="J1880" s="9">
        <v>4.5999999999999996</v>
      </c>
      <c r="K1880" s="14">
        <v>40</v>
      </c>
      <c r="L1880" s="14">
        <v>144</v>
      </c>
      <c r="M1880" s="14">
        <v>0.24</v>
      </c>
      <c r="N1880" s="14">
        <f t="shared" si="87"/>
        <v>0.27972027972027974</v>
      </c>
      <c r="O1880" s="14">
        <f t="shared" si="88"/>
        <v>1.6901408450704209</v>
      </c>
      <c r="P1880" s="14"/>
      <c r="Q1880" s="14"/>
      <c r="R1880" s="14"/>
      <c r="W1880" t="s">
        <v>3530</v>
      </c>
      <c r="X1880" s="6">
        <v>2004</v>
      </c>
      <c r="Z1880" s="6">
        <v>0</v>
      </c>
      <c r="AD1880" s="14">
        <v>143</v>
      </c>
    </row>
    <row r="1881" spans="1:30">
      <c r="A1881" s="9">
        <v>12</v>
      </c>
      <c r="B1881" s="9" t="str">
        <f t="shared" si="89"/>
        <v>McCauley 6338-4</v>
      </c>
      <c r="C1881" s="14" t="s">
        <v>2033</v>
      </c>
      <c r="D1881" s="14" t="s">
        <v>2640</v>
      </c>
      <c r="E1881" s="39"/>
      <c r="F1881" s="14"/>
      <c r="G1881" s="14"/>
      <c r="H1881" s="14">
        <v>300</v>
      </c>
      <c r="I1881" s="14">
        <v>99</v>
      </c>
      <c r="J1881" s="9">
        <v>3.35</v>
      </c>
      <c r="K1881" s="14">
        <v>60</v>
      </c>
      <c r="L1881" s="14">
        <v>53</v>
      </c>
      <c r="M1881" s="14">
        <v>0.31</v>
      </c>
      <c r="N1881" s="14">
        <f t="shared" si="87"/>
        <v>0.31914893617021278</v>
      </c>
      <c r="O1881" s="14">
        <f t="shared" si="88"/>
        <v>10.813953488372061</v>
      </c>
      <c r="P1881" s="14"/>
      <c r="Q1881" s="14"/>
      <c r="R1881" s="14"/>
      <c r="W1881" t="s">
        <v>3530</v>
      </c>
      <c r="X1881" s="6">
        <v>2004</v>
      </c>
      <c r="Z1881" s="6">
        <v>0</v>
      </c>
      <c r="AD1881" s="14">
        <v>188</v>
      </c>
    </row>
    <row r="1882" spans="1:30">
      <c r="A1882" s="9">
        <v>12</v>
      </c>
      <c r="B1882" s="9" t="str">
        <f t="shared" si="89"/>
        <v>McCauley 6338-8</v>
      </c>
      <c r="C1882" s="14" t="s">
        <v>2033</v>
      </c>
      <c r="D1882" s="14" t="s">
        <v>2641</v>
      </c>
      <c r="E1882" s="39"/>
      <c r="F1882" s="14"/>
      <c r="G1882" s="14"/>
      <c r="H1882" s="14">
        <v>300</v>
      </c>
      <c r="I1882" s="14">
        <v>99</v>
      </c>
      <c r="J1882" s="9">
        <v>3.35</v>
      </c>
      <c r="K1882" s="14">
        <v>60</v>
      </c>
      <c r="L1882" s="14">
        <v>53</v>
      </c>
      <c r="M1882" s="14">
        <v>0.31</v>
      </c>
      <c r="N1882" s="14">
        <f t="shared" si="87"/>
        <v>0.31914893617021278</v>
      </c>
      <c r="O1882" s="14">
        <f t="shared" si="88"/>
        <v>10.813953488372061</v>
      </c>
      <c r="P1882" s="14"/>
      <c r="Q1882" s="14"/>
      <c r="R1882" s="14"/>
      <c r="W1882" t="s">
        <v>3530</v>
      </c>
      <c r="X1882" s="6">
        <v>2004</v>
      </c>
      <c r="Z1882" s="6">
        <v>0</v>
      </c>
      <c r="AD1882" s="14">
        <v>188</v>
      </c>
    </row>
    <row r="1883" spans="1:30">
      <c r="A1883" s="9">
        <v>12</v>
      </c>
      <c r="B1883" s="9" t="str">
        <f t="shared" si="89"/>
        <v>McCauley 6338CX-4</v>
      </c>
      <c r="C1883" s="14" t="s">
        <v>2033</v>
      </c>
      <c r="D1883" s="14" t="s">
        <v>2642</v>
      </c>
      <c r="E1883" s="39"/>
      <c r="F1883" s="14"/>
      <c r="G1883" s="14"/>
      <c r="H1883" s="14">
        <v>300</v>
      </c>
      <c r="I1883" s="14">
        <v>99</v>
      </c>
      <c r="J1883" s="9">
        <v>3.35</v>
      </c>
      <c r="K1883" s="14">
        <v>60</v>
      </c>
      <c r="L1883" s="14">
        <v>53</v>
      </c>
      <c r="M1883" s="14">
        <v>0.31</v>
      </c>
      <c r="N1883" s="14">
        <f t="shared" si="87"/>
        <v>0.31914893617021278</v>
      </c>
      <c r="O1883" s="14">
        <f t="shared" si="88"/>
        <v>10.813953488372061</v>
      </c>
      <c r="P1883" s="14"/>
      <c r="Q1883" s="14"/>
      <c r="R1883" s="14"/>
      <c r="W1883" t="s">
        <v>3530</v>
      </c>
      <c r="X1883" s="6">
        <v>2004</v>
      </c>
      <c r="Z1883" s="6">
        <v>0</v>
      </c>
      <c r="AD1883" s="14">
        <v>188</v>
      </c>
    </row>
    <row r="1884" spans="1:30">
      <c r="A1884" s="9">
        <v>12</v>
      </c>
      <c r="B1884" s="9" t="str">
        <f t="shared" si="89"/>
        <v>McCauley 6338CX-8</v>
      </c>
      <c r="C1884" s="14" t="s">
        <v>2033</v>
      </c>
      <c r="D1884" s="14" t="s">
        <v>2643</v>
      </c>
      <c r="E1884" s="39"/>
      <c r="F1884" s="14"/>
      <c r="G1884" s="14"/>
      <c r="H1884" s="14">
        <v>300</v>
      </c>
      <c r="I1884" s="14">
        <v>99</v>
      </c>
      <c r="J1884" s="9">
        <v>3.35</v>
      </c>
      <c r="K1884" s="14">
        <v>60</v>
      </c>
      <c r="L1884" s="14">
        <v>53</v>
      </c>
      <c r="M1884" s="14">
        <v>0.31</v>
      </c>
      <c r="N1884" s="14">
        <f t="shared" si="87"/>
        <v>0.31914893617021278</v>
      </c>
      <c r="O1884" s="14">
        <f t="shared" si="88"/>
        <v>10.813953488372061</v>
      </c>
      <c r="P1884" s="14"/>
      <c r="Q1884" s="14"/>
      <c r="R1884" s="14"/>
      <c r="W1884" t="s">
        <v>3530</v>
      </c>
      <c r="X1884" s="6">
        <v>2004</v>
      </c>
      <c r="Z1884" s="6">
        <v>0</v>
      </c>
      <c r="AD1884" s="14">
        <v>188</v>
      </c>
    </row>
    <row r="1885" spans="1:30">
      <c r="A1885" s="9">
        <v>12</v>
      </c>
      <c r="B1885" s="9" t="str">
        <f t="shared" si="89"/>
        <v>McCauley 6342CX-16</v>
      </c>
      <c r="C1885" s="14" t="s">
        <v>2033</v>
      </c>
      <c r="D1885" s="14" t="s">
        <v>2644</v>
      </c>
      <c r="E1885" s="39"/>
      <c r="F1885" s="14"/>
      <c r="G1885" s="14"/>
      <c r="H1885" s="14">
        <v>400</v>
      </c>
      <c r="I1885" s="14">
        <v>99</v>
      </c>
      <c r="J1885" s="9">
        <v>4.5999999999999996</v>
      </c>
      <c r="K1885" s="14">
        <v>40</v>
      </c>
      <c r="L1885" s="14">
        <v>200</v>
      </c>
      <c r="M1885" s="14">
        <v>0.2</v>
      </c>
      <c r="N1885" s="14">
        <f t="shared" si="87"/>
        <v>0.21052631578947367</v>
      </c>
      <c r="O1885" s="14">
        <f t="shared" si="88"/>
        <v>4</v>
      </c>
      <c r="P1885" s="14"/>
      <c r="Q1885" s="14"/>
      <c r="R1885" s="14"/>
      <c r="W1885" t="s">
        <v>3530</v>
      </c>
      <c r="X1885" s="6">
        <v>2004</v>
      </c>
      <c r="Z1885" s="6">
        <v>0</v>
      </c>
      <c r="AD1885" s="14">
        <v>190</v>
      </c>
    </row>
    <row r="1886" spans="1:30">
      <c r="A1886" s="9">
        <v>12</v>
      </c>
      <c r="B1886" s="9" t="str">
        <f t="shared" si="89"/>
        <v>McCauley 6342CX-4</v>
      </c>
      <c r="C1886" s="14" t="s">
        <v>2033</v>
      </c>
      <c r="D1886" s="14" t="s">
        <v>2645</v>
      </c>
      <c r="E1886" s="39"/>
      <c r="F1886" s="14"/>
      <c r="G1886" s="14"/>
      <c r="H1886" s="14">
        <v>400</v>
      </c>
      <c r="I1886" s="14">
        <v>99</v>
      </c>
      <c r="J1886" s="9">
        <v>4.5999999999999996</v>
      </c>
      <c r="K1886" s="14">
        <v>40</v>
      </c>
      <c r="L1886" s="14">
        <v>200</v>
      </c>
      <c r="M1886" s="14">
        <v>0.2</v>
      </c>
      <c r="N1886" s="14">
        <f t="shared" si="87"/>
        <v>0.21052631578947367</v>
      </c>
      <c r="O1886" s="14">
        <f t="shared" si="88"/>
        <v>4</v>
      </c>
      <c r="P1886" s="14"/>
      <c r="Q1886" s="14"/>
      <c r="R1886" s="14"/>
      <c r="W1886" t="s">
        <v>3530</v>
      </c>
      <c r="X1886" s="6">
        <v>2004</v>
      </c>
      <c r="Z1886" s="6">
        <v>0</v>
      </c>
      <c r="AD1886" s="14">
        <v>190</v>
      </c>
    </row>
    <row r="1887" spans="1:30">
      <c r="A1887" s="9">
        <v>12</v>
      </c>
      <c r="B1887" s="9" t="str">
        <f t="shared" si="89"/>
        <v>McCauley 6342CX-8</v>
      </c>
      <c r="C1887" s="14" t="s">
        <v>2033</v>
      </c>
      <c r="D1887" s="14" t="s">
        <v>2646</v>
      </c>
      <c r="E1887" s="39"/>
      <c r="F1887" s="14"/>
      <c r="G1887" s="14"/>
      <c r="H1887" s="14">
        <v>400</v>
      </c>
      <c r="I1887" s="14">
        <v>99</v>
      </c>
      <c r="J1887" s="9">
        <v>4.5999999999999996</v>
      </c>
      <c r="K1887" s="14">
        <v>40</v>
      </c>
      <c r="L1887" s="14">
        <v>200</v>
      </c>
      <c r="M1887" s="14">
        <v>0.2</v>
      </c>
      <c r="N1887" s="14">
        <f t="shared" si="87"/>
        <v>0.21052631578947367</v>
      </c>
      <c r="O1887" s="14">
        <f t="shared" si="88"/>
        <v>4</v>
      </c>
      <c r="P1887" s="14"/>
      <c r="Q1887" s="14"/>
      <c r="R1887" s="14"/>
      <c r="W1887" t="s">
        <v>3530</v>
      </c>
      <c r="X1887" s="6">
        <v>2004</v>
      </c>
      <c r="Z1887" s="6">
        <v>0</v>
      </c>
      <c r="AD1887" s="14">
        <v>190</v>
      </c>
    </row>
    <row r="1888" spans="1:30">
      <c r="A1888" s="9">
        <v>12</v>
      </c>
      <c r="B1888" s="9" t="str">
        <f t="shared" si="89"/>
        <v>MDS FAN-12-POWER</v>
      </c>
      <c r="C1888" s="14" t="s">
        <v>1564</v>
      </c>
      <c r="D1888" s="14" t="s">
        <v>2647</v>
      </c>
      <c r="E1888" s="39"/>
      <c r="F1888" s="14"/>
      <c r="G1888" s="14"/>
      <c r="H1888" s="14"/>
      <c r="I1888" s="14"/>
      <c r="J1888" s="9"/>
      <c r="K1888" s="14">
        <v>38.659999999999997</v>
      </c>
      <c r="L1888" s="14">
        <v>36.43</v>
      </c>
      <c r="M1888" s="14">
        <v>0.36</v>
      </c>
      <c r="N1888" s="14">
        <f t="shared" si="87"/>
        <v>0</v>
      </c>
      <c r="O1888" s="14">
        <f t="shared" si="88"/>
        <v>0</v>
      </c>
      <c r="P1888" s="14"/>
      <c r="Q1888" s="14"/>
      <c r="R1888" s="14"/>
      <c r="W1888" t="s">
        <v>3530</v>
      </c>
      <c r="X1888" s="6">
        <v>2004</v>
      </c>
      <c r="Z1888" s="6">
        <v>0</v>
      </c>
      <c r="AD1888" s="14"/>
    </row>
    <row r="1889" spans="1:30">
      <c r="A1889" s="9">
        <v>12</v>
      </c>
      <c r="B1889" s="9" t="str">
        <f t="shared" si="89"/>
        <v>MDS FAN-12R</v>
      </c>
      <c r="C1889" s="14" t="s">
        <v>1564</v>
      </c>
      <c r="D1889" s="14" t="s">
        <v>2648</v>
      </c>
      <c r="E1889" s="39"/>
      <c r="F1889" s="14"/>
      <c r="G1889" s="14"/>
      <c r="H1889" s="14"/>
      <c r="I1889" s="14"/>
      <c r="J1889" s="9"/>
      <c r="K1889" s="14">
        <v>33.5</v>
      </c>
      <c r="L1889" s="14">
        <v>82.5</v>
      </c>
      <c r="M1889" s="14">
        <v>0.55000000000000004</v>
      </c>
      <c r="N1889" s="14">
        <f t="shared" si="87"/>
        <v>0</v>
      </c>
      <c r="O1889" s="14">
        <f t="shared" si="88"/>
        <v>0</v>
      </c>
      <c r="P1889" s="14"/>
      <c r="Q1889" s="14"/>
      <c r="R1889" s="14"/>
      <c r="W1889" t="s">
        <v>3530</v>
      </c>
      <c r="X1889" s="6">
        <v>2004</v>
      </c>
      <c r="Z1889" s="6">
        <v>0</v>
      </c>
      <c r="AD1889" s="14"/>
    </row>
    <row r="1890" spans="1:30">
      <c r="A1890" s="9">
        <v>12</v>
      </c>
      <c r="B1890" s="9" t="str">
        <f t="shared" si="89"/>
        <v>Mivoc HCM 12 T</v>
      </c>
      <c r="C1890" s="14" t="s">
        <v>793</v>
      </c>
      <c r="D1890" s="14" t="s">
        <v>2649</v>
      </c>
      <c r="E1890" s="39"/>
      <c r="F1890" s="14"/>
      <c r="G1890" s="14"/>
      <c r="H1890" s="14">
        <v>225</v>
      </c>
      <c r="I1890" s="14"/>
      <c r="J1890" s="9">
        <v>10</v>
      </c>
      <c r="K1890" s="14">
        <v>19.899999999999999</v>
      </c>
      <c r="L1890" s="14">
        <v>105.8</v>
      </c>
      <c r="M1890" s="14">
        <v>0.31</v>
      </c>
      <c r="N1890" s="14">
        <f t="shared" si="87"/>
        <v>0.33166666666666667</v>
      </c>
      <c r="O1890" s="14">
        <f t="shared" si="88"/>
        <v>4.745384615384614</v>
      </c>
      <c r="P1890" s="14"/>
      <c r="Q1890" s="14"/>
      <c r="R1890" s="14"/>
      <c r="W1890" t="s">
        <v>3530</v>
      </c>
      <c r="X1890" s="6">
        <v>2004</v>
      </c>
      <c r="Z1890" s="6">
        <v>0</v>
      </c>
      <c r="AD1890" s="14">
        <v>60</v>
      </c>
    </row>
    <row r="1891" spans="1:30">
      <c r="A1891" s="9">
        <v>12</v>
      </c>
      <c r="B1891" s="9" t="str">
        <f t="shared" si="89"/>
        <v>Mobile Authority M1250</v>
      </c>
      <c r="C1891" s="14" t="s">
        <v>1566</v>
      </c>
      <c r="D1891" s="14" t="s">
        <v>2650</v>
      </c>
      <c r="E1891" s="39"/>
      <c r="F1891" s="14"/>
      <c r="G1891" s="14"/>
      <c r="H1891" s="14">
        <v>300</v>
      </c>
      <c r="I1891" s="14">
        <v>94</v>
      </c>
      <c r="J1891" s="9"/>
      <c r="K1891" s="14">
        <v>37</v>
      </c>
      <c r="L1891" s="14">
        <v>60</v>
      </c>
      <c r="M1891" s="14">
        <v>0.72</v>
      </c>
      <c r="N1891" s="14">
        <f t="shared" si="87"/>
        <v>0.88095238095238093</v>
      </c>
      <c r="O1891" s="14">
        <f t="shared" si="88"/>
        <v>3.940828402366864</v>
      </c>
      <c r="P1891" s="14"/>
      <c r="Q1891" s="14"/>
      <c r="R1891" s="14"/>
      <c r="W1891" t="s">
        <v>3530</v>
      </c>
      <c r="X1891" s="6">
        <v>2004</v>
      </c>
      <c r="Z1891" s="6">
        <v>0</v>
      </c>
      <c r="AD1891" s="14">
        <v>42</v>
      </c>
    </row>
    <row r="1892" spans="1:30">
      <c r="A1892" s="9">
        <v>12</v>
      </c>
      <c r="B1892" s="9" t="str">
        <f t="shared" si="89"/>
        <v>Mobile Authority M1275</v>
      </c>
      <c r="C1892" s="14" t="s">
        <v>1566</v>
      </c>
      <c r="D1892" s="14" t="s">
        <v>2651</v>
      </c>
      <c r="E1892" s="39"/>
      <c r="F1892" s="14"/>
      <c r="G1892" s="14"/>
      <c r="H1892" s="14">
        <v>700</v>
      </c>
      <c r="I1892" s="14">
        <v>92</v>
      </c>
      <c r="J1892" s="9"/>
      <c r="K1892" s="14">
        <v>33</v>
      </c>
      <c r="L1892" s="14">
        <v>57</v>
      </c>
      <c r="M1892" s="14">
        <v>0.89</v>
      </c>
      <c r="N1892" s="14">
        <f t="shared" si="87"/>
        <v>1.1000000000000001</v>
      </c>
      <c r="O1892" s="14">
        <f t="shared" si="88"/>
        <v>4.6619047619047596</v>
      </c>
      <c r="P1892" s="14"/>
      <c r="Q1892" s="14"/>
      <c r="R1892" s="14"/>
      <c r="W1892" t="s">
        <v>3530</v>
      </c>
      <c r="X1892" s="6">
        <v>2004</v>
      </c>
      <c r="Z1892" s="6">
        <v>0</v>
      </c>
      <c r="AD1892" s="14">
        <v>30</v>
      </c>
    </row>
    <row r="1893" spans="1:30">
      <c r="A1893" s="9">
        <v>12</v>
      </c>
      <c r="B1893" s="9" t="str">
        <f t="shared" si="89"/>
        <v>Mobile Authority M1295</v>
      </c>
      <c r="C1893" s="14" t="s">
        <v>1566</v>
      </c>
      <c r="D1893" s="14" t="s">
        <v>2652</v>
      </c>
      <c r="E1893" s="39"/>
      <c r="F1893" s="14"/>
      <c r="G1893" s="14"/>
      <c r="H1893" s="14">
        <v>500</v>
      </c>
      <c r="I1893" s="14">
        <v>92</v>
      </c>
      <c r="J1893" s="9"/>
      <c r="K1893" s="14">
        <v>40</v>
      </c>
      <c r="L1893" s="14">
        <v>58</v>
      </c>
      <c r="M1893" s="14">
        <v>0.85</v>
      </c>
      <c r="N1893" s="14">
        <f t="shared" si="87"/>
        <v>1.1428571428571428</v>
      </c>
      <c r="O1893" s="14">
        <f t="shared" si="88"/>
        <v>3.3170731707317067</v>
      </c>
      <c r="P1893" s="14"/>
      <c r="Q1893" s="14"/>
      <c r="R1893" s="14"/>
      <c r="W1893" t="s">
        <v>3530</v>
      </c>
      <c r="X1893" s="6">
        <v>2004</v>
      </c>
      <c r="Z1893" s="6">
        <v>0</v>
      </c>
      <c r="AD1893" s="14">
        <v>35</v>
      </c>
    </row>
    <row r="1894" spans="1:30">
      <c r="A1894" s="9">
        <v>12</v>
      </c>
      <c r="B1894" s="9" t="str">
        <f t="shared" si="89"/>
        <v>Monacor ISP30/200PA</v>
      </c>
      <c r="C1894" s="14" t="s">
        <v>1009</v>
      </c>
      <c r="D1894" s="14" t="s">
        <v>2653</v>
      </c>
      <c r="E1894" s="39"/>
      <c r="F1894" s="14"/>
      <c r="G1894" s="14"/>
      <c r="H1894" s="14">
        <v>200</v>
      </c>
      <c r="I1894" s="14"/>
      <c r="J1894" s="9">
        <v>2.5</v>
      </c>
      <c r="K1894" s="14">
        <v>42.4</v>
      </c>
      <c r="L1894" s="14">
        <v>115.8</v>
      </c>
      <c r="M1894" s="14">
        <v>0.31</v>
      </c>
      <c r="N1894" s="14">
        <f t="shared" si="87"/>
        <v>0.3392</v>
      </c>
      <c r="O1894" s="14">
        <f t="shared" si="88"/>
        <v>3.6010958904109565</v>
      </c>
      <c r="P1894" s="14"/>
      <c r="Q1894" s="14"/>
      <c r="R1894" s="14"/>
      <c r="W1894" t="s">
        <v>3530</v>
      </c>
      <c r="X1894" s="6">
        <v>2004</v>
      </c>
      <c r="Z1894" s="6">
        <v>0</v>
      </c>
      <c r="AD1894" s="14">
        <v>125</v>
      </c>
    </row>
    <row r="1895" spans="1:30">
      <c r="A1895" s="9">
        <v>12</v>
      </c>
      <c r="B1895" s="9" t="str">
        <f t="shared" si="89"/>
        <v>Morel CW12</v>
      </c>
      <c r="C1895" s="14" t="s">
        <v>13</v>
      </c>
      <c r="D1895" s="14" t="s">
        <v>2654</v>
      </c>
      <c r="E1895" s="39"/>
      <c r="F1895" s="14"/>
      <c r="G1895" s="14"/>
      <c r="H1895" s="14">
        <v>200</v>
      </c>
      <c r="I1895" s="14">
        <v>90</v>
      </c>
      <c r="J1895" s="9">
        <v>6</v>
      </c>
      <c r="K1895" s="14">
        <v>35</v>
      </c>
      <c r="L1895" s="14">
        <v>195</v>
      </c>
      <c r="M1895" s="14">
        <v>0.40479999999999999</v>
      </c>
      <c r="N1895" s="14">
        <f t="shared" si="87"/>
        <v>1.3461538461538463</v>
      </c>
      <c r="O1895" s="14">
        <f t="shared" si="88"/>
        <v>0.5788716741844806</v>
      </c>
      <c r="P1895" s="14"/>
      <c r="Q1895" s="14"/>
      <c r="R1895" s="14"/>
      <c r="W1895" t="s">
        <v>3530</v>
      </c>
      <c r="X1895" s="6">
        <v>2004</v>
      </c>
      <c r="Z1895" s="6">
        <v>0</v>
      </c>
      <c r="AD1895" s="14">
        <v>26</v>
      </c>
    </row>
    <row r="1896" spans="1:30">
      <c r="A1896" s="9">
        <v>12</v>
      </c>
      <c r="B1896" s="9" t="str">
        <f t="shared" si="89"/>
        <v>MTX T4124</v>
      </c>
      <c r="C1896" s="14" t="s">
        <v>1576</v>
      </c>
      <c r="D1896" s="14" t="s">
        <v>2655</v>
      </c>
      <c r="E1896" s="39"/>
      <c r="F1896" s="14"/>
      <c r="G1896" s="14"/>
      <c r="H1896" s="14">
        <v>200</v>
      </c>
      <c r="I1896" s="14">
        <v>89.8</v>
      </c>
      <c r="J1896" s="9">
        <v>9.3000000000000007</v>
      </c>
      <c r="K1896" s="14">
        <v>29.5</v>
      </c>
      <c r="L1896" s="14">
        <v>114.2</v>
      </c>
      <c r="M1896" s="14">
        <v>0.54</v>
      </c>
      <c r="N1896" s="14">
        <f t="shared" si="87"/>
        <v>0.55660377358490565</v>
      </c>
      <c r="O1896" s="14">
        <f t="shared" si="88"/>
        <v>18.10227272727283</v>
      </c>
      <c r="P1896" s="14"/>
      <c r="Q1896" s="14"/>
      <c r="R1896" s="14"/>
      <c r="W1896" t="s">
        <v>3530</v>
      </c>
      <c r="X1896" s="6">
        <v>2004</v>
      </c>
      <c r="Z1896" s="6">
        <v>0</v>
      </c>
      <c r="AD1896" s="14">
        <v>53</v>
      </c>
    </row>
    <row r="1897" spans="1:30">
      <c r="A1897" s="9">
        <v>12</v>
      </c>
      <c r="B1897" s="9" t="str">
        <f t="shared" si="89"/>
        <v>MTX T4124A</v>
      </c>
      <c r="C1897" s="14" t="s">
        <v>1576</v>
      </c>
      <c r="D1897" s="14" t="s">
        <v>2656</v>
      </c>
      <c r="E1897" s="39"/>
      <c r="F1897" s="14"/>
      <c r="G1897" s="14"/>
      <c r="H1897" s="14">
        <v>200</v>
      </c>
      <c r="I1897" s="14">
        <v>89.7</v>
      </c>
      <c r="J1897" s="9">
        <v>9.4</v>
      </c>
      <c r="K1897" s="14">
        <v>29.3</v>
      </c>
      <c r="L1897" s="14">
        <v>118.8</v>
      </c>
      <c r="M1897" s="14">
        <v>0.55000000000000004</v>
      </c>
      <c r="N1897" s="14">
        <f t="shared" si="87"/>
        <v>0.58599999999999997</v>
      </c>
      <c r="O1897" s="14">
        <f t="shared" si="88"/>
        <v>8.9527777777777882</v>
      </c>
      <c r="P1897" s="14"/>
      <c r="Q1897" s="14"/>
      <c r="R1897" s="14"/>
      <c r="W1897" t="s">
        <v>3530</v>
      </c>
      <c r="X1897" s="6">
        <v>2004</v>
      </c>
      <c r="Z1897" s="6">
        <v>0</v>
      </c>
      <c r="AD1897" s="14">
        <v>50</v>
      </c>
    </row>
    <row r="1898" spans="1:30">
      <c r="A1898" s="9">
        <v>12</v>
      </c>
      <c r="B1898" s="9" t="str">
        <f t="shared" si="89"/>
        <v>MTX T4128</v>
      </c>
      <c r="C1898" s="14" t="s">
        <v>1576</v>
      </c>
      <c r="D1898" s="14" t="s">
        <v>2657</v>
      </c>
      <c r="E1898" s="39"/>
      <c r="F1898" s="14"/>
      <c r="G1898" s="14"/>
      <c r="H1898" s="14">
        <v>200</v>
      </c>
      <c r="I1898" s="14">
        <v>90</v>
      </c>
      <c r="J1898" s="9">
        <v>8.1999999999999993</v>
      </c>
      <c r="K1898" s="14">
        <v>30.2</v>
      </c>
      <c r="L1898" s="14">
        <v>111.1</v>
      </c>
      <c r="M1898" s="14">
        <v>0.55000000000000004</v>
      </c>
      <c r="N1898" s="14">
        <f t="shared" si="87"/>
        <v>0.5807692307692307</v>
      </c>
      <c r="O1898" s="14">
        <f t="shared" si="88"/>
        <v>10.381250000000021</v>
      </c>
      <c r="P1898" s="14"/>
      <c r="Q1898" s="14"/>
      <c r="R1898" s="14"/>
      <c r="W1898" t="s">
        <v>3530</v>
      </c>
      <c r="X1898" s="6">
        <v>2004</v>
      </c>
      <c r="Z1898" s="6">
        <v>0</v>
      </c>
      <c r="AD1898" s="14">
        <v>52</v>
      </c>
    </row>
    <row r="1899" spans="1:30">
      <c r="A1899" s="9">
        <v>12</v>
      </c>
      <c r="B1899" s="9" t="str">
        <f t="shared" si="89"/>
        <v>MTX T4128A</v>
      </c>
      <c r="C1899" s="14" t="s">
        <v>1576</v>
      </c>
      <c r="D1899" s="14" t="s">
        <v>2658</v>
      </c>
      <c r="E1899" s="39"/>
      <c r="F1899" s="14"/>
      <c r="G1899" s="14"/>
      <c r="H1899" s="14">
        <v>200</v>
      </c>
      <c r="I1899" s="14">
        <v>89.7</v>
      </c>
      <c r="J1899" s="9">
        <v>8.1</v>
      </c>
      <c r="K1899" s="14">
        <v>30.4</v>
      </c>
      <c r="L1899" s="14">
        <v>107</v>
      </c>
      <c r="M1899" s="14">
        <v>0.56999999999999995</v>
      </c>
      <c r="N1899" s="14">
        <f t="shared" si="87"/>
        <v>0.62040816326530612</v>
      </c>
      <c r="O1899" s="14">
        <f t="shared" si="88"/>
        <v>7.0153846153846127</v>
      </c>
      <c r="P1899" s="14"/>
      <c r="Q1899" s="14"/>
      <c r="R1899" s="14"/>
      <c r="W1899" t="s">
        <v>3530</v>
      </c>
      <c r="X1899" s="6">
        <v>2004</v>
      </c>
      <c r="Z1899" s="6">
        <v>0</v>
      </c>
      <c r="AD1899" s="14">
        <v>49</v>
      </c>
    </row>
    <row r="1900" spans="1:30">
      <c r="A1900" s="9">
        <v>12</v>
      </c>
      <c r="B1900" s="9" t="str">
        <f t="shared" si="89"/>
        <v>MTX T9512-04</v>
      </c>
      <c r="C1900" s="14" t="s">
        <v>1576</v>
      </c>
      <c r="D1900" s="14" t="s">
        <v>2659</v>
      </c>
      <c r="E1900" s="39"/>
      <c r="F1900" s="14"/>
      <c r="G1900" s="14"/>
      <c r="H1900" s="14">
        <v>1000</v>
      </c>
      <c r="I1900" s="14">
        <v>84.2</v>
      </c>
      <c r="J1900" s="9">
        <v>25.5</v>
      </c>
      <c r="K1900" s="14">
        <v>34.299999999999997</v>
      </c>
      <c r="L1900" s="14">
        <v>30.3</v>
      </c>
      <c r="M1900" s="14">
        <v>0.56999999999999995</v>
      </c>
      <c r="N1900" s="14">
        <f t="shared" si="87"/>
        <v>0.7</v>
      </c>
      <c r="O1900" s="14">
        <f t="shared" si="88"/>
        <v>3.0692307692307685</v>
      </c>
      <c r="P1900" s="14"/>
      <c r="Q1900" s="14"/>
      <c r="R1900" s="14"/>
      <c r="W1900" t="s">
        <v>3530</v>
      </c>
      <c r="X1900" s="6">
        <v>2004</v>
      </c>
      <c r="Z1900" s="6">
        <v>0</v>
      </c>
      <c r="AD1900" s="14">
        <v>49</v>
      </c>
    </row>
    <row r="1901" spans="1:30">
      <c r="A1901" s="9">
        <v>12</v>
      </c>
      <c r="B1901" s="9" t="str">
        <f t="shared" si="89"/>
        <v>MTX T9512-44</v>
      </c>
      <c r="C1901" s="14" t="s">
        <v>1576</v>
      </c>
      <c r="D1901" s="14" t="s">
        <v>2660</v>
      </c>
      <c r="E1901" s="39"/>
      <c r="F1901" s="14"/>
      <c r="G1901" s="14"/>
      <c r="H1901" s="14">
        <v>1000</v>
      </c>
      <c r="I1901" s="14">
        <v>84.7</v>
      </c>
      <c r="J1901" s="9">
        <v>25.5</v>
      </c>
      <c r="K1901" s="14">
        <v>36.4</v>
      </c>
      <c r="L1901" s="14">
        <v>25.6</v>
      </c>
      <c r="M1901" s="14">
        <v>0.56000000000000005</v>
      </c>
      <c r="N1901" s="14">
        <f t="shared" si="87"/>
        <v>0.67407407407407405</v>
      </c>
      <c r="O1901" s="14">
        <f t="shared" si="88"/>
        <v>3.3090909090909113</v>
      </c>
      <c r="P1901" s="14"/>
      <c r="Q1901" s="14"/>
      <c r="R1901" s="14"/>
      <c r="W1901" t="s">
        <v>3530</v>
      </c>
      <c r="X1901" s="6">
        <v>2004</v>
      </c>
      <c r="Z1901" s="6">
        <v>0</v>
      </c>
      <c r="AD1901" s="14">
        <v>54</v>
      </c>
    </row>
    <row r="1902" spans="1:30">
      <c r="A1902" s="9">
        <v>12</v>
      </c>
      <c r="B1902" s="9" t="str">
        <f t="shared" si="89"/>
        <v>MTX Thunder 3124</v>
      </c>
      <c r="C1902" s="14" t="s">
        <v>1576</v>
      </c>
      <c r="D1902" s="14" t="s">
        <v>2661</v>
      </c>
      <c r="E1902" s="39"/>
      <c r="F1902" s="14"/>
      <c r="G1902" s="14"/>
      <c r="H1902" s="14">
        <v>200</v>
      </c>
      <c r="I1902" s="14">
        <v>89.3</v>
      </c>
      <c r="J1902" s="9">
        <v>9.4</v>
      </c>
      <c r="K1902" s="14">
        <v>30.5</v>
      </c>
      <c r="L1902" s="14">
        <v>91.6</v>
      </c>
      <c r="M1902" s="14">
        <v>0.53</v>
      </c>
      <c r="N1902" s="14">
        <f t="shared" si="87"/>
        <v>0.55454545454545456</v>
      </c>
      <c r="O1902" s="14">
        <f t="shared" si="88"/>
        <v>11.974074074074103</v>
      </c>
      <c r="P1902" s="14"/>
      <c r="Q1902" s="14"/>
      <c r="R1902" s="14"/>
      <c r="W1902" t="s">
        <v>3530</v>
      </c>
      <c r="X1902" s="6">
        <v>2004</v>
      </c>
      <c r="Z1902" s="6">
        <v>0</v>
      </c>
      <c r="AD1902" s="14">
        <v>55</v>
      </c>
    </row>
    <row r="1903" spans="1:30">
      <c r="A1903" s="9">
        <v>12</v>
      </c>
      <c r="B1903" s="9" t="str">
        <f t="shared" si="89"/>
        <v>MTX Thunder 3128</v>
      </c>
      <c r="C1903" s="14" t="s">
        <v>1576</v>
      </c>
      <c r="D1903" s="14" t="s">
        <v>2662</v>
      </c>
      <c r="E1903" s="39"/>
      <c r="F1903" s="14"/>
      <c r="G1903" s="14"/>
      <c r="H1903" s="14">
        <v>200</v>
      </c>
      <c r="I1903" s="14">
        <v>90.1</v>
      </c>
      <c r="J1903" s="9">
        <v>8.1</v>
      </c>
      <c r="K1903" s="14">
        <v>32</v>
      </c>
      <c r="L1903" s="14">
        <v>93.2</v>
      </c>
      <c r="M1903" s="14">
        <v>0.54</v>
      </c>
      <c r="N1903" s="14">
        <f t="shared" si="87"/>
        <v>0.56140350877192979</v>
      </c>
      <c r="O1903" s="14">
        <f t="shared" si="88"/>
        <v>14.163934426229551</v>
      </c>
      <c r="P1903" s="14"/>
      <c r="Q1903" s="14"/>
      <c r="R1903" s="14"/>
      <c r="W1903" t="s">
        <v>3530</v>
      </c>
      <c r="X1903" s="6">
        <v>2004</v>
      </c>
      <c r="Z1903" s="6">
        <v>0</v>
      </c>
      <c r="AD1903" s="14">
        <v>57</v>
      </c>
    </row>
    <row r="1904" spans="1:30">
      <c r="A1904" s="9">
        <v>12</v>
      </c>
      <c r="B1904" s="9" t="str">
        <f t="shared" si="89"/>
        <v>MTX Thunder 51212</v>
      </c>
      <c r="C1904" s="14" t="s">
        <v>1576</v>
      </c>
      <c r="D1904" s="14" t="s">
        <v>2663</v>
      </c>
      <c r="E1904" s="39"/>
      <c r="F1904" s="14"/>
      <c r="G1904" s="14"/>
      <c r="H1904" s="14">
        <v>250</v>
      </c>
      <c r="I1904" s="14">
        <v>87.8</v>
      </c>
      <c r="J1904" s="9">
        <v>9.4</v>
      </c>
      <c r="K1904" s="14">
        <v>27.2</v>
      </c>
      <c r="L1904" s="14">
        <v>104.2</v>
      </c>
      <c r="M1904" s="14">
        <v>0.66</v>
      </c>
      <c r="N1904" s="14">
        <f t="shared" si="87"/>
        <v>0.6974358974358974</v>
      </c>
      <c r="O1904" s="14">
        <f t="shared" si="88"/>
        <v>12.295890410958908</v>
      </c>
      <c r="P1904" s="14"/>
      <c r="Q1904" s="14"/>
      <c r="R1904" s="14"/>
      <c r="W1904" t="s">
        <v>3530</v>
      </c>
      <c r="X1904" s="6">
        <v>2004</v>
      </c>
      <c r="Z1904" s="6">
        <v>0</v>
      </c>
      <c r="AD1904" s="14">
        <v>39</v>
      </c>
    </row>
    <row r="1905" spans="1:30">
      <c r="A1905" s="9">
        <v>12</v>
      </c>
      <c r="B1905" s="9" t="str">
        <f t="shared" si="89"/>
        <v>MTX Thunder 5124</v>
      </c>
      <c r="C1905" s="14" t="s">
        <v>1576</v>
      </c>
      <c r="D1905" s="14" t="s">
        <v>2664</v>
      </c>
      <c r="E1905" s="39"/>
      <c r="F1905" s="14"/>
      <c r="G1905" s="14"/>
      <c r="H1905" s="14">
        <v>250</v>
      </c>
      <c r="I1905" s="14">
        <v>87.6</v>
      </c>
      <c r="J1905" s="9">
        <v>9.4</v>
      </c>
      <c r="K1905" s="14">
        <v>27.1</v>
      </c>
      <c r="L1905" s="14">
        <v>99.4</v>
      </c>
      <c r="M1905" s="14">
        <v>0.61</v>
      </c>
      <c r="N1905" s="14">
        <f t="shared" si="87"/>
        <v>0.64523809523809528</v>
      </c>
      <c r="O1905" s="14">
        <f t="shared" si="88"/>
        <v>11.169594594594574</v>
      </c>
      <c r="P1905" s="14"/>
      <c r="Q1905" s="14"/>
      <c r="R1905" s="14"/>
      <c r="W1905" t="s">
        <v>3530</v>
      </c>
      <c r="X1905" s="6">
        <v>2004</v>
      </c>
      <c r="Z1905" s="6">
        <v>0</v>
      </c>
      <c r="AD1905" s="14">
        <v>42</v>
      </c>
    </row>
    <row r="1906" spans="1:30">
      <c r="A1906" s="9">
        <v>12</v>
      </c>
      <c r="B1906" s="9" t="str">
        <f t="shared" si="89"/>
        <v>MTX Thunder 5128</v>
      </c>
      <c r="C1906" s="14" t="s">
        <v>1576</v>
      </c>
      <c r="D1906" s="14" t="s">
        <v>2665</v>
      </c>
      <c r="E1906" s="39"/>
      <c r="F1906" s="14"/>
      <c r="G1906" s="14"/>
      <c r="H1906" s="14">
        <v>250</v>
      </c>
      <c r="I1906" s="14">
        <v>88</v>
      </c>
      <c r="J1906" s="9">
        <v>9.4</v>
      </c>
      <c r="K1906" s="14">
        <v>27.4</v>
      </c>
      <c r="L1906" s="14">
        <v>103.4</v>
      </c>
      <c r="M1906" s="14">
        <v>0.61</v>
      </c>
      <c r="N1906" s="14">
        <f t="shared" si="87"/>
        <v>0.63720930232558137</v>
      </c>
      <c r="O1906" s="14">
        <f t="shared" si="88"/>
        <v>14.28547008547007</v>
      </c>
      <c r="P1906" s="14"/>
      <c r="Q1906" s="14"/>
      <c r="R1906" s="14"/>
      <c r="W1906" t="s">
        <v>3530</v>
      </c>
      <c r="X1906" s="6">
        <v>2004</v>
      </c>
      <c r="Z1906" s="6">
        <v>0</v>
      </c>
      <c r="AD1906" s="14">
        <v>43</v>
      </c>
    </row>
    <row r="1907" spans="1:30">
      <c r="A1907" s="9">
        <v>12</v>
      </c>
      <c r="B1907" s="9" t="str">
        <f t="shared" si="89"/>
        <v>MTX Thunder 71212</v>
      </c>
      <c r="C1907" s="14" t="s">
        <v>1576</v>
      </c>
      <c r="D1907" s="14" t="s">
        <v>2666</v>
      </c>
      <c r="E1907" s="39"/>
      <c r="F1907" s="14"/>
      <c r="G1907" s="14"/>
      <c r="H1907" s="14">
        <v>400</v>
      </c>
      <c r="I1907" s="14">
        <v>87.1</v>
      </c>
      <c r="J1907" s="9">
        <v>12.7</v>
      </c>
      <c r="K1907" s="14">
        <v>28.1</v>
      </c>
      <c r="L1907" s="14">
        <v>93.1</v>
      </c>
      <c r="M1907" s="14">
        <v>0.66</v>
      </c>
      <c r="N1907" s="14">
        <f t="shared" si="87"/>
        <v>0.70250000000000001</v>
      </c>
      <c r="O1907" s="14">
        <f t="shared" si="88"/>
        <v>10.909411764705894</v>
      </c>
      <c r="P1907" s="14"/>
      <c r="Q1907" s="14"/>
      <c r="R1907" s="14"/>
      <c r="W1907" t="s">
        <v>3530</v>
      </c>
      <c r="X1907" s="6">
        <v>2004</v>
      </c>
      <c r="Z1907" s="6">
        <v>0</v>
      </c>
      <c r="AD1907" s="14">
        <v>40</v>
      </c>
    </row>
    <row r="1908" spans="1:30">
      <c r="A1908" s="9">
        <v>12</v>
      </c>
      <c r="B1908" s="9" t="str">
        <f t="shared" si="89"/>
        <v>MTX Thunder 7124</v>
      </c>
      <c r="C1908" s="14" t="s">
        <v>1576</v>
      </c>
      <c r="D1908" s="14" t="s">
        <v>2667</v>
      </c>
      <c r="E1908" s="39"/>
      <c r="F1908" s="14"/>
      <c r="G1908" s="14"/>
      <c r="H1908" s="14">
        <v>400</v>
      </c>
      <c r="I1908" s="14">
        <v>86.8</v>
      </c>
      <c r="J1908" s="9">
        <v>12.7</v>
      </c>
      <c r="K1908" s="14">
        <v>26.4</v>
      </c>
      <c r="L1908" s="14">
        <v>90.1</v>
      </c>
      <c r="M1908" s="14">
        <v>0.55000000000000004</v>
      </c>
      <c r="N1908" s="14">
        <f t="shared" si="87"/>
        <v>0.58666666666666667</v>
      </c>
      <c r="O1908" s="14">
        <f t="shared" si="88"/>
        <v>8.8000000000000078</v>
      </c>
      <c r="P1908" s="14"/>
      <c r="Q1908" s="14"/>
      <c r="R1908" s="14"/>
      <c r="W1908" t="s">
        <v>3530</v>
      </c>
      <c r="X1908" s="6">
        <v>2004</v>
      </c>
      <c r="Z1908" s="6">
        <v>0</v>
      </c>
      <c r="AD1908" s="14">
        <v>45</v>
      </c>
    </row>
    <row r="1909" spans="1:30">
      <c r="A1909" s="9">
        <v>12</v>
      </c>
      <c r="B1909" s="9" t="str">
        <f t="shared" si="89"/>
        <v>MTX Thunder 7128</v>
      </c>
      <c r="C1909" s="14" t="s">
        <v>1576</v>
      </c>
      <c r="D1909" s="14" t="s">
        <v>2668</v>
      </c>
      <c r="E1909" s="39"/>
      <c r="F1909" s="14"/>
      <c r="G1909" s="14"/>
      <c r="H1909" s="14">
        <v>400</v>
      </c>
      <c r="I1909" s="14">
        <v>86.7</v>
      </c>
      <c r="J1909" s="9">
        <v>12.7</v>
      </c>
      <c r="K1909" s="14">
        <v>27.5</v>
      </c>
      <c r="L1909" s="14">
        <v>92.6</v>
      </c>
      <c r="M1909" s="14">
        <v>0.63</v>
      </c>
      <c r="N1909" s="14">
        <f t="shared" si="87"/>
        <v>0.67073170731707321</v>
      </c>
      <c r="O1909" s="14">
        <f t="shared" si="88"/>
        <v>10.374251497005979</v>
      </c>
      <c r="P1909" s="14"/>
      <c r="Q1909" s="14"/>
      <c r="R1909" s="14"/>
      <c r="W1909" t="s">
        <v>3530</v>
      </c>
      <c r="X1909" s="6">
        <v>2004</v>
      </c>
      <c r="Z1909" s="6">
        <v>0</v>
      </c>
      <c r="AD1909" s="14">
        <v>41</v>
      </c>
    </row>
    <row r="1910" spans="1:30">
      <c r="A1910" s="9">
        <v>12</v>
      </c>
      <c r="B1910" s="9" t="str">
        <f t="shared" si="89"/>
        <v>NHT 1259</v>
      </c>
      <c r="C1910" s="14" t="s">
        <v>2669</v>
      </c>
      <c r="D1910" s="14" t="s">
        <v>2670</v>
      </c>
      <c r="E1910" s="39"/>
      <c r="F1910" s="14"/>
      <c r="G1910" s="14"/>
      <c r="H1910" s="14">
        <v>300</v>
      </c>
      <c r="I1910" s="14">
        <v>90</v>
      </c>
      <c r="J1910" s="9">
        <v>13</v>
      </c>
      <c r="K1910" s="14">
        <v>16.5</v>
      </c>
      <c r="L1910" s="14">
        <v>238</v>
      </c>
      <c r="M1910" s="14">
        <v>0.44500000000000001</v>
      </c>
      <c r="N1910" s="14">
        <f t="shared" si="87"/>
        <v>0.532258064516129</v>
      </c>
      <c r="O1910" s="14">
        <f t="shared" si="88"/>
        <v>2.7144177449168203</v>
      </c>
      <c r="P1910" s="14"/>
      <c r="Q1910" s="14"/>
      <c r="R1910" s="14"/>
      <c r="W1910" t="s">
        <v>3530</v>
      </c>
      <c r="X1910" s="6">
        <v>2004</v>
      </c>
      <c r="Z1910" s="6">
        <v>0</v>
      </c>
      <c r="AD1910" s="14">
        <v>31</v>
      </c>
    </row>
    <row r="1911" spans="1:30">
      <c r="A1911" s="9">
        <v>12</v>
      </c>
      <c r="B1911" s="9" t="str">
        <f t="shared" si="89"/>
        <v>Orion C12D2</v>
      </c>
      <c r="C1911" s="14" t="s">
        <v>2071</v>
      </c>
      <c r="D1911" s="14" t="s">
        <v>2671</v>
      </c>
      <c r="E1911" s="39"/>
      <c r="F1911" s="14"/>
      <c r="G1911" s="14"/>
      <c r="H1911" s="14">
        <v>200</v>
      </c>
      <c r="I1911" s="14"/>
      <c r="J1911" s="9">
        <v>9.25</v>
      </c>
      <c r="K1911" s="14">
        <v>37.71</v>
      </c>
      <c r="L1911" s="14">
        <v>43.63</v>
      </c>
      <c r="M1911" s="14">
        <v>0.67</v>
      </c>
      <c r="N1911" s="14">
        <f t="shared" si="87"/>
        <v>0.73941176470588232</v>
      </c>
      <c r="O1911" s="14">
        <f t="shared" si="88"/>
        <v>7.1372033898305203</v>
      </c>
      <c r="P1911" s="14"/>
      <c r="Q1911" s="14"/>
      <c r="R1911" s="14"/>
      <c r="W1911" t="s">
        <v>3530</v>
      </c>
      <c r="X1911" s="6">
        <v>2004</v>
      </c>
      <c r="Z1911" s="6">
        <v>0</v>
      </c>
      <c r="AD1911" s="14">
        <v>51</v>
      </c>
    </row>
    <row r="1912" spans="1:30">
      <c r="A1912" s="9">
        <v>12</v>
      </c>
      <c r="B1912" s="9" t="str">
        <f t="shared" si="89"/>
        <v>Orion C12D4</v>
      </c>
      <c r="C1912" s="14" t="s">
        <v>2071</v>
      </c>
      <c r="D1912" s="14" t="s">
        <v>2672</v>
      </c>
      <c r="E1912" s="39"/>
      <c r="F1912" s="14"/>
      <c r="G1912" s="14"/>
      <c r="H1912" s="14">
        <v>200</v>
      </c>
      <c r="I1912" s="14"/>
      <c r="J1912" s="9">
        <v>10.3</v>
      </c>
      <c r="K1912" s="14">
        <v>39.590000000000003</v>
      </c>
      <c r="L1912" s="14">
        <v>41.27</v>
      </c>
      <c r="M1912" s="14">
        <v>0.71</v>
      </c>
      <c r="N1912" s="14">
        <f t="shared" si="87"/>
        <v>0.80795918367346942</v>
      </c>
      <c r="O1912" s="14">
        <f t="shared" si="88"/>
        <v>5.8560208333333268</v>
      </c>
      <c r="P1912" s="14"/>
      <c r="Q1912" s="14"/>
      <c r="R1912" s="14"/>
      <c r="W1912" t="s">
        <v>3530</v>
      </c>
      <c r="X1912" s="6">
        <v>2004</v>
      </c>
      <c r="Z1912" s="6">
        <v>0</v>
      </c>
      <c r="AD1912" s="14">
        <v>49</v>
      </c>
    </row>
    <row r="1913" spans="1:30">
      <c r="A1913" s="9">
        <v>12</v>
      </c>
      <c r="B1913" s="9" t="str">
        <f t="shared" si="89"/>
        <v>Orion H2 12.2</v>
      </c>
      <c r="C1913" s="14" t="s">
        <v>2071</v>
      </c>
      <c r="D1913" s="14" t="s">
        <v>2673</v>
      </c>
      <c r="E1913" s="39"/>
      <c r="F1913" s="14"/>
      <c r="G1913" s="14"/>
      <c r="H1913" s="14">
        <v>2000</v>
      </c>
      <c r="I1913" s="14"/>
      <c r="J1913" s="9">
        <v>29</v>
      </c>
      <c r="K1913" s="14">
        <v>30.54</v>
      </c>
      <c r="L1913" s="14">
        <v>30.18</v>
      </c>
      <c r="M1913" s="14">
        <v>0.57999999999999996</v>
      </c>
      <c r="N1913" s="14">
        <f t="shared" si="87"/>
        <v>0.62326530612244901</v>
      </c>
      <c r="O1913" s="14">
        <f t="shared" si="88"/>
        <v>8.3552830188679135</v>
      </c>
      <c r="P1913" s="14"/>
      <c r="Q1913" s="14"/>
      <c r="R1913" s="14"/>
      <c r="W1913" t="s">
        <v>3530</v>
      </c>
      <c r="X1913" s="6">
        <v>2004</v>
      </c>
      <c r="Z1913" s="6">
        <v>0</v>
      </c>
      <c r="AD1913" s="14">
        <v>49</v>
      </c>
    </row>
    <row r="1914" spans="1:30">
      <c r="A1914" s="9">
        <v>12</v>
      </c>
      <c r="B1914" s="9" t="str">
        <f t="shared" si="89"/>
        <v>Orion H2 12.4</v>
      </c>
      <c r="C1914" s="14" t="s">
        <v>2071</v>
      </c>
      <c r="D1914" s="14" t="s">
        <v>2674</v>
      </c>
      <c r="E1914" s="39"/>
      <c r="F1914" s="14"/>
      <c r="G1914" s="14"/>
      <c r="H1914" s="14">
        <v>2000</v>
      </c>
      <c r="I1914" s="14"/>
      <c r="J1914" s="9">
        <v>29</v>
      </c>
      <c r="K1914" s="14">
        <v>33.880000000000003</v>
      </c>
      <c r="L1914" s="14">
        <v>28.35</v>
      </c>
      <c r="M1914" s="14">
        <v>0.61</v>
      </c>
      <c r="N1914" s="14">
        <f t="shared" si="87"/>
        <v>0.66431372549019618</v>
      </c>
      <c r="O1914" s="14">
        <f t="shared" si="88"/>
        <v>7.4609386281588277</v>
      </c>
      <c r="P1914" s="14"/>
      <c r="Q1914" s="14"/>
      <c r="R1914" s="14"/>
      <c r="W1914" t="s">
        <v>3530</v>
      </c>
      <c r="X1914" s="6">
        <v>2004</v>
      </c>
      <c r="Z1914" s="6">
        <v>0</v>
      </c>
      <c r="AD1914" s="14">
        <v>51</v>
      </c>
    </row>
    <row r="1915" spans="1:30">
      <c r="A1915" s="9">
        <v>12</v>
      </c>
      <c r="B1915" s="9" t="str">
        <f t="shared" si="89"/>
        <v>Orion P12D2</v>
      </c>
      <c r="C1915" s="14" t="s">
        <v>2071</v>
      </c>
      <c r="D1915" s="14" t="s">
        <v>2675</v>
      </c>
      <c r="E1915" s="39"/>
      <c r="F1915" s="14"/>
      <c r="G1915" s="14"/>
      <c r="H1915" s="14">
        <v>500</v>
      </c>
      <c r="I1915" s="14"/>
      <c r="J1915" s="9">
        <v>17.190000000000001</v>
      </c>
      <c r="K1915" s="14">
        <v>27.23</v>
      </c>
      <c r="L1915" s="14">
        <v>50.07</v>
      </c>
      <c r="M1915" s="14">
        <v>0.54</v>
      </c>
      <c r="N1915" s="14">
        <f t="shared" si="87"/>
        <v>0.59195652173913049</v>
      </c>
      <c r="O1915" s="14">
        <f t="shared" si="88"/>
        <v>6.1523849372384927</v>
      </c>
      <c r="P1915" s="14"/>
      <c r="Q1915" s="14"/>
      <c r="R1915" s="14"/>
      <c r="W1915" t="s">
        <v>3530</v>
      </c>
      <c r="X1915" s="6">
        <v>2004</v>
      </c>
      <c r="Z1915" s="6">
        <v>0</v>
      </c>
      <c r="AD1915" s="14">
        <v>46</v>
      </c>
    </row>
    <row r="1916" spans="1:30">
      <c r="A1916" s="9">
        <v>12</v>
      </c>
      <c r="B1916" s="9" t="str">
        <f t="shared" si="89"/>
        <v>Orion P12D4</v>
      </c>
      <c r="C1916" s="14" t="s">
        <v>2071</v>
      </c>
      <c r="D1916" s="14" t="s">
        <v>2676</v>
      </c>
      <c r="E1916" s="39"/>
      <c r="F1916" s="14"/>
      <c r="G1916" s="14"/>
      <c r="H1916" s="14">
        <v>500</v>
      </c>
      <c r="I1916" s="14"/>
      <c r="J1916" s="9">
        <v>17.190000000000001</v>
      </c>
      <c r="K1916" s="14">
        <v>26.15</v>
      </c>
      <c r="L1916" s="14">
        <v>59.33</v>
      </c>
      <c r="M1916" s="14">
        <v>0.44</v>
      </c>
      <c r="N1916" s="14">
        <f t="shared" si="87"/>
        <v>0.48425925925925922</v>
      </c>
      <c r="O1916" s="14">
        <f t="shared" si="88"/>
        <v>4.8142259414225963</v>
      </c>
      <c r="P1916" s="14"/>
      <c r="Q1916" s="14"/>
      <c r="R1916" s="14"/>
      <c r="W1916" t="s">
        <v>3530</v>
      </c>
      <c r="X1916" s="6">
        <v>2004</v>
      </c>
      <c r="Z1916" s="6">
        <v>0</v>
      </c>
      <c r="AD1916" s="14">
        <v>54</v>
      </c>
    </row>
    <row r="1917" spans="1:30">
      <c r="A1917" s="9">
        <v>12</v>
      </c>
      <c r="B1917" s="9" t="str">
        <f t="shared" si="89"/>
        <v>ORIS Electonics AMW-12</v>
      </c>
      <c r="C1917" s="14" t="s">
        <v>2078</v>
      </c>
      <c r="D1917" s="14" t="s">
        <v>2677</v>
      </c>
      <c r="E1917" s="39"/>
      <c r="F1917" s="14"/>
      <c r="G1917" s="14"/>
      <c r="H1917" s="14">
        <v>500</v>
      </c>
      <c r="I1917" s="14">
        <v>87</v>
      </c>
      <c r="J1917" s="9">
        <v>14.3</v>
      </c>
      <c r="K1917" s="14">
        <v>39.96</v>
      </c>
      <c r="L1917" s="14">
        <v>37</v>
      </c>
      <c r="M1917" s="14">
        <v>0.53</v>
      </c>
      <c r="N1917" s="14">
        <f t="shared" si="87"/>
        <v>0.58764705882352941</v>
      </c>
      <c r="O1917" s="14">
        <f t="shared" si="88"/>
        <v>5.4027551020408238</v>
      </c>
      <c r="P1917" s="14"/>
      <c r="Q1917" s="14"/>
      <c r="R1917" s="14"/>
      <c r="W1917" t="s">
        <v>3530</v>
      </c>
      <c r="X1917" s="6">
        <v>2004</v>
      </c>
      <c r="Z1917" s="6">
        <v>0</v>
      </c>
      <c r="AD1917" s="14">
        <v>68</v>
      </c>
    </row>
    <row r="1918" spans="1:30">
      <c r="A1918" s="9">
        <v>12</v>
      </c>
      <c r="B1918" s="9" t="str">
        <f t="shared" si="89"/>
        <v>Peavey 1201-4</v>
      </c>
      <c r="C1918" s="14" t="s">
        <v>1586</v>
      </c>
      <c r="D1918" s="14" t="s">
        <v>2678</v>
      </c>
      <c r="E1918" s="39"/>
      <c r="F1918" s="14"/>
      <c r="G1918" s="14"/>
      <c r="H1918" s="14">
        <v>350</v>
      </c>
      <c r="I1918" s="14">
        <v>99</v>
      </c>
      <c r="J1918" s="9"/>
      <c r="K1918" s="14">
        <v>61</v>
      </c>
      <c r="L1918" s="14">
        <v>62.89</v>
      </c>
      <c r="M1918" s="14">
        <v>0.23499999999999999</v>
      </c>
      <c r="N1918" s="14">
        <f t="shared" si="87"/>
        <v>0</v>
      </c>
      <c r="O1918" s="14">
        <f t="shared" si="88"/>
        <v>0</v>
      </c>
      <c r="P1918" s="14"/>
      <c r="Q1918" s="14"/>
      <c r="R1918" s="14"/>
      <c r="W1918" t="s">
        <v>3530</v>
      </c>
      <c r="X1918" s="6">
        <v>2004</v>
      </c>
      <c r="Z1918" s="6">
        <v>0</v>
      </c>
      <c r="AD1918" s="14"/>
    </row>
    <row r="1919" spans="1:30">
      <c r="A1919" s="9">
        <v>12</v>
      </c>
      <c r="B1919" s="9" t="str">
        <f t="shared" si="89"/>
        <v>Peavey 1201-8</v>
      </c>
      <c r="C1919" s="14" t="s">
        <v>1586</v>
      </c>
      <c r="D1919" s="14" t="s">
        <v>2679</v>
      </c>
      <c r="E1919" s="39"/>
      <c r="F1919" s="14"/>
      <c r="G1919" s="14"/>
      <c r="H1919" s="14">
        <v>350</v>
      </c>
      <c r="I1919" s="14">
        <v>98.5</v>
      </c>
      <c r="J1919" s="9">
        <v>2.9</v>
      </c>
      <c r="K1919" s="14">
        <v>57.5</v>
      </c>
      <c r="L1919" s="14">
        <v>66</v>
      </c>
      <c r="M1919" s="14">
        <v>0.25700000000000001</v>
      </c>
      <c r="N1919" s="14">
        <f t="shared" si="87"/>
        <v>0.28048780487804881</v>
      </c>
      <c r="O1919" s="14">
        <f t="shared" si="88"/>
        <v>3.0690550363447548</v>
      </c>
      <c r="P1919" s="14"/>
      <c r="Q1919" s="14"/>
      <c r="R1919" s="14"/>
      <c r="W1919" t="s">
        <v>3530</v>
      </c>
      <c r="X1919" s="6">
        <v>2004</v>
      </c>
      <c r="Z1919" s="6">
        <v>0</v>
      </c>
      <c r="AD1919" s="14">
        <v>205</v>
      </c>
    </row>
    <row r="1920" spans="1:30">
      <c r="A1920" s="9">
        <v>12</v>
      </c>
      <c r="B1920" s="9" t="str">
        <f t="shared" si="89"/>
        <v>Peavey 1202-4</v>
      </c>
      <c r="C1920" s="14" t="s">
        <v>1586</v>
      </c>
      <c r="D1920" s="14" t="s">
        <v>2680</v>
      </c>
      <c r="E1920" s="39"/>
      <c r="F1920" s="14"/>
      <c r="G1920" s="14"/>
      <c r="H1920" s="14">
        <v>350</v>
      </c>
      <c r="I1920" s="14">
        <v>98</v>
      </c>
      <c r="J1920" s="9">
        <v>2.62</v>
      </c>
      <c r="K1920" s="14">
        <v>47</v>
      </c>
      <c r="L1920" s="14">
        <v>100</v>
      </c>
      <c r="M1920" s="14">
        <v>0.25</v>
      </c>
      <c r="N1920" s="14">
        <f t="shared" si="87"/>
        <v>0.25966850828729282</v>
      </c>
      <c r="O1920" s="14">
        <f t="shared" si="88"/>
        <v>6.71428571428571</v>
      </c>
      <c r="P1920" s="14"/>
      <c r="Q1920" s="14"/>
      <c r="R1920" s="14"/>
      <c r="W1920" t="s">
        <v>3530</v>
      </c>
      <c r="X1920" s="6">
        <v>2004</v>
      </c>
      <c r="Z1920" s="6">
        <v>0</v>
      </c>
      <c r="AD1920" s="14">
        <v>181</v>
      </c>
    </row>
    <row r="1921" spans="1:30">
      <c r="A1921" s="9">
        <v>12</v>
      </c>
      <c r="B1921" s="9" t="str">
        <f t="shared" si="89"/>
        <v>Peavey 1203-4</v>
      </c>
      <c r="C1921" s="14" t="s">
        <v>1586</v>
      </c>
      <c r="D1921" s="14" t="s">
        <v>2681</v>
      </c>
      <c r="E1921" s="39"/>
      <c r="F1921" s="14"/>
      <c r="G1921" s="14"/>
      <c r="H1921" s="14">
        <v>350</v>
      </c>
      <c r="I1921" s="14">
        <v>98</v>
      </c>
      <c r="J1921" s="9">
        <v>1</v>
      </c>
      <c r="K1921" s="14">
        <v>57.8</v>
      </c>
      <c r="L1921" s="14">
        <v>72</v>
      </c>
      <c r="M1921" s="14">
        <v>0.37069999999999997</v>
      </c>
      <c r="N1921" s="14">
        <f t="shared" si="87"/>
        <v>0.39054054054054055</v>
      </c>
      <c r="O1921" s="14">
        <f t="shared" si="88"/>
        <v>7.2968464786813687</v>
      </c>
      <c r="P1921" s="14"/>
      <c r="Q1921" s="14"/>
      <c r="R1921" s="14"/>
      <c r="W1921" t="s">
        <v>3530</v>
      </c>
      <c r="X1921" s="6">
        <v>2004</v>
      </c>
      <c r="Z1921" s="6">
        <v>0</v>
      </c>
      <c r="AD1921" s="14">
        <v>148</v>
      </c>
    </row>
    <row r="1922" spans="1:30">
      <c r="A1922" s="9">
        <v>12</v>
      </c>
      <c r="B1922" s="9" t="str">
        <f t="shared" si="89"/>
        <v>Peavey 1203-4</v>
      </c>
      <c r="C1922" s="14" t="s">
        <v>1586</v>
      </c>
      <c r="D1922" s="14" t="s">
        <v>2681</v>
      </c>
      <c r="E1922" s="39"/>
      <c r="F1922" s="14"/>
      <c r="G1922" s="14"/>
      <c r="H1922" s="14">
        <v>350</v>
      </c>
      <c r="I1922" s="14">
        <v>98.5</v>
      </c>
      <c r="J1922" s="9">
        <v>0.8</v>
      </c>
      <c r="K1922" s="14">
        <v>48.8</v>
      </c>
      <c r="L1922" s="14">
        <v>82</v>
      </c>
      <c r="M1922" s="14">
        <v>0.20399999999999999</v>
      </c>
      <c r="N1922" s="14">
        <f t="shared" ref="N1922:N1985" si="90">IF(AD1922&gt;0,K1922/AD1922,0)</f>
        <v>0</v>
      </c>
      <c r="O1922" s="14">
        <f t="shared" ref="O1922:O1985" si="91">IF(AD1922&gt;0,1/(1/M1922-1/N1922),0)</f>
        <v>0</v>
      </c>
      <c r="P1922" s="14"/>
      <c r="Q1922" s="14"/>
      <c r="R1922" s="14"/>
      <c r="W1922" t="s">
        <v>3530</v>
      </c>
      <c r="X1922" s="6">
        <v>2004</v>
      </c>
      <c r="Z1922" s="6">
        <v>0</v>
      </c>
      <c r="AD1922" s="14"/>
    </row>
    <row r="1923" spans="1:30">
      <c r="A1923" s="9">
        <v>12</v>
      </c>
      <c r="B1923" s="9" t="str">
        <f t="shared" ref="B1923:B1986" si="92">CONCATENATE(C1923,CHAR(32),D1923)</f>
        <v>Peavey 1203-8</v>
      </c>
      <c r="C1923" s="14" t="s">
        <v>1586</v>
      </c>
      <c r="D1923" s="14" t="s">
        <v>2682</v>
      </c>
      <c r="E1923" s="39"/>
      <c r="F1923" s="14"/>
      <c r="G1923" s="14"/>
      <c r="H1923" s="14">
        <v>350</v>
      </c>
      <c r="I1923" s="14">
        <v>98</v>
      </c>
      <c r="J1923" s="9">
        <v>1</v>
      </c>
      <c r="K1923" s="14">
        <v>59.4</v>
      </c>
      <c r="L1923" s="14">
        <v>69</v>
      </c>
      <c r="M1923" s="14">
        <v>0.38119999999999998</v>
      </c>
      <c r="N1923" s="14">
        <f t="shared" si="90"/>
        <v>0.39865771812080536</v>
      </c>
      <c r="O1923" s="14">
        <f t="shared" si="91"/>
        <v>8.7049361833000169</v>
      </c>
      <c r="P1923" s="14"/>
      <c r="Q1923" s="14"/>
      <c r="R1923" s="14"/>
      <c r="W1923" t="s">
        <v>3530</v>
      </c>
      <c r="X1923" s="6">
        <v>2004</v>
      </c>
      <c r="Z1923" s="6">
        <v>0</v>
      </c>
      <c r="AD1923" s="14">
        <v>149</v>
      </c>
    </row>
    <row r="1924" spans="1:30">
      <c r="A1924" s="9">
        <v>12</v>
      </c>
      <c r="B1924" s="9" t="str">
        <f t="shared" si="92"/>
        <v>Peavey 1203-8</v>
      </c>
      <c r="C1924" s="14" t="s">
        <v>1586</v>
      </c>
      <c r="D1924" s="14" t="s">
        <v>2682</v>
      </c>
      <c r="E1924" s="39"/>
      <c r="F1924" s="14"/>
      <c r="G1924" s="14"/>
      <c r="H1924" s="14">
        <v>350</v>
      </c>
      <c r="I1924" s="14">
        <v>97</v>
      </c>
      <c r="J1924" s="9">
        <v>1.02</v>
      </c>
      <c r="K1924" s="14">
        <v>59</v>
      </c>
      <c r="L1924" s="14">
        <v>69.13</v>
      </c>
      <c r="M1924" s="14">
        <v>0.38</v>
      </c>
      <c r="N1924" s="14">
        <f t="shared" si="90"/>
        <v>0</v>
      </c>
      <c r="O1924" s="14">
        <f t="shared" si="91"/>
        <v>0</v>
      </c>
      <c r="P1924" s="14"/>
      <c r="Q1924" s="14"/>
      <c r="R1924" s="14"/>
      <c r="W1924" t="s">
        <v>3530</v>
      </c>
      <c r="X1924" s="6">
        <v>2004</v>
      </c>
      <c r="Z1924" s="6">
        <v>0</v>
      </c>
      <c r="AD1924" s="14"/>
    </row>
    <row r="1925" spans="1:30">
      <c r="A1925" s="9">
        <v>12</v>
      </c>
      <c r="B1925" s="9" t="str">
        <f t="shared" si="92"/>
        <v>Peavey 1205-8</v>
      </c>
      <c r="C1925" s="14" t="s">
        <v>1586</v>
      </c>
      <c r="D1925" s="14" t="s">
        <v>2683</v>
      </c>
      <c r="E1925" s="39"/>
      <c r="F1925" s="14"/>
      <c r="G1925" s="14"/>
      <c r="H1925" s="14">
        <v>350</v>
      </c>
      <c r="I1925" s="14">
        <v>98</v>
      </c>
      <c r="J1925" s="9">
        <v>4.55</v>
      </c>
      <c r="K1925" s="14">
        <v>56</v>
      </c>
      <c r="L1925" s="14">
        <v>69.13</v>
      </c>
      <c r="M1925" s="14">
        <v>0.28000000000000003</v>
      </c>
      <c r="N1925" s="14">
        <f t="shared" si="90"/>
        <v>0.29015544041450775</v>
      </c>
      <c r="O1925" s="14">
        <f t="shared" si="91"/>
        <v>8.0000000000000284</v>
      </c>
      <c r="P1925" s="14"/>
      <c r="Q1925" s="14"/>
      <c r="R1925" s="14"/>
      <c r="W1925" t="s">
        <v>3530</v>
      </c>
      <c r="X1925" s="6">
        <v>2004</v>
      </c>
      <c r="Z1925" s="6">
        <v>0</v>
      </c>
      <c r="AD1925" s="14">
        <v>193</v>
      </c>
    </row>
    <row r="1926" spans="1:30">
      <c r="A1926" s="9">
        <v>12</v>
      </c>
      <c r="B1926" s="9" t="str">
        <f t="shared" si="92"/>
        <v>Peavey 1206-4</v>
      </c>
      <c r="C1926" s="14" t="s">
        <v>1586</v>
      </c>
      <c r="D1926" s="14" t="s">
        <v>2684</v>
      </c>
      <c r="E1926" s="39"/>
      <c r="F1926" s="14"/>
      <c r="G1926" s="14"/>
      <c r="H1926" s="14">
        <v>350</v>
      </c>
      <c r="I1926" s="14">
        <v>98.6</v>
      </c>
      <c r="J1926" s="9">
        <v>3</v>
      </c>
      <c r="K1926" s="14">
        <v>48.8</v>
      </c>
      <c r="L1926" s="14">
        <v>82</v>
      </c>
      <c r="M1926" s="14">
        <v>0.2</v>
      </c>
      <c r="N1926" s="14">
        <f t="shared" si="90"/>
        <v>0</v>
      </c>
      <c r="O1926" s="14">
        <f t="shared" si="91"/>
        <v>0</v>
      </c>
      <c r="P1926" s="14"/>
      <c r="Q1926" s="14"/>
      <c r="R1926" s="14"/>
      <c r="W1926" t="s">
        <v>3530</v>
      </c>
      <c r="X1926" s="6">
        <v>2004</v>
      </c>
      <c r="Z1926" s="6">
        <v>0</v>
      </c>
      <c r="AD1926" s="14"/>
    </row>
    <row r="1927" spans="1:30">
      <c r="A1927" s="9">
        <v>12</v>
      </c>
      <c r="B1927" s="9" t="str">
        <f t="shared" si="92"/>
        <v>Peavey 1208-4sps BWX</v>
      </c>
      <c r="C1927" s="14" t="s">
        <v>1586</v>
      </c>
      <c r="D1927" s="14" t="s">
        <v>2685</v>
      </c>
      <c r="E1927" s="39"/>
      <c r="F1927" s="14"/>
      <c r="G1927" s="14"/>
      <c r="H1927" s="14">
        <v>1000</v>
      </c>
      <c r="I1927" s="14">
        <v>96.9</v>
      </c>
      <c r="J1927" s="9">
        <v>1.95</v>
      </c>
      <c r="K1927" s="14">
        <v>52.037999999999997</v>
      </c>
      <c r="L1927" s="14">
        <v>61.994799999999998</v>
      </c>
      <c r="M1927" s="14">
        <v>0.318</v>
      </c>
      <c r="N1927" s="14">
        <f t="shared" si="90"/>
        <v>0.33145222929936302</v>
      </c>
      <c r="O1927" s="14">
        <f t="shared" si="91"/>
        <v>7.8352670454545814</v>
      </c>
      <c r="P1927" s="14"/>
      <c r="Q1927" s="14"/>
      <c r="R1927" s="14"/>
      <c r="W1927" t="s">
        <v>3530</v>
      </c>
      <c r="X1927" s="6">
        <v>2004</v>
      </c>
      <c r="Z1927" s="6">
        <v>0</v>
      </c>
      <c r="AD1927" s="14">
        <v>157</v>
      </c>
    </row>
    <row r="1928" spans="1:30">
      <c r="A1928" s="9">
        <v>12</v>
      </c>
      <c r="B1928" s="9" t="str">
        <f t="shared" si="92"/>
        <v>Peavey 1208-8sps BWX</v>
      </c>
      <c r="C1928" s="14" t="s">
        <v>1586</v>
      </c>
      <c r="D1928" s="14" t="s">
        <v>2686</v>
      </c>
      <c r="E1928" s="39"/>
      <c r="F1928" s="14"/>
      <c r="G1928" s="14"/>
      <c r="H1928" s="14">
        <v>1000</v>
      </c>
      <c r="I1928" s="14">
        <v>96.44</v>
      </c>
      <c r="J1928" s="9">
        <v>5.0750000000000002</v>
      </c>
      <c r="K1928" s="14">
        <v>52.613</v>
      </c>
      <c r="L1928" s="14">
        <v>62.332299999999996</v>
      </c>
      <c r="M1928" s="14">
        <v>0.371</v>
      </c>
      <c r="N1928" s="14">
        <f t="shared" si="90"/>
        <v>0.38686029411764705</v>
      </c>
      <c r="O1928" s="14">
        <f t="shared" si="91"/>
        <v>9.0493384330088134</v>
      </c>
      <c r="P1928" s="14"/>
      <c r="Q1928" s="14"/>
      <c r="R1928" s="14"/>
      <c r="W1928" t="s">
        <v>3530</v>
      </c>
      <c r="X1928" s="6">
        <v>2004</v>
      </c>
      <c r="Z1928" s="6">
        <v>0</v>
      </c>
      <c r="AD1928" s="14">
        <v>136</v>
      </c>
    </row>
    <row r="1929" spans="1:30">
      <c r="A1929" s="9">
        <v>12</v>
      </c>
      <c r="B1929" s="9" t="str">
        <f t="shared" si="92"/>
        <v>Peavey 121</v>
      </c>
      <c r="C1929" s="14" t="s">
        <v>1586</v>
      </c>
      <c r="D1929" s="14" t="s">
        <v>2687</v>
      </c>
      <c r="E1929" s="39"/>
      <c r="F1929" s="14"/>
      <c r="G1929" s="14"/>
      <c r="H1929" s="14"/>
      <c r="I1929" s="14">
        <v>91.1</v>
      </c>
      <c r="J1929" s="9">
        <v>5</v>
      </c>
      <c r="K1929" s="14">
        <v>46.8</v>
      </c>
      <c r="L1929" s="14">
        <v>55</v>
      </c>
      <c r="M1929" s="14">
        <v>0.63900000000000001</v>
      </c>
      <c r="N1929" s="14">
        <f t="shared" si="90"/>
        <v>0</v>
      </c>
      <c r="O1929" s="14">
        <f t="shared" si="91"/>
        <v>0</v>
      </c>
      <c r="P1929" s="14"/>
      <c r="Q1929" s="14"/>
      <c r="R1929" s="14"/>
      <c r="W1929" t="s">
        <v>3530</v>
      </c>
      <c r="X1929" s="6">
        <v>2004</v>
      </c>
      <c r="Z1929" s="6">
        <v>0</v>
      </c>
      <c r="AD1929" s="14"/>
    </row>
    <row r="1930" spans="1:30">
      <c r="A1930" s="9">
        <v>12</v>
      </c>
      <c r="B1930" s="9" t="str">
        <f t="shared" si="92"/>
        <v>Peavey 1254MR</v>
      </c>
      <c r="C1930" s="14" t="s">
        <v>1586</v>
      </c>
      <c r="D1930" s="14" t="s">
        <v>2688</v>
      </c>
      <c r="E1930" s="39"/>
      <c r="F1930" s="14"/>
      <c r="G1930" s="14"/>
      <c r="H1930" s="14">
        <v>350</v>
      </c>
      <c r="I1930" s="14">
        <v>98.2</v>
      </c>
      <c r="J1930" s="9">
        <v>3.1</v>
      </c>
      <c r="K1930" s="14">
        <v>64.900000000000006</v>
      </c>
      <c r="L1930" s="14">
        <v>51</v>
      </c>
      <c r="M1930" s="14">
        <v>0.311</v>
      </c>
      <c r="N1930" s="14">
        <f t="shared" si="90"/>
        <v>0</v>
      </c>
      <c r="O1930" s="14">
        <f t="shared" si="91"/>
        <v>0</v>
      </c>
      <c r="P1930" s="14"/>
      <c r="Q1930" s="14"/>
      <c r="R1930" s="14"/>
      <c r="W1930" t="s">
        <v>3530</v>
      </c>
      <c r="X1930" s="6">
        <v>2004</v>
      </c>
      <c r="Z1930" s="6">
        <v>0</v>
      </c>
      <c r="AD1930" s="14"/>
    </row>
    <row r="1931" spans="1:30">
      <c r="A1931" s="9">
        <v>12</v>
      </c>
      <c r="B1931" s="9" t="str">
        <f t="shared" si="92"/>
        <v>Peavey 1268MR</v>
      </c>
      <c r="C1931" s="14" t="s">
        <v>1586</v>
      </c>
      <c r="D1931" s="14" t="s">
        <v>2689</v>
      </c>
      <c r="E1931" s="39"/>
      <c r="F1931" s="14"/>
      <c r="G1931" s="14"/>
      <c r="H1931" s="14">
        <v>350</v>
      </c>
      <c r="I1931" s="14">
        <v>97.4</v>
      </c>
      <c r="J1931" s="9">
        <v>5.4</v>
      </c>
      <c r="K1931" s="14">
        <v>60.5</v>
      </c>
      <c r="L1931" s="14">
        <v>55</v>
      </c>
      <c r="M1931" s="14">
        <v>0.33300000000000002</v>
      </c>
      <c r="N1931" s="14">
        <f t="shared" si="90"/>
        <v>0</v>
      </c>
      <c r="O1931" s="14">
        <f t="shared" si="91"/>
        <v>0</v>
      </c>
      <c r="P1931" s="14"/>
      <c r="Q1931" s="14"/>
      <c r="R1931" s="14"/>
      <c r="W1931" t="s">
        <v>3530</v>
      </c>
      <c r="X1931" s="6">
        <v>2004</v>
      </c>
      <c r="Z1931" s="6">
        <v>0</v>
      </c>
      <c r="AD1931" s="14"/>
    </row>
    <row r="1932" spans="1:30">
      <c r="A1932" s="9">
        <v>12</v>
      </c>
      <c r="B1932" s="9" t="str">
        <f t="shared" si="92"/>
        <v>Peavey 1288 Neo</v>
      </c>
      <c r="C1932" s="14" t="s">
        <v>1586</v>
      </c>
      <c r="D1932" s="14" t="s">
        <v>2690</v>
      </c>
      <c r="E1932" s="39"/>
      <c r="F1932" s="14"/>
      <c r="G1932" s="14"/>
      <c r="H1932" s="14">
        <v>350</v>
      </c>
      <c r="I1932" s="14">
        <v>99.8</v>
      </c>
      <c r="J1932" s="9">
        <v>5.3</v>
      </c>
      <c r="K1932" s="14">
        <v>67.900000000000006</v>
      </c>
      <c r="L1932" s="14">
        <v>42</v>
      </c>
      <c r="M1932" s="14">
        <v>0.20699999999999999</v>
      </c>
      <c r="N1932" s="14">
        <f t="shared" si="90"/>
        <v>0</v>
      </c>
      <c r="O1932" s="14">
        <f t="shared" si="91"/>
        <v>0</v>
      </c>
      <c r="P1932" s="14"/>
      <c r="Q1932" s="14"/>
      <c r="R1932" s="14"/>
      <c r="W1932" t="s">
        <v>3530</v>
      </c>
      <c r="X1932" s="6">
        <v>2004</v>
      </c>
      <c r="Z1932" s="6">
        <v>0</v>
      </c>
      <c r="AD1932" s="14"/>
    </row>
    <row r="1933" spans="1:30">
      <c r="A1933" s="9">
        <v>12</v>
      </c>
      <c r="B1933" s="9" t="str">
        <f t="shared" si="92"/>
        <v>Peavey BW 1201-8</v>
      </c>
      <c r="C1933" s="14" t="s">
        <v>1586</v>
      </c>
      <c r="D1933" s="14" t="s">
        <v>2691</v>
      </c>
      <c r="E1933" s="39"/>
      <c r="F1933" s="14"/>
      <c r="G1933" s="14"/>
      <c r="H1933" s="14">
        <v>700</v>
      </c>
      <c r="I1933" s="14">
        <v>98.54</v>
      </c>
      <c r="J1933" s="9">
        <v>2.6</v>
      </c>
      <c r="K1933" s="14">
        <v>53.49</v>
      </c>
      <c r="L1933" s="14">
        <v>66.340299999999999</v>
      </c>
      <c r="M1933" s="14">
        <v>0.25700000000000001</v>
      </c>
      <c r="N1933" s="14">
        <f t="shared" si="90"/>
        <v>0.27152284263959392</v>
      </c>
      <c r="O1933" s="14">
        <f t="shared" si="91"/>
        <v>4.8049388325760249</v>
      </c>
      <c r="P1933" s="14"/>
      <c r="Q1933" s="14"/>
      <c r="R1933" s="14"/>
      <c r="W1933" t="s">
        <v>3530</v>
      </c>
      <c r="X1933" s="6">
        <v>2004</v>
      </c>
      <c r="Z1933" s="6">
        <v>0</v>
      </c>
      <c r="AD1933" s="14">
        <v>197</v>
      </c>
    </row>
    <row r="1934" spans="1:30">
      <c r="A1934" s="9">
        <v>12</v>
      </c>
      <c r="B1934" s="9" t="str">
        <f t="shared" si="92"/>
        <v>Peavey BW 1203-4</v>
      </c>
      <c r="C1934" s="14" t="s">
        <v>1586</v>
      </c>
      <c r="D1934" s="14" t="s">
        <v>2692</v>
      </c>
      <c r="E1934" s="39"/>
      <c r="F1934" s="14"/>
      <c r="G1934" s="14"/>
      <c r="H1934" s="14">
        <v>700</v>
      </c>
      <c r="I1934" s="14">
        <v>98.49</v>
      </c>
      <c r="J1934" s="9">
        <v>0.435</v>
      </c>
      <c r="K1934" s="14">
        <v>45.774000000000001</v>
      </c>
      <c r="L1934" s="14">
        <v>82.338099999999997</v>
      </c>
      <c r="M1934" s="14">
        <v>0.20399999999999999</v>
      </c>
      <c r="N1934" s="14">
        <f t="shared" si="90"/>
        <v>0.20997247706422018</v>
      </c>
      <c r="O1934" s="14">
        <f t="shared" si="91"/>
        <v>7.1719631336405492</v>
      </c>
      <c r="P1934" s="14"/>
      <c r="Q1934" s="14"/>
      <c r="R1934" s="14"/>
      <c r="W1934" t="s">
        <v>3530</v>
      </c>
      <c r="X1934" s="6">
        <v>2004</v>
      </c>
      <c r="Z1934" s="6">
        <v>0</v>
      </c>
      <c r="AD1934" s="14">
        <v>218</v>
      </c>
    </row>
    <row r="1935" spans="1:30">
      <c r="A1935" s="9">
        <v>12</v>
      </c>
      <c r="B1935" s="9" t="str">
        <f t="shared" si="92"/>
        <v>Peavey BW 1205-8</v>
      </c>
      <c r="C1935" s="14" t="s">
        <v>1586</v>
      </c>
      <c r="D1935" s="14" t="s">
        <v>2693</v>
      </c>
      <c r="E1935" s="39"/>
      <c r="F1935" s="14"/>
      <c r="G1935" s="14"/>
      <c r="H1935" s="14">
        <v>700</v>
      </c>
      <c r="I1935" s="14">
        <v>97.43</v>
      </c>
      <c r="J1935" s="9">
        <v>5.1349999999999998</v>
      </c>
      <c r="K1935" s="14">
        <v>48.17</v>
      </c>
      <c r="L1935" s="14">
        <v>76.821899999999999</v>
      </c>
      <c r="M1935" s="14">
        <v>0.28299999999999997</v>
      </c>
      <c r="N1935" s="14">
        <f t="shared" si="90"/>
        <v>0.29371951219512193</v>
      </c>
      <c r="O1935" s="14">
        <f t="shared" si="91"/>
        <v>7.7543287827076197</v>
      </c>
      <c r="P1935" s="14"/>
      <c r="Q1935" s="14"/>
      <c r="R1935" s="14"/>
      <c r="W1935" t="s">
        <v>3530</v>
      </c>
      <c r="X1935" s="6">
        <v>2004</v>
      </c>
      <c r="Z1935" s="6">
        <v>0</v>
      </c>
      <c r="AD1935" s="14">
        <v>164</v>
      </c>
    </row>
    <row r="1936" spans="1:30">
      <c r="A1936" s="9">
        <v>12</v>
      </c>
      <c r="B1936" s="9" t="str">
        <f t="shared" si="92"/>
        <v>Peavey BW 1206-4</v>
      </c>
      <c r="C1936" s="14" t="s">
        <v>1586</v>
      </c>
      <c r="D1936" s="14" t="s">
        <v>2694</v>
      </c>
      <c r="E1936" s="39"/>
      <c r="F1936" s="14"/>
      <c r="G1936" s="14"/>
      <c r="H1936" s="14">
        <v>700</v>
      </c>
      <c r="I1936" s="14">
        <v>98.59</v>
      </c>
      <c r="J1936" s="9">
        <v>2.66</v>
      </c>
      <c r="K1936" s="14">
        <v>45.774000000000001</v>
      </c>
      <c r="L1936" s="14">
        <v>82.338200000000001</v>
      </c>
      <c r="M1936" s="14">
        <v>0.2</v>
      </c>
      <c r="N1936" s="14">
        <f t="shared" si="90"/>
        <v>0.2052645739910314</v>
      </c>
      <c r="O1936" s="14">
        <f t="shared" si="91"/>
        <v>7.7979557069846477</v>
      </c>
      <c r="P1936" s="14"/>
      <c r="Q1936" s="14"/>
      <c r="R1936" s="14"/>
      <c r="W1936" t="s">
        <v>3530</v>
      </c>
      <c r="X1936" s="6">
        <v>2004</v>
      </c>
      <c r="Z1936" s="6">
        <v>0</v>
      </c>
      <c r="AD1936" s="14">
        <v>223</v>
      </c>
    </row>
    <row r="1937" spans="1:30">
      <c r="A1937" s="9">
        <v>12</v>
      </c>
      <c r="B1937" s="9" t="str">
        <f t="shared" si="92"/>
        <v>Peavey BW 1254MR</v>
      </c>
      <c r="C1937" s="14" t="s">
        <v>1586</v>
      </c>
      <c r="D1937" s="14" t="s">
        <v>2695</v>
      </c>
      <c r="E1937" s="39"/>
      <c r="F1937" s="14"/>
      <c r="G1937" s="14"/>
      <c r="H1937" s="14">
        <v>700</v>
      </c>
      <c r="I1937" s="14">
        <v>98.22</v>
      </c>
      <c r="J1937" s="9">
        <v>2.7250000000000001</v>
      </c>
      <c r="K1937" s="14">
        <v>60.466999999999999</v>
      </c>
      <c r="L1937" s="14">
        <v>51.233800000000002</v>
      </c>
      <c r="M1937" s="14">
        <v>0.311</v>
      </c>
      <c r="N1937" s="14">
        <f t="shared" si="90"/>
        <v>0.32509139784946234</v>
      </c>
      <c r="O1937" s="14">
        <f t="shared" si="91"/>
        <v>7.1748328882106236</v>
      </c>
      <c r="P1937" s="14"/>
      <c r="Q1937" s="14"/>
      <c r="R1937" s="14"/>
      <c r="W1937" t="s">
        <v>3530</v>
      </c>
      <c r="X1937" s="6">
        <v>2004</v>
      </c>
      <c r="Z1937" s="6">
        <v>0</v>
      </c>
      <c r="AD1937" s="14">
        <v>186</v>
      </c>
    </row>
    <row r="1938" spans="1:30">
      <c r="A1938" s="9">
        <v>12</v>
      </c>
      <c r="B1938" s="9" t="str">
        <f t="shared" si="92"/>
        <v>Peavey BW 1268MR</v>
      </c>
      <c r="C1938" s="14" t="s">
        <v>1586</v>
      </c>
      <c r="D1938" s="14" t="s">
        <v>2696</v>
      </c>
      <c r="E1938" s="39"/>
      <c r="F1938" s="14"/>
      <c r="G1938" s="14"/>
      <c r="H1938" s="14">
        <v>700</v>
      </c>
      <c r="I1938" s="14">
        <v>97.37</v>
      </c>
      <c r="J1938" s="9">
        <v>5.0750000000000002</v>
      </c>
      <c r="K1938" s="14">
        <v>56.572000000000003</v>
      </c>
      <c r="L1938" s="14">
        <v>55.4345</v>
      </c>
      <c r="M1938" s="14">
        <v>0.33300000000000002</v>
      </c>
      <c r="N1938" s="14">
        <f t="shared" si="90"/>
        <v>0.3470674846625767</v>
      </c>
      <c r="O1938" s="14">
        <f t="shared" si="91"/>
        <v>8.2156458787614444</v>
      </c>
      <c r="P1938" s="14"/>
      <c r="Q1938" s="14"/>
      <c r="R1938" s="14"/>
      <c r="W1938" t="s">
        <v>3530</v>
      </c>
      <c r="X1938" s="6">
        <v>2004</v>
      </c>
      <c r="Z1938" s="6">
        <v>0</v>
      </c>
      <c r="AD1938" s="14">
        <v>163</v>
      </c>
    </row>
    <row r="1939" spans="1:30">
      <c r="A1939" s="9">
        <v>12</v>
      </c>
      <c r="B1939" s="9" t="str">
        <f t="shared" si="92"/>
        <v>Peavey BW A/A 1288NEO</v>
      </c>
      <c r="C1939" s="14" t="s">
        <v>1586</v>
      </c>
      <c r="D1939" s="14" t="s">
        <v>2697</v>
      </c>
      <c r="E1939" s="39"/>
      <c r="F1939" s="14"/>
      <c r="G1939" s="14"/>
      <c r="H1939" s="14">
        <v>700</v>
      </c>
      <c r="I1939" s="14">
        <v>99.75</v>
      </c>
      <c r="J1939" s="9">
        <v>5.335</v>
      </c>
      <c r="K1939" s="14">
        <v>63.698999999999998</v>
      </c>
      <c r="L1939" s="14">
        <v>42.402500000000003</v>
      </c>
      <c r="M1939" s="14">
        <v>0.20699999999999999</v>
      </c>
      <c r="N1939" s="14">
        <f t="shared" si="90"/>
        <v>0.2181472602739726</v>
      </c>
      <c r="O1939" s="14">
        <f t="shared" si="91"/>
        <v>4.0509041474654364</v>
      </c>
      <c r="P1939" s="14"/>
      <c r="Q1939" s="14"/>
      <c r="R1939" s="14"/>
      <c r="W1939" t="s">
        <v>3530</v>
      </c>
      <c r="X1939" s="6">
        <v>2004</v>
      </c>
      <c r="Z1939" s="6">
        <v>0</v>
      </c>
      <c r="AD1939" s="14">
        <v>292</v>
      </c>
    </row>
    <row r="1940" spans="1:30">
      <c r="A1940" s="9">
        <v>12</v>
      </c>
      <c r="B1940" s="9" t="str">
        <f t="shared" si="92"/>
        <v>Peavey S-12425</v>
      </c>
      <c r="C1940" s="14" t="s">
        <v>1586</v>
      </c>
      <c r="D1940" s="14" t="s">
        <v>2698</v>
      </c>
      <c r="E1940" s="39"/>
      <c r="F1940" s="14"/>
      <c r="G1940" s="14"/>
      <c r="H1940" s="14">
        <v>200</v>
      </c>
      <c r="I1940" s="14">
        <v>96</v>
      </c>
      <c r="J1940" s="9">
        <v>0.3</v>
      </c>
      <c r="K1940" s="14">
        <v>73.2</v>
      </c>
      <c r="L1940" s="14">
        <v>51</v>
      </c>
      <c r="M1940" s="14">
        <v>0.68</v>
      </c>
      <c r="N1940" s="14">
        <f t="shared" si="90"/>
        <v>0</v>
      </c>
      <c r="O1940" s="14">
        <f t="shared" si="91"/>
        <v>0</v>
      </c>
      <c r="P1940" s="14"/>
      <c r="Q1940" s="14"/>
      <c r="R1940" s="14"/>
      <c r="W1940" t="s">
        <v>3530</v>
      </c>
      <c r="X1940" s="6">
        <v>2004</v>
      </c>
      <c r="Z1940" s="6">
        <v>0</v>
      </c>
      <c r="AD1940" s="14"/>
    </row>
    <row r="1941" spans="1:30">
      <c r="A1941" s="9">
        <v>12</v>
      </c>
      <c r="B1941" s="9" t="str">
        <f t="shared" si="92"/>
        <v>Peavey S-12816C</v>
      </c>
      <c r="C1941" s="14" t="s">
        <v>1586</v>
      </c>
      <c r="D1941" s="14" t="s">
        <v>2699</v>
      </c>
      <c r="E1941" s="39"/>
      <c r="F1941" s="14"/>
      <c r="G1941" s="14"/>
      <c r="H1941" s="14">
        <v>200</v>
      </c>
      <c r="I1941" s="14">
        <v>93.6</v>
      </c>
      <c r="J1941" s="9">
        <v>0.7</v>
      </c>
      <c r="K1941" s="14">
        <v>79.8</v>
      </c>
      <c r="L1941" s="14">
        <v>43</v>
      </c>
      <c r="M1941" s="14">
        <v>1.0780000000000001</v>
      </c>
      <c r="N1941" s="14">
        <f t="shared" si="90"/>
        <v>0</v>
      </c>
      <c r="O1941" s="14">
        <f t="shared" si="91"/>
        <v>0</v>
      </c>
      <c r="P1941" s="14"/>
      <c r="Q1941" s="14"/>
      <c r="R1941" s="14"/>
      <c r="W1941" t="s">
        <v>3530</v>
      </c>
      <c r="X1941" s="6">
        <v>2004</v>
      </c>
      <c r="Z1941" s="6">
        <v>0</v>
      </c>
      <c r="AD1941" s="14"/>
    </row>
    <row r="1942" spans="1:30">
      <c r="A1942" s="9">
        <v>12</v>
      </c>
      <c r="B1942" s="9" t="str">
        <f t="shared" si="92"/>
        <v>Peavey S-12825</v>
      </c>
      <c r="C1942" s="14" t="s">
        <v>1586</v>
      </c>
      <c r="D1942" s="14" t="s">
        <v>2700</v>
      </c>
      <c r="E1942" s="39"/>
      <c r="F1942" s="14"/>
      <c r="G1942" s="14"/>
      <c r="H1942" s="14">
        <v>200</v>
      </c>
      <c r="I1942" s="14">
        <v>94.9</v>
      </c>
      <c r="J1942" s="9">
        <v>0.1</v>
      </c>
      <c r="K1942" s="14">
        <v>59.4</v>
      </c>
      <c r="L1942" s="14">
        <v>67</v>
      </c>
      <c r="M1942" s="14">
        <v>0.61099999999999999</v>
      </c>
      <c r="N1942" s="14">
        <f t="shared" si="90"/>
        <v>0</v>
      </c>
      <c r="O1942" s="14">
        <f t="shared" si="91"/>
        <v>0</v>
      </c>
      <c r="P1942" s="14"/>
      <c r="Q1942" s="14"/>
      <c r="R1942" s="14"/>
      <c r="W1942" t="s">
        <v>3530</v>
      </c>
      <c r="X1942" s="6">
        <v>2004</v>
      </c>
      <c r="Z1942" s="6">
        <v>0</v>
      </c>
      <c r="AD1942" s="14"/>
    </row>
    <row r="1943" spans="1:30">
      <c r="A1943" s="9">
        <v>12</v>
      </c>
      <c r="B1943" s="9" t="str">
        <f t="shared" si="92"/>
        <v>Peavey S-12825W</v>
      </c>
      <c r="C1943" s="14" t="s">
        <v>1586</v>
      </c>
      <c r="D1943" s="14" t="s">
        <v>2701</v>
      </c>
      <c r="E1943" s="39"/>
      <c r="F1943" s="14"/>
      <c r="G1943" s="14"/>
      <c r="H1943" s="14">
        <v>200</v>
      </c>
      <c r="I1943" s="14"/>
      <c r="J1943" s="9"/>
      <c r="K1943" s="14">
        <v>60.2</v>
      </c>
      <c r="L1943" s="14">
        <v>37</v>
      </c>
      <c r="M1943" s="14">
        <v>0.66</v>
      </c>
      <c r="N1943" s="14">
        <f t="shared" si="90"/>
        <v>0</v>
      </c>
      <c r="O1943" s="14">
        <f t="shared" si="91"/>
        <v>0</v>
      </c>
      <c r="P1943" s="14"/>
      <c r="Q1943" s="14"/>
      <c r="R1943" s="14"/>
      <c r="W1943" t="s">
        <v>3530</v>
      </c>
      <c r="X1943" s="6">
        <v>2004</v>
      </c>
      <c r="Z1943" s="6">
        <v>0</v>
      </c>
      <c r="AD1943" s="14"/>
    </row>
    <row r="1944" spans="1:30">
      <c r="A1944" s="9">
        <v>12</v>
      </c>
      <c r="B1944" s="9" t="str">
        <f t="shared" si="92"/>
        <v>Peavey SH12862</v>
      </c>
      <c r="C1944" s="14" t="s">
        <v>1586</v>
      </c>
      <c r="D1944" s="14" t="s">
        <v>2702</v>
      </c>
      <c r="E1944" s="39"/>
      <c r="F1944" s="14"/>
      <c r="G1944" s="14"/>
      <c r="H1944" s="14"/>
      <c r="I1944" s="14">
        <v>93.9</v>
      </c>
      <c r="J1944" s="9"/>
      <c r="K1944" s="14">
        <v>41.9</v>
      </c>
      <c r="L1944" s="14">
        <v>90</v>
      </c>
      <c r="M1944" s="14">
        <v>0.375</v>
      </c>
      <c r="N1944" s="14">
        <f t="shared" si="90"/>
        <v>0</v>
      </c>
      <c r="O1944" s="14">
        <f t="shared" si="91"/>
        <v>0</v>
      </c>
      <c r="P1944" s="14"/>
      <c r="Q1944" s="14"/>
      <c r="R1944" s="14"/>
      <c r="W1944" t="s">
        <v>3530</v>
      </c>
      <c r="X1944" s="6">
        <v>2004</v>
      </c>
      <c r="Z1944" s="6">
        <v>0</v>
      </c>
      <c r="AD1944" s="14"/>
    </row>
    <row r="1945" spans="1:30">
      <c r="A1945" s="9">
        <v>12</v>
      </c>
      <c r="B1945" s="9" t="str">
        <f t="shared" si="92"/>
        <v>Peavey SP12825</v>
      </c>
      <c r="C1945" s="14" t="s">
        <v>1586</v>
      </c>
      <c r="D1945" s="14" t="s">
        <v>2703</v>
      </c>
      <c r="E1945" s="39"/>
      <c r="F1945" s="14"/>
      <c r="G1945" s="14"/>
      <c r="H1945" s="14">
        <v>200</v>
      </c>
      <c r="I1945" s="14">
        <v>98</v>
      </c>
      <c r="J1945" s="9">
        <v>5</v>
      </c>
      <c r="K1945" s="14">
        <v>83</v>
      </c>
      <c r="L1945" s="14">
        <v>42.5</v>
      </c>
      <c r="M1945" s="14">
        <v>0.57299999999999995</v>
      </c>
      <c r="N1945" s="14">
        <f t="shared" si="90"/>
        <v>0.6058394160583942</v>
      </c>
      <c r="O1945" s="14">
        <f t="shared" si="91"/>
        <v>10.571015781284693</v>
      </c>
      <c r="P1945" s="14"/>
      <c r="Q1945" s="14"/>
      <c r="R1945" s="14"/>
      <c r="W1945" t="s">
        <v>3530</v>
      </c>
      <c r="X1945" s="6">
        <v>2004</v>
      </c>
      <c r="Z1945" s="6">
        <v>0</v>
      </c>
      <c r="AD1945" s="14">
        <v>137</v>
      </c>
    </row>
    <row r="1946" spans="1:30">
      <c r="A1946" s="9">
        <v>12</v>
      </c>
      <c r="B1946" s="9" t="str">
        <f t="shared" si="92"/>
        <v>Peerless 315 SWR</v>
      </c>
      <c r="C1946" s="14" t="s">
        <v>236</v>
      </c>
      <c r="D1946" s="14" t="s">
        <v>2704</v>
      </c>
      <c r="E1946" s="39"/>
      <c r="F1946" s="14"/>
      <c r="G1946" s="14"/>
      <c r="H1946" s="14">
        <v>220</v>
      </c>
      <c r="I1946" s="14">
        <v>89.3</v>
      </c>
      <c r="J1946" s="9">
        <v>9</v>
      </c>
      <c r="K1946" s="14">
        <v>24</v>
      </c>
      <c r="L1946" s="14">
        <v>210</v>
      </c>
      <c r="M1946" s="14">
        <v>0.44</v>
      </c>
      <c r="N1946" s="14">
        <f t="shared" si="90"/>
        <v>0.48979591836734693</v>
      </c>
      <c r="O1946" s="14">
        <f t="shared" si="91"/>
        <v>4.3278688524590097</v>
      </c>
      <c r="P1946" s="14"/>
      <c r="Q1946" s="14"/>
      <c r="R1946" s="14"/>
      <c r="W1946" t="s">
        <v>3530</v>
      </c>
      <c r="X1946" s="6">
        <v>2004</v>
      </c>
      <c r="Z1946" s="6">
        <v>0</v>
      </c>
      <c r="AD1946" s="14">
        <v>49</v>
      </c>
    </row>
    <row r="1947" spans="1:30">
      <c r="A1947" s="9">
        <v>12</v>
      </c>
      <c r="B1947" s="9" t="str">
        <f t="shared" si="92"/>
        <v>Peerless 850143</v>
      </c>
      <c r="C1947" s="14" t="s">
        <v>236</v>
      </c>
      <c r="D1947" s="14" t="s">
        <v>2705</v>
      </c>
      <c r="E1947" s="39"/>
      <c r="F1947" s="14"/>
      <c r="G1947" s="14"/>
      <c r="H1947" s="14"/>
      <c r="I1947" s="14">
        <v>90.3</v>
      </c>
      <c r="J1947" s="9">
        <v>5.5</v>
      </c>
      <c r="K1947" s="14">
        <v>26.9</v>
      </c>
      <c r="L1947" s="14">
        <v>118.8</v>
      </c>
      <c r="M1947" s="14">
        <v>0.52</v>
      </c>
      <c r="N1947" s="14">
        <f t="shared" si="90"/>
        <v>0.58478260869565213</v>
      </c>
      <c r="O1947" s="14">
        <f t="shared" si="91"/>
        <v>4.6939597315436314</v>
      </c>
      <c r="P1947" s="14"/>
      <c r="Q1947" s="14"/>
      <c r="R1947" s="14"/>
      <c r="W1947" t="s">
        <v>3530</v>
      </c>
      <c r="X1947" s="6">
        <v>2004</v>
      </c>
      <c r="Z1947" s="6">
        <v>0</v>
      </c>
      <c r="AD1947" s="14">
        <v>46</v>
      </c>
    </row>
    <row r="1948" spans="1:30">
      <c r="A1948" s="9">
        <v>12</v>
      </c>
      <c r="B1948" s="9" t="str">
        <f t="shared" si="92"/>
        <v>Peerless SLS 303 PA 4 ohm</v>
      </c>
      <c r="C1948" s="14" t="s">
        <v>236</v>
      </c>
      <c r="D1948" s="14" t="s">
        <v>2706</v>
      </c>
      <c r="E1948" s="39"/>
      <c r="F1948" s="14"/>
      <c r="G1948" s="14"/>
      <c r="H1948" s="14"/>
      <c r="I1948" s="14"/>
      <c r="J1948" s="9">
        <v>3</v>
      </c>
      <c r="K1948" s="14">
        <v>45.7</v>
      </c>
      <c r="L1948" s="14">
        <v>87.3</v>
      </c>
      <c r="M1948" s="14">
        <v>0.44</v>
      </c>
      <c r="N1948" s="14">
        <f t="shared" si="90"/>
        <v>0.4810526315789474</v>
      </c>
      <c r="O1948" s="14">
        <f t="shared" si="91"/>
        <v>5.1558974358974226</v>
      </c>
      <c r="P1948" s="14"/>
      <c r="Q1948" s="14"/>
      <c r="R1948" s="14"/>
      <c r="W1948" t="s">
        <v>3530</v>
      </c>
      <c r="X1948" s="6">
        <v>2004</v>
      </c>
      <c r="Z1948" s="6">
        <v>0</v>
      </c>
      <c r="AD1948" s="14">
        <v>95</v>
      </c>
    </row>
    <row r="1949" spans="1:30">
      <c r="A1949" s="9">
        <v>12</v>
      </c>
      <c r="B1949" s="9" t="str">
        <f t="shared" si="92"/>
        <v>Peerless SLS 303 PA 8 ohm</v>
      </c>
      <c r="C1949" s="14" t="s">
        <v>236</v>
      </c>
      <c r="D1949" s="14" t="s">
        <v>2707</v>
      </c>
      <c r="E1949" s="39"/>
      <c r="F1949" s="14"/>
      <c r="G1949" s="14"/>
      <c r="H1949" s="14"/>
      <c r="I1949" s="14"/>
      <c r="J1949" s="9">
        <v>2.5</v>
      </c>
      <c r="K1949" s="14">
        <v>48.4</v>
      </c>
      <c r="L1949" s="14">
        <v>78.400000000000006</v>
      </c>
      <c r="M1949" s="14">
        <v>0.57999999999999996</v>
      </c>
      <c r="N1949" s="14">
        <f t="shared" si="90"/>
        <v>0.63684210526315788</v>
      </c>
      <c r="O1949" s="14">
        <f t="shared" si="91"/>
        <v>6.4981481481481476</v>
      </c>
      <c r="P1949" s="14"/>
      <c r="Q1949" s="14"/>
      <c r="R1949" s="14"/>
      <c r="W1949" t="s">
        <v>3530</v>
      </c>
      <c r="X1949" s="6">
        <v>2004</v>
      </c>
      <c r="Z1949" s="6">
        <v>0</v>
      </c>
      <c r="AD1949" s="14">
        <v>76</v>
      </c>
    </row>
    <row r="1950" spans="1:30">
      <c r="A1950" s="9">
        <v>12</v>
      </c>
      <c r="B1950" s="9" t="str">
        <f t="shared" si="92"/>
        <v>Peerless SWR 308</v>
      </c>
      <c r="C1950" s="14" t="s">
        <v>236</v>
      </c>
      <c r="D1950" s="14" t="s">
        <v>2432</v>
      </c>
      <c r="E1950" s="39"/>
      <c r="F1950" s="14"/>
      <c r="G1950" s="14"/>
      <c r="H1950" s="14"/>
      <c r="I1950" s="14">
        <v>93.5</v>
      </c>
      <c r="J1950" s="9">
        <v>12.5</v>
      </c>
      <c r="K1950" s="14">
        <v>18.100000000000001</v>
      </c>
      <c r="L1950" s="14">
        <v>139.19999999999999</v>
      </c>
      <c r="M1950" s="14">
        <v>0.2</v>
      </c>
      <c r="N1950" s="14">
        <f t="shared" si="90"/>
        <v>0.21046511627906977</v>
      </c>
      <c r="O1950" s="14">
        <f t="shared" si="91"/>
        <v>4.0222222222222195</v>
      </c>
      <c r="P1950" s="14"/>
      <c r="Q1950" s="14"/>
      <c r="R1950" s="14"/>
      <c r="W1950" t="s">
        <v>3530</v>
      </c>
      <c r="X1950" s="6">
        <v>2004</v>
      </c>
      <c r="Z1950" s="6">
        <v>0</v>
      </c>
      <c r="AD1950" s="14">
        <v>86</v>
      </c>
    </row>
    <row r="1951" spans="1:30">
      <c r="A1951" s="9">
        <v>12</v>
      </c>
      <c r="B1951" s="9" t="str">
        <f t="shared" si="92"/>
        <v>Peerless SWR 315</v>
      </c>
      <c r="C1951" s="14" t="s">
        <v>236</v>
      </c>
      <c r="D1951" s="14" t="s">
        <v>2708</v>
      </c>
      <c r="E1951" s="39"/>
      <c r="F1951" s="14"/>
      <c r="G1951" s="14"/>
      <c r="H1951" s="14"/>
      <c r="I1951" s="14"/>
      <c r="J1951" s="9">
        <v>8</v>
      </c>
      <c r="K1951" s="14">
        <v>25.7</v>
      </c>
      <c r="L1951" s="14">
        <v>205.2</v>
      </c>
      <c r="M1951" s="14">
        <v>0.43</v>
      </c>
      <c r="N1951" s="14">
        <f t="shared" si="90"/>
        <v>0.46727272727272728</v>
      </c>
      <c r="O1951" s="14">
        <f t="shared" si="91"/>
        <v>5.3907317073170677</v>
      </c>
      <c r="P1951" s="14"/>
      <c r="Q1951" s="14"/>
      <c r="R1951" s="14"/>
      <c r="W1951" t="s">
        <v>3530</v>
      </c>
      <c r="X1951" s="6">
        <v>2004</v>
      </c>
      <c r="Z1951" s="6">
        <v>0</v>
      </c>
      <c r="AD1951" s="14">
        <v>55</v>
      </c>
    </row>
    <row r="1952" spans="1:30">
      <c r="A1952" s="9">
        <v>12</v>
      </c>
      <c r="B1952" s="9" t="str">
        <f t="shared" si="92"/>
        <v>Philips AD12240 W8</v>
      </c>
      <c r="C1952" s="14" t="s">
        <v>1348</v>
      </c>
      <c r="D1952" s="14" t="s">
        <v>2709</v>
      </c>
      <c r="E1952" s="39"/>
      <c r="F1952" s="14"/>
      <c r="G1952" s="14"/>
      <c r="H1952" s="14">
        <v>70</v>
      </c>
      <c r="I1952" s="14">
        <v>89</v>
      </c>
      <c r="J1952" s="9">
        <v>4.3</v>
      </c>
      <c r="K1952" s="14">
        <v>20</v>
      </c>
      <c r="L1952" s="14">
        <v>310</v>
      </c>
      <c r="M1952" s="14">
        <v>0.4</v>
      </c>
      <c r="N1952" s="14">
        <f t="shared" si="90"/>
        <v>0.45454545454545453</v>
      </c>
      <c r="O1952" s="14">
        <f t="shared" si="91"/>
        <v>3.3333333333333353</v>
      </c>
      <c r="P1952" s="14"/>
      <c r="Q1952" s="14"/>
      <c r="R1952" s="14"/>
      <c r="W1952" t="s">
        <v>3530</v>
      </c>
      <c r="X1952" s="6">
        <v>2004</v>
      </c>
      <c r="Z1952" s="6">
        <v>0</v>
      </c>
      <c r="AD1952" s="14">
        <v>44</v>
      </c>
    </row>
    <row r="1953" spans="1:30">
      <c r="A1953" s="9">
        <v>12</v>
      </c>
      <c r="B1953" s="9" t="str">
        <f t="shared" si="92"/>
        <v>Philips AD12251 W8</v>
      </c>
      <c r="C1953" s="14" t="s">
        <v>1348</v>
      </c>
      <c r="D1953" s="14" t="s">
        <v>2710</v>
      </c>
      <c r="E1953" s="39"/>
      <c r="F1953" s="14"/>
      <c r="G1953" s="14"/>
      <c r="H1953" s="14">
        <v>150</v>
      </c>
      <c r="I1953" s="14">
        <v>91</v>
      </c>
      <c r="J1953" s="9">
        <v>8</v>
      </c>
      <c r="K1953" s="14">
        <v>24</v>
      </c>
      <c r="L1953" s="14">
        <v>202</v>
      </c>
      <c r="M1953" s="14">
        <v>0.28920000000000001</v>
      </c>
      <c r="N1953" s="14">
        <f t="shared" si="90"/>
        <v>0.32</v>
      </c>
      <c r="O1953" s="14">
        <f t="shared" si="91"/>
        <v>3.0046753246753273</v>
      </c>
      <c r="P1953" s="14"/>
      <c r="Q1953" s="14"/>
      <c r="R1953" s="14"/>
      <c r="W1953" t="s">
        <v>3530</v>
      </c>
      <c r="X1953" s="6">
        <v>2004</v>
      </c>
      <c r="Z1953" s="6">
        <v>0</v>
      </c>
      <c r="AD1953" s="14">
        <v>75</v>
      </c>
    </row>
    <row r="1954" spans="1:30">
      <c r="A1954" s="9">
        <v>12</v>
      </c>
      <c r="B1954" s="9" t="str">
        <f t="shared" si="92"/>
        <v>Philips AD1265 W8</v>
      </c>
      <c r="C1954" s="14" t="s">
        <v>1348</v>
      </c>
      <c r="D1954" s="14" t="s">
        <v>2711</v>
      </c>
      <c r="E1954" s="39"/>
      <c r="F1954" s="14"/>
      <c r="G1954" s="14"/>
      <c r="H1954" s="14">
        <v>30</v>
      </c>
      <c r="I1954" s="14">
        <v>90</v>
      </c>
      <c r="J1954" s="9">
        <v>4.3</v>
      </c>
      <c r="K1954" s="14">
        <v>20</v>
      </c>
      <c r="L1954" s="14">
        <v>429</v>
      </c>
      <c r="M1954" s="14">
        <v>0.45760000000000001</v>
      </c>
      <c r="N1954" s="14">
        <f t="shared" si="90"/>
        <v>0.5</v>
      </c>
      <c r="O1954" s="14">
        <f t="shared" si="91"/>
        <v>5.3962264150943362</v>
      </c>
      <c r="P1954" s="14"/>
      <c r="Q1954" s="14"/>
      <c r="R1954" s="14"/>
      <c r="W1954" t="s">
        <v>3530</v>
      </c>
      <c r="X1954" s="6">
        <v>2004</v>
      </c>
      <c r="Z1954" s="6">
        <v>0</v>
      </c>
      <c r="AD1954" s="14">
        <v>40</v>
      </c>
    </row>
    <row r="1955" spans="1:30">
      <c r="A1955" s="9">
        <v>12</v>
      </c>
      <c r="B1955" s="9" t="str">
        <f t="shared" si="92"/>
        <v>Phoenix Gold Octane ZR 12d2</v>
      </c>
      <c r="C1955" s="14" t="s">
        <v>768</v>
      </c>
      <c r="D1955" s="14" t="s">
        <v>2712</v>
      </c>
      <c r="E1955" s="39"/>
      <c r="F1955" s="14"/>
      <c r="G1955" s="14"/>
      <c r="H1955" s="14">
        <v>350</v>
      </c>
      <c r="I1955" s="14"/>
      <c r="J1955" s="9">
        <v>16</v>
      </c>
      <c r="K1955" s="14">
        <v>27</v>
      </c>
      <c r="L1955" s="14">
        <v>69.36</v>
      </c>
      <c r="M1955" s="14">
        <v>0.42</v>
      </c>
      <c r="N1955" s="14">
        <f t="shared" si="90"/>
        <v>0.44262295081967212</v>
      </c>
      <c r="O1955" s="14">
        <f t="shared" si="91"/>
        <v>8.2173913043478457</v>
      </c>
      <c r="P1955" s="14"/>
      <c r="Q1955" s="14"/>
      <c r="R1955" s="14"/>
      <c r="W1955" t="s">
        <v>3530</v>
      </c>
      <c r="X1955" s="6">
        <v>2004</v>
      </c>
      <c r="Z1955" s="6">
        <v>0</v>
      </c>
      <c r="AD1955" s="14">
        <v>61</v>
      </c>
    </row>
    <row r="1956" spans="1:30">
      <c r="A1956" s="9">
        <v>12</v>
      </c>
      <c r="B1956" s="9" t="str">
        <f t="shared" si="92"/>
        <v>Phoenix Gold Octane ZR 12d4</v>
      </c>
      <c r="C1956" s="14" t="s">
        <v>768</v>
      </c>
      <c r="D1956" s="14" t="s">
        <v>2713</v>
      </c>
      <c r="E1956" s="39"/>
      <c r="F1956" s="14"/>
      <c r="G1956" s="14"/>
      <c r="H1956" s="14">
        <v>350</v>
      </c>
      <c r="I1956" s="14"/>
      <c r="J1956" s="9">
        <v>16</v>
      </c>
      <c r="K1956" s="14">
        <v>26</v>
      </c>
      <c r="L1956" s="14">
        <v>80.19</v>
      </c>
      <c r="M1956" s="14">
        <v>0.47</v>
      </c>
      <c r="N1956" s="14">
        <f t="shared" si="90"/>
        <v>0.5</v>
      </c>
      <c r="O1956" s="14">
        <f t="shared" si="91"/>
        <v>7.8333333333333357</v>
      </c>
      <c r="P1956" s="14"/>
      <c r="Q1956" s="14"/>
      <c r="R1956" s="14"/>
      <c r="W1956" t="s">
        <v>3530</v>
      </c>
      <c r="X1956" s="6">
        <v>2004</v>
      </c>
      <c r="Z1956" s="6">
        <v>0</v>
      </c>
      <c r="AD1956" s="14">
        <v>52</v>
      </c>
    </row>
    <row r="1957" spans="1:30">
      <c r="A1957" s="9">
        <v>12</v>
      </c>
      <c r="B1957" s="9" t="str">
        <f t="shared" si="92"/>
        <v>Phoenix Gold Octane-R12</v>
      </c>
      <c r="C1957" s="14" t="s">
        <v>768</v>
      </c>
      <c r="D1957" s="14" t="s">
        <v>2714</v>
      </c>
      <c r="E1957" s="39"/>
      <c r="F1957" s="14"/>
      <c r="G1957" s="14"/>
      <c r="H1957" s="14">
        <v>250</v>
      </c>
      <c r="I1957" s="14"/>
      <c r="J1957" s="9">
        <v>12.5</v>
      </c>
      <c r="K1957" s="14">
        <v>22.346</v>
      </c>
      <c r="L1957" s="14">
        <v>118.8918</v>
      </c>
      <c r="M1957" s="14">
        <v>0.42</v>
      </c>
      <c r="N1957" s="14">
        <f t="shared" si="90"/>
        <v>0.44691999999999998</v>
      </c>
      <c r="O1957" s="14">
        <f t="shared" si="91"/>
        <v>6.9727488855869364</v>
      </c>
      <c r="P1957" s="14"/>
      <c r="Q1957" s="14"/>
      <c r="R1957" s="14"/>
      <c r="W1957" t="s">
        <v>3530</v>
      </c>
      <c r="X1957" s="6">
        <v>2004</v>
      </c>
      <c r="Z1957" s="6">
        <v>0</v>
      </c>
      <c r="AD1957" s="14">
        <v>50</v>
      </c>
    </row>
    <row r="1958" spans="1:30">
      <c r="A1958" s="9">
        <v>12</v>
      </c>
      <c r="B1958" s="9" t="str">
        <f t="shared" si="92"/>
        <v>Phoenix Gold Octane-R12d</v>
      </c>
      <c r="C1958" s="14" t="s">
        <v>768</v>
      </c>
      <c r="D1958" s="14" t="s">
        <v>2715</v>
      </c>
      <c r="E1958" s="39"/>
      <c r="F1958" s="14"/>
      <c r="G1958" s="14"/>
      <c r="H1958" s="14">
        <v>250</v>
      </c>
      <c r="I1958" s="14"/>
      <c r="J1958" s="9">
        <v>12.5</v>
      </c>
      <c r="K1958" s="14">
        <v>23.64</v>
      </c>
      <c r="L1958" s="14">
        <v>117.7807</v>
      </c>
      <c r="M1958" s="14">
        <v>0.47</v>
      </c>
      <c r="N1958" s="14">
        <f t="shared" si="90"/>
        <v>0.50297872340425531</v>
      </c>
      <c r="O1958" s="14">
        <f t="shared" si="91"/>
        <v>7.1682580645161309</v>
      </c>
      <c r="P1958" s="14"/>
      <c r="Q1958" s="14"/>
      <c r="R1958" s="14"/>
      <c r="W1958" t="s">
        <v>3530</v>
      </c>
      <c r="X1958" s="6">
        <v>2004</v>
      </c>
      <c r="Z1958" s="6">
        <v>0</v>
      </c>
      <c r="AD1958" s="14">
        <v>47</v>
      </c>
    </row>
    <row r="1959" spans="1:30">
      <c r="A1959" s="9">
        <v>12</v>
      </c>
      <c r="B1959" s="9" t="str">
        <f t="shared" si="92"/>
        <v>Phoenix Gold QX124</v>
      </c>
      <c r="C1959" s="14" t="s">
        <v>768</v>
      </c>
      <c r="D1959" s="14" t="s">
        <v>2716</v>
      </c>
      <c r="E1959" s="39"/>
      <c r="F1959" s="14"/>
      <c r="G1959" s="14"/>
      <c r="H1959" s="14">
        <v>250</v>
      </c>
      <c r="I1959" s="14"/>
      <c r="J1959" s="9">
        <v>5.8</v>
      </c>
      <c r="K1959" s="14">
        <v>28.5</v>
      </c>
      <c r="L1959" s="14">
        <v>106.878</v>
      </c>
      <c r="M1959" s="14">
        <v>0.65</v>
      </c>
      <c r="N1959" s="14">
        <f t="shared" si="90"/>
        <v>0.73076923076923073</v>
      </c>
      <c r="O1959" s="14">
        <f t="shared" si="91"/>
        <v>5.8809523809523867</v>
      </c>
      <c r="P1959" s="14"/>
      <c r="Q1959" s="14"/>
      <c r="R1959" s="14"/>
      <c r="W1959" t="s">
        <v>3530</v>
      </c>
      <c r="X1959" s="6">
        <v>2004</v>
      </c>
      <c r="Z1959" s="6">
        <v>0</v>
      </c>
      <c r="AD1959" s="14">
        <v>39</v>
      </c>
    </row>
    <row r="1960" spans="1:30">
      <c r="A1960" s="9">
        <v>12</v>
      </c>
      <c r="B1960" s="9" t="str">
        <f t="shared" si="92"/>
        <v>Phoenix Gold QX128</v>
      </c>
      <c r="C1960" s="14" t="s">
        <v>768</v>
      </c>
      <c r="D1960" s="14" t="s">
        <v>2717</v>
      </c>
      <c r="E1960" s="39"/>
      <c r="F1960" s="14"/>
      <c r="G1960" s="14"/>
      <c r="H1960" s="14">
        <v>250</v>
      </c>
      <c r="I1960" s="14"/>
      <c r="J1960" s="9">
        <v>6.8</v>
      </c>
      <c r="K1960" s="14">
        <v>29</v>
      </c>
      <c r="L1960" s="14">
        <v>103.688</v>
      </c>
      <c r="M1960" s="14">
        <v>0.62</v>
      </c>
      <c r="N1960" s="14">
        <f t="shared" si="90"/>
        <v>0.69047619047619047</v>
      </c>
      <c r="O1960" s="14">
        <f t="shared" si="91"/>
        <v>6.0743243243243201</v>
      </c>
      <c r="P1960" s="14"/>
      <c r="Q1960" s="14"/>
      <c r="R1960" s="14"/>
      <c r="W1960" t="s">
        <v>3530</v>
      </c>
      <c r="X1960" s="6">
        <v>2004</v>
      </c>
      <c r="Z1960" s="6">
        <v>0</v>
      </c>
      <c r="AD1960" s="14">
        <v>42</v>
      </c>
    </row>
    <row r="1961" spans="1:30">
      <c r="A1961" s="9">
        <v>12</v>
      </c>
      <c r="B1961" s="9" t="str">
        <f t="shared" si="92"/>
        <v>Phoenix Gold Tantrum 12</v>
      </c>
      <c r="C1961" s="14" t="s">
        <v>768</v>
      </c>
      <c r="D1961" s="14" t="s">
        <v>2718</v>
      </c>
      <c r="E1961" s="39"/>
      <c r="F1961" s="14"/>
      <c r="G1961" s="14"/>
      <c r="H1961" s="14">
        <v>250</v>
      </c>
      <c r="I1961" s="14"/>
      <c r="J1961" s="9">
        <v>4</v>
      </c>
      <c r="K1961" s="14">
        <v>24.75</v>
      </c>
      <c r="L1961" s="14">
        <v>141.75800000000001</v>
      </c>
      <c r="M1961" s="14">
        <v>0.38</v>
      </c>
      <c r="N1961" s="14">
        <f t="shared" si="90"/>
        <v>0.41249999999999998</v>
      </c>
      <c r="O1961" s="14">
        <f t="shared" si="91"/>
        <v>4.8230769230769202</v>
      </c>
      <c r="P1961" s="14"/>
      <c r="Q1961" s="14"/>
      <c r="R1961" s="14"/>
      <c r="W1961" t="s">
        <v>3530</v>
      </c>
      <c r="X1961" s="6">
        <v>2004</v>
      </c>
      <c r="Z1961" s="6">
        <v>0</v>
      </c>
      <c r="AD1961" s="14">
        <v>60</v>
      </c>
    </row>
    <row r="1962" spans="1:30">
      <c r="A1962" s="9">
        <v>12</v>
      </c>
      <c r="B1962" s="9" t="str">
        <f t="shared" si="92"/>
        <v>Phoenix Gold Tantrum 12d</v>
      </c>
      <c r="C1962" s="14" t="s">
        <v>768</v>
      </c>
      <c r="D1962" s="14" t="s">
        <v>2719</v>
      </c>
      <c r="E1962" s="39"/>
      <c r="F1962" s="14"/>
      <c r="G1962" s="14"/>
      <c r="H1962" s="14">
        <v>250</v>
      </c>
      <c r="I1962" s="14"/>
      <c r="J1962" s="9">
        <v>4</v>
      </c>
      <c r="K1962" s="14">
        <v>26.7</v>
      </c>
      <c r="L1962" s="14">
        <v>131.65799999999999</v>
      </c>
      <c r="M1962" s="14">
        <v>0.39200000000000002</v>
      </c>
      <c r="N1962" s="14">
        <f t="shared" si="90"/>
        <v>0.4238095238095238</v>
      </c>
      <c r="O1962" s="14">
        <f t="shared" si="91"/>
        <v>5.2227544910179651</v>
      </c>
      <c r="P1962" s="14"/>
      <c r="Q1962" s="14"/>
      <c r="R1962" s="14"/>
      <c r="W1962" t="s">
        <v>3530</v>
      </c>
      <c r="X1962" s="6">
        <v>2004</v>
      </c>
      <c r="Z1962" s="6">
        <v>0</v>
      </c>
      <c r="AD1962" s="14">
        <v>63</v>
      </c>
    </row>
    <row r="1963" spans="1:30">
      <c r="A1963" s="9">
        <v>12</v>
      </c>
      <c r="B1963" s="9" t="str">
        <f t="shared" si="92"/>
        <v>Phoenix Gold TantrumX 12</v>
      </c>
      <c r="C1963" s="14" t="s">
        <v>768</v>
      </c>
      <c r="D1963" s="14" t="s">
        <v>2720</v>
      </c>
      <c r="E1963" s="39"/>
      <c r="F1963" s="14"/>
      <c r="G1963" s="14"/>
      <c r="H1963" s="14">
        <v>350</v>
      </c>
      <c r="I1963" s="14"/>
      <c r="J1963" s="9">
        <v>16</v>
      </c>
      <c r="K1963" s="14">
        <v>30.26</v>
      </c>
      <c r="L1963" s="14">
        <v>65.25</v>
      </c>
      <c r="M1963" s="14">
        <v>0.46</v>
      </c>
      <c r="N1963" s="14">
        <f t="shared" si="90"/>
        <v>0.51288135593220341</v>
      </c>
      <c r="O1963" s="14">
        <f t="shared" si="91"/>
        <v>4.4614102564102573</v>
      </c>
      <c r="P1963" s="14"/>
      <c r="Q1963" s="14"/>
      <c r="R1963" s="14"/>
      <c r="W1963" t="s">
        <v>3530</v>
      </c>
      <c r="X1963" s="6">
        <v>2004</v>
      </c>
      <c r="Z1963" s="6">
        <v>0</v>
      </c>
      <c r="AD1963" s="14">
        <v>59</v>
      </c>
    </row>
    <row r="1964" spans="1:30">
      <c r="A1964" s="9">
        <v>12</v>
      </c>
      <c r="B1964" s="9" t="str">
        <f t="shared" si="92"/>
        <v>Phoenix Gold TantrumX 12d</v>
      </c>
      <c r="C1964" s="14" t="s">
        <v>768</v>
      </c>
      <c r="D1964" s="14" t="s">
        <v>2721</v>
      </c>
      <c r="E1964" s="39"/>
      <c r="F1964" s="14"/>
      <c r="G1964" s="14"/>
      <c r="H1964" s="14">
        <v>350</v>
      </c>
      <c r="I1964" s="14"/>
      <c r="J1964" s="9">
        <v>16</v>
      </c>
      <c r="K1964" s="14">
        <v>33.799999999999997</v>
      </c>
      <c r="L1964" s="14">
        <v>56.84</v>
      </c>
      <c r="M1964" s="14">
        <v>0.5</v>
      </c>
      <c r="N1964" s="14">
        <f t="shared" si="90"/>
        <v>0.58275862068965512</v>
      </c>
      <c r="O1964" s="14">
        <f t="shared" si="91"/>
        <v>3.5208333333333348</v>
      </c>
      <c r="P1964" s="14"/>
      <c r="Q1964" s="14"/>
      <c r="R1964" s="14"/>
      <c r="W1964" t="s">
        <v>3530</v>
      </c>
      <c r="X1964" s="6">
        <v>2004</v>
      </c>
      <c r="Z1964" s="6">
        <v>0</v>
      </c>
      <c r="AD1964" s="14">
        <v>58</v>
      </c>
    </row>
    <row r="1965" spans="1:30">
      <c r="A1965" s="9">
        <v>12</v>
      </c>
      <c r="B1965" s="9" t="str">
        <f t="shared" si="92"/>
        <v>Phoenix Gold Titanium 12d</v>
      </c>
      <c r="C1965" s="14" t="s">
        <v>768</v>
      </c>
      <c r="D1965" s="14" t="s">
        <v>2722</v>
      </c>
      <c r="E1965" s="39"/>
      <c r="F1965" s="14"/>
      <c r="G1965" s="14"/>
      <c r="H1965" s="14"/>
      <c r="I1965" s="14"/>
      <c r="J1965" s="9">
        <v>17.5</v>
      </c>
      <c r="K1965" s="14">
        <v>29.61</v>
      </c>
      <c r="L1965" s="14">
        <v>40.909999999999997</v>
      </c>
      <c r="M1965" s="14">
        <v>0.499</v>
      </c>
      <c r="N1965" s="14">
        <f t="shared" si="90"/>
        <v>0.56942307692307692</v>
      </c>
      <c r="O1965" s="14">
        <f t="shared" si="91"/>
        <v>4.0347870016384526</v>
      </c>
      <c r="P1965" s="14"/>
      <c r="Q1965" s="14"/>
      <c r="R1965" s="14"/>
      <c r="W1965" t="s">
        <v>3530</v>
      </c>
      <c r="X1965" s="6">
        <v>2004</v>
      </c>
      <c r="Z1965" s="6">
        <v>0</v>
      </c>
      <c r="AD1965" s="14">
        <v>52</v>
      </c>
    </row>
    <row r="1966" spans="1:30">
      <c r="A1966" s="9">
        <v>12</v>
      </c>
      <c r="B1966" s="9" t="str">
        <f t="shared" si="92"/>
        <v>Phoenix Gold Titanium Elite 12d</v>
      </c>
      <c r="C1966" s="14" t="s">
        <v>768</v>
      </c>
      <c r="D1966" s="14" t="s">
        <v>2723</v>
      </c>
      <c r="E1966" s="39"/>
      <c r="F1966" s="14"/>
      <c r="G1966" s="14"/>
      <c r="H1966" s="14">
        <v>1200</v>
      </c>
      <c r="I1966" s="14"/>
      <c r="J1966" s="9">
        <v>25.25</v>
      </c>
      <c r="K1966" s="14">
        <v>26.36</v>
      </c>
      <c r="L1966" s="14">
        <v>34.1</v>
      </c>
      <c r="M1966" s="14">
        <v>0.56000000000000005</v>
      </c>
      <c r="N1966" s="14">
        <f t="shared" si="90"/>
        <v>0.62761904761904763</v>
      </c>
      <c r="O1966" s="14">
        <f t="shared" si="91"/>
        <v>5.1977464788732428</v>
      </c>
      <c r="P1966" s="14"/>
      <c r="Q1966" s="14"/>
      <c r="R1966" s="14"/>
      <c r="W1966" t="s">
        <v>3530</v>
      </c>
      <c r="X1966" s="6">
        <v>2004</v>
      </c>
      <c r="Z1966" s="6">
        <v>0</v>
      </c>
      <c r="AD1966" s="14">
        <v>42</v>
      </c>
    </row>
    <row r="1967" spans="1:30">
      <c r="A1967" s="9">
        <v>12</v>
      </c>
      <c r="B1967" s="9" t="str">
        <f t="shared" si="92"/>
        <v>Phoenix Gold Xenon X12d2</v>
      </c>
      <c r="C1967" s="14" t="s">
        <v>768</v>
      </c>
      <c r="D1967" s="14" t="s">
        <v>2724</v>
      </c>
      <c r="E1967" s="39"/>
      <c r="F1967" s="14"/>
      <c r="G1967" s="14"/>
      <c r="H1967" s="14">
        <v>500</v>
      </c>
      <c r="I1967" s="14"/>
      <c r="J1967" s="9">
        <v>19</v>
      </c>
      <c r="K1967" s="14">
        <v>18.899999999999999</v>
      </c>
      <c r="L1967" s="14">
        <v>80.099999999999994</v>
      </c>
      <c r="M1967" s="14">
        <v>0.48</v>
      </c>
      <c r="N1967" s="14">
        <f t="shared" si="90"/>
        <v>0.48461538461538456</v>
      </c>
      <c r="O1967" s="14">
        <f t="shared" si="91"/>
        <v>50.400000000000176</v>
      </c>
      <c r="P1967" s="14"/>
      <c r="Q1967" s="14"/>
      <c r="R1967" s="14"/>
      <c r="W1967" t="s">
        <v>3530</v>
      </c>
      <c r="X1967" s="6">
        <v>2004</v>
      </c>
      <c r="Z1967" s="6">
        <v>0</v>
      </c>
      <c r="AD1967" s="14">
        <v>39</v>
      </c>
    </row>
    <row r="1968" spans="1:30">
      <c r="A1968" s="9">
        <v>12</v>
      </c>
      <c r="B1968" s="9" t="str">
        <f t="shared" si="92"/>
        <v>Phoenix Gold Xenon X12d4</v>
      </c>
      <c r="C1968" s="14" t="s">
        <v>768</v>
      </c>
      <c r="D1968" s="14" t="s">
        <v>2725</v>
      </c>
      <c r="E1968" s="39"/>
      <c r="F1968" s="14"/>
      <c r="G1968" s="14"/>
      <c r="H1968" s="14">
        <v>900</v>
      </c>
      <c r="I1968" s="14"/>
      <c r="J1968" s="9">
        <v>19</v>
      </c>
      <c r="K1968" s="14">
        <v>18.2</v>
      </c>
      <c r="L1968" s="14">
        <v>98.3</v>
      </c>
      <c r="M1968" s="14">
        <v>0.5</v>
      </c>
      <c r="N1968" s="14">
        <f t="shared" si="90"/>
        <v>0.52</v>
      </c>
      <c r="O1968" s="14">
        <f t="shared" si="91"/>
        <v>12.999999999999972</v>
      </c>
      <c r="P1968" s="14"/>
      <c r="Q1968" s="14"/>
      <c r="R1968" s="14"/>
      <c r="W1968" t="s">
        <v>3530</v>
      </c>
      <c r="X1968" s="6">
        <v>2004</v>
      </c>
      <c r="Z1968" s="6">
        <v>0</v>
      </c>
      <c r="AD1968" s="14">
        <v>35</v>
      </c>
    </row>
    <row r="1969" spans="1:30">
      <c r="A1969" s="9">
        <v>12</v>
      </c>
      <c r="B1969" s="9" t="str">
        <f t="shared" si="92"/>
        <v>Pioneer A30FU20-52F</v>
      </c>
      <c r="C1969" s="14" t="s">
        <v>21</v>
      </c>
      <c r="D1969" s="14" t="s">
        <v>2726</v>
      </c>
      <c r="E1969" s="39"/>
      <c r="F1969" s="14"/>
      <c r="G1969" s="14"/>
      <c r="H1969" s="14">
        <v>60</v>
      </c>
      <c r="I1969" s="14">
        <v>95</v>
      </c>
      <c r="J1969" s="9">
        <v>2.4</v>
      </c>
      <c r="K1969" s="14">
        <v>30</v>
      </c>
      <c r="L1969" s="14">
        <v>289.10000000000002</v>
      </c>
      <c r="M1969" s="14">
        <v>0.31690000000000002</v>
      </c>
      <c r="N1969" s="14">
        <f t="shared" si="90"/>
        <v>0.36144578313253012</v>
      </c>
      <c r="O1969" s="14">
        <f t="shared" si="91"/>
        <v>2.5713358396667836</v>
      </c>
      <c r="P1969" s="14"/>
      <c r="Q1969" s="14"/>
      <c r="R1969" s="14"/>
      <c r="W1969" t="s">
        <v>3530</v>
      </c>
      <c r="X1969" s="6">
        <v>2004</v>
      </c>
      <c r="Z1969" s="6">
        <v>0</v>
      </c>
      <c r="AD1969" s="14">
        <v>83</v>
      </c>
    </row>
    <row r="1970" spans="1:30">
      <c r="A1970" s="9">
        <v>12</v>
      </c>
      <c r="B1970" s="9" t="str">
        <f t="shared" si="92"/>
        <v>Pioneer A30FU20-53F-Q</v>
      </c>
      <c r="C1970" s="14" t="s">
        <v>21</v>
      </c>
      <c r="D1970" s="14" t="s">
        <v>2727</v>
      </c>
      <c r="E1970" s="39"/>
      <c r="F1970" s="14"/>
      <c r="G1970" s="14"/>
      <c r="H1970" s="14">
        <v>60</v>
      </c>
      <c r="I1970" s="14">
        <v>94</v>
      </c>
      <c r="J1970" s="9">
        <v>2.4</v>
      </c>
      <c r="K1970" s="14">
        <v>28</v>
      </c>
      <c r="L1970" s="14">
        <v>266.2</v>
      </c>
      <c r="M1970" s="14">
        <v>0.3115</v>
      </c>
      <c r="N1970" s="14">
        <f t="shared" si="90"/>
        <v>0.34146341463414637</v>
      </c>
      <c r="O1970" s="14">
        <f t="shared" si="91"/>
        <v>3.549857549857546</v>
      </c>
      <c r="P1970" s="14"/>
      <c r="Q1970" s="14"/>
      <c r="R1970" s="14"/>
      <c r="W1970" t="s">
        <v>3530</v>
      </c>
      <c r="X1970" s="6">
        <v>2004</v>
      </c>
      <c r="Z1970" s="6">
        <v>0</v>
      </c>
      <c r="AD1970" s="14">
        <v>82</v>
      </c>
    </row>
    <row r="1971" spans="1:30">
      <c r="A1971" s="9">
        <v>12</v>
      </c>
      <c r="B1971" s="9" t="str">
        <f t="shared" si="92"/>
        <v>Pioneer A30GU30-54F</v>
      </c>
      <c r="C1971" s="14" t="s">
        <v>21</v>
      </c>
      <c r="D1971" s="14" t="s">
        <v>2728</v>
      </c>
      <c r="E1971" s="39"/>
      <c r="F1971" s="14"/>
      <c r="G1971" s="14"/>
      <c r="H1971" s="14">
        <v>80</v>
      </c>
      <c r="I1971" s="14">
        <v>94</v>
      </c>
      <c r="J1971" s="9">
        <v>0.5</v>
      </c>
      <c r="K1971" s="14">
        <v>27</v>
      </c>
      <c r="L1971" s="14">
        <v>250.1</v>
      </c>
      <c r="M1971" s="14">
        <v>0.26150000000000001</v>
      </c>
      <c r="N1971" s="14">
        <f t="shared" si="90"/>
        <v>0.31034482758620691</v>
      </c>
      <c r="O1971" s="14">
        <f t="shared" si="91"/>
        <v>1.6614895870102373</v>
      </c>
      <c r="P1971" s="14"/>
      <c r="Q1971" s="14"/>
      <c r="R1971" s="14"/>
      <c r="W1971" t="s">
        <v>3530</v>
      </c>
      <c r="X1971" s="6">
        <v>2004</v>
      </c>
      <c r="Z1971" s="6">
        <v>0</v>
      </c>
      <c r="AD1971" s="14">
        <v>87</v>
      </c>
    </row>
    <row r="1972" spans="1:30">
      <c r="A1972" s="9">
        <v>12</v>
      </c>
      <c r="B1972" s="9" t="str">
        <f t="shared" si="92"/>
        <v>Pioneer A30GU30-55D</v>
      </c>
      <c r="C1972" s="14" t="s">
        <v>21</v>
      </c>
      <c r="D1972" s="14" t="s">
        <v>2729</v>
      </c>
      <c r="E1972" s="39"/>
      <c r="F1972" s="14"/>
      <c r="G1972" s="14"/>
      <c r="H1972" s="14">
        <v>100</v>
      </c>
      <c r="I1972" s="14">
        <v>94</v>
      </c>
      <c r="J1972" s="9">
        <v>3.1</v>
      </c>
      <c r="K1972" s="14">
        <v>24</v>
      </c>
      <c r="L1972" s="14">
        <v>277</v>
      </c>
      <c r="M1972" s="14">
        <v>0.2087</v>
      </c>
      <c r="N1972" s="14">
        <f t="shared" si="90"/>
        <v>0.22018348623853212</v>
      </c>
      <c r="O1972" s="14">
        <f t="shared" si="91"/>
        <v>4.0015978269553312</v>
      </c>
      <c r="P1972" s="14"/>
      <c r="Q1972" s="14"/>
      <c r="R1972" s="14"/>
      <c r="W1972" t="s">
        <v>3530</v>
      </c>
      <c r="X1972" s="6">
        <v>2004</v>
      </c>
      <c r="Z1972" s="6">
        <v>0</v>
      </c>
      <c r="AD1972" s="14">
        <v>109</v>
      </c>
    </row>
    <row r="1973" spans="1:30">
      <c r="A1973" s="9">
        <v>12</v>
      </c>
      <c r="B1973" s="9" t="str">
        <f t="shared" si="92"/>
        <v>Pioneer A30GU40-51D</v>
      </c>
      <c r="C1973" s="14" t="s">
        <v>21</v>
      </c>
      <c r="D1973" s="14" t="s">
        <v>2730</v>
      </c>
      <c r="E1973" s="39"/>
      <c r="F1973" s="14"/>
      <c r="G1973" s="14"/>
      <c r="H1973" s="14">
        <v>100</v>
      </c>
      <c r="I1973" s="14">
        <v>96</v>
      </c>
      <c r="J1973" s="9">
        <v>2.5</v>
      </c>
      <c r="K1973" s="14">
        <v>23</v>
      </c>
      <c r="L1973" s="14">
        <v>359.1</v>
      </c>
      <c r="M1973" s="14">
        <v>0.1641</v>
      </c>
      <c r="N1973" s="14">
        <f t="shared" si="90"/>
        <v>0.1796875</v>
      </c>
      <c r="O1973" s="14">
        <f t="shared" si="91"/>
        <v>1.8916900561347214</v>
      </c>
      <c r="P1973" s="14"/>
      <c r="Q1973" s="14"/>
      <c r="R1973" s="14"/>
      <c r="W1973" t="s">
        <v>3530</v>
      </c>
      <c r="X1973" s="6">
        <v>2004</v>
      </c>
      <c r="Z1973" s="6">
        <v>0</v>
      </c>
      <c r="AD1973" s="14">
        <v>128</v>
      </c>
    </row>
    <row r="1974" spans="1:30">
      <c r="A1974" s="9">
        <v>12</v>
      </c>
      <c r="B1974" s="9" t="str">
        <f t="shared" si="92"/>
        <v>Pioneer A30IR50-51F</v>
      </c>
      <c r="C1974" s="14" t="s">
        <v>21</v>
      </c>
      <c r="D1974" s="14" t="s">
        <v>2731</v>
      </c>
      <c r="E1974" s="39"/>
      <c r="F1974" s="14"/>
      <c r="G1974" s="14"/>
      <c r="H1974" s="14">
        <v>150</v>
      </c>
      <c r="I1974" s="14">
        <v>91</v>
      </c>
      <c r="J1974" s="9">
        <v>3.1</v>
      </c>
      <c r="K1974" s="14">
        <v>19</v>
      </c>
      <c r="L1974" s="14">
        <v>337.3</v>
      </c>
      <c r="M1974" s="14">
        <v>0.25430000000000003</v>
      </c>
      <c r="N1974" s="14">
        <f t="shared" si="90"/>
        <v>0.27142857142857141</v>
      </c>
      <c r="O1974" s="14">
        <f t="shared" si="91"/>
        <v>4.0297748123436303</v>
      </c>
      <c r="P1974" s="14"/>
      <c r="Q1974" s="14"/>
      <c r="R1974" s="14"/>
      <c r="W1974" t="s">
        <v>3530</v>
      </c>
      <c r="X1974" s="6">
        <v>2004</v>
      </c>
      <c r="Z1974" s="6">
        <v>0</v>
      </c>
      <c r="AD1974" s="14">
        <v>70</v>
      </c>
    </row>
    <row r="1975" spans="1:30">
      <c r="A1975" s="9">
        <v>12</v>
      </c>
      <c r="B1975" s="9" t="str">
        <f t="shared" si="92"/>
        <v>Pioneer TS-W120C</v>
      </c>
      <c r="C1975" s="14" t="s">
        <v>21</v>
      </c>
      <c r="D1975" s="14" t="s">
        <v>2732</v>
      </c>
      <c r="E1975" s="39"/>
      <c r="F1975" s="14"/>
      <c r="G1975" s="14"/>
      <c r="H1975" s="14">
        <v>150</v>
      </c>
      <c r="I1975" s="14">
        <v>92</v>
      </c>
      <c r="J1975" s="9">
        <v>7.1</v>
      </c>
      <c r="K1975" s="14">
        <v>23.8</v>
      </c>
      <c r="L1975" s="14">
        <v>206.8</v>
      </c>
      <c r="M1975" s="14">
        <v>0.2989</v>
      </c>
      <c r="N1975" s="14">
        <f t="shared" si="90"/>
        <v>0.30909090909090908</v>
      </c>
      <c r="O1975" s="14">
        <f t="shared" si="91"/>
        <v>9.0656556645851829</v>
      </c>
      <c r="P1975" s="14"/>
      <c r="Q1975" s="14"/>
      <c r="R1975" s="14"/>
      <c r="W1975" t="s">
        <v>3530</v>
      </c>
      <c r="X1975" s="6">
        <v>2004</v>
      </c>
      <c r="Z1975" s="6">
        <v>0</v>
      </c>
      <c r="AD1975" s="14">
        <v>77</v>
      </c>
    </row>
    <row r="1976" spans="1:30">
      <c r="A1976" s="9">
        <v>12</v>
      </c>
      <c r="B1976" s="9" t="str">
        <f t="shared" si="92"/>
        <v>Pioneer TS-W121SPL</v>
      </c>
      <c r="C1976" s="14" t="s">
        <v>21</v>
      </c>
      <c r="D1976" s="14" t="s">
        <v>2733</v>
      </c>
      <c r="E1976" s="39"/>
      <c r="F1976" s="14"/>
      <c r="G1976" s="14"/>
      <c r="H1976" s="14">
        <v>750</v>
      </c>
      <c r="I1976" s="14">
        <v>89</v>
      </c>
      <c r="J1976" s="9"/>
      <c r="K1976" s="14">
        <v>30</v>
      </c>
      <c r="L1976" s="14">
        <v>34.53</v>
      </c>
      <c r="M1976" s="14">
        <v>0.32800000000000001</v>
      </c>
      <c r="N1976" s="14">
        <f t="shared" si="90"/>
        <v>0</v>
      </c>
      <c r="O1976" s="14">
        <f t="shared" si="91"/>
        <v>0</v>
      </c>
      <c r="P1976" s="14"/>
      <c r="Q1976" s="14"/>
      <c r="R1976" s="14"/>
      <c r="W1976" t="s">
        <v>3530</v>
      </c>
      <c r="X1976" s="6">
        <v>2004</v>
      </c>
      <c r="Z1976" s="6">
        <v>0</v>
      </c>
      <c r="AD1976" s="14"/>
    </row>
    <row r="1977" spans="1:30">
      <c r="A1977" s="9">
        <v>12</v>
      </c>
      <c r="B1977" s="9" t="str">
        <f t="shared" si="92"/>
        <v>Pioneer TS-W125C</v>
      </c>
      <c r="C1977" s="14" t="s">
        <v>21</v>
      </c>
      <c r="D1977" s="14" t="s">
        <v>2734</v>
      </c>
      <c r="E1977" s="39"/>
      <c r="F1977" s="14"/>
      <c r="G1977" s="14"/>
      <c r="H1977" s="14">
        <v>400</v>
      </c>
      <c r="I1977" s="14">
        <v>89</v>
      </c>
      <c r="J1977" s="9">
        <v>9.1999999999999993</v>
      </c>
      <c r="K1977" s="14">
        <v>32.700000000000003</v>
      </c>
      <c r="L1977" s="14">
        <v>51.448999999999998</v>
      </c>
      <c r="M1977" s="14">
        <v>0.34</v>
      </c>
      <c r="N1977" s="14">
        <f t="shared" si="90"/>
        <v>0.34787234042553195</v>
      </c>
      <c r="O1977" s="14">
        <f t="shared" si="91"/>
        <v>15.024324324324329</v>
      </c>
      <c r="P1977" s="14"/>
      <c r="Q1977" s="14"/>
      <c r="R1977" s="14"/>
      <c r="W1977" t="s">
        <v>3530</v>
      </c>
      <c r="X1977" s="6">
        <v>2004</v>
      </c>
      <c r="Z1977" s="6">
        <v>0</v>
      </c>
      <c r="AD1977" s="14">
        <v>94</v>
      </c>
    </row>
    <row r="1978" spans="1:30">
      <c r="A1978" s="9">
        <v>12</v>
      </c>
      <c r="B1978" s="9" t="str">
        <f t="shared" si="92"/>
        <v>Pioneer TS-W125DVC</v>
      </c>
      <c r="C1978" s="14" t="s">
        <v>21</v>
      </c>
      <c r="D1978" s="14" t="s">
        <v>2111</v>
      </c>
      <c r="E1978" s="39"/>
      <c r="F1978" s="14"/>
      <c r="G1978" s="14"/>
      <c r="H1978" s="14">
        <v>400</v>
      </c>
      <c r="I1978" s="14">
        <v>89</v>
      </c>
      <c r="J1978" s="9">
        <v>9.4</v>
      </c>
      <c r="K1978" s="14">
        <v>33.9</v>
      </c>
      <c r="L1978" s="14">
        <v>50.795999999999999</v>
      </c>
      <c r="M1978" s="14">
        <v>0.37</v>
      </c>
      <c r="N1978" s="14">
        <f t="shared" si="90"/>
        <v>0.38089887640449438</v>
      </c>
      <c r="O1978" s="14">
        <f t="shared" si="91"/>
        <v>12.930927835051548</v>
      </c>
      <c r="P1978" s="14"/>
      <c r="Q1978" s="14"/>
      <c r="R1978" s="14"/>
      <c r="W1978" t="s">
        <v>3530</v>
      </c>
      <c r="X1978" s="6">
        <v>2004</v>
      </c>
      <c r="Z1978" s="6">
        <v>0</v>
      </c>
      <c r="AD1978" s="14">
        <v>89</v>
      </c>
    </row>
    <row r="1979" spans="1:30">
      <c r="A1979" s="9">
        <v>12</v>
      </c>
      <c r="B1979" s="9" t="str">
        <f t="shared" si="92"/>
        <v>Pioneer TS-W3018C</v>
      </c>
      <c r="C1979" s="14" t="s">
        <v>21</v>
      </c>
      <c r="D1979" s="14" t="s">
        <v>2735</v>
      </c>
      <c r="E1979" s="39"/>
      <c r="F1979" s="14"/>
      <c r="G1979" s="14"/>
      <c r="H1979" s="14">
        <v>400</v>
      </c>
      <c r="I1979" s="14">
        <v>91</v>
      </c>
      <c r="J1979" s="9">
        <v>7</v>
      </c>
      <c r="K1979" s="14">
        <v>21</v>
      </c>
      <c r="L1979" s="14">
        <v>305.14999999999998</v>
      </c>
      <c r="M1979" s="14">
        <v>0.34150000000000003</v>
      </c>
      <c r="N1979" s="14">
        <f t="shared" si="90"/>
        <v>0.36842105263157893</v>
      </c>
      <c r="O1979" s="14">
        <f t="shared" si="91"/>
        <v>4.6735092864125232</v>
      </c>
      <c r="P1979" s="14"/>
      <c r="Q1979" s="14"/>
      <c r="R1979" s="14"/>
      <c r="W1979" t="s">
        <v>3530</v>
      </c>
      <c r="X1979" s="6">
        <v>2004</v>
      </c>
      <c r="Z1979" s="6">
        <v>0</v>
      </c>
      <c r="AD1979" s="14">
        <v>57</v>
      </c>
    </row>
    <row r="1980" spans="1:30">
      <c r="A1980" s="9">
        <v>12</v>
      </c>
      <c r="B1980" s="9" t="str">
        <f t="shared" si="92"/>
        <v>Pioneer TS-W301C</v>
      </c>
      <c r="C1980" s="14" t="s">
        <v>21</v>
      </c>
      <c r="D1980" s="14" t="s">
        <v>2736</v>
      </c>
      <c r="E1980" s="39"/>
      <c r="F1980" s="14"/>
      <c r="G1980" s="14"/>
      <c r="H1980" s="14">
        <v>400</v>
      </c>
      <c r="I1980" s="14">
        <v>91</v>
      </c>
      <c r="J1980" s="9">
        <v>8</v>
      </c>
      <c r="K1980" s="14">
        <v>23.3</v>
      </c>
      <c r="L1980" s="14">
        <v>234.77</v>
      </c>
      <c r="M1980" s="14">
        <v>0.32279999999999998</v>
      </c>
      <c r="N1980" s="14">
        <f t="shared" si="90"/>
        <v>0.33768115942028987</v>
      </c>
      <c r="O1980" s="14">
        <f t="shared" si="91"/>
        <v>7.3249318270354253</v>
      </c>
      <c r="P1980" s="14"/>
      <c r="Q1980" s="14"/>
      <c r="R1980" s="14"/>
      <c r="W1980" t="s">
        <v>3530</v>
      </c>
      <c r="X1980" s="6">
        <v>2004</v>
      </c>
      <c r="Z1980" s="6">
        <v>0</v>
      </c>
      <c r="AD1980" s="14">
        <v>69</v>
      </c>
    </row>
    <row r="1981" spans="1:30">
      <c r="A1981" s="9">
        <v>12</v>
      </c>
      <c r="B1981" s="9" t="str">
        <f t="shared" si="92"/>
        <v>Pioneer TS-W301F</v>
      </c>
      <c r="C1981" s="14" t="s">
        <v>21</v>
      </c>
      <c r="D1981" s="14" t="s">
        <v>2737</v>
      </c>
      <c r="E1981" s="39"/>
      <c r="F1981" s="14"/>
      <c r="G1981" s="14"/>
      <c r="H1981" s="14">
        <v>400</v>
      </c>
      <c r="I1981" s="14">
        <v>92</v>
      </c>
      <c r="J1981" s="9">
        <v>6</v>
      </c>
      <c r="K1981" s="14">
        <v>34.9</v>
      </c>
      <c r="L1981" s="14">
        <v>103.36</v>
      </c>
      <c r="M1981" s="14">
        <v>0.46310000000000001</v>
      </c>
      <c r="N1981" s="14">
        <f t="shared" si="90"/>
        <v>0.49154929577464784</v>
      </c>
      <c r="O1981" s="14">
        <f t="shared" si="91"/>
        <v>8.0014802713005917</v>
      </c>
      <c r="P1981" s="14"/>
      <c r="Q1981" s="14"/>
      <c r="R1981" s="14"/>
      <c r="W1981" t="s">
        <v>3530</v>
      </c>
      <c r="X1981" s="6">
        <v>2004</v>
      </c>
      <c r="Z1981" s="6">
        <v>0</v>
      </c>
      <c r="AD1981" s="14">
        <v>71</v>
      </c>
    </row>
    <row r="1982" spans="1:30">
      <c r="A1982" s="9">
        <v>12</v>
      </c>
      <c r="B1982" s="9" t="str">
        <f t="shared" si="92"/>
        <v>Pioneer TS-W303C</v>
      </c>
      <c r="C1982" s="14" t="s">
        <v>21</v>
      </c>
      <c r="D1982" s="14" t="s">
        <v>2738</v>
      </c>
      <c r="E1982" s="39"/>
      <c r="F1982" s="14"/>
      <c r="G1982" s="14"/>
      <c r="H1982" s="14">
        <v>500</v>
      </c>
      <c r="I1982" s="14">
        <v>93</v>
      </c>
      <c r="J1982" s="9"/>
      <c r="K1982" s="14">
        <v>24</v>
      </c>
      <c r="L1982" s="14">
        <v>186</v>
      </c>
      <c r="M1982" s="14">
        <v>0.34</v>
      </c>
      <c r="N1982" s="14">
        <f t="shared" si="90"/>
        <v>0</v>
      </c>
      <c r="O1982" s="14">
        <f t="shared" si="91"/>
        <v>0</v>
      </c>
      <c r="P1982" s="14"/>
      <c r="Q1982" s="14"/>
      <c r="R1982" s="14"/>
      <c r="W1982" t="s">
        <v>3530</v>
      </c>
      <c r="X1982" s="6">
        <v>2004</v>
      </c>
      <c r="Z1982" s="6">
        <v>0</v>
      </c>
      <c r="AD1982" s="14"/>
    </row>
    <row r="1983" spans="1:30">
      <c r="A1983" s="9">
        <v>12</v>
      </c>
      <c r="B1983" s="9" t="str">
        <f t="shared" si="92"/>
        <v>Pioneer TS-W304F</v>
      </c>
      <c r="C1983" s="14" t="s">
        <v>21</v>
      </c>
      <c r="D1983" s="14" t="s">
        <v>2739</v>
      </c>
      <c r="E1983" s="39"/>
      <c r="F1983" s="14"/>
      <c r="G1983" s="14"/>
      <c r="H1983" s="14">
        <v>300</v>
      </c>
      <c r="I1983" s="14">
        <v>94</v>
      </c>
      <c r="J1983" s="9"/>
      <c r="K1983" s="14">
        <v>32.299999999999997</v>
      </c>
      <c r="L1983" s="14">
        <v>86.7</v>
      </c>
      <c r="M1983" s="14">
        <v>0.54100000000000004</v>
      </c>
      <c r="N1983" s="14">
        <f t="shared" si="90"/>
        <v>0</v>
      </c>
      <c r="O1983" s="14">
        <f t="shared" si="91"/>
        <v>0</v>
      </c>
      <c r="P1983" s="14"/>
      <c r="Q1983" s="14"/>
      <c r="R1983" s="14"/>
      <c r="W1983" t="s">
        <v>3530</v>
      </c>
      <c r="X1983" s="6">
        <v>2004</v>
      </c>
      <c r="Z1983" s="6">
        <v>0</v>
      </c>
      <c r="AD1983" s="14"/>
    </row>
    <row r="1984" spans="1:30">
      <c r="A1984" s="9">
        <v>12</v>
      </c>
      <c r="B1984" s="9" t="str">
        <f t="shared" si="92"/>
        <v>Pioneer TS-W305C</v>
      </c>
      <c r="C1984" s="14" t="s">
        <v>21</v>
      </c>
      <c r="D1984" s="14" t="s">
        <v>2740</v>
      </c>
      <c r="E1984" s="39"/>
      <c r="F1984" s="14"/>
      <c r="G1984" s="14"/>
      <c r="H1984" s="14">
        <v>400</v>
      </c>
      <c r="I1984" s="14">
        <v>89</v>
      </c>
      <c r="J1984" s="9">
        <v>9.1999999999999993</v>
      </c>
      <c r="K1984" s="14">
        <v>32.700000000000003</v>
      </c>
      <c r="L1984" s="14">
        <v>51.45</v>
      </c>
      <c r="M1984" s="14">
        <v>0.34</v>
      </c>
      <c r="N1984" s="14">
        <f t="shared" si="90"/>
        <v>0.34787234042553195</v>
      </c>
      <c r="O1984" s="14">
        <f t="shared" si="91"/>
        <v>15.024324324324329</v>
      </c>
      <c r="P1984" s="14"/>
      <c r="Q1984" s="14"/>
      <c r="R1984" s="14"/>
      <c r="W1984" t="s">
        <v>3530</v>
      </c>
      <c r="X1984" s="6">
        <v>2004</v>
      </c>
      <c r="Z1984" s="6">
        <v>0</v>
      </c>
      <c r="AD1984" s="14">
        <v>94</v>
      </c>
    </row>
    <row r="1985" spans="1:30">
      <c r="A1985" s="9">
        <v>12</v>
      </c>
      <c r="B1985" s="9" t="str">
        <f t="shared" si="92"/>
        <v>Pioneer TS-W305C</v>
      </c>
      <c r="C1985" s="14" t="s">
        <v>21</v>
      </c>
      <c r="D1985" s="14" t="s">
        <v>2740</v>
      </c>
      <c r="E1985" s="39"/>
      <c r="F1985" s="14"/>
      <c r="G1985" s="14"/>
      <c r="H1985" s="14">
        <v>400</v>
      </c>
      <c r="I1985" s="14">
        <v>89</v>
      </c>
      <c r="J1985" s="9">
        <v>9.1999999999999993</v>
      </c>
      <c r="K1985" s="14">
        <v>32.700000000000003</v>
      </c>
      <c r="L1985" s="14">
        <v>51.45</v>
      </c>
      <c r="M1985" s="14">
        <v>0.34</v>
      </c>
      <c r="N1985" s="14">
        <f t="shared" si="90"/>
        <v>0.34787234042553195</v>
      </c>
      <c r="O1985" s="14">
        <f t="shared" si="91"/>
        <v>15.024324324324329</v>
      </c>
      <c r="P1985" s="14"/>
      <c r="Q1985" s="14"/>
      <c r="R1985" s="14"/>
      <c r="W1985" t="s">
        <v>3530</v>
      </c>
      <c r="X1985" s="6">
        <v>2004</v>
      </c>
      <c r="Z1985" s="6">
        <v>0</v>
      </c>
      <c r="AD1985" s="14">
        <v>94</v>
      </c>
    </row>
    <row r="1986" spans="1:30">
      <c r="A1986" s="9">
        <v>12</v>
      </c>
      <c r="B1986" s="9" t="str">
        <f t="shared" si="92"/>
        <v>Pioneer TS-W305DVC</v>
      </c>
      <c r="C1986" s="14" t="s">
        <v>21</v>
      </c>
      <c r="D1986" s="14" t="s">
        <v>2741</v>
      </c>
      <c r="E1986" s="39"/>
      <c r="F1986" s="14"/>
      <c r="G1986" s="14"/>
      <c r="H1986" s="14">
        <v>400</v>
      </c>
      <c r="I1986" s="14">
        <v>89</v>
      </c>
      <c r="J1986" s="9">
        <v>9.4</v>
      </c>
      <c r="K1986" s="14">
        <v>33.9</v>
      </c>
      <c r="L1986" s="14">
        <v>50.795999999999999</v>
      </c>
      <c r="M1986" s="14">
        <v>0.37</v>
      </c>
      <c r="N1986" s="14">
        <f t="shared" ref="N1986:N2049" si="93">IF(AD1986&gt;0,K1986/AD1986,0)</f>
        <v>0.38089887640449438</v>
      </c>
      <c r="O1986" s="14">
        <f t="shared" ref="O1986:O2049" si="94">IF(AD1986&gt;0,1/(1/M1986-1/N1986),0)</f>
        <v>12.930927835051548</v>
      </c>
      <c r="P1986" s="14"/>
      <c r="Q1986" s="14"/>
      <c r="R1986" s="14"/>
      <c r="W1986" t="s">
        <v>3530</v>
      </c>
      <c r="X1986" s="6">
        <v>2004</v>
      </c>
      <c r="Z1986" s="6">
        <v>0</v>
      </c>
      <c r="AD1986" s="14">
        <v>89</v>
      </c>
    </row>
    <row r="1987" spans="1:30">
      <c r="A1987" s="9">
        <v>12</v>
      </c>
      <c r="B1987" s="9" t="str">
        <f t="shared" ref="B1987:B2050" si="95">CONCATENATE(C1987,CHAR(32),D1987)</f>
        <v>Pioneer TS-W5000SPL</v>
      </c>
      <c r="C1987" s="14" t="s">
        <v>21</v>
      </c>
      <c r="D1987" s="14" t="s">
        <v>2742</v>
      </c>
      <c r="E1987" s="39"/>
      <c r="F1987" s="14"/>
      <c r="G1987" s="14"/>
      <c r="H1987" s="14">
        <v>2000</v>
      </c>
      <c r="I1987" s="14">
        <v>88</v>
      </c>
      <c r="J1987" s="9"/>
      <c r="K1987" s="14">
        <v>32</v>
      </c>
      <c r="L1987" s="14">
        <v>30.92</v>
      </c>
      <c r="M1987" s="14">
        <v>0.32</v>
      </c>
      <c r="N1987" s="14">
        <f t="shared" si="93"/>
        <v>0</v>
      </c>
      <c r="O1987" s="14">
        <f t="shared" si="94"/>
        <v>0</v>
      </c>
      <c r="P1987" s="14"/>
      <c r="Q1987" s="14"/>
      <c r="R1987" s="14"/>
      <c r="W1987" t="s">
        <v>3530</v>
      </c>
      <c r="X1987" s="6">
        <v>2004</v>
      </c>
      <c r="Z1987" s="6">
        <v>0</v>
      </c>
      <c r="AD1987" s="14"/>
    </row>
    <row r="1988" spans="1:30">
      <c r="A1988" s="9">
        <v>12</v>
      </c>
      <c r="B1988" s="9" t="str">
        <f t="shared" si="95"/>
        <v>Planet Audio BB-120</v>
      </c>
      <c r="C1988" s="14" t="s">
        <v>1614</v>
      </c>
      <c r="D1988" s="14" t="s">
        <v>2743</v>
      </c>
      <c r="E1988" s="39"/>
      <c r="F1988" s="14"/>
      <c r="G1988" s="14"/>
      <c r="H1988" s="14">
        <v>500</v>
      </c>
      <c r="I1988" s="14">
        <v>89.6</v>
      </c>
      <c r="J1988" s="9">
        <v>19.05</v>
      </c>
      <c r="K1988" s="14">
        <v>25</v>
      </c>
      <c r="L1988" s="14">
        <v>39.15</v>
      </c>
      <c r="M1988" s="14">
        <v>0.32</v>
      </c>
      <c r="N1988" s="14">
        <f t="shared" si="93"/>
        <v>0.352112676056338</v>
      </c>
      <c r="O1988" s="14">
        <f t="shared" si="94"/>
        <v>3.5087719298245652</v>
      </c>
      <c r="P1988" s="14"/>
      <c r="Q1988" s="14"/>
      <c r="R1988" s="14"/>
      <c r="W1988" t="s">
        <v>3530</v>
      </c>
      <c r="X1988" s="6">
        <v>2004</v>
      </c>
      <c r="Z1988" s="6">
        <v>0</v>
      </c>
      <c r="AD1988" s="14">
        <v>71</v>
      </c>
    </row>
    <row r="1989" spans="1:30">
      <c r="A1989" s="9">
        <v>12</v>
      </c>
      <c r="B1989" s="9" t="str">
        <f t="shared" si="95"/>
        <v>Planet Audio COMP-12</v>
      </c>
      <c r="C1989" s="14" t="s">
        <v>1614</v>
      </c>
      <c r="D1989" s="14" t="s">
        <v>2744</v>
      </c>
      <c r="E1989" s="39"/>
      <c r="F1989" s="14"/>
      <c r="G1989" s="14"/>
      <c r="H1989" s="14">
        <v>150</v>
      </c>
      <c r="I1989" s="14">
        <v>91.7</v>
      </c>
      <c r="J1989" s="9">
        <v>17.75</v>
      </c>
      <c r="K1989" s="14">
        <v>26.1</v>
      </c>
      <c r="L1989" s="14">
        <v>219.91499999999999</v>
      </c>
      <c r="M1989" s="14">
        <v>0.377</v>
      </c>
      <c r="N1989" s="14">
        <f t="shared" si="93"/>
        <v>0.42096774193548392</v>
      </c>
      <c r="O1989" s="14">
        <f t="shared" si="94"/>
        <v>3.6095744680851007</v>
      </c>
      <c r="P1989" s="14"/>
      <c r="Q1989" s="14"/>
      <c r="R1989" s="14"/>
      <c r="W1989" t="s">
        <v>3530</v>
      </c>
      <c r="X1989" s="6">
        <v>2004</v>
      </c>
      <c r="Z1989" s="6">
        <v>0</v>
      </c>
      <c r="AD1989" s="14">
        <v>62</v>
      </c>
    </row>
    <row r="1990" spans="1:30">
      <c r="A1990" s="9">
        <v>12</v>
      </c>
      <c r="B1990" s="9" t="str">
        <f t="shared" si="95"/>
        <v>Planet Audio COMP-12DVC</v>
      </c>
      <c r="C1990" s="14" t="s">
        <v>1614</v>
      </c>
      <c r="D1990" s="14" t="s">
        <v>2745</v>
      </c>
      <c r="E1990" s="39"/>
      <c r="F1990" s="14"/>
      <c r="G1990" s="14"/>
      <c r="H1990" s="14">
        <v>150</v>
      </c>
      <c r="I1990" s="14">
        <v>91.7</v>
      </c>
      <c r="J1990" s="9">
        <v>17.75</v>
      </c>
      <c r="K1990" s="14">
        <v>27.2</v>
      </c>
      <c r="L1990" s="14">
        <v>194.61600000000001</v>
      </c>
      <c r="M1990" s="14">
        <v>0.39</v>
      </c>
      <c r="N1990" s="14">
        <f t="shared" si="93"/>
        <v>0.4459016393442623</v>
      </c>
      <c r="O1990" s="14">
        <f t="shared" si="94"/>
        <v>3.1108504398827006</v>
      </c>
      <c r="P1990" s="14"/>
      <c r="Q1990" s="14"/>
      <c r="R1990" s="14"/>
      <c r="W1990" t="s">
        <v>3530</v>
      </c>
      <c r="X1990" s="6">
        <v>2004</v>
      </c>
      <c r="Z1990" s="6">
        <v>0</v>
      </c>
      <c r="AD1990" s="14">
        <v>61</v>
      </c>
    </row>
    <row r="1991" spans="1:30">
      <c r="A1991" s="9">
        <v>12</v>
      </c>
      <c r="B1991" s="9" t="str">
        <f t="shared" si="95"/>
        <v>Planet Audio FU-12/2</v>
      </c>
      <c r="C1991" s="14" t="s">
        <v>1614</v>
      </c>
      <c r="D1991" s="14" t="s">
        <v>2746</v>
      </c>
      <c r="E1991" s="39"/>
      <c r="F1991" s="14"/>
      <c r="G1991" s="14"/>
      <c r="H1991" s="14">
        <v>1200</v>
      </c>
      <c r="I1991" s="14">
        <v>89</v>
      </c>
      <c r="J1991" s="9">
        <v>10.33</v>
      </c>
      <c r="K1991" s="14">
        <v>62</v>
      </c>
      <c r="L1991" s="14">
        <v>13.689</v>
      </c>
      <c r="M1991" s="14">
        <v>0.33100000000000002</v>
      </c>
      <c r="N1991" s="14">
        <f t="shared" si="93"/>
        <v>0.38993710691823902</v>
      </c>
      <c r="O1991" s="14">
        <f t="shared" si="94"/>
        <v>2.1899477110233709</v>
      </c>
      <c r="P1991" s="14"/>
      <c r="Q1991" s="14"/>
      <c r="R1991" s="14"/>
      <c r="W1991" t="s">
        <v>3530</v>
      </c>
      <c r="X1991" s="6">
        <v>2004</v>
      </c>
      <c r="Z1991" s="6">
        <v>0</v>
      </c>
      <c r="AD1991" s="14">
        <v>159</v>
      </c>
    </row>
    <row r="1992" spans="1:30">
      <c r="A1992" s="9">
        <v>12</v>
      </c>
      <c r="B1992" s="9" t="str">
        <f t="shared" si="95"/>
        <v>Planet Audio FU-12/4</v>
      </c>
      <c r="C1992" s="14" t="s">
        <v>1614</v>
      </c>
      <c r="D1992" s="14" t="s">
        <v>2747</v>
      </c>
      <c r="E1992" s="39"/>
      <c r="F1992" s="14"/>
      <c r="G1992" s="14"/>
      <c r="H1992" s="14">
        <v>1200</v>
      </c>
      <c r="I1992" s="14">
        <v>89</v>
      </c>
      <c r="J1992" s="9">
        <v>10.58</v>
      </c>
      <c r="K1992" s="14">
        <v>62</v>
      </c>
      <c r="L1992" s="14">
        <v>13.689</v>
      </c>
      <c r="M1992" s="14">
        <v>0.223</v>
      </c>
      <c r="N1992" s="14">
        <f t="shared" si="93"/>
        <v>0.29245283018867924</v>
      </c>
      <c r="O1992" s="14">
        <f t="shared" si="94"/>
        <v>0.93901113827764238</v>
      </c>
      <c r="P1992" s="14"/>
      <c r="Q1992" s="14"/>
      <c r="R1992" s="14"/>
      <c r="W1992" t="s">
        <v>3530</v>
      </c>
      <c r="X1992" s="6">
        <v>2004</v>
      </c>
      <c r="Z1992" s="6">
        <v>0</v>
      </c>
      <c r="AD1992" s="14">
        <v>212</v>
      </c>
    </row>
    <row r="1993" spans="1:30">
      <c r="A1993" s="9">
        <v>12</v>
      </c>
      <c r="B1993" s="9" t="str">
        <f t="shared" si="95"/>
        <v>Planet Audio P112</v>
      </c>
      <c r="C1993" s="14" t="s">
        <v>1614</v>
      </c>
      <c r="D1993" s="14" t="s">
        <v>2748</v>
      </c>
      <c r="E1993" s="39"/>
      <c r="F1993" s="14"/>
      <c r="G1993" s="14"/>
      <c r="H1993" s="14">
        <v>180</v>
      </c>
      <c r="I1993" s="14">
        <v>91</v>
      </c>
      <c r="J1993" s="9">
        <v>14.5</v>
      </c>
      <c r="K1993" s="14">
        <v>31</v>
      </c>
      <c r="L1993" s="14">
        <v>67.959000000000003</v>
      </c>
      <c r="M1993" s="14">
        <v>0.35299999999999998</v>
      </c>
      <c r="N1993" s="14">
        <f t="shared" si="93"/>
        <v>0.40789473684210525</v>
      </c>
      <c r="O1993" s="14">
        <f t="shared" si="94"/>
        <v>2.6229626078619352</v>
      </c>
      <c r="P1993" s="14"/>
      <c r="Q1993" s="14"/>
      <c r="R1993" s="14"/>
      <c r="W1993" t="s">
        <v>3530</v>
      </c>
      <c r="X1993" s="6">
        <v>2004</v>
      </c>
      <c r="Z1993" s="6">
        <v>0</v>
      </c>
      <c r="AD1993" s="14">
        <v>76</v>
      </c>
    </row>
    <row r="1994" spans="1:30">
      <c r="A1994" s="9">
        <v>12</v>
      </c>
      <c r="B1994" s="9" t="str">
        <f t="shared" si="95"/>
        <v>Planet Audio P112DVC</v>
      </c>
      <c r="C1994" s="14" t="s">
        <v>1614</v>
      </c>
      <c r="D1994" s="14" t="s">
        <v>2749</v>
      </c>
      <c r="E1994" s="39"/>
      <c r="F1994" s="14"/>
      <c r="G1994" s="14"/>
      <c r="H1994" s="14">
        <v>180</v>
      </c>
      <c r="I1994" s="14">
        <v>91</v>
      </c>
      <c r="J1994" s="9">
        <v>14.5</v>
      </c>
      <c r="K1994" s="14">
        <v>31</v>
      </c>
      <c r="L1994" s="14">
        <v>67.959000000000003</v>
      </c>
      <c r="M1994" s="14">
        <v>0.38600000000000001</v>
      </c>
      <c r="N1994" s="14">
        <f t="shared" si="93"/>
        <v>0.43055555555555558</v>
      </c>
      <c r="O1994" s="14">
        <f t="shared" si="94"/>
        <v>3.7300498753117184</v>
      </c>
      <c r="P1994" s="14"/>
      <c r="Q1994" s="14"/>
      <c r="R1994" s="14"/>
      <c r="W1994" t="s">
        <v>3530</v>
      </c>
      <c r="X1994" s="6">
        <v>2004</v>
      </c>
      <c r="Z1994" s="6">
        <v>0</v>
      </c>
      <c r="AD1994" s="14">
        <v>72</v>
      </c>
    </row>
    <row r="1995" spans="1:30">
      <c r="A1995" s="9">
        <v>12</v>
      </c>
      <c r="B1995" s="9" t="str">
        <f t="shared" si="95"/>
        <v>Planet Audio P122X-4</v>
      </c>
      <c r="C1995" s="14" t="s">
        <v>1614</v>
      </c>
      <c r="D1995" s="14" t="s">
        <v>2750</v>
      </c>
      <c r="E1995" s="39"/>
      <c r="F1995" s="14"/>
      <c r="G1995" s="14"/>
      <c r="H1995" s="14">
        <v>250</v>
      </c>
      <c r="I1995" s="14">
        <v>92</v>
      </c>
      <c r="J1995" s="9">
        <v>4.91</v>
      </c>
      <c r="K1995" s="14">
        <v>28.6</v>
      </c>
      <c r="L1995" s="14">
        <v>152.19900000000001</v>
      </c>
      <c r="M1995" s="14">
        <v>0.33</v>
      </c>
      <c r="N1995" s="14">
        <f t="shared" si="93"/>
        <v>0.39722222222222225</v>
      </c>
      <c r="O1995" s="14">
        <f t="shared" si="94"/>
        <v>1.9500000000000002</v>
      </c>
      <c r="P1995" s="14"/>
      <c r="Q1995" s="14"/>
      <c r="R1995" s="14"/>
      <c r="W1995" t="s">
        <v>3530</v>
      </c>
      <c r="X1995" s="6">
        <v>2004</v>
      </c>
      <c r="Z1995" s="6">
        <v>0</v>
      </c>
      <c r="AD1995" s="14">
        <v>72</v>
      </c>
    </row>
    <row r="1996" spans="1:30">
      <c r="A1996" s="9">
        <v>12</v>
      </c>
      <c r="B1996" s="9" t="str">
        <f t="shared" si="95"/>
        <v>Planet Audio P122X-8</v>
      </c>
      <c r="C1996" s="14" t="s">
        <v>1614</v>
      </c>
      <c r="D1996" s="14" t="s">
        <v>2751</v>
      </c>
      <c r="E1996" s="39"/>
      <c r="F1996" s="14"/>
      <c r="G1996" s="14"/>
      <c r="H1996" s="14">
        <v>250</v>
      </c>
      <c r="I1996" s="14">
        <v>92</v>
      </c>
      <c r="J1996" s="9">
        <v>5.31</v>
      </c>
      <c r="K1996" s="14">
        <v>28.6</v>
      </c>
      <c r="L1996" s="14">
        <v>152.19900000000001</v>
      </c>
      <c r="M1996" s="14">
        <v>0.34100000000000003</v>
      </c>
      <c r="N1996" s="14">
        <f t="shared" si="93"/>
        <v>0.38133333333333336</v>
      </c>
      <c r="O1996" s="14">
        <f t="shared" si="94"/>
        <v>3.2240000000000006</v>
      </c>
      <c r="P1996" s="14"/>
      <c r="Q1996" s="14"/>
      <c r="R1996" s="14"/>
      <c r="W1996" t="s">
        <v>3530</v>
      </c>
      <c r="X1996" s="6">
        <v>2004</v>
      </c>
      <c r="Z1996" s="6">
        <v>0</v>
      </c>
      <c r="AD1996" s="14">
        <v>75</v>
      </c>
    </row>
    <row r="1997" spans="1:30">
      <c r="A1997" s="9">
        <v>12</v>
      </c>
      <c r="B1997" s="9" t="str">
        <f t="shared" si="95"/>
        <v>Planet Audio P12C-4</v>
      </c>
      <c r="C1997" s="14" t="s">
        <v>1614</v>
      </c>
      <c r="D1997" s="14" t="s">
        <v>2752</v>
      </c>
      <c r="E1997" s="39"/>
      <c r="F1997" s="14"/>
      <c r="G1997" s="14"/>
      <c r="H1997" s="14">
        <v>250</v>
      </c>
      <c r="I1997" s="14">
        <v>92.6</v>
      </c>
      <c r="J1997" s="9">
        <v>13.97</v>
      </c>
      <c r="K1997" s="14">
        <v>31.8</v>
      </c>
      <c r="L1997" s="14">
        <v>47.709000000000003</v>
      </c>
      <c r="M1997" s="14">
        <v>0.35199999999999998</v>
      </c>
      <c r="N1997" s="14">
        <f t="shared" si="93"/>
        <v>0.79500000000000004</v>
      </c>
      <c r="O1997" s="14">
        <f t="shared" si="94"/>
        <v>0.63169300225733616</v>
      </c>
      <c r="P1997" s="14"/>
      <c r="Q1997" s="14"/>
      <c r="R1997" s="14"/>
      <c r="W1997" t="s">
        <v>3530</v>
      </c>
      <c r="X1997" s="6">
        <v>2004</v>
      </c>
      <c r="Z1997" s="6">
        <v>0</v>
      </c>
      <c r="AD1997" s="14">
        <v>40</v>
      </c>
    </row>
    <row r="1998" spans="1:30">
      <c r="A1998" s="9">
        <v>12</v>
      </c>
      <c r="B1998" s="9" t="str">
        <f t="shared" si="95"/>
        <v>Planet Audio P12C-8</v>
      </c>
      <c r="C1998" s="14" t="s">
        <v>1614</v>
      </c>
      <c r="D1998" s="14" t="s">
        <v>2753</v>
      </c>
      <c r="E1998" s="39"/>
      <c r="F1998" s="14"/>
      <c r="G1998" s="14"/>
      <c r="H1998" s="14">
        <v>250</v>
      </c>
      <c r="I1998" s="14">
        <v>92.6</v>
      </c>
      <c r="J1998" s="9">
        <v>13.97</v>
      </c>
      <c r="K1998" s="14">
        <v>31.8</v>
      </c>
      <c r="L1998" s="14">
        <v>63.476999999999997</v>
      </c>
      <c r="M1998" s="14">
        <v>0.16200000000000001</v>
      </c>
      <c r="N1998" s="14">
        <f t="shared" si="93"/>
        <v>0.18068181818181819</v>
      </c>
      <c r="O1998" s="14">
        <f t="shared" si="94"/>
        <v>1.5667883211678826</v>
      </c>
      <c r="P1998" s="14"/>
      <c r="Q1998" s="14"/>
      <c r="R1998" s="14"/>
      <c r="W1998" t="s">
        <v>3530</v>
      </c>
      <c r="X1998" s="6">
        <v>2004</v>
      </c>
      <c r="Z1998" s="6">
        <v>0</v>
      </c>
      <c r="AD1998" s="14">
        <v>176</v>
      </c>
    </row>
    <row r="1999" spans="1:30">
      <c r="A1999" s="9">
        <v>12</v>
      </c>
      <c r="B1999" s="9" t="str">
        <f t="shared" si="95"/>
        <v>Planet Audio P12NEO</v>
      </c>
      <c r="C1999" s="14" t="s">
        <v>1614</v>
      </c>
      <c r="D1999" s="14" t="s">
        <v>2754</v>
      </c>
      <c r="E1999" s="39"/>
      <c r="F1999" s="14"/>
      <c r="G1999" s="14"/>
      <c r="H1999" s="14">
        <v>300</v>
      </c>
      <c r="I1999" s="14">
        <v>88</v>
      </c>
      <c r="J1999" s="9">
        <v>5.5</v>
      </c>
      <c r="K1999" s="14">
        <v>26</v>
      </c>
      <c r="L1999" s="14">
        <v>95.066999999999993</v>
      </c>
      <c r="M1999" s="14">
        <v>0.372</v>
      </c>
      <c r="N1999" s="14">
        <f t="shared" si="93"/>
        <v>0.55319148936170215</v>
      </c>
      <c r="O1999" s="14">
        <f t="shared" si="94"/>
        <v>1.1357444809769848</v>
      </c>
      <c r="P1999" s="14"/>
      <c r="Q1999" s="14"/>
      <c r="R1999" s="14"/>
      <c r="W1999" t="s">
        <v>3530</v>
      </c>
      <c r="X1999" s="6">
        <v>2004</v>
      </c>
      <c r="Z1999" s="6">
        <v>0</v>
      </c>
      <c r="AD1999" s="14">
        <v>47</v>
      </c>
    </row>
    <row r="2000" spans="1:30">
      <c r="A2000" s="9">
        <v>12</v>
      </c>
      <c r="B2000" s="9" t="str">
        <f t="shared" si="95"/>
        <v>Planet Audio V-12D</v>
      </c>
      <c r="C2000" s="14" t="s">
        <v>1614</v>
      </c>
      <c r="D2000" s="14" t="s">
        <v>2755</v>
      </c>
      <c r="E2000" s="39"/>
      <c r="F2000" s="14"/>
      <c r="G2000" s="14"/>
      <c r="H2000" s="14">
        <v>250</v>
      </c>
      <c r="I2000" s="14">
        <v>90.3</v>
      </c>
      <c r="J2000" s="9">
        <v>10</v>
      </c>
      <c r="K2000" s="14">
        <v>29.64</v>
      </c>
      <c r="L2000" s="14">
        <v>145.90799999999999</v>
      </c>
      <c r="M2000" s="14">
        <v>0.48599999999999999</v>
      </c>
      <c r="N2000" s="14">
        <f t="shared" si="93"/>
        <v>0.61750000000000005</v>
      </c>
      <c r="O2000" s="14">
        <f t="shared" si="94"/>
        <v>2.2821673003802281</v>
      </c>
      <c r="P2000" s="14"/>
      <c r="Q2000" s="14"/>
      <c r="R2000" s="14"/>
      <c r="W2000" t="s">
        <v>3530</v>
      </c>
      <c r="X2000" s="6">
        <v>2004</v>
      </c>
      <c r="Z2000" s="6">
        <v>0</v>
      </c>
      <c r="AD2000" s="14">
        <v>48</v>
      </c>
    </row>
    <row r="2001" spans="1:30">
      <c r="A2001" s="9">
        <v>12</v>
      </c>
      <c r="B2001" s="9" t="str">
        <f t="shared" si="95"/>
        <v>Planet Audio V-12S</v>
      </c>
      <c r="C2001" s="14" t="s">
        <v>1614</v>
      </c>
      <c r="D2001" s="14" t="s">
        <v>2756</v>
      </c>
      <c r="E2001" s="39"/>
      <c r="F2001" s="14"/>
      <c r="G2001" s="14"/>
      <c r="H2001" s="14">
        <v>250</v>
      </c>
      <c r="I2001" s="14">
        <v>90.3</v>
      </c>
      <c r="J2001" s="9">
        <v>10</v>
      </c>
      <c r="K2001" s="14">
        <v>29.64</v>
      </c>
      <c r="L2001" s="14">
        <v>145.90799999999999</v>
      </c>
      <c r="M2001" s="14">
        <v>0.45500000000000002</v>
      </c>
      <c r="N2001" s="14">
        <f t="shared" si="93"/>
        <v>0.57000000000000006</v>
      </c>
      <c r="O2001" s="14">
        <f t="shared" si="94"/>
        <v>2.2552173913043485</v>
      </c>
      <c r="P2001" s="14"/>
      <c r="Q2001" s="14"/>
      <c r="R2001" s="14"/>
      <c r="W2001" t="s">
        <v>3530</v>
      </c>
      <c r="X2001" s="6">
        <v>2004</v>
      </c>
      <c r="Z2001" s="6">
        <v>0</v>
      </c>
      <c r="AD2001" s="14">
        <v>52</v>
      </c>
    </row>
    <row r="2002" spans="1:30">
      <c r="A2002" s="9">
        <v>12</v>
      </c>
      <c r="B2002" s="9" t="str">
        <f t="shared" si="95"/>
        <v>Planet Audio VC-12D</v>
      </c>
      <c r="C2002" s="14" t="s">
        <v>1614</v>
      </c>
      <c r="D2002" s="14" t="s">
        <v>2757</v>
      </c>
      <c r="E2002" s="39"/>
      <c r="F2002" s="14"/>
      <c r="G2002" s="14"/>
      <c r="H2002" s="14">
        <v>325</v>
      </c>
      <c r="I2002" s="14">
        <v>90</v>
      </c>
      <c r="J2002" s="9">
        <v>17</v>
      </c>
      <c r="K2002" s="14">
        <v>28.9</v>
      </c>
      <c r="L2002" s="14">
        <v>57.536999999999999</v>
      </c>
      <c r="M2002" s="14">
        <v>0.51400000000000001</v>
      </c>
      <c r="N2002" s="14">
        <f t="shared" si="93"/>
        <v>0.70487804878048776</v>
      </c>
      <c r="O2002" s="14">
        <f t="shared" si="94"/>
        <v>1.8981088678763098</v>
      </c>
      <c r="P2002" s="14"/>
      <c r="Q2002" s="14"/>
      <c r="R2002" s="14"/>
      <c r="W2002" t="s">
        <v>3530</v>
      </c>
      <c r="X2002" s="6">
        <v>2004</v>
      </c>
      <c r="Z2002" s="6">
        <v>0</v>
      </c>
      <c r="AD2002" s="14">
        <v>41</v>
      </c>
    </row>
    <row r="2003" spans="1:30">
      <c r="A2003" s="9">
        <v>12</v>
      </c>
      <c r="B2003" s="9" t="str">
        <f t="shared" si="95"/>
        <v>Planet Audio VC-12S</v>
      </c>
      <c r="C2003" s="14" t="s">
        <v>1614</v>
      </c>
      <c r="D2003" s="14" t="s">
        <v>2758</v>
      </c>
      <c r="E2003" s="39"/>
      <c r="F2003" s="14"/>
      <c r="G2003" s="14"/>
      <c r="H2003" s="14">
        <v>325</v>
      </c>
      <c r="I2003" s="14">
        <v>90</v>
      </c>
      <c r="J2003" s="9">
        <v>17.399999999999999</v>
      </c>
      <c r="K2003" s="14">
        <v>28.9</v>
      </c>
      <c r="L2003" s="14">
        <v>57.536999999999999</v>
      </c>
      <c r="M2003" s="14">
        <v>0.497</v>
      </c>
      <c r="N2003" s="14">
        <f t="shared" si="93"/>
        <v>0.6020833333333333</v>
      </c>
      <c r="O2003" s="14">
        <f t="shared" si="94"/>
        <v>2.8476011102299785</v>
      </c>
      <c r="P2003" s="14"/>
      <c r="Q2003" s="14"/>
      <c r="R2003" s="14"/>
      <c r="W2003" t="s">
        <v>3530</v>
      </c>
      <c r="X2003" s="6">
        <v>2004</v>
      </c>
      <c r="Z2003" s="6">
        <v>0</v>
      </c>
      <c r="AD2003" s="14">
        <v>48</v>
      </c>
    </row>
    <row r="2004" spans="1:30">
      <c r="A2004" s="9">
        <v>12</v>
      </c>
      <c r="B2004" s="9" t="str">
        <f t="shared" si="95"/>
        <v>Planet Audio Z-12</v>
      </c>
      <c r="C2004" s="14" t="s">
        <v>1614</v>
      </c>
      <c r="D2004" s="14" t="s">
        <v>2759</v>
      </c>
      <c r="E2004" s="39"/>
      <c r="F2004" s="14"/>
      <c r="G2004" s="14"/>
      <c r="H2004" s="14">
        <v>375</v>
      </c>
      <c r="I2004" s="14">
        <v>94</v>
      </c>
      <c r="J2004" s="9">
        <v>13.97</v>
      </c>
      <c r="K2004" s="14">
        <v>27</v>
      </c>
      <c r="L2004" s="14">
        <v>69.39</v>
      </c>
      <c r="M2004" s="14">
        <v>0.247</v>
      </c>
      <c r="N2004" s="14">
        <f t="shared" si="93"/>
        <v>0.31034482758620691</v>
      </c>
      <c r="O2004" s="14">
        <f t="shared" si="94"/>
        <v>1.2101252041371804</v>
      </c>
      <c r="P2004" s="14"/>
      <c r="Q2004" s="14"/>
      <c r="R2004" s="14"/>
      <c r="W2004" t="s">
        <v>3530</v>
      </c>
      <c r="X2004" s="6">
        <v>2004</v>
      </c>
      <c r="Z2004" s="6">
        <v>0</v>
      </c>
      <c r="AD2004" s="14">
        <v>87</v>
      </c>
    </row>
    <row r="2005" spans="1:30">
      <c r="A2005" s="9">
        <v>12</v>
      </c>
      <c r="B2005" s="9" t="str">
        <f t="shared" si="95"/>
        <v>Precision TA 305F</v>
      </c>
      <c r="C2005" s="14" t="s">
        <v>1027</v>
      </c>
      <c r="D2005" s="14" t="s">
        <v>2760</v>
      </c>
      <c r="E2005" s="39"/>
      <c r="F2005" s="14"/>
      <c r="G2005" s="14"/>
      <c r="H2005" s="14">
        <v>200</v>
      </c>
      <c r="I2005" s="14">
        <v>91</v>
      </c>
      <c r="J2005" s="9">
        <v>6</v>
      </c>
      <c r="K2005" s="14">
        <v>24.5</v>
      </c>
      <c r="L2005" s="14">
        <v>188</v>
      </c>
      <c r="M2005" s="14">
        <v>0.30599999999999999</v>
      </c>
      <c r="N2005" s="14">
        <f t="shared" si="93"/>
        <v>0.32236842105263158</v>
      </c>
      <c r="O2005" s="14">
        <f t="shared" si="94"/>
        <v>6.0265273311897092</v>
      </c>
      <c r="P2005" s="14"/>
      <c r="Q2005" s="14"/>
      <c r="R2005" s="14"/>
      <c r="W2005" t="s">
        <v>3530</v>
      </c>
      <c r="X2005" s="6">
        <v>2004</v>
      </c>
      <c r="Z2005" s="6">
        <v>0</v>
      </c>
      <c r="AD2005" s="14">
        <v>76</v>
      </c>
    </row>
    <row r="2006" spans="1:30">
      <c r="A2006" s="9">
        <v>12</v>
      </c>
      <c r="B2006" s="9" t="str">
        <f t="shared" si="95"/>
        <v>Precision TA 305FSW</v>
      </c>
      <c r="C2006" s="14" t="s">
        <v>1027</v>
      </c>
      <c r="D2006" s="14" t="s">
        <v>2761</v>
      </c>
      <c r="E2006" s="39"/>
      <c r="F2006" s="14"/>
      <c r="G2006" s="14"/>
      <c r="H2006" s="14">
        <v>200</v>
      </c>
      <c r="I2006" s="14">
        <v>90</v>
      </c>
      <c r="J2006" s="9">
        <v>6</v>
      </c>
      <c r="K2006" s="14">
        <v>21</v>
      </c>
      <c r="L2006" s="14">
        <v>244</v>
      </c>
      <c r="M2006" s="14">
        <v>0.33200000000000002</v>
      </c>
      <c r="N2006" s="14">
        <f t="shared" si="93"/>
        <v>0.34426229508196721</v>
      </c>
      <c r="O2006" s="14">
        <f t="shared" si="94"/>
        <v>9.3208556149732775</v>
      </c>
      <c r="P2006" s="14"/>
      <c r="Q2006" s="14"/>
      <c r="R2006" s="14"/>
      <c r="W2006" t="s">
        <v>3530</v>
      </c>
      <c r="X2006" s="6">
        <v>2004</v>
      </c>
      <c r="Z2006" s="6">
        <v>0</v>
      </c>
      <c r="AD2006" s="14">
        <v>61</v>
      </c>
    </row>
    <row r="2007" spans="1:30">
      <c r="A2007" s="9">
        <v>12</v>
      </c>
      <c r="B2007" s="9" t="str">
        <f t="shared" si="95"/>
        <v>Precision Devices PD 121</v>
      </c>
      <c r="C2007" s="14" t="s">
        <v>2136</v>
      </c>
      <c r="D2007" s="14" t="s">
        <v>2762</v>
      </c>
      <c r="E2007" s="39"/>
      <c r="F2007" s="14"/>
      <c r="G2007" s="14"/>
      <c r="H2007" s="14">
        <v>200</v>
      </c>
      <c r="I2007" s="14">
        <v>100</v>
      </c>
      <c r="J2007" s="9">
        <v>2</v>
      </c>
      <c r="K2007" s="14">
        <v>59</v>
      </c>
      <c r="L2007" s="14">
        <v>54</v>
      </c>
      <c r="M2007" s="14">
        <v>0.20100000000000001</v>
      </c>
      <c r="N2007" s="14">
        <f t="shared" si="93"/>
        <v>0.20921985815602837</v>
      </c>
      <c r="O2007" s="14">
        <f t="shared" si="94"/>
        <v>5.1160483175151032</v>
      </c>
      <c r="P2007" s="14"/>
      <c r="Q2007" s="14"/>
      <c r="R2007" s="14"/>
      <c r="W2007" t="s">
        <v>3530</v>
      </c>
      <c r="X2007" s="6">
        <v>2004</v>
      </c>
      <c r="Z2007" s="6">
        <v>0</v>
      </c>
      <c r="AD2007" s="14">
        <v>282</v>
      </c>
    </row>
    <row r="2008" spans="1:30">
      <c r="A2008" s="9">
        <v>12</v>
      </c>
      <c r="B2008" s="9" t="str">
        <f t="shared" si="95"/>
        <v>Precision Devices PD 122</v>
      </c>
      <c r="C2008" s="14" t="s">
        <v>2136</v>
      </c>
      <c r="D2008" s="14" t="s">
        <v>2763</v>
      </c>
      <c r="E2008" s="39"/>
      <c r="F2008" s="14"/>
      <c r="G2008" s="14"/>
      <c r="H2008" s="14">
        <v>300</v>
      </c>
      <c r="I2008" s="14">
        <v>99</v>
      </c>
      <c r="J2008" s="9">
        <v>4</v>
      </c>
      <c r="K2008" s="14">
        <v>42.9</v>
      </c>
      <c r="L2008" s="14">
        <v>90</v>
      </c>
      <c r="M2008" s="14">
        <v>0.19400000000000001</v>
      </c>
      <c r="N2008" s="14">
        <f t="shared" si="93"/>
        <v>0.19678899082568807</v>
      </c>
      <c r="O2008" s="14">
        <f t="shared" si="94"/>
        <v>13.688486842105327</v>
      </c>
      <c r="P2008" s="14"/>
      <c r="Q2008" s="14"/>
      <c r="R2008" s="14"/>
      <c r="W2008" t="s">
        <v>3530</v>
      </c>
      <c r="X2008" s="6">
        <v>2004</v>
      </c>
      <c r="Z2008" s="6">
        <v>0</v>
      </c>
      <c r="AD2008" s="14">
        <v>218</v>
      </c>
    </row>
    <row r="2009" spans="1:30">
      <c r="A2009" s="9">
        <v>12</v>
      </c>
      <c r="B2009" s="9" t="str">
        <f t="shared" si="95"/>
        <v>Radian 5312</v>
      </c>
      <c r="C2009" s="14" t="s">
        <v>2764</v>
      </c>
      <c r="D2009" s="14" t="s">
        <v>2765</v>
      </c>
      <c r="E2009" s="39"/>
      <c r="F2009" s="14"/>
      <c r="G2009" s="14"/>
      <c r="H2009" s="14">
        <v>500</v>
      </c>
      <c r="I2009" s="14">
        <v>96</v>
      </c>
      <c r="J2009" s="9">
        <v>3.25</v>
      </c>
      <c r="K2009" s="14">
        <v>54</v>
      </c>
      <c r="L2009" s="14">
        <v>55.4</v>
      </c>
      <c r="M2009" s="14">
        <v>0.36530000000000001</v>
      </c>
      <c r="N2009" s="14">
        <f t="shared" si="93"/>
        <v>0.42519685039370081</v>
      </c>
      <c r="O2009" s="14">
        <f t="shared" si="94"/>
        <v>2.5931982805084854</v>
      </c>
      <c r="P2009" s="14"/>
      <c r="Q2009" s="14"/>
      <c r="R2009" s="14"/>
      <c r="W2009" t="s">
        <v>3530</v>
      </c>
      <c r="X2009" s="6">
        <v>2004</v>
      </c>
      <c r="Z2009" s="6">
        <v>0</v>
      </c>
      <c r="AD2009" s="14">
        <v>127</v>
      </c>
    </row>
    <row r="2010" spans="1:30">
      <c r="A2010" s="9">
        <v>12</v>
      </c>
      <c r="B2010" s="9" t="str">
        <f t="shared" si="95"/>
        <v>Raveland AXX1212</v>
      </c>
      <c r="C2010" s="14" t="s">
        <v>2139</v>
      </c>
      <c r="D2010" s="14" t="s">
        <v>2766</v>
      </c>
      <c r="E2010" s="39"/>
      <c r="F2010" s="14"/>
      <c r="G2010" s="14"/>
      <c r="H2010" s="14">
        <v>220</v>
      </c>
      <c r="I2010" s="14"/>
      <c r="J2010" s="9">
        <v>9</v>
      </c>
      <c r="K2010" s="14">
        <v>35.200000000000003</v>
      </c>
      <c r="L2010" s="14">
        <v>48.7</v>
      </c>
      <c r="M2010" s="14">
        <v>0.33</v>
      </c>
      <c r="N2010" s="14">
        <f t="shared" si="93"/>
        <v>0.34851485148514855</v>
      </c>
      <c r="O2010" s="14">
        <f t="shared" si="94"/>
        <v>6.2117647058823477</v>
      </c>
      <c r="P2010" s="14"/>
      <c r="Q2010" s="14"/>
      <c r="R2010" s="14"/>
      <c r="W2010" t="s">
        <v>3530</v>
      </c>
      <c r="X2010" s="6">
        <v>2004</v>
      </c>
      <c r="Z2010" s="6">
        <v>0</v>
      </c>
      <c r="AD2010" s="14">
        <v>101</v>
      </c>
    </row>
    <row r="2011" spans="1:30">
      <c r="A2011" s="9">
        <v>12</v>
      </c>
      <c r="B2011" s="9" t="str">
        <f t="shared" si="95"/>
        <v>Raveland LHX 1200</v>
      </c>
      <c r="C2011" s="14" t="s">
        <v>2139</v>
      </c>
      <c r="D2011" s="14" t="s">
        <v>2767</v>
      </c>
      <c r="E2011" s="39"/>
      <c r="F2011" s="14"/>
      <c r="G2011" s="14"/>
      <c r="H2011" s="14">
        <v>220</v>
      </c>
      <c r="I2011" s="14"/>
      <c r="J2011" s="9">
        <v>9</v>
      </c>
      <c r="K2011" s="14">
        <v>33.200000000000003</v>
      </c>
      <c r="L2011" s="14">
        <v>62.3</v>
      </c>
      <c r="M2011" s="14">
        <v>0.34</v>
      </c>
      <c r="N2011" s="14">
        <f t="shared" si="93"/>
        <v>0.34947368421052633</v>
      </c>
      <c r="O2011" s="14">
        <f t="shared" si="94"/>
        <v>12.542222222222268</v>
      </c>
      <c r="P2011" s="14"/>
      <c r="Q2011" s="14"/>
      <c r="R2011" s="14"/>
      <c r="W2011" t="s">
        <v>3530</v>
      </c>
      <c r="X2011" s="6">
        <v>2004</v>
      </c>
      <c r="Z2011" s="6">
        <v>0</v>
      </c>
      <c r="AD2011" s="14">
        <v>95</v>
      </c>
    </row>
    <row r="2012" spans="1:30">
      <c r="A2012" s="9">
        <v>12</v>
      </c>
      <c r="B2012" s="9" t="str">
        <f t="shared" si="95"/>
        <v>Ravemaster BSW 124 ii</v>
      </c>
      <c r="C2012" s="14" t="s">
        <v>2141</v>
      </c>
      <c r="D2012" s="14" t="s">
        <v>2768</v>
      </c>
      <c r="E2012" s="39"/>
      <c r="F2012" s="14"/>
      <c r="G2012" s="14"/>
      <c r="H2012" s="14">
        <v>220</v>
      </c>
      <c r="I2012" s="14"/>
      <c r="J2012" s="9">
        <v>5.4</v>
      </c>
      <c r="K2012" s="14">
        <v>26.1</v>
      </c>
      <c r="L2012" s="14">
        <v>111</v>
      </c>
      <c r="M2012" s="14">
        <v>0.24</v>
      </c>
      <c r="N2012" s="14">
        <f t="shared" si="93"/>
        <v>0.25588235294117651</v>
      </c>
      <c r="O2012" s="14">
        <f t="shared" si="94"/>
        <v>3.8666666666666574</v>
      </c>
      <c r="P2012" s="14"/>
      <c r="Q2012" s="14"/>
      <c r="R2012" s="14"/>
      <c r="W2012" t="s">
        <v>3530</v>
      </c>
      <c r="X2012" s="6">
        <v>2004</v>
      </c>
      <c r="Z2012" s="6">
        <v>0</v>
      </c>
      <c r="AD2012" s="14">
        <v>102</v>
      </c>
    </row>
    <row r="2013" spans="1:30">
      <c r="A2013" s="9">
        <v>12</v>
      </c>
      <c r="B2013" s="9" t="str">
        <f t="shared" si="95"/>
        <v>Ravemaster BSW 154 ii</v>
      </c>
      <c r="C2013" s="14" t="s">
        <v>2141</v>
      </c>
      <c r="D2013" s="14" t="s">
        <v>2769</v>
      </c>
      <c r="E2013" s="39"/>
      <c r="F2013" s="14"/>
      <c r="G2013" s="14"/>
      <c r="H2013" s="14">
        <v>250</v>
      </c>
      <c r="I2013" s="14"/>
      <c r="J2013" s="9">
        <v>5</v>
      </c>
      <c r="K2013" s="14">
        <v>23.5</v>
      </c>
      <c r="L2013" s="14">
        <v>266.3</v>
      </c>
      <c r="M2013" s="14">
        <v>0.23</v>
      </c>
      <c r="N2013" s="14">
        <f t="shared" si="93"/>
        <v>0.23979591836734693</v>
      </c>
      <c r="O2013" s="14">
        <f t="shared" si="94"/>
        <v>5.6302083333333481</v>
      </c>
      <c r="P2013" s="14"/>
      <c r="Q2013" s="14"/>
      <c r="R2013" s="14"/>
      <c r="W2013" t="s">
        <v>3530</v>
      </c>
      <c r="X2013" s="6">
        <v>2004</v>
      </c>
      <c r="Z2013" s="6">
        <v>0</v>
      </c>
      <c r="AD2013" s="14">
        <v>98</v>
      </c>
    </row>
    <row r="2014" spans="1:30">
      <c r="A2014" s="9">
        <v>12</v>
      </c>
      <c r="B2014" s="9" t="str">
        <f t="shared" si="95"/>
        <v>RCF LF12G300</v>
      </c>
      <c r="C2014" s="14" t="s">
        <v>2770</v>
      </c>
      <c r="D2014" s="14" t="s">
        <v>2771</v>
      </c>
      <c r="E2014" s="39"/>
      <c r="F2014" s="14"/>
      <c r="G2014" s="14"/>
      <c r="H2014" s="14">
        <v>350</v>
      </c>
      <c r="I2014" s="14">
        <v>95</v>
      </c>
      <c r="J2014" s="9">
        <v>6.5</v>
      </c>
      <c r="K2014" s="14">
        <v>54</v>
      </c>
      <c r="L2014" s="14">
        <v>55</v>
      </c>
      <c r="M2014" s="14">
        <v>0.28000000000000003</v>
      </c>
      <c r="N2014" s="14">
        <f t="shared" si="93"/>
        <v>0.3</v>
      </c>
      <c r="O2014" s="14">
        <f t="shared" si="94"/>
        <v>4.2000000000000073</v>
      </c>
      <c r="P2014" s="14"/>
      <c r="Q2014" s="14"/>
      <c r="R2014" s="14"/>
      <c r="W2014" t="s">
        <v>3530</v>
      </c>
      <c r="X2014" s="6">
        <v>2004</v>
      </c>
      <c r="Z2014" s="6">
        <v>0</v>
      </c>
      <c r="AD2014" s="14">
        <v>180</v>
      </c>
    </row>
    <row r="2015" spans="1:30">
      <c r="A2015" s="9">
        <v>12</v>
      </c>
      <c r="B2015" s="9" t="str">
        <f t="shared" si="95"/>
        <v>RCF MB12G300</v>
      </c>
      <c r="C2015" s="14" t="s">
        <v>2770</v>
      </c>
      <c r="D2015" s="14" t="s">
        <v>2772</v>
      </c>
      <c r="E2015" s="39"/>
      <c r="F2015" s="14"/>
      <c r="G2015" s="14"/>
      <c r="H2015" s="14">
        <v>250</v>
      </c>
      <c r="I2015" s="14">
        <v>98</v>
      </c>
      <c r="J2015" s="9">
        <v>5.5</v>
      </c>
      <c r="K2015" s="14">
        <v>61</v>
      </c>
      <c r="L2015" s="14">
        <v>57</v>
      </c>
      <c r="M2015" s="14">
        <v>0.3</v>
      </c>
      <c r="N2015" s="14">
        <f t="shared" si="93"/>
        <v>0.3193717277486911</v>
      </c>
      <c r="O2015" s="14">
        <f t="shared" si="94"/>
        <v>4.9459459459459456</v>
      </c>
      <c r="P2015" s="14"/>
      <c r="Q2015" s="14"/>
      <c r="R2015" s="14"/>
      <c r="W2015" t="s">
        <v>3530</v>
      </c>
      <c r="X2015" s="6">
        <v>2004</v>
      </c>
      <c r="Z2015" s="6">
        <v>0</v>
      </c>
      <c r="AD2015" s="14">
        <v>191</v>
      </c>
    </row>
    <row r="2016" spans="1:30">
      <c r="A2016" s="9">
        <v>12</v>
      </c>
      <c r="B2016" s="9" t="str">
        <f t="shared" si="95"/>
        <v>Rockford-Fosgate RFD2112</v>
      </c>
      <c r="C2016" s="14" t="s">
        <v>1262</v>
      </c>
      <c r="D2016" s="14" t="s">
        <v>2773</v>
      </c>
      <c r="E2016" s="39"/>
      <c r="F2016" s="14"/>
      <c r="G2016" s="14"/>
      <c r="H2016" s="14">
        <v>500</v>
      </c>
      <c r="I2016" s="14">
        <v>86.7</v>
      </c>
      <c r="J2016" s="9"/>
      <c r="K2016" s="14">
        <v>25</v>
      </c>
      <c r="L2016" s="14">
        <v>77.22</v>
      </c>
      <c r="M2016" s="14">
        <v>0.40100000000000002</v>
      </c>
      <c r="N2016" s="14">
        <f t="shared" si="93"/>
        <v>0</v>
      </c>
      <c r="O2016" s="14">
        <f t="shared" si="94"/>
        <v>0</v>
      </c>
      <c r="P2016" s="14"/>
      <c r="Q2016" s="14"/>
      <c r="R2016" s="14"/>
      <c r="W2016" t="s">
        <v>3530</v>
      </c>
      <c r="X2016" s="6">
        <v>2004</v>
      </c>
      <c r="Z2016" s="6">
        <v>0</v>
      </c>
      <c r="AD2016" s="14"/>
    </row>
    <row r="2017" spans="1:30">
      <c r="A2017" s="9">
        <v>12</v>
      </c>
      <c r="B2017" s="9" t="str">
        <f t="shared" si="95"/>
        <v>Rockford-Fosgate RFD2212</v>
      </c>
      <c r="C2017" s="14" t="s">
        <v>1262</v>
      </c>
      <c r="D2017" s="14" t="s">
        <v>2774</v>
      </c>
      <c r="E2017" s="39"/>
      <c r="F2017" s="14"/>
      <c r="G2017" s="14"/>
      <c r="H2017" s="14">
        <v>500</v>
      </c>
      <c r="I2017" s="14">
        <v>88</v>
      </c>
      <c r="J2017" s="9"/>
      <c r="K2017" s="14">
        <v>29</v>
      </c>
      <c r="L2017" s="14">
        <v>71.55</v>
      </c>
      <c r="M2017" s="14">
        <v>0.48</v>
      </c>
      <c r="N2017" s="14">
        <f t="shared" si="93"/>
        <v>0</v>
      </c>
      <c r="O2017" s="14">
        <f t="shared" si="94"/>
        <v>0</v>
      </c>
      <c r="P2017" s="14"/>
      <c r="Q2017" s="14"/>
      <c r="R2017" s="14"/>
      <c r="W2017" t="s">
        <v>3530</v>
      </c>
      <c r="X2017" s="6">
        <v>2004</v>
      </c>
      <c r="Z2017" s="6">
        <v>0</v>
      </c>
      <c r="AD2017" s="14"/>
    </row>
    <row r="2018" spans="1:30">
      <c r="A2018" s="9">
        <v>12</v>
      </c>
      <c r="B2018" s="9" t="str">
        <f t="shared" si="95"/>
        <v>Rockford-Fosgate RFP4112</v>
      </c>
      <c r="C2018" s="14" t="s">
        <v>1262</v>
      </c>
      <c r="D2018" s="14" t="s">
        <v>2775</v>
      </c>
      <c r="E2018" s="39"/>
      <c r="F2018" s="14"/>
      <c r="G2018" s="14"/>
      <c r="H2018" s="14">
        <v>400</v>
      </c>
      <c r="I2018" s="14">
        <v>86</v>
      </c>
      <c r="J2018" s="9"/>
      <c r="K2018" s="14">
        <v>26</v>
      </c>
      <c r="L2018" s="14">
        <v>79.38</v>
      </c>
      <c r="M2018" s="14">
        <v>0.56000000000000005</v>
      </c>
      <c r="N2018" s="14">
        <f t="shared" si="93"/>
        <v>0</v>
      </c>
      <c r="O2018" s="14">
        <f t="shared" si="94"/>
        <v>0</v>
      </c>
      <c r="P2018" s="14"/>
      <c r="Q2018" s="14"/>
      <c r="R2018" s="14"/>
      <c r="W2018" t="s">
        <v>3530</v>
      </c>
      <c r="X2018" s="6">
        <v>2004</v>
      </c>
      <c r="Z2018" s="6">
        <v>0</v>
      </c>
      <c r="AD2018" s="14"/>
    </row>
    <row r="2019" spans="1:30">
      <c r="A2019" s="9">
        <v>12</v>
      </c>
      <c r="B2019" s="9" t="str">
        <f t="shared" si="95"/>
        <v>Rockford-Fosgate RFP4212</v>
      </c>
      <c r="C2019" s="14" t="s">
        <v>1262</v>
      </c>
      <c r="D2019" s="14" t="s">
        <v>2776</v>
      </c>
      <c r="E2019" s="39"/>
      <c r="F2019" s="14"/>
      <c r="G2019" s="14"/>
      <c r="H2019" s="14">
        <v>400</v>
      </c>
      <c r="I2019" s="14">
        <v>86</v>
      </c>
      <c r="J2019" s="9"/>
      <c r="K2019" s="14">
        <v>21</v>
      </c>
      <c r="L2019" s="14">
        <v>79.38</v>
      </c>
      <c r="M2019" s="14">
        <v>0.59</v>
      </c>
      <c r="N2019" s="14">
        <f t="shared" si="93"/>
        <v>0</v>
      </c>
      <c r="O2019" s="14">
        <f t="shared" si="94"/>
        <v>0</v>
      </c>
      <c r="P2019" s="14"/>
      <c r="Q2019" s="14"/>
      <c r="R2019" s="14"/>
      <c r="W2019" t="s">
        <v>3530</v>
      </c>
      <c r="X2019" s="6">
        <v>2004</v>
      </c>
      <c r="Z2019" s="6">
        <v>0</v>
      </c>
      <c r="AD2019" s="14"/>
    </row>
    <row r="2020" spans="1:30">
      <c r="A2020" s="9">
        <v>12</v>
      </c>
      <c r="B2020" s="9" t="str">
        <f t="shared" si="95"/>
        <v>Rockford-Fosgate RFP4412</v>
      </c>
      <c r="C2020" s="14" t="s">
        <v>1262</v>
      </c>
      <c r="D2020" s="14" t="s">
        <v>2777</v>
      </c>
      <c r="E2020" s="39"/>
      <c r="F2020" s="14"/>
      <c r="G2020" s="14"/>
      <c r="H2020" s="14">
        <v>200</v>
      </c>
      <c r="I2020" s="14">
        <v>81.5</v>
      </c>
      <c r="J2020" s="9"/>
      <c r="K2020" s="14">
        <v>26</v>
      </c>
      <c r="L2020" s="14">
        <v>93.96</v>
      </c>
      <c r="M2020" s="14">
        <v>0.45</v>
      </c>
      <c r="N2020" s="14">
        <f t="shared" si="93"/>
        <v>0</v>
      </c>
      <c r="O2020" s="14">
        <f t="shared" si="94"/>
        <v>0</v>
      </c>
      <c r="P2020" s="14"/>
      <c r="Q2020" s="14"/>
      <c r="R2020" s="14"/>
      <c r="W2020" t="s">
        <v>3530</v>
      </c>
      <c r="X2020" s="6">
        <v>2004</v>
      </c>
      <c r="Z2020" s="6">
        <v>0</v>
      </c>
      <c r="AD2020" s="14"/>
    </row>
    <row r="2021" spans="1:30">
      <c r="A2021" s="9">
        <v>12</v>
      </c>
      <c r="B2021" s="9" t="str">
        <f t="shared" si="95"/>
        <v>Rockford-Fosgate RFP4812</v>
      </c>
      <c r="C2021" s="14" t="s">
        <v>1262</v>
      </c>
      <c r="D2021" s="14" t="s">
        <v>2778</v>
      </c>
      <c r="E2021" s="39"/>
      <c r="F2021" s="14"/>
      <c r="G2021" s="14"/>
      <c r="H2021" s="14">
        <v>200</v>
      </c>
      <c r="I2021" s="14">
        <v>81.5</v>
      </c>
      <c r="J2021" s="9"/>
      <c r="K2021" s="14">
        <v>21</v>
      </c>
      <c r="L2021" s="14">
        <v>93.96</v>
      </c>
      <c r="M2021" s="14">
        <v>0.41</v>
      </c>
      <c r="N2021" s="14">
        <f t="shared" si="93"/>
        <v>0</v>
      </c>
      <c r="O2021" s="14">
        <f t="shared" si="94"/>
        <v>0</v>
      </c>
      <c r="P2021" s="14"/>
      <c r="Q2021" s="14"/>
      <c r="R2021" s="14"/>
      <c r="W2021" t="s">
        <v>3530</v>
      </c>
      <c r="X2021" s="6">
        <v>2004</v>
      </c>
      <c r="Z2021" s="6">
        <v>0</v>
      </c>
      <c r="AD2021" s="14"/>
    </row>
    <row r="2022" spans="1:30">
      <c r="A2022" s="9">
        <v>12</v>
      </c>
      <c r="B2022" s="9" t="str">
        <f t="shared" si="95"/>
        <v>Rockford-Fosgate RFR3112</v>
      </c>
      <c r="C2022" s="14" t="s">
        <v>1262</v>
      </c>
      <c r="D2022" s="14" t="s">
        <v>2779</v>
      </c>
      <c r="E2022" s="39"/>
      <c r="F2022" s="14"/>
      <c r="G2022" s="14"/>
      <c r="H2022" s="14">
        <v>1000</v>
      </c>
      <c r="I2022" s="14">
        <v>85</v>
      </c>
      <c r="J2022" s="9"/>
      <c r="K2022" s="14">
        <v>26</v>
      </c>
      <c r="L2022" s="14">
        <v>39.42</v>
      </c>
      <c r="M2022" s="14">
        <v>0.33800000000000002</v>
      </c>
      <c r="N2022" s="14">
        <f t="shared" si="93"/>
        <v>0</v>
      </c>
      <c r="O2022" s="14">
        <f t="shared" si="94"/>
        <v>0</v>
      </c>
      <c r="P2022" s="14"/>
      <c r="Q2022" s="14"/>
      <c r="R2022" s="14"/>
      <c r="W2022" t="s">
        <v>3530</v>
      </c>
      <c r="X2022" s="6">
        <v>2004</v>
      </c>
      <c r="Z2022" s="6">
        <v>0</v>
      </c>
      <c r="AD2022" s="14"/>
    </row>
    <row r="2023" spans="1:30">
      <c r="A2023" s="9">
        <v>12</v>
      </c>
      <c r="B2023" s="9" t="str">
        <f t="shared" si="95"/>
        <v>Rockford-Fosgate RFZ3412</v>
      </c>
      <c r="C2023" s="14" t="s">
        <v>1262</v>
      </c>
      <c r="D2023" s="14" t="s">
        <v>2780</v>
      </c>
      <c r="E2023" s="39"/>
      <c r="F2023" s="14"/>
      <c r="G2023" s="14"/>
      <c r="H2023" s="14">
        <v>150</v>
      </c>
      <c r="I2023" s="14">
        <v>90</v>
      </c>
      <c r="J2023" s="9">
        <v>7.7</v>
      </c>
      <c r="K2023" s="14">
        <v>25</v>
      </c>
      <c r="L2023" s="14">
        <v>163</v>
      </c>
      <c r="M2023" s="14">
        <v>0.4</v>
      </c>
      <c r="N2023" s="14">
        <f t="shared" si="93"/>
        <v>0.43103448275862066</v>
      </c>
      <c r="O2023" s="14">
        <f t="shared" si="94"/>
        <v>5.5555555555555642</v>
      </c>
      <c r="P2023" s="14"/>
      <c r="Q2023" s="14"/>
      <c r="R2023" s="14"/>
      <c r="W2023" t="s">
        <v>3530</v>
      </c>
      <c r="X2023" s="6">
        <v>2004</v>
      </c>
      <c r="Z2023" s="6">
        <v>0</v>
      </c>
      <c r="AD2023" s="14">
        <v>58</v>
      </c>
    </row>
    <row r="2024" spans="1:30">
      <c r="A2024" s="9">
        <v>12</v>
      </c>
      <c r="B2024" s="9" t="str">
        <f t="shared" si="95"/>
        <v>Rockford-Fosgate RFZ3812</v>
      </c>
      <c r="C2024" s="14" t="s">
        <v>1262</v>
      </c>
      <c r="D2024" s="14" t="s">
        <v>2781</v>
      </c>
      <c r="E2024" s="39"/>
      <c r="F2024" s="14"/>
      <c r="G2024" s="14"/>
      <c r="H2024" s="14">
        <v>150</v>
      </c>
      <c r="I2024" s="14">
        <v>88</v>
      </c>
      <c r="J2024" s="9">
        <v>7.7</v>
      </c>
      <c r="K2024" s="14">
        <v>25</v>
      </c>
      <c r="L2024" s="14">
        <v>170</v>
      </c>
      <c r="M2024" s="14">
        <v>0.61</v>
      </c>
      <c r="N2024" s="14">
        <f t="shared" si="93"/>
        <v>0.69444444444444442</v>
      </c>
      <c r="O2024" s="14">
        <f t="shared" si="94"/>
        <v>5.0164473684210504</v>
      </c>
      <c r="P2024" s="14"/>
      <c r="Q2024" s="14"/>
      <c r="R2024" s="14"/>
      <c r="W2024" t="s">
        <v>3530</v>
      </c>
      <c r="X2024" s="6">
        <v>2004</v>
      </c>
      <c r="Z2024" s="6">
        <v>0</v>
      </c>
      <c r="AD2024" s="14">
        <v>36</v>
      </c>
    </row>
    <row r="2025" spans="1:30">
      <c r="A2025" s="9">
        <v>12</v>
      </c>
      <c r="B2025" s="9" t="str">
        <f t="shared" si="95"/>
        <v>Rockford-Fosgate TRF2212</v>
      </c>
      <c r="C2025" s="14" t="s">
        <v>1262</v>
      </c>
      <c r="D2025" s="14" t="s">
        <v>2782</v>
      </c>
      <c r="E2025" s="39"/>
      <c r="F2025" s="14"/>
      <c r="G2025" s="14"/>
      <c r="H2025" s="14">
        <v>2000</v>
      </c>
      <c r="I2025" s="14">
        <v>91.8</v>
      </c>
      <c r="J2025" s="9"/>
      <c r="K2025" s="14">
        <v>36</v>
      </c>
      <c r="L2025" s="14">
        <v>31.1</v>
      </c>
      <c r="M2025" s="14">
        <v>0.17100000000000001</v>
      </c>
      <c r="N2025" s="14">
        <f t="shared" si="93"/>
        <v>0</v>
      </c>
      <c r="O2025" s="14">
        <f t="shared" si="94"/>
        <v>0</v>
      </c>
      <c r="P2025" s="14"/>
      <c r="Q2025" s="14"/>
      <c r="R2025" s="14"/>
      <c r="W2025" t="s">
        <v>3530</v>
      </c>
      <c r="X2025" s="6">
        <v>2004</v>
      </c>
      <c r="Z2025" s="6">
        <v>0</v>
      </c>
      <c r="AD2025" s="14"/>
    </row>
    <row r="2026" spans="1:30">
      <c r="A2026" s="9">
        <v>12</v>
      </c>
      <c r="B2026" s="9" t="str">
        <f t="shared" si="95"/>
        <v>Selenium 12CV3</v>
      </c>
      <c r="C2026" s="14" t="s">
        <v>1639</v>
      </c>
      <c r="D2026" s="14" t="s">
        <v>2783</v>
      </c>
      <c r="E2026" s="39"/>
      <c r="F2026" s="14"/>
      <c r="G2026" s="14"/>
      <c r="H2026" s="14">
        <v>150</v>
      </c>
      <c r="I2026" s="14">
        <v>98</v>
      </c>
      <c r="J2026" s="9">
        <v>1.25</v>
      </c>
      <c r="K2026" s="14">
        <v>65</v>
      </c>
      <c r="L2026" s="14">
        <v>59</v>
      </c>
      <c r="M2026" s="14">
        <v>0.89</v>
      </c>
      <c r="N2026" s="14">
        <f t="shared" si="93"/>
        <v>0.97014925373134331</v>
      </c>
      <c r="O2026" s="14">
        <f t="shared" si="94"/>
        <v>10.772811918063292</v>
      </c>
      <c r="P2026" s="14"/>
      <c r="Q2026" s="14"/>
      <c r="R2026" s="14"/>
      <c r="W2026" t="s">
        <v>3530</v>
      </c>
      <c r="X2026" s="6">
        <v>2004</v>
      </c>
      <c r="Z2026" s="6">
        <v>0</v>
      </c>
      <c r="AD2026" s="14">
        <v>67</v>
      </c>
    </row>
    <row r="2027" spans="1:30">
      <c r="A2027" s="9">
        <v>12</v>
      </c>
      <c r="B2027" s="9" t="str">
        <f t="shared" si="95"/>
        <v>Selenium 12MB2P</v>
      </c>
      <c r="C2027" s="14" t="s">
        <v>1639</v>
      </c>
      <c r="D2027" s="14" t="s">
        <v>2784</v>
      </c>
      <c r="E2027" s="39"/>
      <c r="F2027" s="14"/>
      <c r="G2027" s="14"/>
      <c r="H2027" s="14">
        <v>400</v>
      </c>
      <c r="I2027" s="14">
        <v>101</v>
      </c>
      <c r="J2027" s="9">
        <v>1.25</v>
      </c>
      <c r="K2027" s="14">
        <v>63</v>
      </c>
      <c r="L2027" s="14">
        <v>45</v>
      </c>
      <c r="M2027" s="14">
        <v>0.44</v>
      </c>
      <c r="N2027" s="14">
        <f t="shared" si="93"/>
        <v>0.45</v>
      </c>
      <c r="O2027" s="14">
        <f t="shared" si="94"/>
        <v>19.799999999999958</v>
      </c>
      <c r="P2027" s="14"/>
      <c r="Q2027" s="14"/>
      <c r="R2027" s="14"/>
      <c r="W2027" t="s">
        <v>3530</v>
      </c>
      <c r="X2027" s="6">
        <v>2004</v>
      </c>
      <c r="Z2027" s="6">
        <v>0</v>
      </c>
      <c r="AD2027" s="14">
        <v>140</v>
      </c>
    </row>
    <row r="2028" spans="1:30">
      <c r="A2028" s="9">
        <v>12</v>
      </c>
      <c r="B2028" s="9" t="str">
        <f t="shared" si="95"/>
        <v>Selenium 12PW3</v>
      </c>
      <c r="C2028" s="14" t="s">
        <v>1639</v>
      </c>
      <c r="D2028" s="14" t="s">
        <v>2785</v>
      </c>
      <c r="E2028" s="39"/>
      <c r="F2028" s="14"/>
      <c r="G2028" s="14"/>
      <c r="H2028" s="14">
        <v>200</v>
      </c>
      <c r="I2028" s="14">
        <v>97</v>
      </c>
      <c r="J2028" s="9">
        <v>1.25</v>
      </c>
      <c r="K2028" s="14">
        <v>50</v>
      </c>
      <c r="L2028" s="14">
        <v>97</v>
      </c>
      <c r="M2028" s="14">
        <v>0.69</v>
      </c>
      <c r="N2028" s="14">
        <f t="shared" si="93"/>
        <v>0.74626865671641796</v>
      </c>
      <c r="O2028" s="14">
        <f t="shared" si="94"/>
        <v>9.1511936339522251</v>
      </c>
      <c r="P2028" s="14"/>
      <c r="Q2028" s="14"/>
      <c r="R2028" s="14"/>
      <c r="W2028" t="s">
        <v>3530</v>
      </c>
      <c r="X2028" s="6">
        <v>2004</v>
      </c>
      <c r="Z2028" s="6">
        <v>0</v>
      </c>
      <c r="AD2028" s="14">
        <v>67</v>
      </c>
    </row>
    <row r="2029" spans="1:30">
      <c r="A2029" s="9">
        <v>12</v>
      </c>
      <c r="B2029" s="9" t="str">
        <f t="shared" si="95"/>
        <v>Selenium 12PW5</v>
      </c>
      <c r="C2029" s="14" t="s">
        <v>1639</v>
      </c>
      <c r="D2029" s="14" t="s">
        <v>2786</v>
      </c>
      <c r="E2029" s="39"/>
      <c r="F2029" s="14"/>
      <c r="G2029" s="14"/>
      <c r="H2029" s="14">
        <v>300</v>
      </c>
      <c r="I2029" s="14">
        <v>96</v>
      </c>
      <c r="J2029" s="9">
        <v>3.7</v>
      </c>
      <c r="K2029" s="14">
        <v>42</v>
      </c>
      <c r="L2029" s="14">
        <v>108</v>
      </c>
      <c r="M2029" s="14">
        <v>0.31</v>
      </c>
      <c r="N2029" s="14">
        <f t="shared" si="93"/>
        <v>0.32061068702290074</v>
      </c>
      <c r="O2029" s="14">
        <f t="shared" si="94"/>
        <v>9.3669064748201247</v>
      </c>
      <c r="P2029" s="14"/>
      <c r="Q2029" s="14"/>
      <c r="R2029" s="14"/>
      <c r="W2029" t="s">
        <v>3530</v>
      </c>
      <c r="X2029" s="6">
        <v>2004</v>
      </c>
      <c r="Z2029" s="6">
        <v>0</v>
      </c>
      <c r="AD2029" s="14">
        <v>131</v>
      </c>
    </row>
    <row r="2030" spans="1:30">
      <c r="A2030" s="9">
        <v>12</v>
      </c>
      <c r="B2030" s="9" t="str">
        <f t="shared" si="95"/>
        <v>Selenium WPU1205</v>
      </c>
      <c r="C2030" s="14" t="s">
        <v>1639</v>
      </c>
      <c r="D2030" s="14" t="s">
        <v>2787</v>
      </c>
      <c r="E2030" s="39"/>
      <c r="F2030" s="14"/>
      <c r="G2030" s="14"/>
      <c r="H2030" s="14">
        <v>450</v>
      </c>
      <c r="I2030" s="14">
        <v>95</v>
      </c>
      <c r="J2030" s="9">
        <v>4.3</v>
      </c>
      <c r="K2030" s="14">
        <v>46</v>
      </c>
      <c r="L2030" s="14">
        <v>57</v>
      </c>
      <c r="M2030" s="14">
        <v>0.33</v>
      </c>
      <c r="N2030" s="14">
        <f t="shared" si="93"/>
        <v>0.34074074074074073</v>
      </c>
      <c r="O2030" s="14">
        <f t="shared" si="94"/>
        <v>10.468965517241399</v>
      </c>
      <c r="P2030" s="14"/>
      <c r="Q2030" s="14"/>
      <c r="R2030" s="14"/>
      <c r="W2030" t="s">
        <v>3530</v>
      </c>
      <c r="X2030" s="6">
        <v>2004</v>
      </c>
      <c r="Z2030" s="6">
        <v>0</v>
      </c>
      <c r="AD2030" s="14">
        <v>135</v>
      </c>
    </row>
    <row r="2031" spans="1:30">
      <c r="A2031" s="9">
        <v>12</v>
      </c>
      <c r="B2031" s="9" t="str">
        <f t="shared" si="95"/>
        <v>Selenium WPU1206</v>
      </c>
      <c r="C2031" s="14" t="s">
        <v>1639</v>
      </c>
      <c r="D2031" s="14" t="s">
        <v>2788</v>
      </c>
      <c r="E2031" s="39"/>
      <c r="F2031" s="14"/>
      <c r="G2031" s="14"/>
      <c r="H2031" s="14">
        <v>400</v>
      </c>
      <c r="I2031" s="14">
        <v>98</v>
      </c>
      <c r="J2031" s="9">
        <v>1.25</v>
      </c>
      <c r="K2031" s="14">
        <v>63</v>
      </c>
      <c r="L2031" s="14">
        <v>39</v>
      </c>
      <c r="M2031" s="14">
        <v>0.36</v>
      </c>
      <c r="N2031" s="14">
        <f t="shared" si="93"/>
        <v>0.37951807228915663</v>
      </c>
      <c r="O2031" s="14">
        <f t="shared" si="94"/>
        <v>7.0000000000000036</v>
      </c>
      <c r="P2031" s="14"/>
      <c r="Q2031" s="14"/>
      <c r="R2031" s="14"/>
      <c r="W2031" t="s">
        <v>3530</v>
      </c>
      <c r="X2031" s="6">
        <v>2004</v>
      </c>
      <c r="Z2031" s="6">
        <v>0</v>
      </c>
      <c r="AD2031" s="14">
        <v>166</v>
      </c>
    </row>
    <row r="2032" spans="1:30">
      <c r="A2032" s="9">
        <v>12</v>
      </c>
      <c r="B2032" s="9" t="str">
        <f t="shared" si="95"/>
        <v>Selenium WPU1207</v>
      </c>
      <c r="C2032" s="14" t="s">
        <v>1639</v>
      </c>
      <c r="D2032" s="14" t="s">
        <v>2789</v>
      </c>
      <c r="E2032" s="39"/>
      <c r="F2032" s="14"/>
      <c r="G2032" s="14"/>
      <c r="H2032" s="14">
        <v>500</v>
      </c>
      <c r="I2032" s="14">
        <v>95</v>
      </c>
      <c r="J2032" s="9">
        <v>4.3</v>
      </c>
      <c r="K2032" s="14">
        <v>46</v>
      </c>
      <c r="L2032" s="14">
        <v>52</v>
      </c>
      <c r="M2032" s="14">
        <v>0.33</v>
      </c>
      <c r="N2032" s="14">
        <f t="shared" si="93"/>
        <v>0.34074074074074073</v>
      </c>
      <c r="O2032" s="14">
        <f t="shared" si="94"/>
        <v>10.468965517241399</v>
      </c>
      <c r="P2032" s="14"/>
      <c r="Q2032" s="14"/>
      <c r="R2032" s="14"/>
      <c r="W2032" t="s">
        <v>3530</v>
      </c>
      <c r="X2032" s="6">
        <v>2004</v>
      </c>
      <c r="Z2032" s="6">
        <v>0</v>
      </c>
      <c r="AD2032" s="14">
        <v>135</v>
      </c>
    </row>
    <row r="2033" spans="1:30">
      <c r="A2033" s="9">
        <v>12</v>
      </c>
      <c r="B2033" s="9" t="str">
        <f t="shared" si="95"/>
        <v>Selenium WPU1208</v>
      </c>
      <c r="C2033" s="14" t="s">
        <v>1639</v>
      </c>
      <c r="D2033" s="14" t="s">
        <v>2790</v>
      </c>
      <c r="E2033" s="39"/>
      <c r="F2033" s="14"/>
      <c r="G2033" s="14"/>
      <c r="H2033" s="14">
        <v>450</v>
      </c>
      <c r="I2033" s="14">
        <v>95</v>
      </c>
      <c r="J2033" s="9">
        <v>4.3</v>
      </c>
      <c r="K2033" s="14">
        <v>46</v>
      </c>
      <c r="L2033" s="14">
        <v>62</v>
      </c>
      <c r="M2033" s="14">
        <v>0.35</v>
      </c>
      <c r="N2033" s="14">
        <f t="shared" si="93"/>
        <v>0.359375</v>
      </c>
      <c r="O2033" s="14">
        <f t="shared" si="94"/>
        <v>13.416666666666641</v>
      </c>
      <c r="P2033" s="14"/>
      <c r="Q2033" s="14"/>
      <c r="R2033" s="14"/>
      <c r="W2033" t="s">
        <v>3530</v>
      </c>
      <c r="X2033" s="6">
        <v>2004</v>
      </c>
      <c r="Z2033" s="6">
        <v>0</v>
      </c>
      <c r="AD2033" s="14">
        <v>128</v>
      </c>
    </row>
    <row r="2034" spans="1:30">
      <c r="A2034" s="9">
        <v>12</v>
      </c>
      <c r="B2034" s="9" t="str">
        <f t="shared" si="95"/>
        <v>Sica LP 312751800 WT 4 ohm</v>
      </c>
      <c r="C2034" s="14" t="s">
        <v>879</v>
      </c>
      <c r="D2034" s="14" t="s">
        <v>2791</v>
      </c>
      <c r="E2034" s="39"/>
      <c r="F2034" s="14"/>
      <c r="G2034" s="14"/>
      <c r="H2034" s="14">
        <v>300</v>
      </c>
      <c r="I2034" s="14">
        <v>98.1</v>
      </c>
      <c r="J2034" s="9">
        <v>2.5</v>
      </c>
      <c r="K2034" s="14">
        <v>50</v>
      </c>
      <c r="L2034" s="14">
        <v>66</v>
      </c>
      <c r="M2034" s="14">
        <v>0.23</v>
      </c>
      <c r="N2034" s="14">
        <f t="shared" si="93"/>
        <v>0.24038461538461539</v>
      </c>
      <c r="O2034" s="14">
        <f t="shared" si="94"/>
        <v>5.3240740740740851</v>
      </c>
      <c r="P2034" s="14"/>
      <c r="Q2034" s="14"/>
      <c r="R2034" s="14"/>
      <c r="W2034" t="s">
        <v>3530</v>
      </c>
      <c r="X2034" s="6">
        <v>2004</v>
      </c>
      <c r="Z2034" s="6">
        <v>0</v>
      </c>
      <c r="AD2034" s="14">
        <v>208</v>
      </c>
    </row>
    <row r="2035" spans="1:30">
      <c r="A2035" s="9">
        <v>12</v>
      </c>
      <c r="B2035" s="9" t="str">
        <f t="shared" si="95"/>
        <v>Sica LP 312751800 WT 8 ohm</v>
      </c>
      <c r="C2035" s="14" t="s">
        <v>879</v>
      </c>
      <c r="D2035" s="14" t="s">
        <v>2792</v>
      </c>
      <c r="E2035" s="39"/>
      <c r="F2035" s="14"/>
      <c r="G2035" s="14"/>
      <c r="H2035" s="14">
        <v>300</v>
      </c>
      <c r="I2035" s="14">
        <v>98.2</v>
      </c>
      <c r="J2035" s="9">
        <v>2.5</v>
      </c>
      <c r="K2035" s="14">
        <v>55</v>
      </c>
      <c r="L2035" s="14">
        <v>55.1</v>
      </c>
      <c r="M2035" s="14">
        <v>0.28999999999999998</v>
      </c>
      <c r="N2035" s="14">
        <f t="shared" si="93"/>
        <v>0.30054644808743169</v>
      </c>
      <c r="O2035" s="14">
        <f t="shared" si="94"/>
        <v>8.2642487046631885</v>
      </c>
      <c r="P2035" s="14"/>
      <c r="Q2035" s="14"/>
      <c r="R2035" s="14"/>
      <c r="W2035" t="s">
        <v>3530</v>
      </c>
      <c r="X2035" s="6">
        <v>2004</v>
      </c>
      <c r="Z2035" s="6">
        <v>0</v>
      </c>
      <c r="AD2035" s="14">
        <v>183</v>
      </c>
    </row>
    <row r="2036" spans="1:30">
      <c r="A2036" s="9">
        <v>12</v>
      </c>
      <c r="B2036" s="9" t="str">
        <f t="shared" si="95"/>
        <v>Sica LP 318381100 ER 8 ohm</v>
      </c>
      <c r="C2036" s="14" t="s">
        <v>879</v>
      </c>
      <c r="D2036" s="14" t="s">
        <v>2793</v>
      </c>
      <c r="E2036" s="39"/>
      <c r="F2036" s="14"/>
      <c r="G2036" s="14"/>
      <c r="H2036" s="14">
        <v>85</v>
      </c>
      <c r="I2036" s="14">
        <v>98.9</v>
      </c>
      <c r="J2036" s="9">
        <v>0.5</v>
      </c>
      <c r="K2036" s="14">
        <v>59</v>
      </c>
      <c r="L2036" s="14">
        <v>91.4</v>
      </c>
      <c r="M2036" s="14">
        <v>0.57999999999999996</v>
      </c>
      <c r="N2036" s="14">
        <f t="shared" si="93"/>
        <v>0.60824742268041232</v>
      </c>
      <c r="O2036" s="14">
        <f t="shared" si="94"/>
        <v>12.489051094890502</v>
      </c>
      <c r="P2036" s="14"/>
      <c r="Q2036" s="14"/>
      <c r="R2036" s="14"/>
      <c r="W2036" t="s">
        <v>3530</v>
      </c>
      <c r="X2036" s="6">
        <v>2004</v>
      </c>
      <c r="Z2036" s="6">
        <v>0</v>
      </c>
      <c r="AD2036" s="14">
        <v>97</v>
      </c>
    </row>
    <row r="2037" spans="1:30">
      <c r="A2037" s="9">
        <v>12</v>
      </c>
      <c r="B2037" s="9" t="str">
        <f t="shared" si="95"/>
        <v>Sica LP 318501100 SWT 4+4 ohm</v>
      </c>
      <c r="C2037" s="14" t="s">
        <v>879</v>
      </c>
      <c r="D2037" s="14" t="s">
        <v>2794</v>
      </c>
      <c r="E2037" s="39"/>
      <c r="F2037" s="14"/>
      <c r="G2037" s="14"/>
      <c r="H2037" s="14">
        <v>110</v>
      </c>
      <c r="I2037" s="14">
        <v>100.4</v>
      </c>
      <c r="J2037" s="9">
        <v>4</v>
      </c>
      <c r="K2037" s="14">
        <v>46.8</v>
      </c>
      <c r="L2037" s="14">
        <v>84</v>
      </c>
      <c r="M2037" s="14">
        <v>0.3</v>
      </c>
      <c r="N2037" s="14">
        <f t="shared" si="93"/>
        <v>0.30993377483443707</v>
      </c>
      <c r="O2037" s="14">
        <f t="shared" si="94"/>
        <v>9.3599999999999941</v>
      </c>
      <c r="P2037" s="14"/>
      <c r="Q2037" s="14"/>
      <c r="R2037" s="14"/>
      <c r="W2037" t="s">
        <v>3530</v>
      </c>
      <c r="X2037" s="6">
        <v>2004</v>
      </c>
      <c r="Z2037" s="6">
        <v>0</v>
      </c>
      <c r="AD2037" s="14">
        <v>151</v>
      </c>
    </row>
    <row r="2038" spans="1:30">
      <c r="A2038" s="9">
        <v>12</v>
      </c>
      <c r="B2038" s="9" t="str">
        <f t="shared" si="95"/>
        <v>Sica LP 318501100 SWT 4+4 ohm</v>
      </c>
      <c r="C2038" s="14" t="s">
        <v>879</v>
      </c>
      <c r="D2038" s="14" t="s">
        <v>2794</v>
      </c>
      <c r="E2038" s="39"/>
      <c r="F2038" s="14"/>
      <c r="G2038" s="14"/>
      <c r="H2038" s="14">
        <v>110</v>
      </c>
      <c r="I2038" s="14">
        <v>100.4</v>
      </c>
      <c r="J2038" s="9">
        <v>4</v>
      </c>
      <c r="K2038" s="14">
        <v>46.8</v>
      </c>
      <c r="L2038" s="14">
        <v>84</v>
      </c>
      <c r="M2038" s="14">
        <v>0.3</v>
      </c>
      <c r="N2038" s="14">
        <f t="shared" si="93"/>
        <v>0.30993377483443707</v>
      </c>
      <c r="O2038" s="14">
        <f t="shared" si="94"/>
        <v>9.3599999999999941</v>
      </c>
      <c r="P2038" s="14"/>
      <c r="Q2038" s="14"/>
      <c r="R2038" s="14"/>
      <c r="W2038" t="s">
        <v>3530</v>
      </c>
      <c r="X2038" s="6">
        <v>2004</v>
      </c>
      <c r="Z2038" s="6">
        <v>0</v>
      </c>
      <c r="AD2038" s="14">
        <v>151</v>
      </c>
    </row>
    <row r="2039" spans="1:30">
      <c r="A2039" s="9">
        <v>12</v>
      </c>
      <c r="B2039" s="9" t="str">
        <f t="shared" si="95"/>
        <v>Sica LP 318501100 WT 8 ohm</v>
      </c>
      <c r="C2039" s="14" t="s">
        <v>879</v>
      </c>
      <c r="D2039" s="14" t="s">
        <v>2795</v>
      </c>
      <c r="E2039" s="39"/>
      <c r="F2039" s="14"/>
      <c r="G2039" s="14"/>
      <c r="H2039" s="14">
        <v>120</v>
      </c>
      <c r="I2039" s="14">
        <v>97.9</v>
      </c>
      <c r="J2039" s="9">
        <v>3</v>
      </c>
      <c r="K2039" s="14">
        <v>46.8</v>
      </c>
      <c r="L2039" s="14">
        <v>115</v>
      </c>
      <c r="M2039" s="14">
        <v>0.35</v>
      </c>
      <c r="N2039" s="14">
        <f t="shared" si="93"/>
        <v>0.38999999999999996</v>
      </c>
      <c r="O2039" s="14">
        <f t="shared" si="94"/>
        <v>3.4125000000000019</v>
      </c>
      <c r="P2039" s="14"/>
      <c r="Q2039" s="14"/>
      <c r="R2039" s="14"/>
      <c r="W2039" t="s">
        <v>3530</v>
      </c>
      <c r="X2039" s="6">
        <v>2004</v>
      </c>
      <c r="Z2039" s="6">
        <v>0</v>
      </c>
      <c r="AD2039" s="14">
        <v>120</v>
      </c>
    </row>
    <row r="2040" spans="1:30">
      <c r="A2040" s="9">
        <v>12</v>
      </c>
      <c r="B2040" s="9" t="str">
        <f t="shared" si="95"/>
        <v>Sica LP 318501420 WG 4 ohm</v>
      </c>
      <c r="C2040" s="14" t="s">
        <v>879</v>
      </c>
      <c r="D2040" s="14" t="s">
        <v>2796</v>
      </c>
      <c r="E2040" s="39"/>
      <c r="F2040" s="14"/>
      <c r="G2040" s="14"/>
      <c r="H2040" s="14">
        <v>120</v>
      </c>
      <c r="I2040" s="14">
        <v>93.1</v>
      </c>
      <c r="J2040" s="9">
        <v>3</v>
      </c>
      <c r="K2040" s="14">
        <v>37</v>
      </c>
      <c r="L2040" s="14">
        <v>92.6</v>
      </c>
      <c r="M2040" s="14">
        <v>0.4</v>
      </c>
      <c r="N2040" s="14">
        <f t="shared" si="93"/>
        <v>0.42045454545454547</v>
      </c>
      <c r="O2040" s="14">
        <f t="shared" si="94"/>
        <v>8.2222222222222303</v>
      </c>
      <c r="P2040" s="14"/>
      <c r="Q2040" s="14"/>
      <c r="R2040" s="14"/>
      <c r="W2040" t="s">
        <v>3530</v>
      </c>
      <c r="X2040" s="6">
        <v>2004</v>
      </c>
      <c r="Z2040" s="6">
        <v>0</v>
      </c>
      <c r="AD2040" s="14">
        <v>88</v>
      </c>
    </row>
    <row r="2041" spans="1:30">
      <c r="A2041" s="9">
        <v>12</v>
      </c>
      <c r="B2041" s="9" t="str">
        <f t="shared" si="95"/>
        <v>Sica LP 31850810 WT 8 ohm</v>
      </c>
      <c r="C2041" s="14" t="s">
        <v>879</v>
      </c>
      <c r="D2041" s="14" t="s">
        <v>2797</v>
      </c>
      <c r="E2041" s="39"/>
      <c r="F2041" s="14"/>
      <c r="G2041" s="14"/>
      <c r="H2041" s="14">
        <v>100</v>
      </c>
      <c r="I2041" s="14">
        <v>97.5</v>
      </c>
      <c r="J2041" s="9">
        <v>3</v>
      </c>
      <c r="K2041" s="14">
        <v>50</v>
      </c>
      <c r="L2041" s="14">
        <v>102</v>
      </c>
      <c r="M2041" s="14">
        <v>0.41</v>
      </c>
      <c r="N2041" s="14">
        <f t="shared" si="93"/>
        <v>0.47169811320754718</v>
      </c>
      <c r="O2041" s="14">
        <f t="shared" si="94"/>
        <v>3.1345565749235491</v>
      </c>
      <c r="P2041" s="14"/>
      <c r="Q2041" s="14"/>
      <c r="R2041" s="14"/>
      <c r="W2041" t="s">
        <v>3530</v>
      </c>
      <c r="X2041" s="6">
        <v>2004</v>
      </c>
      <c r="Z2041" s="6">
        <v>0</v>
      </c>
      <c r="AD2041" s="14">
        <v>106</v>
      </c>
    </row>
    <row r="2042" spans="1:30">
      <c r="A2042" s="9">
        <v>12</v>
      </c>
      <c r="B2042" s="9" t="str">
        <f t="shared" si="95"/>
        <v>Sica LP 31850810 WT 8 ohm</v>
      </c>
      <c r="C2042" s="14" t="s">
        <v>879</v>
      </c>
      <c r="D2042" s="14" t="s">
        <v>2797</v>
      </c>
      <c r="E2042" s="39"/>
      <c r="F2042" s="14"/>
      <c r="G2042" s="14"/>
      <c r="H2042" s="14">
        <v>100</v>
      </c>
      <c r="I2042" s="14">
        <v>97.5</v>
      </c>
      <c r="J2042" s="9">
        <v>3</v>
      </c>
      <c r="K2042" s="14">
        <v>50</v>
      </c>
      <c r="L2042" s="14">
        <v>102</v>
      </c>
      <c r="M2042" s="14">
        <v>0.41</v>
      </c>
      <c r="N2042" s="14">
        <f t="shared" si="93"/>
        <v>0.47169811320754718</v>
      </c>
      <c r="O2042" s="14">
        <f t="shared" si="94"/>
        <v>3.1345565749235491</v>
      </c>
      <c r="P2042" s="14"/>
      <c r="Q2042" s="14"/>
      <c r="R2042" s="14"/>
      <c r="W2042" t="s">
        <v>3530</v>
      </c>
      <c r="X2042" s="6">
        <v>2004</v>
      </c>
      <c r="Z2042" s="6">
        <v>0</v>
      </c>
      <c r="AD2042" s="14">
        <v>106</v>
      </c>
    </row>
    <row r="2043" spans="1:30">
      <c r="A2043" s="9">
        <v>12</v>
      </c>
      <c r="B2043" s="9" t="str">
        <f t="shared" si="95"/>
        <v>Sica LP 318651450 SW GR 8 ohm</v>
      </c>
      <c r="C2043" s="14" t="s">
        <v>879</v>
      </c>
      <c r="D2043" s="14" t="s">
        <v>2798</v>
      </c>
      <c r="E2043" s="39"/>
      <c r="F2043" s="14"/>
      <c r="G2043" s="14"/>
      <c r="H2043" s="14">
        <v>150</v>
      </c>
      <c r="I2043" s="14">
        <v>89.7</v>
      </c>
      <c r="J2043" s="9">
        <v>6</v>
      </c>
      <c r="K2043" s="14">
        <v>26.8</v>
      </c>
      <c r="L2043" s="14">
        <v>102.3</v>
      </c>
      <c r="M2043" s="14">
        <v>0.39</v>
      </c>
      <c r="N2043" s="14">
        <f t="shared" si="93"/>
        <v>0.41230769230769232</v>
      </c>
      <c r="O2043" s="14">
        <f t="shared" si="94"/>
        <v>7.2082758620689775</v>
      </c>
      <c r="P2043" s="14"/>
      <c r="Q2043" s="14"/>
      <c r="R2043" s="14"/>
      <c r="W2043" t="s">
        <v>3530</v>
      </c>
      <c r="X2043" s="6">
        <v>2004</v>
      </c>
      <c r="Z2043" s="6">
        <v>0</v>
      </c>
      <c r="AD2043" s="14">
        <v>65</v>
      </c>
    </row>
    <row r="2044" spans="1:30">
      <c r="A2044" s="9">
        <v>12</v>
      </c>
      <c r="B2044" s="9" t="str">
        <f t="shared" si="95"/>
        <v>Sica LP 318651450 SWG 4 ohm</v>
      </c>
      <c r="C2044" s="14" t="s">
        <v>879</v>
      </c>
      <c r="D2044" s="14" t="s">
        <v>2799</v>
      </c>
      <c r="E2044" s="39"/>
      <c r="F2044" s="14"/>
      <c r="G2044" s="14"/>
      <c r="H2044" s="14">
        <v>150</v>
      </c>
      <c r="I2044" s="14">
        <v>92.5</v>
      </c>
      <c r="J2044" s="9">
        <v>4.5</v>
      </c>
      <c r="K2044" s="14">
        <v>30</v>
      </c>
      <c r="L2044" s="14">
        <v>113</v>
      </c>
      <c r="M2044" s="14">
        <v>0.31</v>
      </c>
      <c r="N2044" s="14">
        <f t="shared" si="93"/>
        <v>0.32967032967032966</v>
      </c>
      <c r="O2044" s="14">
        <f t="shared" si="94"/>
        <v>5.1955307262569734</v>
      </c>
      <c r="P2044" s="14"/>
      <c r="Q2044" s="14"/>
      <c r="R2044" s="14"/>
      <c r="W2044" t="s">
        <v>3530</v>
      </c>
      <c r="X2044" s="6">
        <v>2004</v>
      </c>
      <c r="Z2044" s="6">
        <v>0</v>
      </c>
      <c r="AD2044" s="14">
        <v>91</v>
      </c>
    </row>
    <row r="2045" spans="1:30">
      <c r="A2045" s="9">
        <v>12</v>
      </c>
      <c r="B2045" s="9" t="str">
        <f t="shared" si="95"/>
        <v>Sica LP 318651450 TA 4 ohm</v>
      </c>
      <c r="C2045" s="14" t="s">
        <v>879</v>
      </c>
      <c r="D2045" s="14" t="s">
        <v>2800</v>
      </c>
      <c r="E2045" s="39"/>
      <c r="F2045" s="14"/>
      <c r="G2045" s="14"/>
      <c r="H2045" s="14">
        <v>150</v>
      </c>
      <c r="I2045" s="14">
        <v>96.8</v>
      </c>
      <c r="J2045" s="9">
        <v>2.5</v>
      </c>
      <c r="K2045" s="14">
        <v>55.6</v>
      </c>
      <c r="L2045" s="14">
        <v>75.099999999999994</v>
      </c>
      <c r="M2045" s="14">
        <v>0.41</v>
      </c>
      <c r="N2045" s="14">
        <f t="shared" si="93"/>
        <v>0.43100775193798452</v>
      </c>
      <c r="O2045" s="14">
        <f t="shared" si="94"/>
        <v>8.4118081180811703</v>
      </c>
      <c r="P2045" s="14"/>
      <c r="Q2045" s="14"/>
      <c r="R2045" s="14"/>
      <c r="W2045" t="s">
        <v>3530</v>
      </c>
      <c r="X2045" s="6">
        <v>2004</v>
      </c>
      <c r="Z2045" s="6">
        <v>0</v>
      </c>
      <c r="AD2045" s="14">
        <v>129</v>
      </c>
    </row>
    <row r="2046" spans="1:30">
      <c r="A2046" s="9">
        <v>12</v>
      </c>
      <c r="B2046" s="9" t="str">
        <f t="shared" si="95"/>
        <v>Sica LP 318651450 TA 8 ohm</v>
      </c>
      <c r="C2046" s="14" t="s">
        <v>879</v>
      </c>
      <c r="D2046" s="14" t="s">
        <v>2801</v>
      </c>
      <c r="E2046" s="39"/>
      <c r="F2046" s="14"/>
      <c r="G2046" s="14"/>
      <c r="H2046" s="14">
        <v>200</v>
      </c>
      <c r="I2046" s="14">
        <v>96.9</v>
      </c>
      <c r="J2046" s="9">
        <v>2.5</v>
      </c>
      <c r="K2046" s="14">
        <v>54.5</v>
      </c>
      <c r="L2046" s="14">
        <v>78.7</v>
      </c>
      <c r="M2046" s="14">
        <v>0.47</v>
      </c>
      <c r="N2046" s="14">
        <f t="shared" si="93"/>
        <v>0.49099099099099097</v>
      </c>
      <c r="O2046" s="14">
        <f t="shared" si="94"/>
        <v>10.993562231759688</v>
      </c>
      <c r="P2046" s="14"/>
      <c r="Q2046" s="14"/>
      <c r="R2046" s="14"/>
      <c r="W2046" t="s">
        <v>3530</v>
      </c>
      <c r="X2046" s="6">
        <v>2004</v>
      </c>
      <c r="Z2046" s="6">
        <v>0</v>
      </c>
      <c r="AD2046" s="14">
        <v>111</v>
      </c>
    </row>
    <row r="2047" spans="1:30">
      <c r="A2047" s="9">
        <v>12</v>
      </c>
      <c r="B2047" s="9" t="str">
        <f t="shared" si="95"/>
        <v>Sica LP 318651450 WT 4 ohm</v>
      </c>
      <c r="C2047" s="14" t="s">
        <v>879</v>
      </c>
      <c r="D2047" s="14" t="s">
        <v>2802</v>
      </c>
      <c r="E2047" s="39"/>
      <c r="F2047" s="14"/>
      <c r="G2047" s="14"/>
      <c r="H2047" s="14">
        <v>150</v>
      </c>
      <c r="I2047" s="14">
        <v>97.2</v>
      </c>
      <c r="J2047" s="9">
        <v>2</v>
      </c>
      <c r="K2047" s="14">
        <v>44.4</v>
      </c>
      <c r="L2047" s="14">
        <v>106</v>
      </c>
      <c r="M2047" s="14">
        <v>0.28999999999999998</v>
      </c>
      <c r="N2047" s="14">
        <f t="shared" si="93"/>
        <v>0.29019607843137252</v>
      </c>
      <c r="O2047" s="14">
        <f t="shared" si="94"/>
        <v>429.20000000005939</v>
      </c>
      <c r="P2047" s="14"/>
      <c r="Q2047" s="14"/>
      <c r="R2047" s="14"/>
      <c r="W2047" t="s">
        <v>3530</v>
      </c>
      <c r="X2047" s="6">
        <v>2004</v>
      </c>
      <c r="Z2047" s="6">
        <v>0</v>
      </c>
      <c r="AD2047" s="14">
        <v>153</v>
      </c>
    </row>
    <row r="2048" spans="1:30">
      <c r="A2048" s="9">
        <v>12</v>
      </c>
      <c r="B2048" s="9" t="str">
        <f t="shared" si="95"/>
        <v>Sica LP 318651450 WT 8 ohm</v>
      </c>
      <c r="C2048" s="14" t="s">
        <v>879</v>
      </c>
      <c r="D2048" s="14" t="s">
        <v>2803</v>
      </c>
      <c r="E2048" s="39"/>
      <c r="F2048" s="14"/>
      <c r="G2048" s="14"/>
      <c r="H2048" s="14">
        <v>150</v>
      </c>
      <c r="I2048" s="14">
        <v>98.9</v>
      </c>
      <c r="J2048" s="9">
        <v>2</v>
      </c>
      <c r="K2048" s="14">
        <v>49.7</v>
      </c>
      <c r="L2048" s="14">
        <v>90.7</v>
      </c>
      <c r="M2048" s="14">
        <v>0.28999999999999998</v>
      </c>
      <c r="N2048" s="14">
        <f t="shared" si="93"/>
        <v>0.29939759036144581</v>
      </c>
      <c r="O2048" s="14">
        <f t="shared" si="94"/>
        <v>9.2391025641025166</v>
      </c>
      <c r="P2048" s="14"/>
      <c r="Q2048" s="14"/>
      <c r="R2048" s="14"/>
      <c r="W2048" t="s">
        <v>3530</v>
      </c>
      <c r="X2048" s="6">
        <v>2004</v>
      </c>
      <c r="Z2048" s="6">
        <v>0</v>
      </c>
      <c r="AD2048" s="14">
        <v>166</v>
      </c>
    </row>
    <row r="2049" spans="1:30">
      <c r="A2049" s="9">
        <v>12</v>
      </c>
      <c r="B2049" s="9" t="str">
        <f t="shared" si="95"/>
        <v>Sica LP 31865N220 8 ohm</v>
      </c>
      <c r="C2049" s="14" t="s">
        <v>879</v>
      </c>
      <c r="D2049" s="14" t="s">
        <v>2804</v>
      </c>
      <c r="E2049" s="39"/>
      <c r="F2049" s="14"/>
      <c r="G2049" s="14"/>
      <c r="H2049" s="14">
        <v>150</v>
      </c>
      <c r="I2049" s="14">
        <v>98.2</v>
      </c>
      <c r="J2049" s="9">
        <v>3.5</v>
      </c>
      <c r="K2049" s="14">
        <v>50.4</v>
      </c>
      <c r="L2049" s="14">
        <v>97.6</v>
      </c>
      <c r="M2049" s="14">
        <v>0.33</v>
      </c>
      <c r="N2049" s="14">
        <f t="shared" si="93"/>
        <v>0.37894736842105264</v>
      </c>
      <c r="O2049" s="14">
        <f t="shared" si="94"/>
        <v>2.5548387096774192</v>
      </c>
      <c r="P2049" s="14"/>
      <c r="Q2049" s="14"/>
      <c r="R2049" s="14"/>
      <c r="W2049" t="s">
        <v>3530</v>
      </c>
      <c r="X2049" s="6">
        <v>2004</v>
      </c>
      <c r="Z2049" s="6">
        <v>0</v>
      </c>
      <c r="AD2049" s="14">
        <v>133</v>
      </c>
    </row>
    <row r="2050" spans="1:30">
      <c r="A2050" s="9">
        <v>12</v>
      </c>
      <c r="B2050" s="9" t="str">
        <f t="shared" si="95"/>
        <v>Sica LP 31865N220 T 4 ohm</v>
      </c>
      <c r="C2050" s="14" t="s">
        <v>879</v>
      </c>
      <c r="D2050" s="14" t="s">
        <v>2805</v>
      </c>
      <c r="E2050" s="39"/>
      <c r="F2050" s="14"/>
      <c r="G2050" s="14"/>
      <c r="H2050" s="14">
        <v>150</v>
      </c>
      <c r="I2050" s="14">
        <v>97.2</v>
      </c>
      <c r="J2050" s="9">
        <v>4</v>
      </c>
      <c r="K2050" s="14">
        <v>50</v>
      </c>
      <c r="L2050" s="14">
        <v>83.5</v>
      </c>
      <c r="M2050" s="14">
        <v>0.34</v>
      </c>
      <c r="N2050" s="14">
        <f t="shared" ref="N2050:N2113" si="96">IF(AD2050&gt;0,K2050/AD2050,0)</f>
        <v>0.4</v>
      </c>
      <c r="O2050" s="14">
        <f t="shared" ref="O2050:O2113" si="97">IF(AD2050&gt;0,1/(1/M2050-1/N2050),0)</f>
        <v>2.2666666666666679</v>
      </c>
      <c r="P2050" s="14"/>
      <c r="Q2050" s="14"/>
      <c r="R2050" s="14"/>
      <c r="W2050" t="s">
        <v>3530</v>
      </c>
      <c r="X2050" s="6">
        <v>2004</v>
      </c>
      <c r="Z2050" s="6">
        <v>0</v>
      </c>
      <c r="AD2050" s="14">
        <v>125</v>
      </c>
    </row>
    <row r="2051" spans="1:30">
      <c r="A2051" s="9">
        <v>12</v>
      </c>
      <c r="B2051" s="9" t="str">
        <f t="shared" ref="B2051:B2114" si="98">CONCATENATE(C2051,CHAR(32),D2051)</f>
        <v>Sica LP 31865N220 T 4 ohm</v>
      </c>
      <c r="C2051" s="14" t="s">
        <v>879</v>
      </c>
      <c r="D2051" s="14" t="s">
        <v>2805</v>
      </c>
      <c r="E2051" s="39"/>
      <c r="F2051" s="14"/>
      <c r="G2051" s="14"/>
      <c r="H2051" s="14">
        <v>150</v>
      </c>
      <c r="I2051" s="14">
        <v>97.2</v>
      </c>
      <c r="J2051" s="9">
        <v>4</v>
      </c>
      <c r="K2051" s="14">
        <v>50</v>
      </c>
      <c r="L2051" s="14">
        <v>83.5</v>
      </c>
      <c r="M2051" s="14">
        <v>0.34</v>
      </c>
      <c r="N2051" s="14">
        <f t="shared" si="96"/>
        <v>0.4</v>
      </c>
      <c r="O2051" s="14">
        <f t="shared" si="97"/>
        <v>2.2666666666666679</v>
      </c>
      <c r="P2051" s="14"/>
      <c r="Q2051" s="14"/>
      <c r="R2051" s="14"/>
      <c r="W2051" t="s">
        <v>3530</v>
      </c>
      <c r="X2051" s="6">
        <v>2004</v>
      </c>
      <c r="Z2051" s="6">
        <v>0</v>
      </c>
      <c r="AD2051" s="14">
        <v>125</v>
      </c>
    </row>
    <row r="2052" spans="1:30">
      <c r="A2052" s="9">
        <v>12</v>
      </c>
      <c r="B2052" s="9" t="str">
        <f t="shared" si="98"/>
        <v>Sica LP 31865N220 T 4 ohm</v>
      </c>
      <c r="C2052" s="14" t="s">
        <v>879</v>
      </c>
      <c r="D2052" s="14" t="s">
        <v>2805</v>
      </c>
      <c r="E2052" s="39"/>
      <c r="F2052" s="14"/>
      <c r="G2052" s="14"/>
      <c r="H2052" s="14">
        <v>150</v>
      </c>
      <c r="I2052" s="14">
        <v>97.3</v>
      </c>
      <c r="J2052" s="9">
        <v>4</v>
      </c>
      <c r="K2052" s="14">
        <v>49.6</v>
      </c>
      <c r="L2052" s="14">
        <v>82</v>
      </c>
      <c r="M2052" s="14">
        <v>0.32</v>
      </c>
      <c r="N2052" s="14">
        <f t="shared" si="96"/>
        <v>0.34929577464788736</v>
      </c>
      <c r="O2052" s="14">
        <f t="shared" si="97"/>
        <v>3.8153846153846138</v>
      </c>
      <c r="P2052" s="14"/>
      <c r="Q2052" s="14"/>
      <c r="R2052" s="14"/>
      <c r="W2052" t="s">
        <v>3530</v>
      </c>
      <c r="X2052" s="6">
        <v>2004</v>
      </c>
      <c r="Z2052" s="6">
        <v>0</v>
      </c>
      <c r="AD2052" s="14">
        <v>142</v>
      </c>
    </row>
    <row r="2053" spans="1:30">
      <c r="A2053" s="9">
        <v>12</v>
      </c>
      <c r="B2053" s="9" t="str">
        <f t="shared" si="98"/>
        <v>Sinus 30WBA15,6BP8</v>
      </c>
      <c r="C2053" s="14" t="s">
        <v>887</v>
      </c>
      <c r="D2053" s="14" t="s">
        <v>2806</v>
      </c>
      <c r="E2053" s="39"/>
      <c r="F2053" s="14"/>
      <c r="G2053" s="14"/>
      <c r="H2053" s="14">
        <v>800</v>
      </c>
      <c r="I2053" s="14"/>
      <c r="J2053" s="9">
        <v>10</v>
      </c>
      <c r="K2053" s="14">
        <v>25.1</v>
      </c>
      <c r="L2053" s="14">
        <v>216</v>
      </c>
      <c r="M2053" s="14">
        <v>0.56000000000000005</v>
      </c>
      <c r="N2053" s="14">
        <f t="shared" si="96"/>
        <v>0.59761904761904761</v>
      </c>
      <c r="O2053" s="14">
        <f t="shared" si="97"/>
        <v>8.8962025316455851</v>
      </c>
      <c r="P2053" s="14"/>
      <c r="Q2053" s="14"/>
      <c r="R2053" s="14"/>
      <c r="W2053" t="s">
        <v>3530</v>
      </c>
      <c r="X2053" s="6">
        <v>2004</v>
      </c>
      <c r="Z2053" s="6">
        <v>0</v>
      </c>
      <c r="AD2053" s="14">
        <v>42</v>
      </c>
    </row>
    <row r="2054" spans="1:30">
      <c r="A2054" s="9">
        <v>12</v>
      </c>
      <c r="B2054" s="9" t="str">
        <f t="shared" si="98"/>
        <v>Sonicraft SC12NRT</v>
      </c>
      <c r="C2054" s="14" t="s">
        <v>2807</v>
      </c>
      <c r="D2054" s="14" t="s">
        <v>2808</v>
      </c>
      <c r="E2054" s="39"/>
      <c r="F2054" s="14"/>
      <c r="G2054" s="14"/>
      <c r="H2054" s="14">
        <v>300</v>
      </c>
      <c r="I2054" s="14">
        <v>88.5</v>
      </c>
      <c r="J2054" s="9">
        <v>15</v>
      </c>
      <c r="K2054" s="14">
        <v>23.7</v>
      </c>
      <c r="L2054" s="14">
        <v>97.686000000000007</v>
      </c>
      <c r="M2054" s="14">
        <v>0.49099999999999999</v>
      </c>
      <c r="N2054" s="14">
        <f t="shared" si="96"/>
        <v>0.51521739130434785</v>
      </c>
      <c r="O2054" s="14">
        <f t="shared" si="97"/>
        <v>10.445870736086167</v>
      </c>
      <c r="P2054" s="14"/>
      <c r="Q2054" s="14"/>
      <c r="R2054" s="14"/>
      <c r="W2054" t="s">
        <v>3530</v>
      </c>
      <c r="X2054" s="6">
        <v>2004</v>
      </c>
      <c r="Z2054" s="6">
        <v>0</v>
      </c>
      <c r="AD2054" s="14">
        <v>46</v>
      </c>
    </row>
    <row r="2055" spans="1:30">
      <c r="A2055" s="9">
        <v>12</v>
      </c>
      <c r="B2055" s="9" t="str">
        <f t="shared" si="98"/>
        <v>Soundstream DV-12</v>
      </c>
      <c r="C2055" s="14" t="s">
        <v>1656</v>
      </c>
      <c r="D2055" s="14" t="s">
        <v>2809</v>
      </c>
      <c r="E2055" s="39"/>
      <c r="F2055" s="14"/>
      <c r="G2055" s="14"/>
      <c r="H2055" s="14">
        <v>1000</v>
      </c>
      <c r="I2055" s="14">
        <v>87</v>
      </c>
      <c r="J2055" s="9">
        <v>12.75</v>
      </c>
      <c r="K2055" s="14">
        <v>33.5</v>
      </c>
      <c r="L2055" s="14">
        <v>26.541</v>
      </c>
      <c r="M2055" s="14">
        <v>0.38350000000000001</v>
      </c>
      <c r="N2055" s="14">
        <f t="shared" si="96"/>
        <v>0.47183098591549294</v>
      </c>
      <c r="O2055" s="14">
        <f t="shared" si="97"/>
        <v>2.0485131148847961</v>
      </c>
      <c r="P2055" s="14"/>
      <c r="Q2055" s="14"/>
      <c r="R2055" s="14"/>
      <c r="W2055" t="s">
        <v>3530</v>
      </c>
      <c r="X2055" s="6">
        <v>2004</v>
      </c>
      <c r="Z2055" s="6">
        <v>0</v>
      </c>
      <c r="AD2055" s="14">
        <v>71</v>
      </c>
    </row>
    <row r="2056" spans="1:30">
      <c r="A2056" s="9">
        <v>12</v>
      </c>
      <c r="B2056" s="9" t="str">
        <f t="shared" si="98"/>
        <v>Soundstream EGW-12</v>
      </c>
      <c r="C2056" s="14" t="s">
        <v>1656</v>
      </c>
      <c r="D2056" s="14" t="s">
        <v>2810</v>
      </c>
      <c r="E2056" s="39"/>
      <c r="F2056" s="14"/>
      <c r="G2056" s="14"/>
      <c r="H2056" s="14">
        <v>250</v>
      </c>
      <c r="I2056" s="14">
        <v>89</v>
      </c>
      <c r="J2056" s="9">
        <v>5</v>
      </c>
      <c r="K2056" s="14">
        <v>25</v>
      </c>
      <c r="L2056" s="14">
        <v>100.467</v>
      </c>
      <c r="M2056" s="14">
        <v>0.41510000000000002</v>
      </c>
      <c r="N2056" s="14">
        <f t="shared" si="96"/>
        <v>0.43859649122807015</v>
      </c>
      <c r="O2056" s="14">
        <f t="shared" si="97"/>
        <v>7.7484506831927318</v>
      </c>
      <c r="P2056" s="14"/>
      <c r="Q2056" s="14"/>
      <c r="R2056" s="14"/>
      <c r="W2056" t="s">
        <v>3530</v>
      </c>
      <c r="X2056" s="6">
        <v>2004</v>
      </c>
      <c r="Z2056" s="6">
        <v>0</v>
      </c>
      <c r="AD2056" s="14">
        <v>57</v>
      </c>
    </row>
    <row r="2057" spans="1:30">
      <c r="A2057" s="9">
        <v>12</v>
      </c>
      <c r="B2057" s="9" t="str">
        <f t="shared" si="98"/>
        <v>Soundstream EXW-12</v>
      </c>
      <c r="C2057" s="14" t="s">
        <v>1656</v>
      </c>
      <c r="D2057" s="14" t="s">
        <v>2811</v>
      </c>
      <c r="E2057" s="39"/>
      <c r="F2057" s="14"/>
      <c r="G2057" s="14"/>
      <c r="H2057" s="14">
        <v>500</v>
      </c>
      <c r="I2057" s="14">
        <v>90.5</v>
      </c>
      <c r="J2057" s="9">
        <v>12.75</v>
      </c>
      <c r="K2057" s="14">
        <v>24</v>
      </c>
      <c r="L2057" s="14">
        <v>84.78</v>
      </c>
      <c r="M2057" s="14">
        <v>0.40300000000000002</v>
      </c>
      <c r="N2057" s="14">
        <f t="shared" si="96"/>
        <v>0.42105263157894735</v>
      </c>
      <c r="O2057" s="14">
        <f t="shared" si="97"/>
        <v>9.3994169096210012</v>
      </c>
      <c r="P2057" s="14"/>
      <c r="Q2057" s="14"/>
      <c r="R2057" s="14"/>
      <c r="W2057" t="s">
        <v>3530</v>
      </c>
      <c r="X2057" s="6">
        <v>2004</v>
      </c>
      <c r="Z2057" s="6">
        <v>0</v>
      </c>
      <c r="AD2057" s="14">
        <v>57</v>
      </c>
    </row>
    <row r="2058" spans="1:30">
      <c r="A2058" s="9">
        <v>12</v>
      </c>
      <c r="B2058" s="9" t="str">
        <f t="shared" si="98"/>
        <v>Soundstream R-12SQ</v>
      </c>
      <c r="C2058" s="14" t="s">
        <v>1656</v>
      </c>
      <c r="D2058" s="14" t="s">
        <v>2812</v>
      </c>
      <c r="E2058" s="39"/>
      <c r="F2058" s="14"/>
      <c r="G2058" s="14"/>
      <c r="H2058" s="14">
        <v>600</v>
      </c>
      <c r="I2058" s="14">
        <v>86</v>
      </c>
      <c r="J2058" s="9">
        <v>16.25</v>
      </c>
      <c r="K2058" s="14">
        <v>29</v>
      </c>
      <c r="L2058" s="14">
        <v>56.024999999999999</v>
      </c>
      <c r="M2058" s="14">
        <v>0.46500000000000002</v>
      </c>
      <c r="N2058" s="14">
        <f t="shared" si="96"/>
        <v>0.5178571428571429</v>
      </c>
      <c r="O2058" s="14">
        <f t="shared" si="97"/>
        <v>4.555743243243243</v>
      </c>
      <c r="P2058" s="14"/>
      <c r="Q2058" s="14"/>
      <c r="R2058" s="14"/>
      <c r="W2058" t="s">
        <v>3530</v>
      </c>
      <c r="X2058" s="6">
        <v>2004</v>
      </c>
      <c r="Z2058" s="6">
        <v>0</v>
      </c>
      <c r="AD2058" s="14">
        <v>56</v>
      </c>
    </row>
    <row r="2059" spans="1:30">
      <c r="A2059" s="9">
        <v>12</v>
      </c>
      <c r="B2059" s="9" t="str">
        <f t="shared" si="98"/>
        <v>Soundstream SPLX12/SPLX24</v>
      </c>
      <c r="C2059" s="14" t="s">
        <v>1656</v>
      </c>
      <c r="D2059" s="14" t="s">
        <v>2813</v>
      </c>
      <c r="E2059" s="39"/>
      <c r="F2059" s="14"/>
      <c r="G2059" s="14"/>
      <c r="H2059" s="14">
        <v>750</v>
      </c>
      <c r="I2059" s="14">
        <v>98.2</v>
      </c>
      <c r="J2059" s="9">
        <v>14.125</v>
      </c>
      <c r="K2059" s="14">
        <v>35.200000000000003</v>
      </c>
      <c r="L2059" s="14">
        <v>38.420999999999999</v>
      </c>
      <c r="M2059" s="14">
        <v>0.32200000000000001</v>
      </c>
      <c r="N2059" s="14">
        <f t="shared" si="96"/>
        <v>0.34174757281553403</v>
      </c>
      <c r="O2059" s="14">
        <f t="shared" si="97"/>
        <v>5.5724680432644904</v>
      </c>
      <c r="P2059" s="14"/>
      <c r="Q2059" s="14"/>
      <c r="R2059" s="14"/>
      <c r="W2059" t="s">
        <v>3530</v>
      </c>
      <c r="X2059" s="6">
        <v>2004</v>
      </c>
      <c r="Z2059" s="6">
        <v>0</v>
      </c>
      <c r="AD2059" s="14">
        <v>103</v>
      </c>
    </row>
    <row r="2060" spans="1:30">
      <c r="A2060" s="9">
        <v>12</v>
      </c>
      <c r="B2060" s="9" t="str">
        <f t="shared" si="98"/>
        <v>Soundstream T2-12</v>
      </c>
      <c r="C2060" s="14" t="s">
        <v>1656</v>
      </c>
      <c r="D2060" s="14" t="s">
        <v>2814</v>
      </c>
      <c r="E2060" s="39"/>
      <c r="F2060" s="14"/>
      <c r="G2060" s="14"/>
      <c r="H2060" s="14">
        <v>700</v>
      </c>
      <c r="I2060" s="14">
        <v>89</v>
      </c>
      <c r="J2060" s="9">
        <v>15.25</v>
      </c>
      <c r="K2060" s="14">
        <v>28</v>
      </c>
      <c r="L2060" s="14">
        <v>39.500999999999998</v>
      </c>
      <c r="M2060" s="14">
        <v>0.28239999999999998</v>
      </c>
      <c r="N2060" s="14">
        <f t="shared" si="96"/>
        <v>0.30434782608695654</v>
      </c>
      <c r="O2060" s="14">
        <f t="shared" si="97"/>
        <v>3.9160063391442117</v>
      </c>
      <c r="P2060" s="14"/>
      <c r="Q2060" s="14"/>
      <c r="R2060" s="14"/>
      <c r="W2060" t="s">
        <v>3530</v>
      </c>
      <c r="X2060" s="6">
        <v>2004</v>
      </c>
      <c r="Z2060" s="6">
        <v>0</v>
      </c>
      <c r="AD2060" s="14">
        <v>92</v>
      </c>
    </row>
    <row r="2061" spans="1:30">
      <c r="A2061" s="9">
        <v>12</v>
      </c>
      <c r="B2061" s="9" t="str">
        <f t="shared" si="98"/>
        <v>Speakerlab W1248B</v>
      </c>
      <c r="C2061" s="14" t="s">
        <v>1658</v>
      </c>
      <c r="D2061" s="14" t="s">
        <v>2815</v>
      </c>
      <c r="E2061" s="39"/>
      <c r="F2061" s="14"/>
      <c r="G2061" s="14"/>
      <c r="H2061" s="14">
        <v>200</v>
      </c>
      <c r="I2061" s="14">
        <v>95</v>
      </c>
      <c r="J2061" s="9">
        <v>3</v>
      </c>
      <c r="K2061" s="14">
        <v>30</v>
      </c>
      <c r="L2061" s="14">
        <v>209.97</v>
      </c>
      <c r="M2061" s="14">
        <v>0.28010000000000002</v>
      </c>
      <c r="N2061" s="14">
        <f t="shared" si="96"/>
        <v>0.3125</v>
      </c>
      <c r="O2061" s="14">
        <f t="shared" si="97"/>
        <v>2.7015817901234591</v>
      </c>
      <c r="P2061" s="14"/>
      <c r="Q2061" s="14"/>
      <c r="R2061" s="14"/>
      <c r="W2061" t="s">
        <v>3530</v>
      </c>
      <c r="X2061" s="6">
        <v>2004</v>
      </c>
      <c r="Z2061" s="6">
        <v>0</v>
      </c>
      <c r="AD2061" s="14">
        <v>96</v>
      </c>
    </row>
    <row r="2062" spans="1:30">
      <c r="A2062" s="9">
        <v>12</v>
      </c>
      <c r="B2062" s="9" t="str">
        <f t="shared" si="98"/>
        <v>SPL 123M</v>
      </c>
      <c r="C2062" s="14" t="s">
        <v>723</v>
      </c>
      <c r="D2062" s="14" t="s">
        <v>2816</v>
      </c>
      <c r="E2062" s="39"/>
      <c r="F2062" s="14"/>
      <c r="G2062" s="14"/>
      <c r="H2062" s="14">
        <v>250</v>
      </c>
      <c r="I2062" s="14">
        <v>99</v>
      </c>
      <c r="J2062" s="9">
        <v>3.75</v>
      </c>
      <c r="K2062" s="14">
        <v>45</v>
      </c>
      <c r="L2062" s="14">
        <v>69</v>
      </c>
      <c r="M2062" s="14">
        <v>0.16</v>
      </c>
      <c r="N2062" s="14">
        <f t="shared" si="96"/>
        <v>0.16014234875444841</v>
      </c>
      <c r="O2062" s="14">
        <f t="shared" si="97"/>
        <v>179.99999999997186</v>
      </c>
      <c r="P2062" s="14"/>
      <c r="Q2062" s="14"/>
      <c r="R2062" s="14"/>
      <c r="W2062" t="s">
        <v>3530</v>
      </c>
      <c r="X2062" s="6">
        <v>2004</v>
      </c>
      <c r="Z2062" s="6">
        <v>0</v>
      </c>
      <c r="AD2062" s="14">
        <v>281</v>
      </c>
    </row>
    <row r="2063" spans="1:30">
      <c r="A2063" s="9">
        <v>12</v>
      </c>
      <c r="B2063" s="9" t="str">
        <f t="shared" si="98"/>
        <v>SPL 124M</v>
      </c>
      <c r="C2063" s="14" t="s">
        <v>723</v>
      </c>
      <c r="D2063" s="14" t="s">
        <v>2817</v>
      </c>
      <c r="E2063" s="39"/>
      <c r="F2063" s="14"/>
      <c r="G2063" s="14"/>
      <c r="H2063" s="14">
        <v>450</v>
      </c>
      <c r="I2063" s="14">
        <v>99</v>
      </c>
      <c r="J2063" s="9">
        <v>5.5</v>
      </c>
      <c r="K2063" s="14">
        <v>57</v>
      </c>
      <c r="L2063" s="14">
        <v>47</v>
      </c>
      <c r="M2063" s="14">
        <v>0.18</v>
      </c>
      <c r="N2063" s="14">
        <f t="shared" si="96"/>
        <v>0.19</v>
      </c>
      <c r="O2063" s="14">
        <f t="shared" si="97"/>
        <v>3.4200000000000066</v>
      </c>
      <c r="P2063" s="14"/>
      <c r="Q2063" s="14"/>
      <c r="R2063" s="14"/>
      <c r="W2063" t="s">
        <v>3530</v>
      </c>
      <c r="X2063" s="6">
        <v>2004</v>
      </c>
      <c r="Z2063" s="6">
        <v>0</v>
      </c>
      <c r="AD2063" s="14">
        <v>300</v>
      </c>
    </row>
    <row r="2064" spans="1:30">
      <c r="A2064" s="9">
        <v>12</v>
      </c>
      <c r="B2064" s="9" t="str">
        <f t="shared" si="98"/>
        <v>SPL 124W</v>
      </c>
      <c r="C2064" s="14" t="s">
        <v>723</v>
      </c>
      <c r="D2064" s="14" t="s">
        <v>2818</v>
      </c>
      <c r="E2064" s="39"/>
      <c r="F2064" s="14"/>
      <c r="G2064" s="14"/>
      <c r="H2064" s="14">
        <v>600</v>
      </c>
      <c r="I2064" s="14">
        <v>94</v>
      </c>
      <c r="J2064" s="9">
        <v>12.5</v>
      </c>
      <c r="K2064" s="14">
        <v>41</v>
      </c>
      <c r="L2064" s="14">
        <v>66</v>
      </c>
      <c r="M2064" s="14">
        <v>0.18</v>
      </c>
      <c r="N2064" s="14">
        <f t="shared" si="96"/>
        <v>0.18981481481481483</v>
      </c>
      <c r="O2064" s="14">
        <f t="shared" si="97"/>
        <v>3.4811320754716926</v>
      </c>
      <c r="P2064" s="14"/>
      <c r="Q2064" s="14"/>
      <c r="R2064" s="14"/>
      <c r="W2064" t="s">
        <v>3530</v>
      </c>
      <c r="X2064" s="6">
        <v>2004</v>
      </c>
      <c r="Z2064" s="6">
        <v>0</v>
      </c>
      <c r="AD2064" s="14">
        <v>216</v>
      </c>
    </row>
    <row r="2065" spans="1:30">
      <c r="A2065" s="9">
        <v>12</v>
      </c>
      <c r="B2065" s="9" t="str">
        <f t="shared" si="98"/>
        <v>Stage Audio PAX 128</v>
      </c>
      <c r="C2065" s="14" t="s">
        <v>2819</v>
      </c>
      <c r="D2065" s="14" t="s">
        <v>2820</v>
      </c>
      <c r="E2065" s="39"/>
      <c r="F2065" s="14"/>
      <c r="G2065" s="14"/>
      <c r="H2065" s="14">
        <v>350</v>
      </c>
      <c r="I2065" s="14">
        <v>94</v>
      </c>
      <c r="J2065" s="9">
        <v>14</v>
      </c>
      <c r="K2065" s="14">
        <v>53</v>
      </c>
      <c r="L2065" s="14">
        <v>63</v>
      </c>
      <c r="M2065" s="14">
        <v>0.59</v>
      </c>
      <c r="N2065" s="14">
        <f t="shared" si="96"/>
        <v>0.66249999999999998</v>
      </c>
      <c r="O2065" s="14">
        <f t="shared" si="97"/>
        <v>5.3913793103448269</v>
      </c>
      <c r="P2065" s="14"/>
      <c r="Q2065" s="14"/>
      <c r="R2065" s="14"/>
      <c r="W2065" t="s">
        <v>3530</v>
      </c>
      <c r="X2065" s="6">
        <v>2004</v>
      </c>
      <c r="Z2065" s="6">
        <v>0</v>
      </c>
      <c r="AD2065" s="14">
        <v>80</v>
      </c>
    </row>
    <row r="2066" spans="1:30">
      <c r="A2066" s="9">
        <v>12</v>
      </c>
      <c r="B2066" s="9" t="str">
        <f t="shared" si="98"/>
        <v>Stillwater C-12</v>
      </c>
      <c r="C2066" s="14" t="s">
        <v>1292</v>
      </c>
      <c r="D2066" s="14" t="s">
        <v>2821</v>
      </c>
      <c r="E2066" s="39"/>
      <c r="F2066" s="14"/>
      <c r="G2066" s="14"/>
      <c r="H2066" s="14">
        <v>400</v>
      </c>
      <c r="I2066" s="14">
        <v>94</v>
      </c>
      <c r="J2066" s="9"/>
      <c r="K2066" s="14">
        <v>17</v>
      </c>
      <c r="L2066" s="14">
        <v>464.61</v>
      </c>
      <c r="M2066" s="14">
        <v>0.31900000000000001</v>
      </c>
      <c r="N2066" s="14">
        <f t="shared" si="96"/>
        <v>0</v>
      </c>
      <c r="O2066" s="14">
        <f t="shared" si="97"/>
        <v>0</v>
      </c>
      <c r="P2066" s="14"/>
      <c r="Q2066" s="14"/>
      <c r="R2066" s="14"/>
      <c r="W2066" t="s">
        <v>3530</v>
      </c>
      <c r="X2066" s="6">
        <v>2004</v>
      </c>
      <c r="Z2066" s="6">
        <v>0</v>
      </c>
      <c r="AD2066" s="14"/>
    </row>
    <row r="2067" spans="1:30">
      <c r="A2067" s="9">
        <v>12</v>
      </c>
      <c r="B2067" s="9" t="str">
        <f t="shared" si="98"/>
        <v>Stillwater F-12</v>
      </c>
      <c r="C2067" s="14" t="s">
        <v>1292</v>
      </c>
      <c r="D2067" s="14" t="s">
        <v>2822</v>
      </c>
      <c r="E2067" s="39"/>
      <c r="F2067" s="14"/>
      <c r="G2067" s="14"/>
      <c r="H2067" s="14">
        <v>400</v>
      </c>
      <c r="I2067" s="14">
        <v>93</v>
      </c>
      <c r="J2067" s="9"/>
      <c r="K2067" s="14">
        <v>31</v>
      </c>
      <c r="L2067" s="14">
        <v>134</v>
      </c>
      <c r="M2067" s="14">
        <v>0.50800000000000001</v>
      </c>
      <c r="N2067" s="14">
        <f t="shared" si="96"/>
        <v>0</v>
      </c>
      <c r="O2067" s="14">
        <f t="shared" si="97"/>
        <v>0</v>
      </c>
      <c r="P2067" s="14"/>
      <c r="Q2067" s="14"/>
      <c r="R2067" s="14"/>
      <c r="W2067" t="s">
        <v>3530</v>
      </c>
      <c r="X2067" s="6">
        <v>2004</v>
      </c>
      <c r="Z2067" s="6">
        <v>0</v>
      </c>
      <c r="AD2067" s="14"/>
    </row>
    <row r="2068" spans="1:30">
      <c r="A2068" s="9">
        <v>12</v>
      </c>
      <c r="B2068" s="9" t="str">
        <f t="shared" si="98"/>
        <v>Stryke Audio AV12</v>
      </c>
      <c r="C2068" s="14" t="s">
        <v>2823</v>
      </c>
      <c r="D2068" s="14" t="s">
        <v>2824</v>
      </c>
      <c r="E2068" s="39"/>
      <c r="F2068" s="14"/>
      <c r="G2068" s="14"/>
      <c r="H2068" s="14">
        <v>500</v>
      </c>
      <c r="I2068" s="14">
        <v>85.5</v>
      </c>
      <c r="J2068" s="9">
        <v>23</v>
      </c>
      <c r="K2068" s="14">
        <v>21</v>
      </c>
      <c r="L2068" s="14">
        <v>88</v>
      </c>
      <c r="M2068" s="14">
        <v>0.36599999999999999</v>
      </c>
      <c r="N2068" s="14">
        <f t="shared" si="96"/>
        <v>0.39622641509433965</v>
      </c>
      <c r="O2068" s="14">
        <f t="shared" si="97"/>
        <v>4.797752808988764</v>
      </c>
      <c r="P2068" s="14"/>
      <c r="Q2068" s="14"/>
      <c r="R2068" s="14"/>
      <c r="W2068" t="s">
        <v>3530</v>
      </c>
      <c r="X2068" s="6">
        <v>2004</v>
      </c>
      <c r="Z2068" s="6">
        <v>0</v>
      </c>
      <c r="AD2068" s="14">
        <v>53</v>
      </c>
    </row>
    <row r="2069" spans="1:30">
      <c r="A2069" s="9">
        <v>12</v>
      </c>
      <c r="B2069" s="9" t="str">
        <f t="shared" si="98"/>
        <v>Stryke Audio AV12 (alt)</v>
      </c>
      <c r="C2069" s="14" t="s">
        <v>2823</v>
      </c>
      <c r="D2069" s="14" t="s">
        <v>2825</v>
      </c>
      <c r="E2069" s="39"/>
      <c r="F2069" s="14"/>
      <c r="G2069" s="14"/>
      <c r="H2069" s="14">
        <v>500</v>
      </c>
      <c r="I2069" s="14">
        <v>85.5</v>
      </c>
      <c r="J2069" s="9">
        <v>23</v>
      </c>
      <c r="K2069" s="14">
        <v>24.85</v>
      </c>
      <c r="L2069" s="14">
        <v>48.44</v>
      </c>
      <c r="M2069" s="14">
        <v>0.45200000000000001</v>
      </c>
      <c r="N2069" s="14">
        <f t="shared" si="96"/>
        <v>0.48725490196078436</v>
      </c>
      <c r="O2069" s="14">
        <f t="shared" si="97"/>
        <v>6.2470522803114488</v>
      </c>
      <c r="P2069" s="14"/>
      <c r="Q2069" s="14"/>
      <c r="R2069" s="14"/>
      <c r="W2069" t="s">
        <v>3530</v>
      </c>
      <c r="X2069" s="6">
        <v>2004</v>
      </c>
      <c r="Z2069" s="6">
        <v>0</v>
      </c>
      <c r="AD2069" s="14">
        <v>51</v>
      </c>
    </row>
    <row r="2070" spans="1:30">
      <c r="A2070" s="9">
        <v>12</v>
      </c>
      <c r="B2070" s="9" t="str">
        <f t="shared" si="98"/>
        <v>Supravox 285-2000EXC</v>
      </c>
      <c r="C2070" s="14" t="s">
        <v>1209</v>
      </c>
      <c r="D2070" s="14" t="s">
        <v>2826</v>
      </c>
      <c r="E2070" s="39"/>
      <c r="F2070" s="14"/>
      <c r="G2070" s="14"/>
      <c r="H2070" s="14">
        <v>70</v>
      </c>
      <c r="I2070" s="14">
        <v>102</v>
      </c>
      <c r="J2070" s="9">
        <v>4</v>
      </c>
      <c r="K2070" s="14">
        <v>53</v>
      </c>
      <c r="L2070" s="14">
        <v>154</v>
      </c>
      <c r="M2070" s="14">
        <v>0.21</v>
      </c>
      <c r="N2070" s="14">
        <f t="shared" si="96"/>
        <v>0.21991701244813278</v>
      </c>
      <c r="O2070" s="14">
        <f t="shared" si="97"/>
        <v>4.6569037656903793</v>
      </c>
      <c r="P2070" s="14"/>
      <c r="Q2070" s="14"/>
      <c r="R2070" s="14"/>
      <c r="W2070" t="s">
        <v>3530</v>
      </c>
      <c r="X2070" s="6">
        <v>2004</v>
      </c>
      <c r="Z2070" s="6">
        <v>0</v>
      </c>
      <c r="AD2070" s="14">
        <v>241</v>
      </c>
    </row>
    <row r="2071" spans="1:30">
      <c r="A2071" s="9">
        <v>12</v>
      </c>
      <c r="B2071" s="9" t="str">
        <f t="shared" si="98"/>
        <v>TAD TM-1201</v>
      </c>
      <c r="C2071" s="14" t="s">
        <v>2264</v>
      </c>
      <c r="D2071" s="14" t="s">
        <v>2827</v>
      </c>
      <c r="E2071" s="39"/>
      <c r="F2071" s="14"/>
      <c r="G2071" s="14"/>
      <c r="H2071" s="14">
        <v>150</v>
      </c>
      <c r="I2071" s="14">
        <v>100</v>
      </c>
      <c r="J2071" s="9">
        <v>2.5</v>
      </c>
      <c r="K2071" s="14">
        <v>52</v>
      </c>
      <c r="L2071" s="14">
        <v>63</v>
      </c>
      <c r="M2071" s="14">
        <v>0.14000000000000001</v>
      </c>
      <c r="N2071" s="14">
        <f t="shared" si="96"/>
        <v>0.14985590778097982</v>
      </c>
      <c r="O2071" s="14">
        <f t="shared" si="97"/>
        <v>2.1286549707602376</v>
      </c>
      <c r="P2071" s="14"/>
      <c r="Q2071" s="14"/>
      <c r="R2071" s="14"/>
      <c r="W2071" t="s">
        <v>3530</v>
      </c>
      <c r="X2071" s="6">
        <v>2004</v>
      </c>
      <c r="Z2071" s="6">
        <v>0</v>
      </c>
      <c r="AD2071" s="14">
        <v>347</v>
      </c>
    </row>
    <row r="2072" spans="1:30">
      <c r="A2072" s="9">
        <v>12</v>
      </c>
      <c r="B2072" s="9" t="str">
        <f t="shared" si="98"/>
        <v>TAD TM-1201h</v>
      </c>
      <c r="C2072" s="14" t="s">
        <v>2264</v>
      </c>
      <c r="D2072" s="14" t="s">
        <v>2828</v>
      </c>
      <c r="E2072" s="39"/>
      <c r="F2072" s="14"/>
      <c r="G2072" s="14"/>
      <c r="H2072" s="14">
        <v>150</v>
      </c>
      <c r="I2072" s="14">
        <v>100</v>
      </c>
      <c r="J2072" s="9">
        <v>2.5</v>
      </c>
      <c r="K2072" s="14">
        <v>52</v>
      </c>
      <c r="L2072" s="14">
        <v>63</v>
      </c>
      <c r="M2072" s="14">
        <v>0.14000000000000001</v>
      </c>
      <c r="N2072" s="14">
        <f t="shared" si="96"/>
        <v>0.14985590778097982</v>
      </c>
      <c r="O2072" s="14">
        <f t="shared" si="97"/>
        <v>2.1286549707602376</v>
      </c>
      <c r="P2072" s="14"/>
      <c r="Q2072" s="14"/>
      <c r="R2072" s="14"/>
      <c r="W2072" t="s">
        <v>3530</v>
      </c>
      <c r="X2072" s="6">
        <v>2004</v>
      </c>
      <c r="Z2072" s="6">
        <v>0</v>
      </c>
      <c r="AD2072" s="14">
        <v>347</v>
      </c>
    </row>
    <row r="2073" spans="1:30">
      <c r="A2073" s="9">
        <v>12</v>
      </c>
      <c r="B2073" s="9" t="str">
        <f t="shared" si="98"/>
        <v>Tang Band WQ-1002</v>
      </c>
      <c r="C2073" s="14" t="s">
        <v>14</v>
      </c>
      <c r="D2073" s="14" t="s">
        <v>2829</v>
      </c>
      <c r="E2073" s="39"/>
      <c r="F2073" s="14"/>
      <c r="G2073" s="14"/>
      <c r="H2073" s="14">
        <v>800</v>
      </c>
      <c r="I2073" s="14">
        <v>95</v>
      </c>
      <c r="J2073" s="9">
        <v>5</v>
      </c>
      <c r="K2073" s="14">
        <v>68</v>
      </c>
      <c r="L2073" s="14">
        <v>24.8</v>
      </c>
      <c r="M2073" s="14">
        <v>0.32</v>
      </c>
      <c r="N2073" s="14">
        <f t="shared" si="96"/>
        <v>0.35051546391752575</v>
      </c>
      <c r="O2073" s="14">
        <f t="shared" si="97"/>
        <v>3.6756756756756768</v>
      </c>
      <c r="P2073" s="14"/>
      <c r="Q2073" s="14"/>
      <c r="R2073" s="14"/>
      <c r="W2073" t="s">
        <v>3530</v>
      </c>
      <c r="X2073" s="6">
        <v>2004</v>
      </c>
      <c r="Z2073" s="6">
        <v>0</v>
      </c>
      <c r="AD2073" s="14">
        <v>194</v>
      </c>
    </row>
    <row r="2074" spans="1:30">
      <c r="A2074" s="9">
        <v>12</v>
      </c>
      <c r="B2074" s="9" t="str">
        <f t="shared" si="98"/>
        <v>Tang Band WQ-1005</v>
      </c>
      <c r="C2074" s="14" t="s">
        <v>14</v>
      </c>
      <c r="D2074" s="14" t="s">
        <v>2830</v>
      </c>
      <c r="E2074" s="39"/>
      <c r="F2074" s="14"/>
      <c r="G2074" s="14"/>
      <c r="H2074" s="14">
        <v>300</v>
      </c>
      <c r="I2074" s="14">
        <v>95</v>
      </c>
      <c r="J2074" s="9">
        <v>2</v>
      </c>
      <c r="K2074" s="14">
        <v>45</v>
      </c>
      <c r="L2074" s="14">
        <v>80</v>
      </c>
      <c r="M2074" s="14">
        <v>0.36</v>
      </c>
      <c r="N2074" s="14">
        <f t="shared" si="96"/>
        <v>0.39130434782608697</v>
      </c>
      <c r="O2074" s="14">
        <f t="shared" si="97"/>
        <v>4.4999999999999982</v>
      </c>
      <c r="P2074" s="14"/>
      <c r="Q2074" s="14"/>
      <c r="R2074" s="14"/>
      <c r="W2074" t="s">
        <v>3530</v>
      </c>
      <c r="X2074" s="6">
        <v>2004</v>
      </c>
      <c r="Z2074" s="6">
        <v>0</v>
      </c>
      <c r="AD2074" s="14">
        <v>115</v>
      </c>
    </row>
    <row r="2075" spans="1:30">
      <c r="A2075" s="9">
        <v>12</v>
      </c>
      <c r="B2075" s="9" t="str">
        <f t="shared" si="98"/>
        <v>Tang Band WQ-1006</v>
      </c>
      <c r="C2075" s="14" t="s">
        <v>14</v>
      </c>
      <c r="D2075" s="14" t="s">
        <v>2831</v>
      </c>
      <c r="E2075" s="39"/>
      <c r="F2075" s="14"/>
      <c r="G2075" s="14"/>
      <c r="H2075" s="14">
        <v>500</v>
      </c>
      <c r="I2075" s="14">
        <v>97</v>
      </c>
      <c r="J2075" s="9">
        <v>1</v>
      </c>
      <c r="K2075" s="14">
        <v>65</v>
      </c>
      <c r="L2075" s="14">
        <v>42</v>
      </c>
      <c r="M2075" s="14">
        <v>0.3</v>
      </c>
      <c r="N2075" s="14">
        <f t="shared" si="96"/>
        <v>0.35911602209944754</v>
      </c>
      <c r="O2075" s="14">
        <f t="shared" si="97"/>
        <v>1.8224299065420553</v>
      </c>
      <c r="P2075" s="14"/>
      <c r="Q2075" s="14"/>
      <c r="R2075" s="14"/>
      <c r="W2075" t="s">
        <v>3530</v>
      </c>
      <c r="X2075" s="6">
        <v>2004</v>
      </c>
      <c r="Z2075" s="6">
        <v>0</v>
      </c>
      <c r="AD2075" s="14">
        <v>181</v>
      </c>
    </row>
    <row r="2076" spans="1:30">
      <c r="A2076" s="9">
        <v>12</v>
      </c>
      <c r="B2076" s="9" t="str">
        <f t="shared" si="98"/>
        <v>Tang Band WQ-935</v>
      </c>
      <c r="C2076" s="14" t="s">
        <v>14</v>
      </c>
      <c r="D2076" s="14" t="s">
        <v>2832</v>
      </c>
      <c r="E2076" s="39"/>
      <c r="F2076" s="14"/>
      <c r="G2076" s="14"/>
      <c r="H2076" s="14">
        <v>300</v>
      </c>
      <c r="I2076" s="14">
        <v>90</v>
      </c>
      <c r="J2076" s="9">
        <v>12</v>
      </c>
      <c r="K2076" s="14">
        <v>23</v>
      </c>
      <c r="L2076" s="14">
        <v>128.6</v>
      </c>
      <c r="M2076" s="14">
        <v>0.27</v>
      </c>
      <c r="N2076" s="14">
        <f t="shared" si="96"/>
        <v>0.29113924050632911</v>
      </c>
      <c r="O2076" s="14">
        <f t="shared" si="97"/>
        <v>3.7185628742515049</v>
      </c>
      <c r="P2076" s="14"/>
      <c r="Q2076" s="14"/>
      <c r="R2076" s="14"/>
      <c r="W2076" t="s">
        <v>3530</v>
      </c>
      <c r="X2076" s="6">
        <v>2004</v>
      </c>
      <c r="Z2076" s="6">
        <v>0</v>
      </c>
      <c r="AD2076" s="14">
        <v>79</v>
      </c>
    </row>
    <row r="2077" spans="1:30">
      <c r="A2077" s="9">
        <v>12</v>
      </c>
      <c r="B2077" s="9" t="str">
        <f t="shared" si="98"/>
        <v>Tang Band WQ-999</v>
      </c>
      <c r="C2077" s="14" t="s">
        <v>14</v>
      </c>
      <c r="D2077" s="14" t="s">
        <v>2833</v>
      </c>
      <c r="E2077" s="39"/>
      <c r="F2077" s="14"/>
      <c r="G2077" s="14"/>
      <c r="H2077" s="14">
        <v>1000</v>
      </c>
      <c r="I2077" s="14">
        <v>94</v>
      </c>
      <c r="J2077" s="9">
        <v>6</v>
      </c>
      <c r="K2077" s="14">
        <v>60</v>
      </c>
      <c r="L2077" s="14">
        <v>21.28</v>
      </c>
      <c r="M2077" s="14">
        <v>0.37</v>
      </c>
      <c r="N2077" s="14">
        <f t="shared" si="96"/>
        <v>0.42857142857142855</v>
      </c>
      <c r="O2077" s="14">
        <f t="shared" si="97"/>
        <v>2.7073170731707332</v>
      </c>
      <c r="P2077" s="14"/>
      <c r="Q2077" s="14"/>
      <c r="R2077" s="14"/>
      <c r="W2077" t="s">
        <v>3530</v>
      </c>
      <c r="X2077" s="6">
        <v>2004</v>
      </c>
      <c r="Z2077" s="6">
        <v>0</v>
      </c>
      <c r="AD2077" s="14">
        <v>140</v>
      </c>
    </row>
    <row r="2078" spans="1:30">
      <c r="A2078" s="9">
        <v>12</v>
      </c>
      <c r="B2078" s="9" t="str">
        <f t="shared" si="98"/>
        <v>Tannoy Gold 12"</v>
      </c>
      <c r="C2078" s="14" t="s">
        <v>2834</v>
      </c>
      <c r="D2078" s="14" t="s">
        <v>2835</v>
      </c>
      <c r="E2078" s="39"/>
      <c r="F2078" s="14"/>
      <c r="G2078" s="14"/>
      <c r="H2078" s="14">
        <v>30</v>
      </c>
      <c r="I2078" s="14">
        <v>93.4</v>
      </c>
      <c r="J2078" s="9"/>
      <c r="K2078" s="14">
        <v>49.7</v>
      </c>
      <c r="L2078" s="14">
        <v>99.7</v>
      </c>
      <c r="M2078" s="14">
        <v>0.24</v>
      </c>
      <c r="N2078" s="14">
        <f t="shared" si="96"/>
        <v>0.2906432748538012</v>
      </c>
      <c r="O2078" s="14">
        <f t="shared" si="97"/>
        <v>1.377367205542724</v>
      </c>
      <c r="P2078" s="14"/>
      <c r="Q2078" s="14"/>
      <c r="R2078" s="14"/>
      <c r="W2078" t="s">
        <v>3530</v>
      </c>
      <c r="X2078" s="6">
        <v>2004</v>
      </c>
      <c r="Z2078" s="6">
        <v>0</v>
      </c>
      <c r="AD2078" s="14">
        <v>171</v>
      </c>
    </row>
    <row r="2079" spans="1:30">
      <c r="A2079" s="9">
        <v>12</v>
      </c>
      <c r="B2079" s="9" t="str">
        <f t="shared" si="98"/>
        <v>Tannoy HPD 315A</v>
      </c>
      <c r="C2079" s="14" t="s">
        <v>2834</v>
      </c>
      <c r="D2079" s="14" t="s">
        <v>2836</v>
      </c>
      <c r="E2079" s="39"/>
      <c r="F2079" s="14"/>
      <c r="G2079" s="14"/>
      <c r="H2079" s="14">
        <v>60</v>
      </c>
      <c r="I2079" s="14">
        <v>93.4</v>
      </c>
      <c r="J2079" s="9"/>
      <c r="K2079" s="14">
        <v>25</v>
      </c>
      <c r="L2079" s="14">
        <v>276</v>
      </c>
      <c r="M2079" s="14">
        <v>0.2</v>
      </c>
      <c r="N2079" s="14">
        <f t="shared" si="96"/>
        <v>0.21929824561403508</v>
      </c>
      <c r="O2079" s="14">
        <f t="shared" si="97"/>
        <v>2.2727272727272751</v>
      </c>
      <c r="P2079" s="14"/>
      <c r="Q2079" s="14"/>
      <c r="R2079" s="14"/>
      <c r="W2079" t="s">
        <v>3530</v>
      </c>
      <c r="X2079" s="6">
        <v>2004</v>
      </c>
      <c r="Z2079" s="6">
        <v>0</v>
      </c>
      <c r="AD2079" s="14">
        <v>114</v>
      </c>
    </row>
    <row r="2080" spans="1:30">
      <c r="A2080" s="9">
        <v>12</v>
      </c>
      <c r="B2080" s="9" t="str">
        <f t="shared" si="98"/>
        <v>Tannoy Monitor Red 12"</v>
      </c>
      <c r="C2080" s="14" t="s">
        <v>2834</v>
      </c>
      <c r="D2080" s="14" t="s">
        <v>2837</v>
      </c>
      <c r="E2080" s="39"/>
      <c r="F2080" s="14"/>
      <c r="G2080" s="14"/>
      <c r="H2080" s="14">
        <v>30</v>
      </c>
      <c r="I2080" s="14">
        <v>97.8</v>
      </c>
      <c r="J2080" s="9"/>
      <c r="K2080" s="14">
        <v>48.6</v>
      </c>
      <c r="L2080" s="14">
        <v>99.6</v>
      </c>
      <c r="M2080" s="14">
        <v>0.154</v>
      </c>
      <c r="N2080" s="14">
        <f t="shared" si="96"/>
        <v>0.15779220779220779</v>
      </c>
      <c r="O2080" s="14">
        <f t="shared" si="97"/>
        <v>6.4078767123287701</v>
      </c>
      <c r="P2080" s="14"/>
      <c r="Q2080" s="14"/>
      <c r="R2080" s="14"/>
      <c r="W2080" t="s">
        <v>3530</v>
      </c>
      <c r="X2080" s="6">
        <v>2004</v>
      </c>
      <c r="Z2080" s="6">
        <v>0</v>
      </c>
      <c r="AD2080" s="14">
        <v>308</v>
      </c>
    </row>
    <row r="2081" spans="1:30">
      <c r="A2081" s="9">
        <v>12</v>
      </c>
      <c r="B2081" s="9" t="str">
        <f t="shared" si="98"/>
        <v>Tannoy Monitor Silver 12"</v>
      </c>
      <c r="C2081" s="14" t="s">
        <v>2834</v>
      </c>
      <c r="D2081" s="14" t="s">
        <v>2838</v>
      </c>
      <c r="E2081" s="39"/>
      <c r="F2081" s="14"/>
      <c r="G2081" s="14"/>
      <c r="H2081" s="14">
        <v>15</v>
      </c>
      <c r="I2081" s="14">
        <v>93.4</v>
      </c>
      <c r="J2081" s="9"/>
      <c r="K2081" s="14">
        <v>49.7</v>
      </c>
      <c r="L2081" s="14">
        <v>99.7</v>
      </c>
      <c r="M2081" s="14">
        <v>0.24</v>
      </c>
      <c r="N2081" s="14">
        <f t="shared" si="96"/>
        <v>0.2906432748538012</v>
      </c>
      <c r="O2081" s="14">
        <f t="shared" si="97"/>
        <v>1.377367205542724</v>
      </c>
      <c r="P2081" s="14"/>
      <c r="Q2081" s="14"/>
      <c r="R2081" s="14"/>
      <c r="W2081" t="s">
        <v>3530</v>
      </c>
      <c r="X2081" s="6">
        <v>2004</v>
      </c>
      <c r="Z2081" s="6">
        <v>0</v>
      </c>
      <c r="AD2081" s="14">
        <v>171</v>
      </c>
    </row>
    <row r="2082" spans="1:30">
      <c r="A2082" s="9">
        <v>12</v>
      </c>
      <c r="B2082" s="9" t="str">
        <f t="shared" si="98"/>
        <v>TC Sounds TC12SCU</v>
      </c>
      <c r="C2082" s="14" t="s">
        <v>377</v>
      </c>
      <c r="D2082" s="14" t="s">
        <v>2839</v>
      </c>
      <c r="E2082" s="39"/>
      <c r="F2082" s="14"/>
      <c r="G2082" s="14"/>
      <c r="H2082" s="14">
        <v>200</v>
      </c>
      <c r="I2082" s="14">
        <v>91</v>
      </c>
      <c r="J2082" s="9">
        <v>11</v>
      </c>
      <c r="K2082" s="14">
        <v>19.899999999999999</v>
      </c>
      <c r="L2082" s="14">
        <v>310</v>
      </c>
      <c r="M2082" s="14">
        <v>0.27289999999999998</v>
      </c>
      <c r="N2082" s="14">
        <f t="shared" si="96"/>
        <v>0.28028169014084503</v>
      </c>
      <c r="O2082" s="14">
        <f t="shared" si="97"/>
        <v>10.361972905934001</v>
      </c>
      <c r="P2082" s="14"/>
      <c r="Q2082" s="14"/>
      <c r="R2082" s="14"/>
      <c r="W2082" t="s">
        <v>3530</v>
      </c>
      <c r="X2082" s="6">
        <v>2004</v>
      </c>
      <c r="Z2082" s="6">
        <v>0</v>
      </c>
      <c r="AD2082" s="14">
        <v>71</v>
      </c>
    </row>
    <row r="2083" spans="1:30">
      <c r="A2083" s="9">
        <v>12</v>
      </c>
      <c r="B2083" s="9" t="str">
        <f t="shared" si="98"/>
        <v>Thump T1200</v>
      </c>
      <c r="C2083" s="14" t="s">
        <v>1668</v>
      </c>
      <c r="D2083" s="14" t="s">
        <v>2840</v>
      </c>
      <c r="E2083" s="39"/>
      <c r="F2083" s="14"/>
      <c r="G2083" s="14"/>
      <c r="H2083" s="14">
        <v>500</v>
      </c>
      <c r="I2083" s="14">
        <v>92</v>
      </c>
      <c r="J2083" s="9"/>
      <c r="K2083" s="14">
        <v>40</v>
      </c>
      <c r="L2083" s="14">
        <v>58</v>
      </c>
      <c r="M2083" s="14">
        <v>0.8</v>
      </c>
      <c r="N2083" s="14">
        <f t="shared" si="96"/>
        <v>1.1111111111111112</v>
      </c>
      <c r="O2083" s="14">
        <f t="shared" si="97"/>
        <v>2.8571428571428563</v>
      </c>
      <c r="P2083" s="14"/>
      <c r="Q2083" s="14"/>
      <c r="R2083" s="14"/>
      <c r="W2083" t="s">
        <v>3530</v>
      </c>
      <c r="X2083" s="6">
        <v>2004</v>
      </c>
      <c r="Z2083" s="6">
        <v>0</v>
      </c>
      <c r="AD2083" s="14">
        <v>36</v>
      </c>
    </row>
    <row r="2084" spans="1:30">
      <c r="A2084" s="9">
        <v>12</v>
      </c>
      <c r="B2084" s="9" t="str">
        <f t="shared" si="98"/>
        <v>Thump T1205P</v>
      </c>
      <c r="C2084" s="14" t="s">
        <v>1668</v>
      </c>
      <c r="D2084" s="14" t="s">
        <v>2841</v>
      </c>
      <c r="E2084" s="39"/>
      <c r="F2084" s="14"/>
      <c r="G2084" s="14"/>
      <c r="H2084" s="14">
        <v>125</v>
      </c>
      <c r="I2084" s="14">
        <v>94</v>
      </c>
      <c r="J2084" s="9"/>
      <c r="K2084" s="14">
        <v>37</v>
      </c>
      <c r="L2084" s="14">
        <v>60</v>
      </c>
      <c r="M2084" s="14">
        <v>0.72</v>
      </c>
      <c r="N2084" s="14">
        <f t="shared" si="96"/>
        <v>0.88095238095238093</v>
      </c>
      <c r="O2084" s="14">
        <f t="shared" si="97"/>
        <v>3.940828402366864</v>
      </c>
      <c r="P2084" s="14"/>
      <c r="Q2084" s="14"/>
      <c r="R2084" s="14"/>
      <c r="W2084" t="s">
        <v>3530</v>
      </c>
      <c r="X2084" s="6">
        <v>2004</v>
      </c>
      <c r="Z2084" s="6">
        <v>0</v>
      </c>
      <c r="AD2084" s="14">
        <v>42</v>
      </c>
    </row>
    <row r="2085" spans="1:30">
      <c r="A2085" s="9">
        <v>12</v>
      </c>
      <c r="B2085" s="9" t="str">
        <f t="shared" si="98"/>
        <v>Thump T1246</v>
      </c>
      <c r="C2085" s="14" t="s">
        <v>1668</v>
      </c>
      <c r="D2085" s="14" t="s">
        <v>2842</v>
      </c>
      <c r="E2085" s="39"/>
      <c r="F2085" s="14"/>
      <c r="G2085" s="14"/>
      <c r="H2085" s="14">
        <v>300</v>
      </c>
      <c r="I2085" s="14">
        <v>93</v>
      </c>
      <c r="J2085" s="9"/>
      <c r="K2085" s="14">
        <v>35</v>
      </c>
      <c r="L2085" s="14">
        <v>57</v>
      </c>
      <c r="M2085" s="14">
        <v>0.96</v>
      </c>
      <c r="N2085" s="14">
        <f t="shared" si="96"/>
        <v>0.97222222222222221</v>
      </c>
      <c r="O2085" s="14">
        <f t="shared" si="97"/>
        <v>76.36363636363663</v>
      </c>
      <c r="P2085" s="14"/>
      <c r="Q2085" s="14"/>
      <c r="R2085" s="14"/>
      <c r="W2085" t="s">
        <v>3530</v>
      </c>
      <c r="X2085" s="6">
        <v>2004</v>
      </c>
      <c r="Z2085" s="6">
        <v>0</v>
      </c>
      <c r="AD2085" s="14">
        <v>36</v>
      </c>
    </row>
    <row r="2086" spans="1:30">
      <c r="A2086" s="9">
        <v>12</v>
      </c>
      <c r="B2086" s="9" t="str">
        <f t="shared" si="98"/>
        <v>Thump T1258</v>
      </c>
      <c r="C2086" s="14" t="s">
        <v>1668</v>
      </c>
      <c r="D2086" s="14" t="s">
        <v>2843</v>
      </c>
      <c r="E2086" s="39"/>
      <c r="F2086" s="14"/>
      <c r="G2086" s="14"/>
      <c r="H2086" s="14">
        <v>200</v>
      </c>
      <c r="I2086" s="14">
        <v>92</v>
      </c>
      <c r="J2086" s="9"/>
      <c r="K2086" s="14">
        <v>35</v>
      </c>
      <c r="L2086" s="14">
        <v>60</v>
      </c>
      <c r="M2086" s="14">
        <v>0.72</v>
      </c>
      <c r="N2086" s="14">
        <f t="shared" si="96"/>
        <v>0.875</v>
      </c>
      <c r="O2086" s="14">
        <f t="shared" si="97"/>
        <v>4.064516129032258</v>
      </c>
      <c r="P2086" s="14"/>
      <c r="Q2086" s="14"/>
      <c r="R2086" s="14"/>
      <c r="W2086" t="s">
        <v>3530</v>
      </c>
      <c r="X2086" s="6">
        <v>2004</v>
      </c>
      <c r="Z2086" s="6">
        <v>0</v>
      </c>
      <c r="AD2086" s="14">
        <v>40</v>
      </c>
    </row>
    <row r="2087" spans="1:30">
      <c r="A2087" s="9">
        <v>12</v>
      </c>
      <c r="B2087" s="9" t="str">
        <f t="shared" si="98"/>
        <v>Thump T1267</v>
      </c>
      <c r="C2087" s="14" t="s">
        <v>1668</v>
      </c>
      <c r="D2087" s="14" t="s">
        <v>2844</v>
      </c>
      <c r="E2087" s="39"/>
      <c r="F2087" s="14"/>
      <c r="G2087" s="14"/>
      <c r="H2087" s="14">
        <v>700</v>
      </c>
      <c r="I2087" s="14">
        <v>92</v>
      </c>
      <c r="J2087" s="9"/>
      <c r="K2087" s="14">
        <v>30</v>
      </c>
      <c r="L2087" s="14">
        <v>57</v>
      </c>
      <c r="M2087" s="14">
        <v>0.89</v>
      </c>
      <c r="N2087" s="14">
        <f t="shared" si="96"/>
        <v>1.1111111111111112</v>
      </c>
      <c r="O2087" s="14">
        <f t="shared" si="97"/>
        <v>4.4723618090452231</v>
      </c>
      <c r="P2087" s="14"/>
      <c r="Q2087" s="14"/>
      <c r="R2087" s="14"/>
      <c r="W2087" t="s">
        <v>3530</v>
      </c>
      <c r="X2087" s="6">
        <v>2004</v>
      </c>
      <c r="Z2087" s="6">
        <v>0</v>
      </c>
      <c r="AD2087" s="14">
        <v>27</v>
      </c>
    </row>
    <row r="2088" spans="1:30">
      <c r="A2088" s="9">
        <v>12</v>
      </c>
      <c r="B2088" s="9" t="str">
        <f t="shared" si="98"/>
        <v>Thump T9012</v>
      </c>
      <c r="C2088" s="14" t="s">
        <v>1668</v>
      </c>
      <c r="D2088" s="14" t="s">
        <v>2845</v>
      </c>
      <c r="E2088" s="39"/>
      <c r="F2088" s="14"/>
      <c r="G2088" s="14"/>
      <c r="H2088" s="14">
        <v>500</v>
      </c>
      <c r="I2088" s="14">
        <v>92</v>
      </c>
      <c r="J2088" s="9"/>
      <c r="K2088" s="14">
        <v>37</v>
      </c>
      <c r="L2088" s="14">
        <v>58</v>
      </c>
      <c r="M2088" s="14">
        <v>0.72</v>
      </c>
      <c r="N2088" s="14">
        <f t="shared" si="96"/>
        <v>0.92500000000000004</v>
      </c>
      <c r="O2088" s="14">
        <f t="shared" si="97"/>
        <v>3.2487804878048769</v>
      </c>
      <c r="P2088" s="14"/>
      <c r="Q2088" s="14"/>
      <c r="R2088" s="14"/>
      <c r="W2088" t="s">
        <v>3530</v>
      </c>
      <c r="X2088" s="6">
        <v>2004</v>
      </c>
      <c r="Z2088" s="6">
        <v>0</v>
      </c>
      <c r="AD2088" s="14">
        <v>40</v>
      </c>
    </row>
    <row r="2089" spans="1:30">
      <c r="A2089" s="9">
        <v>12</v>
      </c>
      <c r="B2089" s="9" t="str">
        <f t="shared" si="98"/>
        <v>Ultimate CA1230</v>
      </c>
      <c r="C2089" s="14" t="s">
        <v>936</v>
      </c>
      <c r="D2089" s="14" t="s">
        <v>2846</v>
      </c>
      <c r="E2089" s="39"/>
      <c r="F2089" s="14"/>
      <c r="G2089" s="14"/>
      <c r="H2089" s="14">
        <v>65</v>
      </c>
      <c r="I2089" s="14">
        <v>90</v>
      </c>
      <c r="J2089" s="9">
        <v>7.62</v>
      </c>
      <c r="K2089" s="14">
        <v>29</v>
      </c>
      <c r="L2089" s="14">
        <v>201.14</v>
      </c>
      <c r="M2089" s="14">
        <v>0.74</v>
      </c>
      <c r="N2089" s="14">
        <f t="shared" si="96"/>
        <v>0</v>
      </c>
      <c r="O2089" s="14">
        <f t="shared" si="97"/>
        <v>0</v>
      </c>
      <c r="P2089" s="14"/>
      <c r="Q2089" s="14"/>
      <c r="R2089" s="14"/>
      <c r="W2089" t="s">
        <v>3530</v>
      </c>
      <c r="X2089" s="6">
        <v>2004</v>
      </c>
      <c r="Z2089" s="6">
        <v>0</v>
      </c>
      <c r="AD2089" s="14"/>
    </row>
    <row r="2090" spans="1:30">
      <c r="A2090" s="9">
        <v>12</v>
      </c>
      <c r="B2090" s="9" t="str">
        <f t="shared" si="98"/>
        <v>Ultimate IMC1235</v>
      </c>
      <c r="C2090" s="14" t="s">
        <v>936</v>
      </c>
      <c r="D2090" s="14" t="s">
        <v>2847</v>
      </c>
      <c r="E2090" s="39"/>
      <c r="F2090" s="14"/>
      <c r="G2090" s="14"/>
      <c r="H2090" s="14">
        <v>125</v>
      </c>
      <c r="I2090" s="14">
        <v>91</v>
      </c>
      <c r="J2090" s="9">
        <v>7.62</v>
      </c>
      <c r="K2090" s="14">
        <v>34</v>
      </c>
      <c r="L2090" s="14">
        <v>138.82</v>
      </c>
      <c r="M2090" s="14">
        <v>0.62</v>
      </c>
      <c r="N2090" s="14">
        <f t="shared" si="96"/>
        <v>0</v>
      </c>
      <c r="O2090" s="14">
        <f t="shared" si="97"/>
        <v>0</v>
      </c>
      <c r="P2090" s="14"/>
      <c r="Q2090" s="14"/>
      <c r="R2090" s="14"/>
      <c r="W2090" t="s">
        <v>3530</v>
      </c>
      <c r="X2090" s="6">
        <v>2004</v>
      </c>
      <c r="Z2090" s="6">
        <v>0</v>
      </c>
      <c r="AD2090" s="14"/>
    </row>
    <row r="2091" spans="1:30">
      <c r="A2091" s="9">
        <v>12</v>
      </c>
      <c r="B2091" s="9" t="str">
        <f t="shared" si="98"/>
        <v>Ultimate MW1230A</v>
      </c>
      <c r="C2091" s="14" t="s">
        <v>936</v>
      </c>
      <c r="D2091" s="14" t="s">
        <v>2848</v>
      </c>
      <c r="E2091" s="39"/>
      <c r="F2091" s="14"/>
      <c r="G2091" s="14"/>
      <c r="H2091" s="14">
        <v>90</v>
      </c>
      <c r="I2091" s="14">
        <v>94</v>
      </c>
      <c r="J2091" s="9">
        <v>5.08</v>
      </c>
      <c r="K2091" s="14">
        <v>30</v>
      </c>
      <c r="L2091" s="14">
        <v>127.49</v>
      </c>
      <c r="M2091" s="14">
        <v>0.44</v>
      </c>
      <c r="N2091" s="14">
        <f t="shared" si="96"/>
        <v>0</v>
      </c>
      <c r="O2091" s="14">
        <f t="shared" si="97"/>
        <v>0</v>
      </c>
      <c r="P2091" s="14"/>
      <c r="Q2091" s="14"/>
      <c r="R2091" s="14"/>
      <c r="W2091" t="s">
        <v>3530</v>
      </c>
      <c r="X2091" s="6">
        <v>2004</v>
      </c>
      <c r="Z2091" s="6">
        <v>0</v>
      </c>
      <c r="AD2091" s="14"/>
    </row>
    <row r="2092" spans="1:30">
      <c r="A2092" s="9">
        <v>12</v>
      </c>
      <c r="B2092" s="9" t="str">
        <f t="shared" si="98"/>
        <v>Ultimate MW1230A</v>
      </c>
      <c r="C2092" s="14" t="s">
        <v>936</v>
      </c>
      <c r="D2092" s="14" t="s">
        <v>2848</v>
      </c>
      <c r="E2092" s="39"/>
      <c r="F2092" s="14"/>
      <c r="G2092" s="14"/>
      <c r="H2092" s="14">
        <v>90</v>
      </c>
      <c r="I2092" s="14">
        <v>88</v>
      </c>
      <c r="J2092" s="9">
        <v>5.0999999999999996</v>
      </c>
      <c r="K2092" s="14">
        <v>30</v>
      </c>
      <c r="L2092" s="14">
        <v>127.4</v>
      </c>
      <c r="M2092" s="14">
        <v>0.75660000000000005</v>
      </c>
      <c r="N2092" s="14">
        <f t="shared" si="96"/>
        <v>0.90909090909090906</v>
      </c>
      <c r="O2092" s="14">
        <f t="shared" si="97"/>
        <v>4.5105520448312886</v>
      </c>
      <c r="P2092" s="14"/>
      <c r="Q2092" s="14"/>
      <c r="R2092" s="14"/>
      <c r="W2092" t="s">
        <v>3530</v>
      </c>
      <c r="X2092" s="6">
        <v>2004</v>
      </c>
      <c r="Z2092" s="6">
        <v>0</v>
      </c>
      <c r="AD2092" s="14">
        <v>33</v>
      </c>
    </row>
    <row r="2093" spans="1:30">
      <c r="A2093" s="9">
        <v>12</v>
      </c>
      <c r="B2093" s="9" t="str">
        <f t="shared" si="98"/>
        <v>Ultimate PW1250</v>
      </c>
      <c r="C2093" s="14" t="s">
        <v>936</v>
      </c>
      <c r="D2093" s="14" t="s">
        <v>2849</v>
      </c>
      <c r="E2093" s="39"/>
      <c r="F2093" s="14"/>
      <c r="G2093" s="14"/>
      <c r="H2093" s="14">
        <v>175</v>
      </c>
      <c r="I2093" s="14">
        <v>88</v>
      </c>
      <c r="J2093" s="9">
        <v>12.7</v>
      </c>
      <c r="K2093" s="14">
        <v>25</v>
      </c>
      <c r="L2093" s="14">
        <v>177.6</v>
      </c>
      <c r="M2093" s="14">
        <v>0.5746</v>
      </c>
      <c r="N2093" s="14">
        <f t="shared" si="96"/>
        <v>0.65789473684210531</v>
      </c>
      <c r="O2093" s="14">
        <f t="shared" si="97"/>
        <v>4.5384177935043573</v>
      </c>
      <c r="P2093" s="14"/>
      <c r="Q2093" s="14"/>
      <c r="R2093" s="14"/>
      <c r="W2093" t="s">
        <v>3530</v>
      </c>
      <c r="X2093" s="6">
        <v>2004</v>
      </c>
      <c r="Z2093" s="6">
        <v>0</v>
      </c>
      <c r="AD2093" s="14">
        <v>38</v>
      </c>
    </row>
    <row r="2094" spans="1:30">
      <c r="A2094" s="9">
        <v>12</v>
      </c>
      <c r="B2094" s="9" t="str">
        <f t="shared" si="98"/>
        <v>Ultimate PW1250DV</v>
      </c>
      <c r="C2094" s="14" t="s">
        <v>936</v>
      </c>
      <c r="D2094" s="14" t="s">
        <v>2850</v>
      </c>
      <c r="E2094" s="39"/>
      <c r="F2094" s="14"/>
      <c r="G2094" s="14"/>
      <c r="H2094" s="14">
        <v>280</v>
      </c>
      <c r="I2094" s="14">
        <v>87</v>
      </c>
      <c r="J2094" s="9">
        <v>10.199999999999999</v>
      </c>
      <c r="K2094" s="14">
        <v>24</v>
      </c>
      <c r="L2094" s="14">
        <v>135.9</v>
      </c>
      <c r="M2094" s="14">
        <v>0.49059999999999998</v>
      </c>
      <c r="N2094" s="14">
        <f t="shared" si="96"/>
        <v>0.54545454545454541</v>
      </c>
      <c r="O2094" s="14">
        <f t="shared" si="97"/>
        <v>4.8783559827643419</v>
      </c>
      <c r="P2094" s="14"/>
      <c r="Q2094" s="14"/>
      <c r="R2094" s="14"/>
      <c r="W2094" t="s">
        <v>3530</v>
      </c>
      <c r="X2094" s="6">
        <v>2004</v>
      </c>
      <c r="Z2094" s="6">
        <v>0</v>
      </c>
      <c r="AD2094" s="14">
        <v>44</v>
      </c>
    </row>
    <row r="2095" spans="1:30">
      <c r="A2095" s="9">
        <v>12</v>
      </c>
      <c r="B2095" s="9" t="str">
        <f t="shared" si="98"/>
        <v>Ultimate REFLEX 12</v>
      </c>
      <c r="C2095" s="14" t="s">
        <v>936</v>
      </c>
      <c r="D2095" s="14" t="s">
        <v>2851</v>
      </c>
      <c r="E2095" s="39"/>
      <c r="F2095" s="14"/>
      <c r="G2095" s="14"/>
      <c r="H2095" s="14">
        <v>400</v>
      </c>
      <c r="I2095" s="14">
        <v>92</v>
      </c>
      <c r="J2095" s="9">
        <v>10.199999999999999</v>
      </c>
      <c r="K2095" s="14">
        <v>25</v>
      </c>
      <c r="L2095" s="14">
        <v>189.7</v>
      </c>
      <c r="M2095" s="14">
        <v>0.30280000000000001</v>
      </c>
      <c r="N2095" s="14">
        <f t="shared" si="96"/>
        <v>0.30864197530864196</v>
      </c>
      <c r="O2095" s="14">
        <f t="shared" si="97"/>
        <v>15.997464074387198</v>
      </c>
      <c r="P2095" s="14"/>
      <c r="Q2095" s="14"/>
      <c r="R2095" s="14"/>
      <c r="W2095" t="s">
        <v>3530</v>
      </c>
      <c r="X2095" s="6">
        <v>2004</v>
      </c>
      <c r="Z2095" s="6">
        <v>0</v>
      </c>
      <c r="AD2095" s="14">
        <v>81</v>
      </c>
    </row>
    <row r="2096" spans="1:30">
      <c r="A2096" s="9">
        <v>12</v>
      </c>
      <c r="B2096" s="9" t="str">
        <f t="shared" si="98"/>
        <v>Vifa M30WO-49-08</v>
      </c>
      <c r="C2096" s="14" t="s">
        <v>260</v>
      </c>
      <c r="D2096" s="14" t="s">
        <v>2852</v>
      </c>
      <c r="E2096" s="39"/>
      <c r="F2096" s="14"/>
      <c r="G2096" s="14"/>
      <c r="H2096" s="14">
        <v>100</v>
      </c>
      <c r="I2096" s="14">
        <v>93</v>
      </c>
      <c r="J2096" s="9">
        <v>4</v>
      </c>
      <c r="K2096" s="14">
        <v>21</v>
      </c>
      <c r="L2096" s="14">
        <v>400</v>
      </c>
      <c r="M2096" s="14">
        <v>0.23</v>
      </c>
      <c r="N2096" s="14">
        <f t="shared" si="96"/>
        <v>0.25</v>
      </c>
      <c r="O2096" s="14">
        <f t="shared" si="97"/>
        <v>2.8750000000000018</v>
      </c>
      <c r="P2096" s="14"/>
      <c r="Q2096" s="14"/>
      <c r="R2096" s="14"/>
      <c r="W2096" t="s">
        <v>3530</v>
      </c>
      <c r="X2096" s="6">
        <v>2004</v>
      </c>
      <c r="Z2096" s="6">
        <v>0</v>
      </c>
      <c r="AD2096" s="14">
        <v>84</v>
      </c>
    </row>
    <row r="2097" spans="1:30">
      <c r="A2097" s="9">
        <v>12</v>
      </c>
      <c r="B2097" s="9" t="str">
        <f t="shared" si="98"/>
        <v>Visaton BG 30 NG 8 Ohm</v>
      </c>
      <c r="C2097" s="14" t="s">
        <v>752</v>
      </c>
      <c r="D2097" s="14" t="s">
        <v>2853</v>
      </c>
      <c r="E2097" s="39"/>
      <c r="F2097" s="14"/>
      <c r="G2097" s="14"/>
      <c r="H2097" s="14">
        <v>150</v>
      </c>
      <c r="I2097" s="14">
        <v>95</v>
      </c>
      <c r="J2097" s="9">
        <v>7</v>
      </c>
      <c r="K2097" s="14">
        <v>50</v>
      </c>
      <c r="L2097" s="14">
        <v>89</v>
      </c>
      <c r="M2097" s="14">
        <v>0.57999999999999996</v>
      </c>
      <c r="N2097" s="14">
        <f t="shared" si="96"/>
        <v>0.70422535211267601</v>
      </c>
      <c r="O2097" s="14">
        <f t="shared" si="97"/>
        <v>3.2879818594104311</v>
      </c>
      <c r="P2097" s="14"/>
      <c r="Q2097" s="14"/>
      <c r="R2097" s="14"/>
      <c r="W2097" t="s">
        <v>3530</v>
      </c>
      <c r="X2097" s="6">
        <v>2004</v>
      </c>
      <c r="Z2097" s="6">
        <v>0</v>
      </c>
      <c r="AD2097" s="14">
        <v>71</v>
      </c>
    </row>
    <row r="2098" spans="1:30">
      <c r="A2098" s="9">
        <v>12</v>
      </c>
      <c r="B2098" s="9" t="str">
        <f t="shared" si="98"/>
        <v>Visaton BZ 300 4 Ohm</v>
      </c>
      <c r="C2098" s="14" t="s">
        <v>752</v>
      </c>
      <c r="D2098" s="14" t="s">
        <v>2854</v>
      </c>
      <c r="E2098" s="39"/>
      <c r="F2098" s="14"/>
      <c r="G2098" s="14"/>
      <c r="H2098" s="14">
        <v>350</v>
      </c>
      <c r="I2098" s="14">
        <v>92</v>
      </c>
      <c r="J2098" s="9">
        <v>10</v>
      </c>
      <c r="K2098" s="14">
        <v>36</v>
      </c>
      <c r="L2098" s="14">
        <v>129</v>
      </c>
      <c r="M2098" s="14">
        <v>0.4</v>
      </c>
      <c r="N2098" s="14">
        <f t="shared" si="96"/>
        <v>0.52941176470588236</v>
      </c>
      <c r="O2098" s="14">
        <f t="shared" si="97"/>
        <v>1.6363636363636362</v>
      </c>
      <c r="P2098" s="14"/>
      <c r="Q2098" s="14"/>
      <c r="R2098" s="14"/>
      <c r="W2098" t="s">
        <v>3530</v>
      </c>
      <c r="X2098" s="6">
        <v>2004</v>
      </c>
      <c r="Z2098" s="6">
        <v>0</v>
      </c>
      <c r="AD2098" s="14">
        <v>68</v>
      </c>
    </row>
    <row r="2099" spans="1:30">
      <c r="A2099" s="9">
        <v>12</v>
      </c>
      <c r="B2099" s="9" t="str">
        <f t="shared" si="98"/>
        <v>Visaton TIW 360 8 Ohm</v>
      </c>
      <c r="C2099" s="14" t="s">
        <v>752</v>
      </c>
      <c r="D2099" s="14" t="s">
        <v>2855</v>
      </c>
      <c r="E2099" s="39"/>
      <c r="F2099" s="14"/>
      <c r="G2099" s="14"/>
      <c r="H2099" s="14">
        <v>300</v>
      </c>
      <c r="I2099" s="14">
        <v>90</v>
      </c>
      <c r="J2099" s="9">
        <v>12</v>
      </c>
      <c r="K2099" s="14">
        <v>28</v>
      </c>
      <c r="L2099" s="14">
        <v>135</v>
      </c>
      <c r="M2099" s="14">
        <v>0.28000000000000003</v>
      </c>
      <c r="N2099" s="14">
        <f t="shared" si="96"/>
        <v>0.31111111111111112</v>
      </c>
      <c r="O2099" s="14">
        <f t="shared" si="97"/>
        <v>2.8000000000000029</v>
      </c>
      <c r="P2099" s="14"/>
      <c r="Q2099" s="14"/>
      <c r="R2099" s="14"/>
      <c r="W2099" t="s">
        <v>3530</v>
      </c>
      <c r="X2099" s="6">
        <v>2004</v>
      </c>
      <c r="Z2099" s="6">
        <v>0</v>
      </c>
      <c r="AD2099" s="14">
        <v>90</v>
      </c>
    </row>
    <row r="2100" spans="1:30">
      <c r="A2100" s="9">
        <v>12</v>
      </c>
      <c r="B2100" s="9" t="str">
        <f t="shared" si="98"/>
        <v>Visaton TIW 360 DS 2 Ohm</v>
      </c>
      <c r="C2100" s="14" t="s">
        <v>752</v>
      </c>
      <c r="D2100" s="14" t="s">
        <v>2856</v>
      </c>
      <c r="E2100" s="39"/>
      <c r="F2100" s="14"/>
      <c r="G2100" s="14"/>
      <c r="H2100" s="14">
        <v>300</v>
      </c>
      <c r="I2100" s="14">
        <v>90</v>
      </c>
      <c r="J2100" s="9">
        <v>12</v>
      </c>
      <c r="K2100" s="14">
        <v>30</v>
      </c>
      <c r="L2100" s="14">
        <v>122</v>
      </c>
      <c r="M2100" s="14">
        <v>0.37</v>
      </c>
      <c r="N2100" s="14">
        <f t="shared" si="96"/>
        <v>0.4</v>
      </c>
      <c r="O2100" s="14">
        <f t="shared" si="97"/>
        <v>4.9333333333333353</v>
      </c>
      <c r="P2100" s="14"/>
      <c r="Q2100" s="14"/>
      <c r="R2100" s="14"/>
      <c r="W2100" t="s">
        <v>3530</v>
      </c>
      <c r="X2100" s="6">
        <v>2004</v>
      </c>
      <c r="Z2100" s="6">
        <v>0</v>
      </c>
      <c r="AD2100" s="14">
        <v>75</v>
      </c>
    </row>
    <row r="2101" spans="1:30">
      <c r="A2101" s="9">
        <v>12</v>
      </c>
      <c r="B2101" s="9" t="str">
        <f t="shared" si="98"/>
        <v>Visaton TIW 360 DS 4 Ohm</v>
      </c>
      <c r="C2101" s="14" t="s">
        <v>752</v>
      </c>
      <c r="D2101" s="14" t="s">
        <v>2857</v>
      </c>
      <c r="E2101" s="39"/>
      <c r="F2101" s="14"/>
      <c r="G2101" s="14"/>
      <c r="H2101" s="14">
        <v>300</v>
      </c>
      <c r="I2101" s="14">
        <v>87</v>
      </c>
      <c r="J2101" s="9">
        <v>12</v>
      </c>
      <c r="K2101" s="14">
        <v>30</v>
      </c>
      <c r="L2101" s="14">
        <v>114</v>
      </c>
      <c r="M2101" s="14">
        <v>0.68</v>
      </c>
      <c r="N2101" s="14">
        <f t="shared" si="96"/>
        <v>0.76923076923076927</v>
      </c>
      <c r="O2101" s="14">
        <f t="shared" si="97"/>
        <v>5.8620689655172393</v>
      </c>
      <c r="P2101" s="14"/>
      <c r="Q2101" s="14"/>
      <c r="R2101" s="14"/>
      <c r="W2101" t="s">
        <v>3530</v>
      </c>
      <c r="X2101" s="6">
        <v>2004</v>
      </c>
      <c r="Z2101" s="6">
        <v>0</v>
      </c>
      <c r="AD2101" s="14">
        <v>39</v>
      </c>
    </row>
    <row r="2102" spans="1:30">
      <c r="A2102" s="9">
        <v>12</v>
      </c>
      <c r="B2102" s="9" t="str">
        <f t="shared" si="98"/>
        <v>Visaton TIW 360 DS 8 Ohm</v>
      </c>
      <c r="C2102" s="14" t="s">
        <v>752</v>
      </c>
      <c r="D2102" s="14" t="s">
        <v>2858</v>
      </c>
      <c r="E2102" s="39"/>
      <c r="F2102" s="14"/>
      <c r="G2102" s="14"/>
      <c r="H2102" s="14">
        <v>300</v>
      </c>
      <c r="I2102" s="14">
        <v>90</v>
      </c>
      <c r="J2102" s="9">
        <v>12</v>
      </c>
      <c r="K2102" s="14">
        <v>29</v>
      </c>
      <c r="L2102" s="14">
        <v>120</v>
      </c>
      <c r="M2102" s="14">
        <v>0.32</v>
      </c>
      <c r="N2102" s="14">
        <f t="shared" si="96"/>
        <v>0.3493975903614458</v>
      </c>
      <c r="O2102" s="14">
        <f t="shared" si="97"/>
        <v>3.8032786885245864</v>
      </c>
      <c r="P2102" s="14"/>
      <c r="Q2102" s="14"/>
      <c r="R2102" s="14"/>
      <c r="W2102" t="s">
        <v>3530</v>
      </c>
      <c r="X2102" s="6">
        <v>2004</v>
      </c>
      <c r="Z2102" s="6">
        <v>0</v>
      </c>
      <c r="AD2102" s="14">
        <v>83</v>
      </c>
    </row>
    <row r="2103" spans="1:30">
      <c r="A2103" s="9">
        <v>12</v>
      </c>
      <c r="B2103" s="9" t="str">
        <f t="shared" si="98"/>
        <v>Visaton TIW 360 X 8 Ohm</v>
      </c>
      <c r="C2103" s="14" t="s">
        <v>752</v>
      </c>
      <c r="D2103" s="14" t="s">
        <v>2859</v>
      </c>
      <c r="E2103" s="39"/>
      <c r="F2103" s="14"/>
      <c r="G2103" s="14"/>
      <c r="H2103" s="14">
        <v>300</v>
      </c>
      <c r="I2103" s="14">
        <v>86</v>
      </c>
      <c r="J2103" s="9">
        <v>12</v>
      </c>
      <c r="K2103" s="14">
        <v>21</v>
      </c>
      <c r="L2103" s="14">
        <v>140</v>
      </c>
      <c r="M2103" s="14">
        <v>0.34</v>
      </c>
      <c r="N2103" s="14">
        <f t="shared" si="96"/>
        <v>0.36842105263157893</v>
      </c>
      <c r="O2103" s="14">
        <f t="shared" si="97"/>
        <v>4.4074074074074145</v>
      </c>
      <c r="P2103" s="14"/>
      <c r="Q2103" s="14"/>
      <c r="R2103" s="14"/>
      <c r="W2103" t="s">
        <v>3530</v>
      </c>
      <c r="X2103" s="6">
        <v>2004</v>
      </c>
      <c r="Z2103" s="6">
        <v>0</v>
      </c>
      <c r="AD2103" s="14">
        <v>57</v>
      </c>
    </row>
    <row r="2104" spans="1:30">
      <c r="A2104" s="9">
        <v>12</v>
      </c>
      <c r="B2104" s="9" t="str">
        <f t="shared" si="98"/>
        <v>Visaton W 300 8 Ohm</v>
      </c>
      <c r="C2104" s="14" t="s">
        <v>752</v>
      </c>
      <c r="D2104" s="14" t="s">
        <v>2860</v>
      </c>
      <c r="E2104" s="39"/>
      <c r="F2104" s="14"/>
      <c r="G2104" s="14"/>
      <c r="H2104" s="14">
        <v>120</v>
      </c>
      <c r="I2104" s="14">
        <v>91</v>
      </c>
      <c r="J2104" s="9">
        <v>14</v>
      </c>
      <c r="K2104" s="14">
        <v>32</v>
      </c>
      <c r="L2104" s="14">
        <v>190</v>
      </c>
      <c r="M2104" s="14">
        <v>0.55000000000000004</v>
      </c>
      <c r="N2104" s="14">
        <f t="shared" si="96"/>
        <v>0.68085106382978722</v>
      </c>
      <c r="O2104" s="14">
        <f t="shared" si="97"/>
        <v>2.8617886178861793</v>
      </c>
      <c r="P2104" s="14"/>
      <c r="Q2104" s="14"/>
      <c r="R2104" s="14"/>
      <c r="W2104" t="s">
        <v>3530</v>
      </c>
      <c r="X2104" s="6">
        <v>2004</v>
      </c>
      <c r="Z2104" s="6">
        <v>0</v>
      </c>
      <c r="AD2104" s="14">
        <v>47</v>
      </c>
    </row>
    <row r="2105" spans="1:30">
      <c r="A2105" s="9">
        <v>12</v>
      </c>
      <c r="B2105" s="9" t="str">
        <f t="shared" si="98"/>
        <v>Visaton W 300 S 4 Ohm</v>
      </c>
      <c r="C2105" s="14" t="s">
        <v>752</v>
      </c>
      <c r="D2105" s="14" t="s">
        <v>2861</v>
      </c>
      <c r="E2105" s="39"/>
      <c r="F2105" s="14"/>
      <c r="G2105" s="14"/>
      <c r="H2105" s="14">
        <v>150</v>
      </c>
      <c r="I2105" s="14">
        <v>92</v>
      </c>
      <c r="J2105" s="9">
        <v>14</v>
      </c>
      <c r="K2105" s="14">
        <v>22</v>
      </c>
      <c r="L2105" s="14">
        <v>310</v>
      </c>
      <c r="M2105" s="14">
        <v>0.28999999999999998</v>
      </c>
      <c r="N2105" s="14">
        <f t="shared" si="96"/>
        <v>0.33846153846153848</v>
      </c>
      <c r="O2105" s="14">
        <f t="shared" si="97"/>
        <v>2.0253968253968244</v>
      </c>
      <c r="P2105" s="14"/>
      <c r="Q2105" s="14"/>
      <c r="R2105" s="14"/>
      <c r="W2105" t="s">
        <v>3530</v>
      </c>
      <c r="X2105" s="6">
        <v>2004</v>
      </c>
      <c r="Z2105" s="6">
        <v>0</v>
      </c>
      <c r="AD2105" s="14">
        <v>65</v>
      </c>
    </row>
    <row r="2106" spans="1:30">
      <c r="A2106" s="9">
        <v>12</v>
      </c>
      <c r="B2106" s="9" t="str">
        <f t="shared" si="98"/>
        <v>Visaton W 300 S 8 Ohm</v>
      </c>
      <c r="C2106" s="14" t="s">
        <v>752</v>
      </c>
      <c r="D2106" s="14" t="s">
        <v>2862</v>
      </c>
      <c r="E2106" s="39"/>
      <c r="F2106" s="14"/>
      <c r="G2106" s="14"/>
      <c r="H2106" s="14">
        <v>150</v>
      </c>
      <c r="I2106" s="14">
        <v>92</v>
      </c>
      <c r="J2106" s="9">
        <v>14</v>
      </c>
      <c r="K2106" s="14">
        <v>22</v>
      </c>
      <c r="L2106" s="14">
        <v>340</v>
      </c>
      <c r="M2106" s="14">
        <v>0.32</v>
      </c>
      <c r="N2106" s="14">
        <f t="shared" si="96"/>
        <v>0.39285714285714285</v>
      </c>
      <c r="O2106" s="14">
        <f t="shared" si="97"/>
        <v>1.7254901960784312</v>
      </c>
      <c r="P2106" s="14"/>
      <c r="Q2106" s="14"/>
      <c r="R2106" s="14"/>
      <c r="W2106" t="s">
        <v>3530</v>
      </c>
      <c r="X2106" s="6">
        <v>2004</v>
      </c>
      <c r="Z2106" s="6">
        <v>0</v>
      </c>
      <c r="AD2106" s="14">
        <v>56</v>
      </c>
    </row>
    <row r="2107" spans="1:30">
      <c r="A2107" s="9">
        <v>12</v>
      </c>
      <c r="B2107" s="9" t="str">
        <f t="shared" si="98"/>
        <v>Volt Ps12/100MI-16ohm</v>
      </c>
      <c r="C2107" s="14" t="s">
        <v>1700</v>
      </c>
      <c r="D2107" s="14" t="s">
        <v>2863</v>
      </c>
      <c r="E2107" s="39"/>
      <c r="F2107" s="14"/>
      <c r="G2107" s="14"/>
      <c r="H2107" s="14">
        <v>100</v>
      </c>
      <c r="I2107" s="14">
        <v>100</v>
      </c>
      <c r="J2107" s="9">
        <v>1.5</v>
      </c>
      <c r="K2107" s="14">
        <v>98</v>
      </c>
      <c r="L2107" s="14">
        <v>33</v>
      </c>
      <c r="M2107" s="14">
        <v>0.66</v>
      </c>
      <c r="N2107" s="14">
        <f t="shared" si="96"/>
        <v>0.72058823529411764</v>
      </c>
      <c r="O2107" s="14">
        <f t="shared" si="97"/>
        <v>7.849514563106796</v>
      </c>
      <c r="P2107" s="14"/>
      <c r="Q2107" s="14"/>
      <c r="R2107" s="14"/>
      <c r="W2107" t="s">
        <v>3530</v>
      </c>
      <c r="X2107" s="6">
        <v>2004</v>
      </c>
      <c r="Z2107" s="6">
        <v>0</v>
      </c>
      <c r="AD2107" s="14">
        <v>136</v>
      </c>
    </row>
    <row r="2108" spans="1:30">
      <c r="A2108" s="9">
        <v>12</v>
      </c>
      <c r="B2108" s="9" t="str">
        <f t="shared" si="98"/>
        <v>Volt Ps12/100MI-8ohm</v>
      </c>
      <c r="C2108" s="14" t="s">
        <v>1700</v>
      </c>
      <c r="D2108" s="14" t="s">
        <v>2864</v>
      </c>
      <c r="E2108" s="39"/>
      <c r="F2108" s="14"/>
      <c r="G2108" s="14"/>
      <c r="H2108" s="14">
        <v>100</v>
      </c>
      <c r="I2108" s="14">
        <v>100</v>
      </c>
      <c r="J2108" s="9">
        <v>1.5</v>
      </c>
      <c r="K2108" s="14">
        <v>98</v>
      </c>
      <c r="L2108" s="14">
        <v>33</v>
      </c>
      <c r="M2108" s="14">
        <v>0.66</v>
      </c>
      <c r="N2108" s="14">
        <f t="shared" si="96"/>
        <v>0.72058823529411764</v>
      </c>
      <c r="O2108" s="14">
        <f t="shared" si="97"/>
        <v>7.849514563106796</v>
      </c>
      <c r="P2108" s="14"/>
      <c r="Q2108" s="14"/>
      <c r="R2108" s="14"/>
      <c r="W2108" t="s">
        <v>3530</v>
      </c>
      <c r="X2108" s="6">
        <v>2004</v>
      </c>
      <c r="Z2108" s="6">
        <v>0</v>
      </c>
      <c r="AD2108" s="14">
        <v>136</v>
      </c>
    </row>
    <row r="2109" spans="1:30">
      <c r="A2109" s="9">
        <v>12</v>
      </c>
      <c r="B2109" s="9" t="str">
        <f t="shared" si="98"/>
        <v>Volt Ps12/150-16ohm</v>
      </c>
      <c r="C2109" s="14" t="s">
        <v>1700</v>
      </c>
      <c r="D2109" s="14" t="s">
        <v>2865</v>
      </c>
      <c r="E2109" s="39"/>
      <c r="F2109" s="14"/>
      <c r="G2109" s="14"/>
      <c r="H2109" s="14">
        <v>150</v>
      </c>
      <c r="I2109" s="14">
        <v>98</v>
      </c>
      <c r="J2109" s="9">
        <v>2.2000000000000002</v>
      </c>
      <c r="K2109" s="14">
        <v>53</v>
      </c>
      <c r="L2109" s="14">
        <v>95</v>
      </c>
      <c r="M2109" s="14">
        <v>0.4</v>
      </c>
      <c r="N2109" s="14">
        <f t="shared" si="96"/>
        <v>0.50961538461538458</v>
      </c>
      <c r="O2109" s="14">
        <f t="shared" si="97"/>
        <v>1.8596491228070184</v>
      </c>
      <c r="P2109" s="14"/>
      <c r="Q2109" s="14"/>
      <c r="R2109" s="14"/>
      <c r="W2109" t="s">
        <v>3530</v>
      </c>
      <c r="X2109" s="6">
        <v>2004</v>
      </c>
      <c r="Z2109" s="6">
        <v>0</v>
      </c>
      <c r="AD2109" s="14">
        <v>104</v>
      </c>
    </row>
    <row r="2110" spans="1:30">
      <c r="A2110" s="9">
        <v>12</v>
      </c>
      <c r="B2110" s="9" t="str">
        <f t="shared" si="98"/>
        <v>Volt Ps12/150-8ohm</v>
      </c>
      <c r="C2110" s="14" t="s">
        <v>1700</v>
      </c>
      <c r="D2110" s="14" t="s">
        <v>2866</v>
      </c>
      <c r="E2110" s="39"/>
      <c r="F2110" s="14"/>
      <c r="G2110" s="14"/>
      <c r="H2110" s="14">
        <v>150</v>
      </c>
      <c r="I2110" s="14">
        <v>98</v>
      </c>
      <c r="J2110" s="9">
        <v>2.2000000000000002</v>
      </c>
      <c r="K2110" s="14">
        <v>53</v>
      </c>
      <c r="L2110" s="14">
        <v>95</v>
      </c>
      <c r="M2110" s="14">
        <v>0.4</v>
      </c>
      <c r="N2110" s="14">
        <f t="shared" si="96"/>
        <v>0.50961538461538458</v>
      </c>
      <c r="O2110" s="14">
        <f t="shared" si="97"/>
        <v>1.8596491228070184</v>
      </c>
      <c r="P2110" s="14"/>
      <c r="Q2110" s="14"/>
      <c r="R2110" s="14"/>
      <c r="W2110" t="s">
        <v>3530</v>
      </c>
      <c r="X2110" s="6">
        <v>2004</v>
      </c>
      <c r="Z2110" s="6">
        <v>0</v>
      </c>
      <c r="AD2110" s="14">
        <v>104</v>
      </c>
    </row>
    <row r="2111" spans="1:30">
      <c r="A2111" s="9">
        <v>12</v>
      </c>
      <c r="B2111" s="9" t="str">
        <f t="shared" si="98"/>
        <v>Volt Ps12/200-16ohm</v>
      </c>
      <c r="C2111" s="14" t="s">
        <v>1700</v>
      </c>
      <c r="D2111" s="14" t="s">
        <v>2867</v>
      </c>
      <c r="E2111" s="39"/>
      <c r="F2111" s="14"/>
      <c r="G2111" s="14"/>
      <c r="H2111" s="14">
        <v>200</v>
      </c>
      <c r="I2111" s="14">
        <v>96</v>
      </c>
      <c r="J2111" s="9">
        <v>3.9</v>
      </c>
      <c r="K2111" s="14">
        <v>47</v>
      </c>
      <c r="L2111" s="14">
        <v>70</v>
      </c>
      <c r="M2111" s="14">
        <v>0.37</v>
      </c>
      <c r="N2111" s="14">
        <f t="shared" si="96"/>
        <v>0.39830508474576271</v>
      </c>
      <c r="O2111" s="14">
        <f t="shared" si="97"/>
        <v>5.2065868263473032</v>
      </c>
      <c r="P2111" s="14"/>
      <c r="Q2111" s="14"/>
      <c r="R2111" s="14"/>
      <c r="W2111" t="s">
        <v>3530</v>
      </c>
      <c r="X2111" s="6">
        <v>2004</v>
      </c>
      <c r="Z2111" s="6">
        <v>0</v>
      </c>
      <c r="AD2111" s="14">
        <v>118</v>
      </c>
    </row>
    <row r="2112" spans="1:30">
      <c r="A2112" s="9">
        <v>12</v>
      </c>
      <c r="B2112" s="9" t="str">
        <f t="shared" si="98"/>
        <v>Volt Ps12/200-8ohm</v>
      </c>
      <c r="C2112" s="14" t="s">
        <v>1700</v>
      </c>
      <c r="D2112" s="14" t="s">
        <v>2868</v>
      </c>
      <c r="E2112" s="39"/>
      <c r="F2112" s="14"/>
      <c r="G2112" s="14"/>
      <c r="H2112" s="14">
        <v>200</v>
      </c>
      <c r="I2112" s="14">
        <v>96</v>
      </c>
      <c r="J2112" s="9">
        <v>3.9</v>
      </c>
      <c r="K2112" s="14">
        <v>47</v>
      </c>
      <c r="L2112" s="14">
        <v>70</v>
      </c>
      <c r="M2112" s="14">
        <v>0.37</v>
      </c>
      <c r="N2112" s="14">
        <f t="shared" si="96"/>
        <v>0.39830508474576271</v>
      </c>
      <c r="O2112" s="14">
        <f t="shared" si="97"/>
        <v>5.2065868263473032</v>
      </c>
      <c r="P2112" s="14"/>
      <c r="Q2112" s="14"/>
      <c r="R2112" s="14"/>
      <c r="W2112" t="s">
        <v>3530</v>
      </c>
      <c r="X2112" s="6">
        <v>2004</v>
      </c>
      <c r="Z2112" s="6">
        <v>0</v>
      </c>
      <c r="AD2112" s="14">
        <v>118</v>
      </c>
    </row>
    <row r="2113" spans="1:30">
      <c r="A2113" s="9">
        <v>12</v>
      </c>
      <c r="B2113" s="9" t="str">
        <f t="shared" si="98"/>
        <v>Volt RV3113-16ohm</v>
      </c>
      <c r="C2113" s="14" t="s">
        <v>1700</v>
      </c>
      <c r="D2113" s="14" t="s">
        <v>2869</v>
      </c>
      <c r="E2113" s="39"/>
      <c r="F2113" s="14"/>
      <c r="G2113" s="14"/>
      <c r="H2113" s="14">
        <v>300</v>
      </c>
      <c r="I2113" s="14">
        <v>96</v>
      </c>
      <c r="J2113" s="9">
        <v>4</v>
      </c>
      <c r="K2113" s="14">
        <v>53</v>
      </c>
      <c r="L2113" s="14">
        <v>80</v>
      </c>
      <c r="M2113" s="14">
        <v>0.43</v>
      </c>
      <c r="N2113" s="14">
        <f t="shared" si="96"/>
        <v>0.46086956521739131</v>
      </c>
      <c r="O2113" s="14">
        <f t="shared" si="97"/>
        <v>6.4197183098591566</v>
      </c>
      <c r="P2113" s="14"/>
      <c r="Q2113" s="14"/>
      <c r="R2113" s="14"/>
      <c r="W2113" t="s">
        <v>3530</v>
      </c>
      <c r="X2113" s="6">
        <v>2004</v>
      </c>
      <c r="Z2113" s="6">
        <v>0</v>
      </c>
      <c r="AD2113" s="14">
        <v>115</v>
      </c>
    </row>
    <row r="2114" spans="1:30">
      <c r="A2114" s="9">
        <v>12</v>
      </c>
      <c r="B2114" s="9" t="str">
        <f t="shared" si="98"/>
        <v>Volt RV3113-8ohm</v>
      </c>
      <c r="C2114" s="14" t="s">
        <v>1700</v>
      </c>
      <c r="D2114" s="14" t="s">
        <v>2870</v>
      </c>
      <c r="E2114" s="39"/>
      <c r="F2114" s="14"/>
      <c r="G2114" s="14"/>
      <c r="H2114" s="14">
        <v>300</v>
      </c>
      <c r="I2114" s="14">
        <v>96</v>
      </c>
      <c r="J2114" s="9">
        <v>4</v>
      </c>
      <c r="K2114" s="14">
        <v>53</v>
      </c>
      <c r="L2114" s="14">
        <v>80</v>
      </c>
      <c r="M2114" s="14">
        <v>0.43</v>
      </c>
      <c r="N2114" s="14">
        <f t="shared" ref="N2114:N2177" si="99">IF(AD2114&gt;0,K2114/AD2114,0)</f>
        <v>0.46086956521739131</v>
      </c>
      <c r="O2114" s="14">
        <f t="shared" ref="O2114:O2177" si="100">IF(AD2114&gt;0,1/(1/M2114-1/N2114),0)</f>
        <v>6.4197183098591566</v>
      </c>
      <c r="P2114" s="14"/>
      <c r="Q2114" s="14"/>
      <c r="R2114" s="14"/>
      <c r="W2114" t="s">
        <v>3530</v>
      </c>
      <c r="X2114" s="6">
        <v>2004</v>
      </c>
      <c r="Z2114" s="6">
        <v>0</v>
      </c>
      <c r="AD2114" s="14">
        <v>115</v>
      </c>
    </row>
    <row r="2115" spans="1:30">
      <c r="A2115" s="9">
        <v>12</v>
      </c>
      <c r="B2115" s="9" t="str">
        <f t="shared" ref="B2115:B2178" si="101">CONCATENATE(C2115,CHAR(32),D2115)</f>
        <v>Volt RV3143-16ohm</v>
      </c>
      <c r="C2115" s="14" t="s">
        <v>1700</v>
      </c>
      <c r="D2115" s="14" t="s">
        <v>2871</v>
      </c>
      <c r="E2115" s="39"/>
      <c r="F2115" s="14"/>
      <c r="G2115" s="14"/>
      <c r="H2115" s="14">
        <v>300</v>
      </c>
      <c r="I2115" s="14">
        <v>91</v>
      </c>
      <c r="J2115" s="9">
        <v>5.2</v>
      </c>
      <c r="K2115" s="14">
        <v>34</v>
      </c>
      <c r="L2115" s="14">
        <v>76</v>
      </c>
      <c r="M2115" s="14">
        <v>0.35</v>
      </c>
      <c r="N2115" s="14">
        <f t="shared" si="99"/>
        <v>0.36956521739130432</v>
      </c>
      <c r="O2115" s="14">
        <f t="shared" si="100"/>
        <v>6.6111111111111152</v>
      </c>
      <c r="P2115" s="14"/>
      <c r="Q2115" s="14"/>
      <c r="R2115" s="14"/>
      <c r="W2115" t="s">
        <v>3530</v>
      </c>
      <c r="X2115" s="6">
        <v>2004</v>
      </c>
      <c r="Z2115" s="6">
        <v>0</v>
      </c>
      <c r="AD2115" s="14">
        <v>92</v>
      </c>
    </row>
    <row r="2116" spans="1:30">
      <c r="A2116" s="9">
        <v>12</v>
      </c>
      <c r="B2116" s="9" t="str">
        <f t="shared" si="101"/>
        <v>Volt RV3143-8ohm</v>
      </c>
      <c r="C2116" s="14" t="s">
        <v>1700</v>
      </c>
      <c r="D2116" s="14" t="s">
        <v>2872</v>
      </c>
      <c r="E2116" s="39"/>
      <c r="F2116" s="14"/>
      <c r="G2116" s="14"/>
      <c r="H2116" s="14">
        <v>300</v>
      </c>
      <c r="I2116" s="14">
        <v>91</v>
      </c>
      <c r="J2116" s="9">
        <v>5.2</v>
      </c>
      <c r="K2116" s="14">
        <v>34</v>
      </c>
      <c r="L2116" s="14">
        <v>76</v>
      </c>
      <c r="M2116" s="14">
        <v>0.35</v>
      </c>
      <c r="N2116" s="14">
        <f t="shared" si="99"/>
        <v>0.36956521739130432</v>
      </c>
      <c r="O2116" s="14">
        <f t="shared" si="100"/>
        <v>6.6111111111111152</v>
      </c>
      <c r="P2116" s="14"/>
      <c r="Q2116" s="14"/>
      <c r="R2116" s="14"/>
      <c r="W2116" t="s">
        <v>3530</v>
      </c>
      <c r="X2116" s="6">
        <v>2004</v>
      </c>
      <c r="Z2116" s="6">
        <v>0</v>
      </c>
      <c r="AD2116" s="14">
        <v>92</v>
      </c>
    </row>
    <row r="2117" spans="1:30">
      <c r="A2117" s="9">
        <v>12</v>
      </c>
      <c r="B2117" s="9" t="str">
        <f t="shared" si="101"/>
        <v>Volt RV3153-16ohm</v>
      </c>
      <c r="C2117" s="14" t="s">
        <v>1700</v>
      </c>
      <c r="D2117" s="14" t="s">
        <v>2873</v>
      </c>
      <c r="E2117" s="39"/>
      <c r="F2117" s="14"/>
      <c r="G2117" s="14"/>
      <c r="H2117" s="14">
        <v>400</v>
      </c>
      <c r="I2117" s="14">
        <v>98.5</v>
      </c>
      <c r="J2117" s="9">
        <v>4</v>
      </c>
      <c r="K2117" s="14">
        <v>53</v>
      </c>
      <c r="L2117" s="14">
        <v>80</v>
      </c>
      <c r="M2117" s="14">
        <v>0.24</v>
      </c>
      <c r="N2117" s="14">
        <f t="shared" si="99"/>
        <v>0.25</v>
      </c>
      <c r="O2117" s="14">
        <f t="shared" si="100"/>
        <v>5.9999999999999893</v>
      </c>
      <c r="P2117" s="14"/>
      <c r="Q2117" s="14"/>
      <c r="R2117" s="14"/>
      <c r="W2117" t="s">
        <v>3530</v>
      </c>
      <c r="X2117" s="6">
        <v>2004</v>
      </c>
      <c r="Z2117" s="6">
        <v>0</v>
      </c>
      <c r="AD2117" s="14">
        <v>212</v>
      </c>
    </row>
    <row r="2118" spans="1:30">
      <c r="A2118" s="9">
        <v>12</v>
      </c>
      <c r="B2118" s="9" t="str">
        <f t="shared" si="101"/>
        <v>Volt RV3153-8ohm</v>
      </c>
      <c r="C2118" s="14" t="s">
        <v>1700</v>
      </c>
      <c r="D2118" s="14" t="s">
        <v>2874</v>
      </c>
      <c r="E2118" s="39"/>
      <c r="F2118" s="14"/>
      <c r="G2118" s="14"/>
      <c r="H2118" s="14">
        <v>400</v>
      </c>
      <c r="I2118" s="14">
        <v>98.5</v>
      </c>
      <c r="J2118" s="9">
        <v>4</v>
      </c>
      <c r="K2118" s="14">
        <v>53</v>
      </c>
      <c r="L2118" s="14">
        <v>80</v>
      </c>
      <c r="M2118" s="14">
        <v>0.24</v>
      </c>
      <c r="N2118" s="14">
        <f t="shared" si="99"/>
        <v>0.25</v>
      </c>
      <c r="O2118" s="14">
        <f t="shared" si="100"/>
        <v>5.9999999999999893</v>
      </c>
      <c r="P2118" s="14"/>
      <c r="Q2118" s="14"/>
      <c r="R2118" s="14"/>
      <c r="W2118" t="s">
        <v>3530</v>
      </c>
      <c r="X2118" s="6">
        <v>2004</v>
      </c>
      <c r="Z2118" s="6">
        <v>0</v>
      </c>
      <c r="AD2118" s="14">
        <v>212</v>
      </c>
    </row>
    <row r="2119" spans="1:30">
      <c r="A2119" s="9">
        <v>12</v>
      </c>
      <c r="B2119" s="9" t="str">
        <f t="shared" si="101"/>
        <v>Volt RVCXD3153 -8ohm</v>
      </c>
      <c r="C2119" s="14" t="s">
        <v>1700</v>
      </c>
      <c r="D2119" s="14" t="s">
        <v>2875</v>
      </c>
      <c r="E2119" s="39"/>
      <c r="F2119" s="14"/>
      <c r="G2119" s="14"/>
      <c r="H2119" s="14">
        <v>400</v>
      </c>
      <c r="I2119" s="14">
        <v>98.5</v>
      </c>
      <c r="J2119" s="9">
        <v>4</v>
      </c>
      <c r="K2119" s="14">
        <v>44</v>
      </c>
      <c r="L2119" s="14">
        <v>91</v>
      </c>
      <c r="M2119" s="14">
        <v>0.2</v>
      </c>
      <c r="N2119" s="14">
        <f t="shared" si="99"/>
        <v>0.2</v>
      </c>
      <c r="O2119" s="14" t="e">
        <f t="shared" si="100"/>
        <v>#DIV/0!</v>
      </c>
      <c r="P2119" s="14"/>
      <c r="Q2119" s="14"/>
      <c r="R2119" s="14"/>
      <c r="W2119" t="s">
        <v>3530</v>
      </c>
      <c r="X2119" s="6">
        <v>2004</v>
      </c>
      <c r="Z2119" s="6">
        <v>0</v>
      </c>
      <c r="AD2119" s="14">
        <v>220</v>
      </c>
    </row>
    <row r="2120" spans="1:30">
      <c r="A2120" s="9">
        <v>12</v>
      </c>
      <c r="B2120" s="9" t="str">
        <f t="shared" si="101"/>
        <v>Westra SW300-2808</v>
      </c>
      <c r="C2120" s="14" t="s">
        <v>1320</v>
      </c>
      <c r="D2120" s="14" t="s">
        <v>2876</v>
      </c>
      <c r="E2120" s="39"/>
      <c r="F2120" s="14"/>
      <c r="G2120" s="14"/>
      <c r="H2120" s="14">
        <v>120</v>
      </c>
      <c r="I2120" s="14">
        <v>90</v>
      </c>
      <c r="J2120" s="9">
        <v>10</v>
      </c>
      <c r="K2120" s="14">
        <v>27</v>
      </c>
      <c r="L2120" s="14">
        <v>260</v>
      </c>
      <c r="M2120" s="14">
        <v>0.32500000000000001</v>
      </c>
      <c r="N2120" s="14">
        <f t="shared" si="99"/>
        <v>0.36486486486486486</v>
      </c>
      <c r="O2120" s="14">
        <f t="shared" si="100"/>
        <v>2.9745762711864447</v>
      </c>
      <c r="P2120" s="14"/>
      <c r="Q2120" s="14"/>
      <c r="R2120" s="14"/>
      <c r="W2120" t="s">
        <v>3530</v>
      </c>
      <c r="X2120" s="6">
        <v>2004</v>
      </c>
      <c r="Z2120" s="6">
        <v>0</v>
      </c>
      <c r="AD2120" s="14">
        <v>74</v>
      </c>
    </row>
    <row r="2121" spans="1:30">
      <c r="A2121" s="9">
        <v>12</v>
      </c>
      <c r="B2121" s="9" t="str">
        <f t="shared" si="101"/>
        <v>Zachry 30K40</v>
      </c>
      <c r="C2121" s="14" t="s">
        <v>918</v>
      </c>
      <c r="D2121" s="14" t="s">
        <v>2877</v>
      </c>
      <c r="E2121" s="39"/>
      <c r="F2121" s="14"/>
      <c r="G2121" s="14"/>
      <c r="H2121" s="14"/>
      <c r="I2121" s="14"/>
      <c r="J2121" s="9"/>
      <c r="K2121" s="14">
        <v>40.799999999999997</v>
      </c>
      <c r="L2121" s="14">
        <v>122.5</v>
      </c>
      <c r="M2121" s="14">
        <v>0.42</v>
      </c>
      <c r="N2121" s="14">
        <f t="shared" si="99"/>
        <v>0.45842696629213481</v>
      </c>
      <c r="O2121" s="14">
        <f t="shared" si="100"/>
        <v>5.0105263157894804</v>
      </c>
      <c r="P2121" s="14"/>
      <c r="Q2121" s="14"/>
      <c r="R2121" s="14"/>
      <c r="W2121" t="s">
        <v>3530</v>
      </c>
      <c r="X2121" s="6">
        <v>2004</v>
      </c>
      <c r="Z2121" s="6">
        <v>0</v>
      </c>
      <c r="AD2121" s="14">
        <v>89</v>
      </c>
    </row>
    <row r="2122" spans="1:30">
      <c r="A2122" s="9">
        <v>12</v>
      </c>
      <c r="B2122" s="9" t="str">
        <f t="shared" si="101"/>
        <v>Zachry BOXER12</v>
      </c>
      <c r="C2122" s="14" t="s">
        <v>918</v>
      </c>
      <c r="D2122" s="14" t="s">
        <v>2878</v>
      </c>
      <c r="E2122" s="39"/>
      <c r="F2122" s="14"/>
      <c r="G2122" s="14"/>
      <c r="H2122" s="14"/>
      <c r="I2122" s="14"/>
      <c r="J2122" s="9"/>
      <c r="K2122" s="14">
        <v>25.5</v>
      </c>
      <c r="L2122" s="14">
        <v>228.6</v>
      </c>
      <c r="M2122" s="14">
        <v>0.22</v>
      </c>
      <c r="N2122" s="14">
        <f t="shared" si="99"/>
        <v>0.22972972972972974</v>
      </c>
      <c r="O2122" s="14">
        <f t="shared" si="100"/>
        <v>5.1944444444444233</v>
      </c>
      <c r="P2122" s="14"/>
      <c r="Q2122" s="14"/>
      <c r="R2122" s="14"/>
      <c r="W2122" t="s">
        <v>3530</v>
      </c>
      <c r="X2122" s="6">
        <v>2004</v>
      </c>
      <c r="Z2122" s="6">
        <v>0</v>
      </c>
      <c r="AD2122" s="14">
        <v>111</v>
      </c>
    </row>
    <row r="2123" spans="1:30">
      <c r="A2123" s="9">
        <v>12</v>
      </c>
      <c r="B2123" s="9" t="str">
        <f t="shared" si="101"/>
        <v>Zachry BX112</v>
      </c>
      <c r="C2123" s="14" t="s">
        <v>918</v>
      </c>
      <c r="D2123" s="14" t="s">
        <v>2879</v>
      </c>
      <c r="E2123" s="39"/>
      <c r="F2123" s="14"/>
      <c r="G2123" s="14"/>
      <c r="H2123" s="14"/>
      <c r="I2123" s="14"/>
      <c r="J2123" s="9"/>
      <c r="K2123" s="14">
        <v>30.3</v>
      </c>
      <c r="L2123" s="14">
        <v>167.1</v>
      </c>
      <c r="M2123" s="14">
        <v>0.42</v>
      </c>
      <c r="N2123" s="14">
        <f t="shared" si="99"/>
        <v>0.48870967741935484</v>
      </c>
      <c r="O2123" s="14">
        <f t="shared" si="100"/>
        <v>2.9873239436619712</v>
      </c>
      <c r="P2123" s="14"/>
      <c r="Q2123" s="14"/>
      <c r="R2123" s="14"/>
      <c r="W2123" t="s">
        <v>3530</v>
      </c>
      <c r="X2123" s="6">
        <v>2004</v>
      </c>
      <c r="Z2123" s="6">
        <v>0</v>
      </c>
      <c r="AD2123" s="14">
        <v>62</v>
      </c>
    </row>
    <row r="2124" spans="1:30">
      <c r="A2124" s="9">
        <v>12</v>
      </c>
      <c r="B2124" s="9" t="str">
        <f t="shared" si="101"/>
        <v>Zachry BX-112</v>
      </c>
      <c r="C2124" s="14" t="s">
        <v>918</v>
      </c>
      <c r="D2124" s="14" t="s">
        <v>2880</v>
      </c>
      <c r="E2124" s="39"/>
      <c r="F2124" s="14"/>
      <c r="G2124" s="14"/>
      <c r="H2124" s="14"/>
      <c r="I2124" s="14"/>
      <c r="J2124" s="9"/>
      <c r="K2124" s="14">
        <v>30</v>
      </c>
      <c r="L2124" s="14">
        <v>280</v>
      </c>
      <c r="M2124" s="14">
        <v>0.25</v>
      </c>
      <c r="N2124" s="14">
        <f t="shared" si="99"/>
        <v>0</v>
      </c>
      <c r="O2124" s="14">
        <f t="shared" si="100"/>
        <v>0</v>
      </c>
      <c r="P2124" s="14"/>
      <c r="Q2124" s="14"/>
      <c r="R2124" s="14"/>
      <c r="W2124" t="s">
        <v>3530</v>
      </c>
      <c r="X2124" s="6">
        <v>2004</v>
      </c>
      <c r="Z2124" s="6">
        <v>0</v>
      </c>
      <c r="AD2124" s="14"/>
    </row>
    <row r="2125" spans="1:30">
      <c r="A2125" s="9">
        <v>12</v>
      </c>
      <c r="B2125" s="9" t="str">
        <f t="shared" si="101"/>
        <v>Zachry MACH12</v>
      </c>
      <c r="C2125" s="14" t="s">
        <v>918</v>
      </c>
      <c r="D2125" s="14" t="s">
        <v>2881</v>
      </c>
      <c r="E2125" s="39"/>
      <c r="F2125" s="14"/>
      <c r="G2125" s="14"/>
      <c r="H2125" s="14"/>
      <c r="I2125" s="14"/>
      <c r="J2125" s="9"/>
      <c r="K2125" s="14">
        <v>26.5</v>
      </c>
      <c r="L2125" s="14">
        <v>256.89999999999998</v>
      </c>
      <c r="M2125" s="14">
        <v>0.37</v>
      </c>
      <c r="N2125" s="14">
        <f t="shared" si="99"/>
        <v>0.38970588235294118</v>
      </c>
      <c r="O2125" s="14">
        <f t="shared" si="100"/>
        <v>7.3171641791044744</v>
      </c>
      <c r="P2125" s="14"/>
      <c r="Q2125" s="14"/>
      <c r="R2125" s="14"/>
      <c r="W2125" t="s">
        <v>3530</v>
      </c>
      <c r="X2125" s="6">
        <v>2004</v>
      </c>
      <c r="Z2125" s="6">
        <v>0</v>
      </c>
      <c r="AD2125" s="14">
        <v>68</v>
      </c>
    </row>
    <row r="2126" spans="1:30">
      <c r="A2126" s="9">
        <v>12</v>
      </c>
      <c r="B2126" s="9" t="str">
        <f t="shared" si="101"/>
        <v>Zomax PA-12100220C</v>
      </c>
      <c r="C2126" s="14" t="s">
        <v>920</v>
      </c>
      <c r="D2126" s="14" t="s">
        <v>2882</v>
      </c>
      <c r="E2126" s="39"/>
      <c r="F2126" s="14"/>
      <c r="G2126" s="14"/>
      <c r="H2126" s="14">
        <v>400</v>
      </c>
      <c r="I2126" s="14">
        <v>96</v>
      </c>
      <c r="J2126" s="9"/>
      <c r="K2126" s="14">
        <v>50</v>
      </c>
      <c r="L2126" s="14">
        <v>65</v>
      </c>
      <c r="M2126" s="14">
        <v>0.32</v>
      </c>
      <c r="N2126" s="14">
        <f t="shared" si="99"/>
        <v>0.32894736842105265</v>
      </c>
      <c r="O2126" s="14">
        <f t="shared" si="100"/>
        <v>11.764705882352885</v>
      </c>
      <c r="P2126" s="14"/>
      <c r="Q2126" s="14"/>
      <c r="R2126" s="14"/>
      <c r="W2126" t="s">
        <v>3530</v>
      </c>
      <c r="X2126" s="6">
        <v>2004</v>
      </c>
      <c r="Z2126" s="6">
        <v>0</v>
      </c>
      <c r="AD2126" s="14">
        <v>152</v>
      </c>
    </row>
    <row r="2127" spans="1:30">
      <c r="A2127" s="9">
        <v>12</v>
      </c>
      <c r="B2127" s="9" t="str">
        <f t="shared" si="101"/>
        <v>Zomax PA-12100220JM</v>
      </c>
      <c r="C2127" s="14" t="s">
        <v>920</v>
      </c>
      <c r="D2127" s="14" t="s">
        <v>2883</v>
      </c>
      <c r="E2127" s="39"/>
      <c r="F2127" s="14"/>
      <c r="G2127" s="14"/>
      <c r="H2127" s="14">
        <v>500</v>
      </c>
      <c r="I2127" s="14">
        <v>97</v>
      </c>
      <c r="J2127" s="9"/>
      <c r="K2127" s="14">
        <v>64</v>
      </c>
      <c r="L2127" s="14">
        <v>42</v>
      </c>
      <c r="M2127" s="14">
        <v>0.37</v>
      </c>
      <c r="N2127" s="14">
        <f t="shared" si="99"/>
        <v>0.38095238095238093</v>
      </c>
      <c r="O2127" s="14">
        <f t="shared" si="100"/>
        <v>12.869565217391317</v>
      </c>
      <c r="P2127" s="14"/>
      <c r="Q2127" s="14"/>
      <c r="R2127" s="14"/>
      <c r="W2127" t="s">
        <v>3530</v>
      </c>
      <c r="X2127" s="6">
        <v>2004</v>
      </c>
      <c r="Z2127" s="6">
        <v>0</v>
      </c>
      <c r="AD2127" s="14">
        <v>168</v>
      </c>
    </row>
    <row r="2128" spans="1:30">
      <c r="A2128" s="9">
        <v>12</v>
      </c>
      <c r="B2128" s="9" t="str">
        <f t="shared" si="101"/>
        <v>Zomax PA-1275190JM</v>
      </c>
      <c r="C2128" s="14" t="s">
        <v>920</v>
      </c>
      <c r="D2128" s="14" t="s">
        <v>2884</v>
      </c>
      <c r="E2128" s="39"/>
      <c r="F2128" s="14"/>
      <c r="G2128" s="14"/>
      <c r="H2128" s="14">
        <v>300</v>
      </c>
      <c r="I2128" s="14">
        <v>98</v>
      </c>
      <c r="J2128" s="9"/>
      <c r="K2128" s="14">
        <v>63</v>
      </c>
      <c r="L2128" s="14">
        <v>49</v>
      </c>
      <c r="M2128" s="14">
        <v>0.31</v>
      </c>
      <c r="N2128" s="14">
        <f t="shared" si="99"/>
        <v>0.31979695431472083</v>
      </c>
      <c r="O2128" s="14">
        <f t="shared" si="100"/>
        <v>10.119170984455932</v>
      </c>
      <c r="P2128" s="14"/>
      <c r="Q2128" s="14"/>
      <c r="R2128" s="14"/>
      <c r="W2128" t="s">
        <v>3530</v>
      </c>
      <c r="X2128" s="6">
        <v>2004</v>
      </c>
      <c r="Z2128" s="6">
        <v>0</v>
      </c>
      <c r="AD2128" s="14">
        <v>197</v>
      </c>
    </row>
    <row r="2129" spans="1:30">
      <c r="A2129" s="9">
        <v>12</v>
      </c>
      <c r="B2129" s="9" t="str">
        <f t="shared" si="101"/>
        <v>Zomax PF-1250140YL</v>
      </c>
      <c r="C2129" s="14" t="s">
        <v>920</v>
      </c>
      <c r="D2129" s="14" t="s">
        <v>2885</v>
      </c>
      <c r="E2129" s="39"/>
      <c r="F2129" s="14"/>
      <c r="G2129" s="14"/>
      <c r="H2129" s="14">
        <v>150</v>
      </c>
      <c r="I2129" s="14">
        <v>95</v>
      </c>
      <c r="J2129" s="9"/>
      <c r="K2129" s="14">
        <v>60</v>
      </c>
      <c r="L2129" s="14">
        <v>55</v>
      </c>
      <c r="M2129" s="14">
        <v>0.68</v>
      </c>
      <c r="N2129" s="14">
        <f t="shared" si="99"/>
        <v>0.70588235294117652</v>
      </c>
      <c r="O2129" s="14">
        <f t="shared" si="100"/>
        <v>18.545454545454536</v>
      </c>
      <c r="P2129" s="14"/>
      <c r="Q2129" s="14"/>
      <c r="R2129" s="14"/>
      <c r="W2129" t="s">
        <v>3530</v>
      </c>
      <c r="X2129" s="6">
        <v>2004</v>
      </c>
      <c r="Z2129" s="6">
        <v>0</v>
      </c>
      <c r="AD2129" s="14">
        <v>85</v>
      </c>
    </row>
    <row r="2130" spans="1:30">
      <c r="A2130" s="9">
        <v>12</v>
      </c>
      <c r="B2130" s="9" t="str">
        <f t="shared" si="101"/>
        <v>Zomax PF-1250156P</v>
      </c>
      <c r="C2130" s="14" t="s">
        <v>920</v>
      </c>
      <c r="D2130" s="14" t="s">
        <v>2886</v>
      </c>
      <c r="E2130" s="39"/>
      <c r="F2130" s="14"/>
      <c r="G2130" s="14"/>
      <c r="H2130" s="14">
        <v>150</v>
      </c>
      <c r="I2130" s="14">
        <v>93</v>
      </c>
      <c r="J2130" s="9"/>
      <c r="K2130" s="14">
        <v>29</v>
      </c>
      <c r="L2130" s="14">
        <v>210</v>
      </c>
      <c r="M2130" s="14">
        <v>0.4</v>
      </c>
      <c r="N2130" s="14">
        <f t="shared" si="99"/>
        <v>0.40845070422535212</v>
      </c>
      <c r="O2130" s="14">
        <f t="shared" si="100"/>
        <v>19.333333333333254</v>
      </c>
      <c r="P2130" s="14"/>
      <c r="Q2130" s="14"/>
      <c r="R2130" s="14"/>
      <c r="W2130" t="s">
        <v>3530</v>
      </c>
      <c r="X2130" s="6">
        <v>2004</v>
      </c>
      <c r="Z2130" s="6">
        <v>0</v>
      </c>
      <c r="AD2130" s="14">
        <v>71</v>
      </c>
    </row>
    <row r="2131" spans="1:30">
      <c r="A2131" s="9">
        <v>12</v>
      </c>
      <c r="B2131" s="9" t="str">
        <f t="shared" si="101"/>
        <v>Zomax PF-1265156</v>
      </c>
      <c r="C2131" s="14" t="s">
        <v>920</v>
      </c>
      <c r="D2131" s="14" t="s">
        <v>2887</v>
      </c>
      <c r="E2131" s="39"/>
      <c r="F2131" s="14"/>
      <c r="G2131" s="14"/>
      <c r="H2131" s="14">
        <v>200</v>
      </c>
      <c r="I2131" s="14">
        <v>94</v>
      </c>
      <c r="J2131" s="9"/>
      <c r="K2131" s="14">
        <v>45</v>
      </c>
      <c r="L2131" s="14">
        <v>90</v>
      </c>
      <c r="M2131" s="14">
        <v>0.47</v>
      </c>
      <c r="N2131" s="14">
        <f t="shared" si="99"/>
        <v>0.54878048780487809</v>
      </c>
      <c r="O2131" s="14">
        <f t="shared" si="100"/>
        <v>3.2739938080495357</v>
      </c>
      <c r="P2131" s="14"/>
      <c r="Q2131" s="14"/>
      <c r="R2131" s="14"/>
      <c r="W2131" t="s">
        <v>3530</v>
      </c>
      <c r="X2131" s="6">
        <v>2004</v>
      </c>
      <c r="Z2131" s="6">
        <v>0</v>
      </c>
      <c r="AD2131" s="14">
        <v>82</v>
      </c>
    </row>
    <row r="2132" spans="1:30">
      <c r="A2132" s="9">
        <v>13</v>
      </c>
      <c r="B2132" s="9" t="str">
        <f t="shared" si="101"/>
        <v>Car Power Raptor 12</v>
      </c>
      <c r="C2132" s="9" t="s">
        <v>2244</v>
      </c>
      <c r="D2132" s="9" t="s">
        <v>2888</v>
      </c>
      <c r="E2132" s="38"/>
      <c r="F2132" s="9"/>
      <c r="G2132" s="9"/>
      <c r="H2132" s="9">
        <v>1000</v>
      </c>
      <c r="I2132" s="9"/>
      <c r="J2132" s="9">
        <v>13.5</v>
      </c>
      <c r="K2132" s="9">
        <v>38.6</v>
      </c>
      <c r="L2132" s="9">
        <v>26.7</v>
      </c>
      <c r="M2132" s="9">
        <v>0.46</v>
      </c>
      <c r="N2132" s="14">
        <f t="shared" si="99"/>
        <v>0.49487179487179489</v>
      </c>
      <c r="O2132" s="14">
        <f t="shared" si="100"/>
        <v>6.5279411764705966</v>
      </c>
      <c r="P2132" s="9"/>
      <c r="Q2132" s="9"/>
      <c r="R2132" s="9"/>
      <c r="W2132" t="s">
        <v>3530</v>
      </c>
      <c r="X2132" s="6">
        <v>2004</v>
      </c>
      <c r="Z2132" s="6">
        <v>0</v>
      </c>
      <c r="AD2132" s="9">
        <v>78</v>
      </c>
    </row>
    <row r="2133" spans="1:30">
      <c r="A2133" s="9">
        <v>13</v>
      </c>
      <c r="B2133" s="9" t="str">
        <f t="shared" si="101"/>
        <v>Focal 13K8711</v>
      </c>
      <c r="C2133" s="14" t="s">
        <v>977</v>
      </c>
      <c r="D2133" s="14" t="s">
        <v>2889</v>
      </c>
      <c r="E2133" s="39"/>
      <c r="F2133" s="14"/>
      <c r="G2133" s="14"/>
      <c r="H2133" s="14">
        <v>175</v>
      </c>
      <c r="I2133" s="14">
        <v>90.21</v>
      </c>
      <c r="J2133" s="9">
        <v>6</v>
      </c>
      <c r="K2133" s="14">
        <v>31.2</v>
      </c>
      <c r="L2133" s="14">
        <v>120.5</v>
      </c>
      <c r="M2133" s="14">
        <v>0.37</v>
      </c>
      <c r="N2133" s="14">
        <f t="shared" si="99"/>
        <v>0.43943661971830983</v>
      </c>
      <c r="O2133" s="14">
        <f t="shared" si="100"/>
        <v>2.3415821501014222</v>
      </c>
      <c r="P2133" s="14"/>
      <c r="Q2133" s="14"/>
      <c r="R2133" s="14"/>
      <c r="W2133" t="s">
        <v>3530</v>
      </c>
      <c r="X2133" s="6">
        <v>2004</v>
      </c>
      <c r="Z2133" s="6">
        <v>0</v>
      </c>
      <c r="AD2133" s="14">
        <v>71</v>
      </c>
    </row>
    <row r="2134" spans="1:30">
      <c r="A2134" s="9">
        <v>13</v>
      </c>
      <c r="B2134" s="9" t="str">
        <f t="shared" si="101"/>
        <v>Focal 13W8711</v>
      </c>
      <c r="C2134" s="14" t="s">
        <v>977</v>
      </c>
      <c r="D2134" s="14" t="s">
        <v>2890</v>
      </c>
      <c r="E2134" s="39"/>
      <c r="F2134" s="14"/>
      <c r="G2134" s="14"/>
      <c r="H2134" s="14">
        <v>175</v>
      </c>
      <c r="I2134" s="14">
        <v>88.19</v>
      </c>
      <c r="J2134" s="9">
        <v>9</v>
      </c>
      <c r="K2134" s="14">
        <v>28.8</v>
      </c>
      <c r="L2134" s="14">
        <v>87.1</v>
      </c>
      <c r="M2134" s="14">
        <v>0.33</v>
      </c>
      <c r="N2134" s="14">
        <f t="shared" si="99"/>
        <v>0.33882352941176469</v>
      </c>
      <c r="O2134" s="14">
        <f t="shared" si="100"/>
        <v>12.671999999999997</v>
      </c>
      <c r="P2134" s="14"/>
      <c r="Q2134" s="14"/>
      <c r="R2134" s="14"/>
      <c r="W2134" t="s">
        <v>3530</v>
      </c>
      <c r="X2134" s="6">
        <v>2004</v>
      </c>
      <c r="Z2134" s="6">
        <v>0</v>
      </c>
      <c r="AD2134" s="14">
        <v>85</v>
      </c>
    </row>
    <row r="2135" spans="1:30">
      <c r="A2135" s="9">
        <v>13</v>
      </c>
      <c r="B2135" s="9" t="str">
        <f t="shared" si="101"/>
        <v>Focal 13W8711</v>
      </c>
      <c r="C2135" s="14" t="s">
        <v>977</v>
      </c>
      <c r="D2135" s="14" t="s">
        <v>2890</v>
      </c>
      <c r="E2135" s="39"/>
      <c r="F2135" s="14"/>
      <c r="G2135" s="14"/>
      <c r="H2135" s="14">
        <v>175</v>
      </c>
      <c r="I2135" s="14">
        <v>88.19</v>
      </c>
      <c r="J2135" s="9">
        <v>9</v>
      </c>
      <c r="K2135" s="14">
        <v>28.8</v>
      </c>
      <c r="L2135" s="14">
        <v>87.1</v>
      </c>
      <c r="M2135" s="14">
        <v>0.33</v>
      </c>
      <c r="N2135" s="14">
        <f t="shared" si="99"/>
        <v>0.33882352941176469</v>
      </c>
      <c r="O2135" s="14">
        <f t="shared" si="100"/>
        <v>12.671999999999997</v>
      </c>
      <c r="P2135" s="14"/>
      <c r="Q2135" s="14"/>
      <c r="R2135" s="14"/>
      <c r="W2135" t="s">
        <v>3530</v>
      </c>
      <c r="X2135" s="6">
        <v>2004</v>
      </c>
      <c r="Z2135" s="6">
        <v>0</v>
      </c>
      <c r="AD2135" s="14">
        <v>85</v>
      </c>
    </row>
    <row r="2136" spans="1:30">
      <c r="A2136" s="9">
        <v>13</v>
      </c>
      <c r="B2136" s="9" t="str">
        <f t="shared" si="101"/>
        <v>Focal 13WX</v>
      </c>
      <c r="C2136" s="14" t="s">
        <v>977</v>
      </c>
      <c r="D2136" s="14" t="s">
        <v>2891</v>
      </c>
      <c r="E2136" s="39"/>
      <c r="F2136" s="14"/>
      <c r="G2136" s="14"/>
      <c r="H2136" s="14">
        <v>175</v>
      </c>
      <c r="I2136" s="14">
        <v>89.9</v>
      </c>
      <c r="J2136" s="9">
        <v>6</v>
      </c>
      <c r="K2136" s="14">
        <v>33.6</v>
      </c>
      <c r="L2136" s="14">
        <v>89</v>
      </c>
      <c r="M2136" s="14">
        <v>0.37</v>
      </c>
      <c r="N2136" s="14">
        <f t="shared" si="99"/>
        <v>0.42000000000000004</v>
      </c>
      <c r="O2136" s="14">
        <f t="shared" si="100"/>
        <v>3.1080000000000005</v>
      </c>
      <c r="P2136" s="14"/>
      <c r="Q2136" s="14"/>
      <c r="R2136" s="14"/>
      <c r="W2136" t="s">
        <v>3530</v>
      </c>
      <c r="X2136" s="6">
        <v>2004</v>
      </c>
      <c r="Z2136" s="6">
        <v>0</v>
      </c>
      <c r="AD2136" s="14">
        <v>80</v>
      </c>
    </row>
    <row r="2137" spans="1:30">
      <c r="A2137" s="9">
        <v>13</v>
      </c>
      <c r="B2137" s="9" t="str">
        <f t="shared" si="101"/>
        <v>Focal 33AV</v>
      </c>
      <c r="C2137" s="14" t="s">
        <v>977</v>
      </c>
      <c r="D2137" s="14" t="s">
        <v>2892</v>
      </c>
      <c r="E2137" s="39"/>
      <c r="F2137" s="14"/>
      <c r="G2137" s="14"/>
      <c r="H2137" s="14">
        <v>400</v>
      </c>
      <c r="I2137" s="14">
        <v>92</v>
      </c>
      <c r="J2137" s="9">
        <v>7.5</v>
      </c>
      <c r="K2137" s="14">
        <v>47.37</v>
      </c>
      <c r="L2137" s="14">
        <v>27.12</v>
      </c>
      <c r="M2137" s="14">
        <v>0.57499999999999996</v>
      </c>
      <c r="N2137" s="14">
        <f t="shared" si="99"/>
        <v>0.6489041095890411</v>
      </c>
      <c r="O2137" s="14">
        <f t="shared" si="100"/>
        <v>5.0487025023169529</v>
      </c>
      <c r="P2137" s="14"/>
      <c r="Q2137" s="14"/>
      <c r="R2137" s="14"/>
      <c r="W2137" t="s">
        <v>3530</v>
      </c>
      <c r="X2137" s="6">
        <v>2004</v>
      </c>
      <c r="Z2137" s="6">
        <v>0</v>
      </c>
      <c r="AD2137" s="14">
        <v>73</v>
      </c>
    </row>
    <row r="2138" spans="1:30">
      <c r="A2138" s="9">
        <v>13</v>
      </c>
      <c r="B2138" s="9" t="str">
        <f t="shared" si="101"/>
        <v>Focal 33KX</v>
      </c>
      <c r="C2138" s="14" t="s">
        <v>977</v>
      </c>
      <c r="D2138" s="14" t="s">
        <v>2893</v>
      </c>
      <c r="E2138" s="39"/>
      <c r="F2138" s="14"/>
      <c r="G2138" s="14"/>
      <c r="H2138" s="14">
        <v>400</v>
      </c>
      <c r="I2138" s="14">
        <v>90</v>
      </c>
      <c r="J2138" s="9">
        <v>11</v>
      </c>
      <c r="K2138" s="14">
        <v>39.200000000000003</v>
      </c>
      <c r="L2138" s="14">
        <v>27.62</v>
      </c>
      <c r="M2138" s="14">
        <v>0.74</v>
      </c>
      <c r="N2138" s="14">
        <f t="shared" si="99"/>
        <v>0.83404255319148946</v>
      </c>
      <c r="O2138" s="14">
        <f t="shared" si="100"/>
        <v>6.5628959276018044</v>
      </c>
      <c r="P2138" s="14"/>
      <c r="Q2138" s="14"/>
      <c r="R2138" s="14"/>
      <c r="W2138" t="s">
        <v>3530</v>
      </c>
      <c r="X2138" s="6">
        <v>2004</v>
      </c>
      <c r="Z2138" s="6">
        <v>0</v>
      </c>
      <c r="AD2138" s="14">
        <v>47</v>
      </c>
    </row>
    <row r="2139" spans="1:30">
      <c r="A2139" s="9">
        <v>13</v>
      </c>
      <c r="B2139" s="9" t="str">
        <f t="shared" si="101"/>
        <v>Focal 33V2</v>
      </c>
      <c r="C2139" s="14" t="s">
        <v>977</v>
      </c>
      <c r="D2139" s="14" t="s">
        <v>2894</v>
      </c>
      <c r="E2139" s="39"/>
      <c r="F2139" s="14"/>
      <c r="G2139" s="14"/>
      <c r="H2139" s="14">
        <v>400</v>
      </c>
      <c r="I2139" s="14">
        <v>90</v>
      </c>
      <c r="J2139" s="9">
        <v>11</v>
      </c>
      <c r="K2139" s="14">
        <v>28.76</v>
      </c>
      <c r="L2139" s="14">
        <v>75.930000000000007</v>
      </c>
      <c r="M2139" s="14">
        <v>0.54</v>
      </c>
      <c r="N2139" s="14">
        <f t="shared" si="99"/>
        <v>0.61191489361702134</v>
      </c>
      <c r="O2139" s="14">
        <f t="shared" si="100"/>
        <v>4.5947928994082865</v>
      </c>
      <c r="P2139" s="14"/>
      <c r="Q2139" s="14"/>
      <c r="R2139" s="14"/>
      <c r="W2139" t="s">
        <v>3530</v>
      </c>
      <c r="X2139" s="6">
        <v>2004</v>
      </c>
      <c r="Z2139" s="6">
        <v>0</v>
      </c>
      <c r="AD2139" s="14">
        <v>47</v>
      </c>
    </row>
    <row r="2140" spans="1:30">
      <c r="A2140" s="9">
        <v>13</v>
      </c>
      <c r="B2140" s="9" t="str">
        <f t="shared" si="101"/>
        <v>Focal 33WX</v>
      </c>
      <c r="C2140" s="14" t="s">
        <v>977</v>
      </c>
      <c r="D2140" s="14" t="s">
        <v>2895</v>
      </c>
      <c r="E2140" s="39"/>
      <c r="F2140" s="14"/>
      <c r="G2140" s="14"/>
      <c r="H2140" s="14">
        <v>350</v>
      </c>
      <c r="I2140" s="14">
        <v>94</v>
      </c>
      <c r="J2140" s="9">
        <v>9</v>
      </c>
      <c r="K2140" s="14">
        <v>32.5</v>
      </c>
      <c r="L2140" s="14">
        <v>73.099999999999994</v>
      </c>
      <c r="M2140" s="14">
        <v>0.35</v>
      </c>
      <c r="N2140" s="14">
        <f t="shared" si="99"/>
        <v>0.3611111111111111</v>
      </c>
      <c r="O2140" s="14">
        <f t="shared" si="100"/>
        <v>11.374999999999982</v>
      </c>
      <c r="P2140" s="14"/>
      <c r="Q2140" s="14"/>
      <c r="R2140" s="14"/>
      <c r="W2140" t="s">
        <v>3530</v>
      </c>
      <c r="X2140" s="6">
        <v>2004</v>
      </c>
      <c r="Z2140" s="6">
        <v>0</v>
      </c>
      <c r="AD2140" s="14">
        <v>90</v>
      </c>
    </row>
    <row r="2141" spans="1:30">
      <c r="A2141" s="9">
        <v>13</v>
      </c>
      <c r="B2141" s="9" t="str">
        <f t="shared" si="101"/>
        <v>JL Audio 13W6v2-D4</v>
      </c>
      <c r="C2141" s="14" t="s">
        <v>1180</v>
      </c>
      <c r="D2141" s="14" t="s">
        <v>2896</v>
      </c>
      <c r="E2141" s="39"/>
      <c r="F2141" s="14"/>
      <c r="G2141" s="14"/>
      <c r="H2141" s="14">
        <v>500</v>
      </c>
      <c r="I2141" s="14">
        <v>87.4</v>
      </c>
      <c r="J2141" s="9">
        <v>21.6</v>
      </c>
      <c r="K2141" s="14">
        <v>24.3</v>
      </c>
      <c r="L2141" s="14">
        <v>111.6</v>
      </c>
      <c r="M2141" s="14">
        <v>0.434</v>
      </c>
      <c r="N2141" s="14">
        <f t="shared" si="99"/>
        <v>0.46730769230769231</v>
      </c>
      <c r="O2141" s="14">
        <f t="shared" si="100"/>
        <v>6.0890300230946801</v>
      </c>
      <c r="P2141" s="14"/>
      <c r="Q2141" s="14"/>
      <c r="R2141" s="14"/>
      <c r="W2141" t="s">
        <v>3530</v>
      </c>
      <c r="X2141" s="6">
        <v>2004</v>
      </c>
      <c r="Z2141" s="6">
        <v>0</v>
      </c>
      <c r="AD2141" s="14">
        <v>52</v>
      </c>
    </row>
    <row r="2142" spans="1:30">
      <c r="A2142" s="9">
        <v>13</v>
      </c>
      <c r="B2142" s="9" t="str">
        <f t="shared" si="101"/>
        <v>JL Audio 13W6v2-D4</v>
      </c>
      <c r="C2142" s="14" t="s">
        <v>1180</v>
      </c>
      <c r="D2142" s="14" t="s">
        <v>2896</v>
      </c>
      <c r="E2142" s="39"/>
      <c r="F2142" s="14"/>
      <c r="G2142" s="14"/>
      <c r="H2142" s="14">
        <v>500</v>
      </c>
      <c r="I2142" s="14">
        <v>87.4</v>
      </c>
      <c r="J2142" s="9">
        <v>21.6</v>
      </c>
      <c r="K2142" s="14">
        <v>24.3</v>
      </c>
      <c r="L2142" s="14">
        <v>111.6</v>
      </c>
      <c r="M2142" s="14">
        <v>0.434</v>
      </c>
      <c r="N2142" s="14">
        <f t="shared" si="99"/>
        <v>0.46730769230769231</v>
      </c>
      <c r="O2142" s="14">
        <f t="shared" si="100"/>
        <v>6.0890300230946801</v>
      </c>
      <c r="P2142" s="14"/>
      <c r="Q2142" s="14"/>
      <c r="R2142" s="14"/>
      <c r="W2142" t="s">
        <v>3530</v>
      </c>
      <c r="X2142" s="6">
        <v>2004</v>
      </c>
      <c r="Z2142" s="6">
        <v>0</v>
      </c>
      <c r="AD2142" s="14">
        <v>52</v>
      </c>
    </row>
    <row r="2143" spans="1:30">
      <c r="A2143" s="9">
        <v>14</v>
      </c>
      <c r="B2143" s="9" t="str">
        <f t="shared" si="101"/>
        <v>Cerwin-Vega HED-15DVC</v>
      </c>
      <c r="C2143" s="9" t="s">
        <v>1384</v>
      </c>
      <c r="D2143" s="9" t="s">
        <v>2897</v>
      </c>
      <c r="E2143" s="38"/>
      <c r="F2143" s="9"/>
      <c r="G2143" s="9"/>
      <c r="H2143" s="9">
        <v>200</v>
      </c>
      <c r="I2143" s="9">
        <v>92</v>
      </c>
      <c r="J2143" s="9">
        <v>17</v>
      </c>
      <c r="K2143" s="9">
        <v>20</v>
      </c>
      <c r="L2143" s="9">
        <v>332.64</v>
      </c>
      <c r="M2143" s="9">
        <v>0.60699999999999998</v>
      </c>
      <c r="N2143" s="14">
        <f t="shared" si="99"/>
        <v>0.64516129032258063</v>
      </c>
      <c r="O2143" s="14">
        <f t="shared" si="100"/>
        <v>10.262045646661033</v>
      </c>
      <c r="P2143" s="9"/>
      <c r="Q2143" s="9"/>
      <c r="R2143" s="9"/>
      <c r="W2143" t="s">
        <v>3530</v>
      </c>
      <c r="X2143" s="6">
        <v>2004</v>
      </c>
      <c r="Z2143" s="6">
        <v>0</v>
      </c>
      <c r="AD2143" s="9">
        <v>31</v>
      </c>
    </row>
    <row r="2144" spans="1:30">
      <c r="A2144" s="9">
        <v>14</v>
      </c>
      <c r="B2144" s="9" t="str">
        <f t="shared" si="101"/>
        <v>Cerwin-Vega HED-15SVC</v>
      </c>
      <c r="C2144" s="9" t="s">
        <v>1384</v>
      </c>
      <c r="D2144" s="9" t="s">
        <v>2898</v>
      </c>
      <c r="E2144" s="38"/>
      <c r="F2144" s="9"/>
      <c r="G2144" s="9"/>
      <c r="H2144" s="9">
        <v>200</v>
      </c>
      <c r="I2144" s="9">
        <v>92</v>
      </c>
      <c r="J2144" s="9">
        <v>17</v>
      </c>
      <c r="K2144" s="9">
        <v>20</v>
      </c>
      <c r="L2144" s="9">
        <v>330.83</v>
      </c>
      <c r="M2144" s="9">
        <v>0.51600000000000001</v>
      </c>
      <c r="N2144" s="14">
        <f t="shared" si="99"/>
        <v>0.54054054054054057</v>
      </c>
      <c r="O2144" s="14">
        <f t="shared" si="100"/>
        <v>11.365638766519821</v>
      </c>
      <c r="P2144" s="9"/>
      <c r="Q2144" s="9"/>
      <c r="R2144" s="9"/>
      <c r="W2144" t="s">
        <v>3530</v>
      </c>
      <c r="X2144" s="6">
        <v>2004</v>
      </c>
      <c r="Z2144" s="6">
        <v>0</v>
      </c>
      <c r="AD2144" s="9">
        <v>37</v>
      </c>
    </row>
    <row r="2145" spans="1:30">
      <c r="A2145" s="9">
        <v>14</v>
      </c>
      <c r="B2145" s="9" t="str">
        <f t="shared" si="101"/>
        <v>Cerwin-Vega HED-D1502</v>
      </c>
      <c r="C2145" s="9" t="s">
        <v>1384</v>
      </c>
      <c r="D2145" s="9" t="s">
        <v>2899</v>
      </c>
      <c r="E2145" s="38"/>
      <c r="F2145" s="9"/>
      <c r="G2145" s="9"/>
      <c r="H2145" s="9">
        <v>300</v>
      </c>
      <c r="I2145" s="9">
        <v>92</v>
      </c>
      <c r="J2145" s="9">
        <v>17</v>
      </c>
      <c r="K2145" s="9">
        <v>19</v>
      </c>
      <c r="L2145" s="9">
        <v>490</v>
      </c>
      <c r="M2145" s="9">
        <v>0.6</v>
      </c>
      <c r="N2145" s="14">
        <f t="shared" si="99"/>
        <v>0.6333333333333333</v>
      </c>
      <c r="O2145" s="14">
        <f t="shared" si="100"/>
        <v>11.399999999999993</v>
      </c>
      <c r="P2145" s="9"/>
      <c r="Q2145" s="9"/>
      <c r="R2145" s="9"/>
      <c r="W2145" t="s">
        <v>3530</v>
      </c>
      <c r="X2145" s="6">
        <v>2004</v>
      </c>
      <c r="Z2145" s="6">
        <v>0</v>
      </c>
      <c r="AD2145" s="9">
        <v>30</v>
      </c>
    </row>
    <row r="2146" spans="1:30">
      <c r="A2146" s="9">
        <v>14</v>
      </c>
      <c r="B2146" s="9" t="str">
        <f t="shared" si="101"/>
        <v>Cerwin-Vega HED-S1500</v>
      </c>
      <c r="C2146" s="9" t="s">
        <v>1384</v>
      </c>
      <c r="D2146" s="9" t="s">
        <v>2900</v>
      </c>
      <c r="E2146" s="38"/>
      <c r="F2146" s="9"/>
      <c r="G2146" s="9"/>
      <c r="H2146" s="9">
        <v>300</v>
      </c>
      <c r="I2146" s="9">
        <v>92</v>
      </c>
      <c r="J2146" s="9">
        <v>17</v>
      </c>
      <c r="K2146" s="9">
        <v>19</v>
      </c>
      <c r="L2146" s="9">
        <v>428</v>
      </c>
      <c r="M2146" s="9">
        <v>0.53</v>
      </c>
      <c r="N2146" s="14">
        <f t="shared" si="99"/>
        <v>0.55882352941176472</v>
      </c>
      <c r="O2146" s="14">
        <f t="shared" si="100"/>
        <v>10.275510204081655</v>
      </c>
      <c r="P2146" s="9"/>
      <c r="Q2146" s="9"/>
      <c r="R2146" s="9"/>
      <c r="W2146" t="s">
        <v>3530</v>
      </c>
      <c r="X2146" s="6">
        <v>2004</v>
      </c>
      <c r="Z2146" s="6">
        <v>0</v>
      </c>
      <c r="AD2146" s="9">
        <v>34</v>
      </c>
    </row>
    <row r="2147" spans="1:30">
      <c r="A2147" s="9">
        <v>14</v>
      </c>
      <c r="B2147" s="9" t="str">
        <f t="shared" si="101"/>
        <v>Cerwin-Vega VMAX-15DVC</v>
      </c>
      <c r="C2147" s="9" t="s">
        <v>1384</v>
      </c>
      <c r="D2147" s="9" t="s">
        <v>2901</v>
      </c>
      <c r="E2147" s="38"/>
      <c r="F2147" s="9"/>
      <c r="G2147" s="9"/>
      <c r="H2147" s="9">
        <v>400</v>
      </c>
      <c r="I2147" s="9">
        <v>93</v>
      </c>
      <c r="J2147" s="9">
        <v>20.3</v>
      </c>
      <c r="K2147" s="9">
        <v>17</v>
      </c>
      <c r="L2147" s="9">
        <v>202</v>
      </c>
      <c r="M2147" s="9">
        <v>0.47</v>
      </c>
      <c r="N2147" s="14">
        <f t="shared" si="99"/>
        <v>0.5</v>
      </c>
      <c r="O2147" s="14">
        <f t="shared" si="100"/>
        <v>7.8333333333333357</v>
      </c>
      <c r="P2147" s="9"/>
      <c r="Q2147" s="9"/>
      <c r="R2147" s="9"/>
      <c r="W2147" t="s">
        <v>3530</v>
      </c>
      <c r="X2147" s="6">
        <v>2004</v>
      </c>
      <c r="Z2147" s="6">
        <v>0</v>
      </c>
      <c r="AD2147" s="9">
        <v>34</v>
      </c>
    </row>
    <row r="2148" spans="1:30">
      <c r="A2148" s="9">
        <v>14</v>
      </c>
      <c r="B2148" s="9" t="str">
        <f t="shared" si="101"/>
        <v>Cerwin-Vega VMAX-15SVC</v>
      </c>
      <c r="C2148" s="9" t="s">
        <v>1384</v>
      </c>
      <c r="D2148" s="9" t="s">
        <v>2902</v>
      </c>
      <c r="E2148" s="38"/>
      <c r="F2148" s="9"/>
      <c r="G2148" s="9"/>
      <c r="H2148" s="9">
        <v>400</v>
      </c>
      <c r="I2148" s="9">
        <v>93</v>
      </c>
      <c r="J2148" s="9">
        <v>20.3</v>
      </c>
      <c r="K2148" s="9">
        <v>17</v>
      </c>
      <c r="L2148" s="9">
        <v>202</v>
      </c>
      <c r="M2148" s="9">
        <v>0.4</v>
      </c>
      <c r="N2148" s="14">
        <f t="shared" si="99"/>
        <v>0.42499999999999999</v>
      </c>
      <c r="O2148" s="14">
        <f t="shared" si="100"/>
        <v>6.8000000000000034</v>
      </c>
      <c r="P2148" s="9"/>
      <c r="Q2148" s="9"/>
      <c r="R2148" s="9"/>
      <c r="W2148" t="s">
        <v>3530</v>
      </c>
      <c r="X2148" s="6">
        <v>2004</v>
      </c>
      <c r="Z2148" s="6">
        <v>0</v>
      </c>
      <c r="AD2148" s="9">
        <v>40</v>
      </c>
    </row>
    <row r="2149" spans="1:30">
      <c r="A2149" s="9">
        <v>14</v>
      </c>
      <c r="B2149" s="9" t="str">
        <f t="shared" si="101"/>
        <v>JBL 2254J</v>
      </c>
      <c r="C2149" s="14" t="s">
        <v>1002</v>
      </c>
      <c r="D2149" s="14" t="s">
        <v>2903</v>
      </c>
      <c r="E2149" s="39"/>
      <c r="F2149" s="14"/>
      <c r="G2149" s="14"/>
      <c r="H2149" s="14">
        <v>600</v>
      </c>
      <c r="I2149" s="14"/>
      <c r="J2149" s="9">
        <v>6.35</v>
      </c>
      <c r="K2149" s="14">
        <v>46.63</v>
      </c>
      <c r="L2149" s="14">
        <v>2.6</v>
      </c>
      <c r="M2149" s="14">
        <v>0.16</v>
      </c>
      <c r="N2149" s="14">
        <f t="shared" si="99"/>
        <v>0.17018248175182482</v>
      </c>
      <c r="O2149" s="14">
        <f t="shared" si="100"/>
        <v>2.674121863799281</v>
      </c>
      <c r="P2149" s="14"/>
      <c r="Q2149" s="14"/>
      <c r="R2149" s="14"/>
      <c r="W2149" t="s">
        <v>3530</v>
      </c>
      <c r="X2149" s="6">
        <v>2004</v>
      </c>
      <c r="Z2149" s="6">
        <v>0</v>
      </c>
      <c r="AD2149" s="14">
        <v>274</v>
      </c>
    </row>
    <row r="2150" spans="1:30">
      <c r="A2150" s="9">
        <v>15</v>
      </c>
      <c r="B2150" s="9" t="str">
        <f t="shared" si="101"/>
        <v>Acousto Pro F-1540</v>
      </c>
      <c r="C2150" s="14" t="s">
        <v>948</v>
      </c>
      <c r="D2150" s="14" t="s">
        <v>2904</v>
      </c>
      <c r="E2150" s="39"/>
      <c r="F2150" s="14"/>
      <c r="G2150" s="14"/>
      <c r="H2150" s="14">
        <v>100</v>
      </c>
      <c r="I2150" s="14">
        <v>90</v>
      </c>
      <c r="J2150" s="9"/>
      <c r="K2150" s="14">
        <v>17</v>
      </c>
      <c r="L2150" s="14">
        <v>800</v>
      </c>
      <c r="M2150" s="14">
        <v>0.3</v>
      </c>
      <c r="N2150" s="14">
        <f t="shared" si="99"/>
        <v>0.36170212765957449</v>
      </c>
      <c r="O2150" s="14">
        <f t="shared" si="100"/>
        <v>1.7586206896551717</v>
      </c>
      <c r="P2150" s="14"/>
      <c r="Q2150" s="14"/>
      <c r="R2150" s="14"/>
      <c r="W2150" t="s">
        <v>3530</v>
      </c>
      <c r="X2150" s="6">
        <v>2004</v>
      </c>
      <c r="Z2150" s="6">
        <v>0</v>
      </c>
      <c r="AD2150" s="14">
        <v>47</v>
      </c>
    </row>
    <row r="2151" spans="1:30">
      <c r="A2151" s="9">
        <v>15</v>
      </c>
      <c r="B2151" s="9" t="str">
        <f t="shared" si="101"/>
        <v>Acousto Pro P-15110A</v>
      </c>
      <c r="C2151" s="14" t="s">
        <v>948</v>
      </c>
      <c r="D2151" s="14" t="s">
        <v>2905</v>
      </c>
      <c r="E2151" s="39"/>
      <c r="F2151" s="14"/>
      <c r="G2151" s="14"/>
      <c r="H2151" s="14">
        <v>200</v>
      </c>
      <c r="I2151" s="14">
        <v>97</v>
      </c>
      <c r="J2151" s="9"/>
      <c r="K2151" s="14">
        <v>38</v>
      </c>
      <c r="L2151" s="14">
        <v>230</v>
      </c>
      <c r="M2151" s="14">
        <v>0.46</v>
      </c>
      <c r="N2151" s="14">
        <f t="shared" si="99"/>
        <v>0.48101265822784811</v>
      </c>
      <c r="O2151" s="14">
        <f t="shared" si="100"/>
        <v>10.530120481927726</v>
      </c>
      <c r="P2151" s="14"/>
      <c r="Q2151" s="14"/>
      <c r="R2151" s="14"/>
      <c r="W2151" t="s">
        <v>3530</v>
      </c>
      <c r="X2151" s="6">
        <v>2004</v>
      </c>
      <c r="Z2151" s="6">
        <v>0</v>
      </c>
      <c r="AD2151" s="14">
        <v>79</v>
      </c>
    </row>
    <row r="2152" spans="1:30">
      <c r="A2152" s="9">
        <v>15</v>
      </c>
      <c r="B2152" s="9" t="str">
        <f t="shared" si="101"/>
        <v>Acousto Pro P-1550</v>
      </c>
      <c r="C2152" s="14" t="s">
        <v>948</v>
      </c>
      <c r="D2152" s="14" t="s">
        <v>2906</v>
      </c>
      <c r="E2152" s="39"/>
      <c r="F2152" s="14"/>
      <c r="G2152" s="14"/>
      <c r="H2152" s="14">
        <v>100</v>
      </c>
      <c r="I2152" s="14">
        <v>98</v>
      </c>
      <c r="J2152" s="9"/>
      <c r="K2152" s="14">
        <v>28</v>
      </c>
      <c r="L2152" s="14">
        <v>357</v>
      </c>
      <c r="M2152" s="14">
        <v>0.56000000000000005</v>
      </c>
      <c r="N2152" s="14">
        <f t="shared" si="99"/>
        <v>0.5957446808510638</v>
      </c>
      <c r="O2152" s="14">
        <f t="shared" si="100"/>
        <v>9.3333333333333464</v>
      </c>
      <c r="P2152" s="14"/>
      <c r="Q2152" s="14"/>
      <c r="R2152" s="14"/>
      <c r="W2152" t="s">
        <v>3530</v>
      </c>
      <c r="X2152" s="6">
        <v>2004</v>
      </c>
      <c r="Z2152" s="6">
        <v>0</v>
      </c>
      <c r="AD2152" s="14">
        <v>47</v>
      </c>
    </row>
    <row r="2153" spans="1:30">
      <c r="A2153" s="9">
        <v>15</v>
      </c>
      <c r="B2153" s="9" t="str">
        <f t="shared" si="101"/>
        <v>Acousto Pro P-1565</v>
      </c>
      <c r="C2153" s="14" t="s">
        <v>948</v>
      </c>
      <c r="D2153" s="14" t="s">
        <v>2907</v>
      </c>
      <c r="E2153" s="39"/>
      <c r="F2153" s="14"/>
      <c r="G2153" s="14"/>
      <c r="H2153" s="14">
        <v>120</v>
      </c>
      <c r="I2153" s="14">
        <v>97</v>
      </c>
      <c r="J2153" s="9"/>
      <c r="K2153" s="14">
        <v>40</v>
      </c>
      <c r="L2153" s="14">
        <v>289</v>
      </c>
      <c r="M2153" s="14">
        <v>0.55000000000000004</v>
      </c>
      <c r="N2153" s="14">
        <f t="shared" si="99"/>
        <v>0.58823529411764708</v>
      </c>
      <c r="O2153" s="14">
        <f t="shared" si="100"/>
        <v>8.4615384615384635</v>
      </c>
      <c r="P2153" s="14"/>
      <c r="Q2153" s="14"/>
      <c r="R2153" s="14"/>
      <c r="W2153" t="s">
        <v>3530</v>
      </c>
      <c r="X2153" s="6">
        <v>2004</v>
      </c>
      <c r="Z2153" s="6">
        <v>0</v>
      </c>
      <c r="AD2153" s="14">
        <v>68</v>
      </c>
    </row>
    <row r="2154" spans="1:30">
      <c r="A2154" s="9">
        <v>15</v>
      </c>
      <c r="B2154" s="9" t="str">
        <f t="shared" si="101"/>
        <v>Acousto Pro P-1565A</v>
      </c>
      <c r="C2154" s="14" t="s">
        <v>948</v>
      </c>
      <c r="D2154" s="14" t="s">
        <v>2908</v>
      </c>
      <c r="E2154" s="39"/>
      <c r="F2154" s="14"/>
      <c r="G2154" s="14"/>
      <c r="H2154" s="14">
        <v>150</v>
      </c>
      <c r="I2154" s="14">
        <v>97</v>
      </c>
      <c r="J2154" s="9"/>
      <c r="K2154" s="14">
        <v>40</v>
      </c>
      <c r="L2154" s="14">
        <v>289</v>
      </c>
      <c r="M2154" s="14">
        <v>0.55000000000000004</v>
      </c>
      <c r="N2154" s="14">
        <f t="shared" si="99"/>
        <v>0.58823529411764708</v>
      </c>
      <c r="O2154" s="14">
        <f t="shared" si="100"/>
        <v>8.4615384615384635</v>
      </c>
      <c r="P2154" s="14"/>
      <c r="Q2154" s="14"/>
      <c r="R2154" s="14"/>
      <c r="W2154" t="s">
        <v>3530</v>
      </c>
      <c r="X2154" s="6">
        <v>2004</v>
      </c>
      <c r="Z2154" s="6">
        <v>0</v>
      </c>
      <c r="AD2154" s="14">
        <v>68</v>
      </c>
    </row>
    <row r="2155" spans="1:30">
      <c r="A2155" s="9">
        <v>15</v>
      </c>
      <c r="B2155" s="9" t="str">
        <f t="shared" si="101"/>
        <v>Acousto Pro P-1570A</v>
      </c>
      <c r="C2155" s="14" t="s">
        <v>948</v>
      </c>
      <c r="D2155" s="14" t="s">
        <v>2909</v>
      </c>
      <c r="E2155" s="39"/>
      <c r="F2155" s="14"/>
      <c r="G2155" s="14"/>
      <c r="H2155" s="14">
        <v>150</v>
      </c>
      <c r="I2155" s="14">
        <v>97</v>
      </c>
      <c r="J2155" s="9"/>
      <c r="K2155" s="14">
        <v>39</v>
      </c>
      <c r="L2155" s="14">
        <v>173</v>
      </c>
      <c r="M2155" s="14">
        <v>0.28999999999999998</v>
      </c>
      <c r="N2155" s="14">
        <f t="shared" si="99"/>
        <v>0.3</v>
      </c>
      <c r="O2155" s="14">
        <f t="shared" si="100"/>
        <v>8.699999999999994</v>
      </c>
      <c r="P2155" s="14"/>
      <c r="Q2155" s="14"/>
      <c r="R2155" s="14"/>
      <c r="W2155" t="s">
        <v>3530</v>
      </c>
      <c r="X2155" s="6">
        <v>2004</v>
      </c>
      <c r="Z2155" s="6">
        <v>0</v>
      </c>
      <c r="AD2155" s="14">
        <v>130</v>
      </c>
    </row>
    <row r="2156" spans="1:30">
      <c r="A2156" s="9">
        <v>15</v>
      </c>
      <c r="B2156" s="9" t="str">
        <f t="shared" si="101"/>
        <v>Acousto Pro P-1570A</v>
      </c>
      <c r="C2156" s="14" t="s">
        <v>948</v>
      </c>
      <c r="D2156" s="14" t="s">
        <v>2909</v>
      </c>
      <c r="E2156" s="39"/>
      <c r="F2156" s="14"/>
      <c r="G2156" s="14"/>
      <c r="H2156" s="14">
        <v>150</v>
      </c>
      <c r="I2156" s="14">
        <v>97</v>
      </c>
      <c r="J2156" s="9"/>
      <c r="K2156" s="14">
        <v>39</v>
      </c>
      <c r="L2156" s="14">
        <v>173</v>
      </c>
      <c r="M2156" s="14">
        <v>0.28999999999999998</v>
      </c>
      <c r="N2156" s="14">
        <f t="shared" si="99"/>
        <v>0.3</v>
      </c>
      <c r="O2156" s="14">
        <f t="shared" si="100"/>
        <v>8.699999999999994</v>
      </c>
      <c r="P2156" s="14"/>
      <c r="Q2156" s="14"/>
      <c r="R2156" s="14"/>
      <c r="W2156" t="s">
        <v>3530</v>
      </c>
      <c r="X2156" s="6">
        <v>2004</v>
      </c>
      <c r="Z2156" s="6">
        <v>0</v>
      </c>
      <c r="AD2156" s="14">
        <v>130</v>
      </c>
    </row>
    <row r="2157" spans="1:30">
      <c r="A2157" s="9">
        <v>15</v>
      </c>
      <c r="B2157" s="9" t="str">
        <f t="shared" si="101"/>
        <v>Acousto Pro SH-1550</v>
      </c>
      <c r="C2157" s="14" t="s">
        <v>948</v>
      </c>
      <c r="D2157" s="14" t="s">
        <v>2910</v>
      </c>
      <c r="E2157" s="39"/>
      <c r="F2157" s="14"/>
      <c r="G2157" s="14"/>
      <c r="H2157" s="14">
        <v>75</v>
      </c>
      <c r="I2157" s="14">
        <v>90</v>
      </c>
      <c r="J2157" s="9"/>
      <c r="K2157" s="14">
        <v>24</v>
      </c>
      <c r="L2157" s="14">
        <v>400</v>
      </c>
      <c r="M2157" s="14">
        <v>0.77</v>
      </c>
      <c r="N2157" s="14">
        <f t="shared" si="99"/>
        <v>0.82758620689655171</v>
      </c>
      <c r="O2157" s="14">
        <f t="shared" si="100"/>
        <v>11.065868263473046</v>
      </c>
      <c r="P2157" s="14"/>
      <c r="Q2157" s="14"/>
      <c r="R2157" s="14"/>
      <c r="W2157" t="s">
        <v>3530</v>
      </c>
      <c r="X2157" s="6">
        <v>2004</v>
      </c>
      <c r="Z2157" s="6">
        <v>0</v>
      </c>
      <c r="AD2157" s="14">
        <v>29</v>
      </c>
    </row>
    <row r="2158" spans="1:30">
      <c r="A2158" s="9">
        <v>15</v>
      </c>
      <c r="B2158" s="9" t="str">
        <f t="shared" si="101"/>
        <v>Adire Audio Tempest</v>
      </c>
      <c r="C2158" s="14" t="s">
        <v>2272</v>
      </c>
      <c r="D2158" s="14" t="s">
        <v>2911</v>
      </c>
      <c r="E2158" s="39"/>
      <c r="F2158" s="14"/>
      <c r="G2158" s="14"/>
      <c r="H2158" s="14">
        <v>750</v>
      </c>
      <c r="I2158" s="14">
        <v>89.1</v>
      </c>
      <c r="J2158" s="9">
        <v>16.399999999999999</v>
      </c>
      <c r="K2158" s="14">
        <v>18.8</v>
      </c>
      <c r="L2158" s="14">
        <v>317</v>
      </c>
      <c r="M2158" s="14">
        <v>0.38</v>
      </c>
      <c r="N2158" s="14">
        <f t="shared" si="99"/>
        <v>0.4</v>
      </c>
      <c r="O2158" s="14">
        <f t="shared" si="100"/>
        <v>7.599999999999989</v>
      </c>
      <c r="P2158" s="14"/>
      <c r="Q2158" s="14"/>
      <c r="R2158" s="14"/>
      <c r="W2158" t="s">
        <v>3530</v>
      </c>
      <c r="X2158" s="6">
        <v>2004</v>
      </c>
      <c r="Z2158" s="6">
        <v>0</v>
      </c>
      <c r="AD2158" s="14">
        <v>47</v>
      </c>
    </row>
    <row r="2159" spans="1:30">
      <c r="A2159" s="9">
        <v>15</v>
      </c>
      <c r="B2159" s="9" t="str">
        <f t="shared" si="101"/>
        <v>Adire Audio Tumult</v>
      </c>
      <c r="C2159" s="14" t="s">
        <v>2272</v>
      </c>
      <c r="D2159" s="14" t="s">
        <v>2912</v>
      </c>
      <c r="E2159" s="39"/>
      <c r="F2159" s="14"/>
      <c r="G2159" s="14"/>
      <c r="H2159" s="14">
        <v>1600</v>
      </c>
      <c r="I2159" s="14">
        <v>87</v>
      </c>
      <c r="J2159" s="9">
        <v>34</v>
      </c>
      <c r="K2159" s="14">
        <v>19</v>
      </c>
      <c r="L2159" s="14">
        <v>160</v>
      </c>
      <c r="M2159" s="14">
        <v>0.36</v>
      </c>
      <c r="N2159" s="14">
        <f t="shared" si="99"/>
        <v>0.38775510204081631</v>
      </c>
      <c r="O2159" s="14">
        <f t="shared" si="100"/>
        <v>5.0294117647058858</v>
      </c>
      <c r="P2159" s="14"/>
      <c r="Q2159" s="14"/>
      <c r="R2159" s="14"/>
      <c r="W2159" t="s">
        <v>3530</v>
      </c>
      <c r="X2159" s="6">
        <v>2004</v>
      </c>
      <c r="Z2159" s="6">
        <v>0</v>
      </c>
      <c r="AD2159" s="14">
        <v>49</v>
      </c>
    </row>
    <row r="2160" spans="1:30">
      <c r="A2160" s="9">
        <v>15</v>
      </c>
      <c r="B2160" s="9" t="str">
        <f t="shared" si="101"/>
        <v>Alpine SWR-1541D</v>
      </c>
      <c r="C2160" s="14" t="s">
        <v>1395</v>
      </c>
      <c r="D2160" s="14" t="s">
        <v>2913</v>
      </c>
      <c r="E2160" s="39"/>
      <c r="F2160" s="14"/>
      <c r="G2160" s="14"/>
      <c r="H2160" s="14">
        <v>500</v>
      </c>
      <c r="I2160" s="14">
        <v>89</v>
      </c>
      <c r="J2160" s="9">
        <v>14.5</v>
      </c>
      <c r="K2160" s="14">
        <v>24</v>
      </c>
      <c r="L2160" s="14">
        <v>98</v>
      </c>
      <c r="M2160" s="14">
        <v>0.48</v>
      </c>
      <c r="N2160" s="14">
        <f t="shared" si="99"/>
        <v>0.5</v>
      </c>
      <c r="O2160" s="14">
        <f t="shared" si="100"/>
        <v>11.999999999999979</v>
      </c>
      <c r="P2160" s="14"/>
      <c r="Q2160" s="14"/>
      <c r="R2160" s="14"/>
      <c r="W2160" t="s">
        <v>3530</v>
      </c>
      <c r="X2160" s="6">
        <v>2004</v>
      </c>
      <c r="Z2160" s="6">
        <v>0</v>
      </c>
      <c r="AD2160" s="14">
        <v>48</v>
      </c>
    </row>
    <row r="2161" spans="1:30">
      <c r="A2161" s="9">
        <v>15</v>
      </c>
      <c r="B2161" s="9" t="str">
        <f t="shared" si="101"/>
        <v>ATC PA100-375 BLC</v>
      </c>
      <c r="C2161" s="14" t="s">
        <v>1775</v>
      </c>
      <c r="D2161" s="14" t="s">
        <v>2914</v>
      </c>
      <c r="E2161" s="39"/>
      <c r="F2161" s="14"/>
      <c r="G2161" s="14"/>
      <c r="H2161" s="14">
        <v>400</v>
      </c>
      <c r="I2161" s="14">
        <v>100</v>
      </c>
      <c r="J2161" s="9">
        <v>12.5</v>
      </c>
      <c r="K2161" s="14">
        <v>47</v>
      </c>
      <c r="L2161" s="14">
        <v>118</v>
      </c>
      <c r="M2161" s="14">
        <v>0.22178999999999999</v>
      </c>
      <c r="N2161" s="14">
        <f t="shared" si="99"/>
        <v>0.2</v>
      </c>
      <c r="O2161" s="14">
        <f t="shared" si="100"/>
        <v>-2.0357044515832956</v>
      </c>
      <c r="P2161" s="14"/>
      <c r="Q2161" s="14"/>
      <c r="R2161" s="14"/>
      <c r="W2161" t="s">
        <v>3530</v>
      </c>
      <c r="X2161" s="6">
        <v>2004</v>
      </c>
      <c r="Z2161" s="6">
        <v>0</v>
      </c>
      <c r="AD2161" s="14">
        <v>235</v>
      </c>
    </row>
    <row r="2162" spans="1:30">
      <c r="A2162" s="9">
        <v>15</v>
      </c>
      <c r="B2162" s="9" t="str">
        <f t="shared" si="101"/>
        <v>ATC PA100-375 STD</v>
      </c>
      <c r="C2162" s="14" t="s">
        <v>1775</v>
      </c>
      <c r="D2162" s="14" t="s">
        <v>2915</v>
      </c>
      <c r="E2162" s="39"/>
      <c r="F2162" s="14"/>
      <c r="G2162" s="14"/>
      <c r="H2162" s="14">
        <v>300</v>
      </c>
      <c r="I2162" s="14">
        <v>91</v>
      </c>
      <c r="J2162" s="9">
        <v>12.5</v>
      </c>
      <c r="K2162" s="14">
        <v>26</v>
      </c>
      <c r="L2162" s="14">
        <v>358</v>
      </c>
      <c r="M2162" s="14">
        <v>0.37733</v>
      </c>
      <c r="N2162" s="14">
        <f t="shared" si="99"/>
        <v>0.5</v>
      </c>
      <c r="O2162" s="14">
        <f t="shared" si="100"/>
        <v>1.5379880981495064</v>
      </c>
      <c r="P2162" s="14"/>
      <c r="Q2162" s="14"/>
      <c r="R2162" s="14"/>
      <c r="W2162" t="s">
        <v>3530</v>
      </c>
      <c r="X2162" s="6">
        <v>2004</v>
      </c>
      <c r="Z2162" s="6">
        <v>0</v>
      </c>
      <c r="AD2162" s="14">
        <v>52</v>
      </c>
    </row>
    <row r="2163" spans="1:30">
      <c r="A2163" s="9">
        <v>15</v>
      </c>
      <c r="B2163" s="9" t="str">
        <f t="shared" si="101"/>
        <v>ATC PA75-375 BASS</v>
      </c>
      <c r="C2163" s="14" t="s">
        <v>1775</v>
      </c>
      <c r="D2163" s="14" t="s">
        <v>2916</v>
      </c>
      <c r="E2163" s="39"/>
      <c r="F2163" s="14"/>
      <c r="G2163" s="14"/>
      <c r="H2163" s="14">
        <v>300</v>
      </c>
      <c r="I2163" s="14">
        <v>97</v>
      </c>
      <c r="J2163" s="9">
        <v>12.5</v>
      </c>
      <c r="K2163" s="14">
        <v>41</v>
      </c>
      <c r="L2163" s="14">
        <v>155</v>
      </c>
      <c r="M2163" s="14">
        <v>0.35225000000000001</v>
      </c>
      <c r="N2163" s="14">
        <f t="shared" si="99"/>
        <v>0.39805825242718446</v>
      </c>
      <c r="O2163" s="14">
        <f t="shared" si="100"/>
        <v>3.0609336088592194</v>
      </c>
      <c r="P2163" s="14"/>
      <c r="Q2163" s="14"/>
      <c r="R2163" s="14"/>
      <c r="W2163" t="s">
        <v>3530</v>
      </c>
      <c r="X2163" s="6">
        <v>2004</v>
      </c>
      <c r="Z2163" s="6">
        <v>0</v>
      </c>
      <c r="AD2163" s="14">
        <v>103</v>
      </c>
    </row>
    <row r="2164" spans="1:30">
      <c r="A2164" s="9">
        <v>15</v>
      </c>
      <c r="B2164" s="9" t="str">
        <f t="shared" si="101"/>
        <v>ATC PA75-375 BLC</v>
      </c>
      <c r="C2164" s="14" t="s">
        <v>1775</v>
      </c>
      <c r="D2164" s="14" t="s">
        <v>2917</v>
      </c>
      <c r="E2164" s="39"/>
      <c r="F2164" s="14"/>
      <c r="G2164" s="14"/>
      <c r="H2164" s="14">
        <v>300</v>
      </c>
      <c r="I2164" s="14">
        <v>99</v>
      </c>
      <c r="J2164" s="9">
        <v>12.5</v>
      </c>
      <c r="K2164" s="14">
        <v>53</v>
      </c>
      <c r="L2164" s="14">
        <v>87</v>
      </c>
      <c r="M2164" s="14">
        <v>0.33205000000000001</v>
      </c>
      <c r="N2164" s="14">
        <f t="shared" si="99"/>
        <v>0.39849624060150374</v>
      </c>
      <c r="O2164" s="14">
        <f t="shared" si="100"/>
        <v>1.9913944791142142</v>
      </c>
      <c r="P2164" s="14"/>
      <c r="Q2164" s="14"/>
      <c r="R2164" s="14"/>
      <c r="W2164" t="s">
        <v>3530</v>
      </c>
      <c r="X2164" s="6">
        <v>2004</v>
      </c>
      <c r="Z2164" s="6">
        <v>0</v>
      </c>
      <c r="AD2164" s="14">
        <v>133</v>
      </c>
    </row>
    <row r="2165" spans="1:30">
      <c r="A2165" s="9">
        <v>15</v>
      </c>
      <c r="B2165" s="9" t="str">
        <f t="shared" si="101"/>
        <v>ATC PA75-375 STD</v>
      </c>
      <c r="C2165" s="14" t="s">
        <v>1775</v>
      </c>
      <c r="D2165" s="14" t="s">
        <v>2918</v>
      </c>
      <c r="E2165" s="39"/>
      <c r="F2165" s="14"/>
      <c r="G2165" s="14"/>
      <c r="H2165" s="14">
        <v>300</v>
      </c>
      <c r="I2165" s="14">
        <v>99</v>
      </c>
      <c r="J2165" s="9">
        <v>12.5</v>
      </c>
      <c r="K2165" s="14">
        <v>60</v>
      </c>
      <c r="L2165" s="14">
        <v>82</v>
      </c>
      <c r="M2165" s="14">
        <v>0.39783000000000002</v>
      </c>
      <c r="N2165" s="14">
        <f t="shared" si="99"/>
        <v>0.5</v>
      </c>
      <c r="O2165" s="14">
        <f t="shared" si="100"/>
        <v>1.9469022217872169</v>
      </c>
      <c r="P2165" s="14"/>
      <c r="Q2165" s="14"/>
      <c r="R2165" s="14"/>
      <c r="W2165" t="s">
        <v>3530</v>
      </c>
      <c r="X2165" s="6">
        <v>2004</v>
      </c>
      <c r="Z2165" s="6">
        <v>0</v>
      </c>
      <c r="AD2165" s="14">
        <v>120</v>
      </c>
    </row>
    <row r="2166" spans="1:30">
      <c r="A2166" s="9">
        <v>15</v>
      </c>
      <c r="B2166" s="9" t="str">
        <f t="shared" si="101"/>
        <v>ATC SB100-375 LC</v>
      </c>
      <c r="C2166" s="14" t="s">
        <v>1775</v>
      </c>
      <c r="D2166" s="14" t="s">
        <v>2919</v>
      </c>
      <c r="E2166" s="39"/>
      <c r="F2166" s="14"/>
      <c r="G2166" s="14"/>
      <c r="H2166" s="14">
        <v>400</v>
      </c>
      <c r="I2166" s="14">
        <v>91</v>
      </c>
      <c r="J2166" s="9">
        <v>12.5</v>
      </c>
      <c r="K2166" s="14">
        <v>24</v>
      </c>
      <c r="L2166" s="14">
        <v>353</v>
      </c>
      <c r="M2166" s="14">
        <v>0.14621000000000001</v>
      </c>
      <c r="N2166" s="14">
        <f t="shared" si="99"/>
        <v>0.2</v>
      </c>
      <c r="O2166" s="14">
        <f t="shared" si="100"/>
        <v>0.5436326454731365</v>
      </c>
      <c r="P2166" s="14"/>
      <c r="Q2166" s="14"/>
      <c r="R2166" s="14"/>
      <c r="W2166" t="s">
        <v>3530</v>
      </c>
      <c r="X2166" s="6">
        <v>2004</v>
      </c>
      <c r="Z2166" s="6">
        <v>0</v>
      </c>
      <c r="AD2166" s="14">
        <v>120</v>
      </c>
    </row>
    <row r="2167" spans="1:30">
      <c r="A2167" s="9">
        <v>15</v>
      </c>
      <c r="B2167" s="9" t="str">
        <f t="shared" si="101"/>
        <v>ATC SB100-375 SC</v>
      </c>
      <c r="C2167" s="14" t="s">
        <v>1775</v>
      </c>
      <c r="D2167" s="14" t="s">
        <v>2920</v>
      </c>
      <c r="E2167" s="39"/>
      <c r="F2167" s="14"/>
      <c r="G2167" s="14"/>
      <c r="H2167" s="14">
        <v>400</v>
      </c>
      <c r="I2167" s="14">
        <v>91</v>
      </c>
      <c r="J2167" s="9">
        <v>12.5</v>
      </c>
      <c r="K2167" s="14">
        <v>26</v>
      </c>
      <c r="L2167" s="14">
        <v>364</v>
      </c>
      <c r="M2167" s="14">
        <v>0.2389</v>
      </c>
      <c r="N2167" s="14">
        <f t="shared" si="99"/>
        <v>0.2988505747126437</v>
      </c>
      <c r="O2167" s="14">
        <f t="shared" si="100"/>
        <v>1.1909043848380843</v>
      </c>
      <c r="P2167" s="14"/>
      <c r="Q2167" s="14"/>
      <c r="R2167" s="14"/>
      <c r="W2167" t="s">
        <v>3530</v>
      </c>
      <c r="X2167" s="6">
        <v>2004</v>
      </c>
      <c r="Z2167" s="6">
        <v>0</v>
      </c>
      <c r="AD2167" s="14">
        <v>87</v>
      </c>
    </row>
    <row r="2168" spans="1:30">
      <c r="A2168" s="9">
        <v>15</v>
      </c>
      <c r="B2168" s="9" t="str">
        <f t="shared" si="101"/>
        <v>ATC SB75-375 LC</v>
      </c>
      <c r="C2168" s="14" t="s">
        <v>1775</v>
      </c>
      <c r="D2168" s="14" t="s">
        <v>2921</v>
      </c>
      <c r="E2168" s="39"/>
      <c r="F2168" s="14"/>
      <c r="G2168" s="14"/>
      <c r="H2168" s="14">
        <v>300</v>
      </c>
      <c r="I2168" s="14">
        <v>91</v>
      </c>
      <c r="J2168" s="9">
        <v>12.5</v>
      </c>
      <c r="K2168" s="14">
        <v>26</v>
      </c>
      <c r="L2168" s="14">
        <v>358</v>
      </c>
      <c r="M2168" s="14">
        <v>0.37733</v>
      </c>
      <c r="N2168" s="14">
        <f t="shared" si="99"/>
        <v>0.5</v>
      </c>
      <c r="O2168" s="14">
        <f t="shared" si="100"/>
        <v>1.5379880981495064</v>
      </c>
      <c r="P2168" s="14"/>
      <c r="Q2168" s="14"/>
      <c r="R2168" s="14"/>
      <c r="W2168" t="s">
        <v>3530</v>
      </c>
      <c r="X2168" s="6">
        <v>2004</v>
      </c>
      <c r="Z2168" s="6">
        <v>0</v>
      </c>
      <c r="AD2168" s="14">
        <v>52</v>
      </c>
    </row>
    <row r="2169" spans="1:30">
      <c r="A2169" s="9">
        <v>15</v>
      </c>
      <c r="B2169" s="9" t="str">
        <f t="shared" si="101"/>
        <v>ATC SB75-375 SC</v>
      </c>
      <c r="C2169" s="14" t="s">
        <v>1775</v>
      </c>
      <c r="D2169" s="14" t="s">
        <v>2922</v>
      </c>
      <c r="E2169" s="39"/>
      <c r="F2169" s="14"/>
      <c r="G2169" s="14"/>
      <c r="H2169" s="14">
        <v>300</v>
      </c>
      <c r="I2169" s="14">
        <v>92</v>
      </c>
      <c r="J2169" s="9">
        <v>12.5</v>
      </c>
      <c r="K2169" s="14">
        <v>23</v>
      </c>
      <c r="L2169" s="14">
        <v>486</v>
      </c>
      <c r="M2169" s="14">
        <v>0.28383999999999998</v>
      </c>
      <c r="N2169" s="14">
        <f t="shared" si="99"/>
        <v>0.29870129870129869</v>
      </c>
      <c r="O2169" s="14">
        <f t="shared" si="100"/>
        <v>5.7049776286353415</v>
      </c>
      <c r="P2169" s="14"/>
      <c r="Q2169" s="14"/>
      <c r="R2169" s="14"/>
      <c r="W2169" t="s">
        <v>3530</v>
      </c>
      <c r="X2169" s="6">
        <v>2004</v>
      </c>
      <c r="Z2169" s="6">
        <v>0</v>
      </c>
      <c r="AD2169" s="14">
        <v>77</v>
      </c>
    </row>
    <row r="2170" spans="1:30">
      <c r="A2170" s="9">
        <v>15</v>
      </c>
      <c r="B2170" s="9" t="str">
        <f t="shared" si="101"/>
        <v>Atomic AP15D2</v>
      </c>
      <c r="C2170" s="14" t="s">
        <v>1113</v>
      </c>
      <c r="D2170" s="14" t="s">
        <v>2923</v>
      </c>
      <c r="E2170" s="39"/>
      <c r="F2170" s="14"/>
      <c r="G2170" s="14"/>
      <c r="H2170" s="14"/>
      <c r="I2170" s="14">
        <v>94.5</v>
      </c>
      <c r="J2170" s="9">
        <v>10.75</v>
      </c>
      <c r="K2170" s="14">
        <v>30.9</v>
      </c>
      <c r="L2170" s="14">
        <v>105</v>
      </c>
      <c r="M2170" s="14">
        <v>0.29399999999999998</v>
      </c>
      <c r="N2170" s="14">
        <f t="shared" si="99"/>
        <v>0.31212121212121213</v>
      </c>
      <c r="O2170" s="14">
        <f t="shared" si="100"/>
        <v>5.0638795986621989</v>
      </c>
      <c r="P2170" s="14"/>
      <c r="Q2170" s="14"/>
      <c r="R2170" s="14"/>
      <c r="W2170" t="s">
        <v>3530</v>
      </c>
      <c r="X2170" s="6">
        <v>2004</v>
      </c>
      <c r="Z2170" s="6">
        <v>0</v>
      </c>
      <c r="AD2170" s="14">
        <v>99</v>
      </c>
    </row>
    <row r="2171" spans="1:30">
      <c r="A2171" s="9">
        <v>15</v>
      </c>
      <c r="B2171" s="9" t="str">
        <f t="shared" si="101"/>
        <v>Atomic AP15S4</v>
      </c>
      <c r="C2171" s="14" t="s">
        <v>1113</v>
      </c>
      <c r="D2171" s="14" t="s">
        <v>2924</v>
      </c>
      <c r="E2171" s="39"/>
      <c r="F2171" s="14"/>
      <c r="G2171" s="14"/>
      <c r="H2171" s="14"/>
      <c r="I2171" s="14">
        <v>90.88</v>
      </c>
      <c r="J2171" s="9">
        <v>10.75</v>
      </c>
      <c r="K2171" s="14">
        <v>28.75</v>
      </c>
      <c r="L2171" s="14">
        <v>136</v>
      </c>
      <c r="M2171" s="14">
        <v>0.33700000000000002</v>
      </c>
      <c r="N2171" s="14">
        <f t="shared" si="99"/>
        <v>0.36392405063291139</v>
      </c>
      <c r="O2171" s="14">
        <f t="shared" si="100"/>
        <v>4.555124588622478</v>
      </c>
      <c r="P2171" s="14"/>
      <c r="Q2171" s="14"/>
      <c r="R2171" s="14"/>
      <c r="W2171" t="s">
        <v>3530</v>
      </c>
      <c r="X2171" s="6">
        <v>2004</v>
      </c>
      <c r="Z2171" s="6">
        <v>0</v>
      </c>
      <c r="AD2171" s="14">
        <v>79</v>
      </c>
    </row>
    <row r="2172" spans="1:30">
      <c r="A2172" s="9">
        <v>15</v>
      </c>
      <c r="B2172" s="9" t="str">
        <f t="shared" si="101"/>
        <v>Atomic APX15D2</v>
      </c>
      <c r="C2172" s="14" t="s">
        <v>1113</v>
      </c>
      <c r="D2172" s="14" t="s">
        <v>2925</v>
      </c>
      <c r="E2172" s="39"/>
      <c r="F2172" s="14"/>
      <c r="G2172" s="14"/>
      <c r="H2172" s="14"/>
      <c r="I2172" s="14">
        <v>91.69</v>
      </c>
      <c r="J2172" s="9">
        <v>18.75</v>
      </c>
      <c r="K2172" s="14">
        <v>39.869999999999997</v>
      </c>
      <c r="L2172" s="14">
        <v>62.6</v>
      </c>
      <c r="M2172" s="14">
        <v>0.39</v>
      </c>
      <c r="N2172" s="14">
        <f t="shared" si="99"/>
        <v>0.44797752808988761</v>
      </c>
      <c r="O2172" s="14">
        <f t="shared" si="100"/>
        <v>3.0134302325581439</v>
      </c>
      <c r="P2172" s="14"/>
      <c r="Q2172" s="14"/>
      <c r="R2172" s="14"/>
      <c r="W2172" t="s">
        <v>3530</v>
      </c>
      <c r="X2172" s="6">
        <v>2004</v>
      </c>
      <c r="Z2172" s="6">
        <v>0</v>
      </c>
      <c r="AD2172" s="14">
        <v>89</v>
      </c>
    </row>
    <row r="2173" spans="1:30">
      <c r="A2173" s="9">
        <v>15</v>
      </c>
      <c r="B2173" s="9" t="str">
        <f t="shared" si="101"/>
        <v>Atomic APX15Q2</v>
      </c>
      <c r="C2173" s="14" t="s">
        <v>1113</v>
      </c>
      <c r="D2173" s="14" t="s">
        <v>2926</v>
      </c>
      <c r="E2173" s="39"/>
      <c r="F2173" s="14"/>
      <c r="G2173" s="14"/>
      <c r="H2173" s="14"/>
      <c r="I2173" s="14">
        <v>91.81</v>
      </c>
      <c r="J2173" s="9">
        <v>18.75</v>
      </c>
      <c r="K2173" s="14">
        <v>34.19</v>
      </c>
      <c r="L2173" s="14">
        <v>82.88</v>
      </c>
      <c r="M2173" s="14">
        <v>0.32600000000000001</v>
      </c>
      <c r="N2173" s="14">
        <f t="shared" si="99"/>
        <v>0.33851485148514848</v>
      </c>
      <c r="O2173" s="14">
        <f t="shared" si="100"/>
        <v>8.8179905063291262</v>
      </c>
      <c r="P2173" s="14"/>
      <c r="Q2173" s="14"/>
      <c r="R2173" s="14"/>
      <c r="W2173" t="s">
        <v>3530</v>
      </c>
      <c r="X2173" s="6">
        <v>2004</v>
      </c>
      <c r="Z2173" s="6">
        <v>0</v>
      </c>
      <c r="AD2173" s="14">
        <v>101</v>
      </c>
    </row>
    <row r="2174" spans="1:30">
      <c r="A2174" s="9">
        <v>15</v>
      </c>
      <c r="B2174" s="9" t="str">
        <f t="shared" si="101"/>
        <v>Atomic ELE15D2</v>
      </c>
      <c r="C2174" s="14" t="s">
        <v>1113</v>
      </c>
      <c r="D2174" s="14" t="s">
        <v>2927</v>
      </c>
      <c r="E2174" s="39"/>
      <c r="F2174" s="14"/>
      <c r="G2174" s="14"/>
      <c r="H2174" s="14"/>
      <c r="I2174" s="14">
        <v>91.2</v>
      </c>
      <c r="J2174" s="9">
        <v>10</v>
      </c>
      <c r="K2174" s="14">
        <v>31.5</v>
      </c>
      <c r="L2174" s="14">
        <v>116</v>
      </c>
      <c r="M2174" s="14">
        <v>0.38</v>
      </c>
      <c r="N2174" s="14">
        <f t="shared" si="99"/>
        <v>0.42</v>
      </c>
      <c r="O2174" s="14">
        <f t="shared" si="100"/>
        <v>3.9899999999999967</v>
      </c>
      <c r="P2174" s="14"/>
      <c r="Q2174" s="14"/>
      <c r="R2174" s="14"/>
      <c r="W2174" t="s">
        <v>3530</v>
      </c>
      <c r="X2174" s="6">
        <v>2004</v>
      </c>
      <c r="Z2174" s="6">
        <v>0</v>
      </c>
      <c r="AD2174" s="14">
        <v>75</v>
      </c>
    </row>
    <row r="2175" spans="1:30">
      <c r="A2175" s="9">
        <v>15</v>
      </c>
      <c r="B2175" s="9" t="str">
        <f t="shared" si="101"/>
        <v>Atomic EN15D4</v>
      </c>
      <c r="C2175" s="14" t="s">
        <v>1113</v>
      </c>
      <c r="D2175" s="14" t="s">
        <v>2928</v>
      </c>
      <c r="E2175" s="39"/>
      <c r="F2175" s="14"/>
      <c r="G2175" s="14"/>
      <c r="H2175" s="14"/>
      <c r="I2175" s="14">
        <v>90.5</v>
      </c>
      <c r="J2175" s="9">
        <v>11</v>
      </c>
      <c r="K2175" s="14">
        <v>35.479999999999997</v>
      </c>
      <c r="L2175" s="14">
        <v>92</v>
      </c>
      <c r="M2175" s="14">
        <v>0.52</v>
      </c>
      <c r="N2175" s="14">
        <f t="shared" si="99"/>
        <v>0.57225806451612893</v>
      </c>
      <c r="O2175" s="14">
        <f t="shared" si="100"/>
        <v>5.6943209876543373</v>
      </c>
      <c r="P2175" s="14"/>
      <c r="Q2175" s="14"/>
      <c r="R2175" s="14"/>
      <c r="W2175" t="s">
        <v>3530</v>
      </c>
      <c r="X2175" s="6">
        <v>2004</v>
      </c>
      <c r="Z2175" s="6">
        <v>0</v>
      </c>
      <c r="AD2175" s="14">
        <v>62</v>
      </c>
    </row>
    <row r="2176" spans="1:30">
      <c r="A2176" s="9">
        <v>15</v>
      </c>
      <c r="B2176" s="9" t="str">
        <f t="shared" si="101"/>
        <v>Atomic EN15S4</v>
      </c>
      <c r="C2176" s="14" t="s">
        <v>1113</v>
      </c>
      <c r="D2176" s="14" t="s">
        <v>2929</v>
      </c>
      <c r="E2176" s="39"/>
      <c r="F2176" s="14"/>
      <c r="G2176" s="14"/>
      <c r="H2176" s="14"/>
      <c r="I2176" s="14">
        <v>89.6</v>
      </c>
      <c r="J2176" s="9">
        <v>10</v>
      </c>
      <c r="K2176" s="14">
        <v>28.24</v>
      </c>
      <c r="L2176" s="14">
        <v>129</v>
      </c>
      <c r="M2176" s="14">
        <v>0.45500000000000002</v>
      </c>
      <c r="N2176" s="14">
        <f t="shared" si="99"/>
        <v>0.48689655172413793</v>
      </c>
      <c r="O2176" s="14">
        <f t="shared" si="100"/>
        <v>6.9455135135135233</v>
      </c>
      <c r="P2176" s="14"/>
      <c r="Q2176" s="14"/>
      <c r="R2176" s="14"/>
      <c r="W2176" t="s">
        <v>3530</v>
      </c>
      <c r="X2176" s="6">
        <v>2004</v>
      </c>
      <c r="Z2176" s="6">
        <v>0</v>
      </c>
      <c r="AD2176" s="14">
        <v>58</v>
      </c>
    </row>
    <row r="2177" spans="1:30">
      <c r="A2177" s="9">
        <v>15</v>
      </c>
      <c r="B2177" s="9" t="str">
        <f t="shared" si="101"/>
        <v>Atomic MA15D4</v>
      </c>
      <c r="C2177" s="14" t="s">
        <v>1113</v>
      </c>
      <c r="D2177" s="14" t="s">
        <v>2930</v>
      </c>
      <c r="E2177" s="39"/>
      <c r="F2177" s="14"/>
      <c r="G2177" s="14"/>
      <c r="H2177" s="14"/>
      <c r="I2177" s="14">
        <v>89.23</v>
      </c>
      <c r="J2177" s="9">
        <v>11</v>
      </c>
      <c r="K2177" s="14">
        <v>29.6</v>
      </c>
      <c r="L2177" s="14">
        <v>130</v>
      </c>
      <c r="M2177" s="14">
        <v>0.54600000000000004</v>
      </c>
      <c r="N2177" s="14">
        <f t="shared" si="99"/>
        <v>0.6166666666666667</v>
      </c>
      <c r="O2177" s="14">
        <f t="shared" si="100"/>
        <v>4.7646226415094324</v>
      </c>
      <c r="P2177" s="14"/>
      <c r="Q2177" s="14"/>
      <c r="R2177" s="14"/>
      <c r="W2177" t="s">
        <v>3530</v>
      </c>
      <c r="X2177" s="6">
        <v>2004</v>
      </c>
      <c r="Z2177" s="6">
        <v>0</v>
      </c>
      <c r="AD2177" s="14">
        <v>48</v>
      </c>
    </row>
    <row r="2178" spans="1:30">
      <c r="A2178" s="9">
        <v>15</v>
      </c>
      <c r="B2178" s="9" t="str">
        <f t="shared" si="101"/>
        <v>Atomic MA15S4</v>
      </c>
      <c r="C2178" s="14" t="s">
        <v>1113</v>
      </c>
      <c r="D2178" s="14" t="s">
        <v>2931</v>
      </c>
      <c r="E2178" s="39"/>
      <c r="F2178" s="14"/>
      <c r="G2178" s="14"/>
      <c r="H2178" s="14"/>
      <c r="I2178" s="14">
        <v>89.7</v>
      </c>
      <c r="J2178" s="9">
        <v>10.5</v>
      </c>
      <c r="K2178" s="14">
        <v>27.6</v>
      </c>
      <c r="L2178" s="14">
        <v>136</v>
      </c>
      <c r="M2178" s="14">
        <v>0.48099999999999998</v>
      </c>
      <c r="N2178" s="14">
        <f t="shared" ref="N2178:N2241" si="102">IF(AD2178&gt;0,K2178/AD2178,0)</f>
        <v>0.53076923076923077</v>
      </c>
      <c r="O2178" s="14">
        <f t="shared" ref="O2178:O2241" si="103">IF(AD2178&gt;0,1/(1/M2178-1/N2178),0)</f>
        <v>5.1296754250386352</v>
      </c>
      <c r="P2178" s="14"/>
      <c r="Q2178" s="14"/>
      <c r="R2178" s="14"/>
      <c r="W2178" t="s">
        <v>3530</v>
      </c>
      <c r="X2178" s="6">
        <v>2004</v>
      </c>
      <c r="Z2178" s="6">
        <v>0</v>
      </c>
      <c r="AD2178" s="14">
        <v>52</v>
      </c>
    </row>
    <row r="2179" spans="1:30">
      <c r="A2179" s="9">
        <v>15</v>
      </c>
      <c r="B2179" s="9" t="str">
        <f t="shared" ref="B2179:B2242" si="104">CONCATENATE(C2179,CHAR(32),D2179)</f>
        <v>Atomic QT15D4</v>
      </c>
      <c r="C2179" s="14" t="s">
        <v>1113</v>
      </c>
      <c r="D2179" s="14" t="s">
        <v>2932</v>
      </c>
      <c r="E2179" s="39"/>
      <c r="F2179" s="14"/>
      <c r="G2179" s="14"/>
      <c r="H2179" s="14"/>
      <c r="I2179" s="14">
        <v>94.62</v>
      </c>
      <c r="J2179" s="9">
        <v>8.75</v>
      </c>
      <c r="K2179" s="14">
        <v>26.75</v>
      </c>
      <c r="L2179" s="14">
        <v>240</v>
      </c>
      <c r="M2179" s="14">
        <v>0.41299999999999998</v>
      </c>
      <c r="N2179" s="14">
        <f t="shared" si="102"/>
        <v>0.45338983050847459</v>
      </c>
      <c r="O2179" s="14">
        <f t="shared" si="103"/>
        <v>4.6360679815358754</v>
      </c>
      <c r="P2179" s="14"/>
      <c r="Q2179" s="14"/>
      <c r="R2179" s="14"/>
      <c r="W2179" t="s">
        <v>3530</v>
      </c>
      <c r="X2179" s="6">
        <v>2004</v>
      </c>
      <c r="Z2179" s="6">
        <v>0</v>
      </c>
      <c r="AD2179" s="14">
        <v>59</v>
      </c>
    </row>
    <row r="2180" spans="1:30">
      <c r="A2180" s="9">
        <v>15</v>
      </c>
      <c r="B2180" s="9" t="str">
        <f t="shared" si="104"/>
        <v>Atomic QT15S4</v>
      </c>
      <c r="C2180" s="14" t="s">
        <v>1113</v>
      </c>
      <c r="D2180" s="14" t="s">
        <v>2933</v>
      </c>
      <c r="E2180" s="39"/>
      <c r="F2180" s="14"/>
      <c r="G2180" s="14"/>
      <c r="H2180" s="14"/>
      <c r="I2180" s="14">
        <v>93.2</v>
      </c>
      <c r="J2180" s="9">
        <v>9.75</v>
      </c>
      <c r="K2180" s="14">
        <v>27.77</v>
      </c>
      <c r="L2180" s="14">
        <v>240</v>
      </c>
      <c r="M2180" s="14">
        <v>0.34200000000000003</v>
      </c>
      <c r="N2180" s="14">
        <f t="shared" si="102"/>
        <v>0.37026666666666669</v>
      </c>
      <c r="O2180" s="14">
        <f t="shared" si="103"/>
        <v>4.479877358490568</v>
      </c>
      <c r="P2180" s="14"/>
      <c r="Q2180" s="14"/>
      <c r="R2180" s="14"/>
      <c r="W2180" t="s">
        <v>3530</v>
      </c>
      <c r="X2180" s="6">
        <v>2004</v>
      </c>
      <c r="Z2180" s="6">
        <v>0</v>
      </c>
      <c r="AD2180" s="14">
        <v>75</v>
      </c>
    </row>
    <row r="2181" spans="1:30">
      <c r="A2181" s="9">
        <v>15</v>
      </c>
      <c r="B2181" s="9" t="str">
        <f t="shared" si="104"/>
        <v>Audax PR380M2</v>
      </c>
      <c r="C2181" s="14" t="s">
        <v>782</v>
      </c>
      <c r="D2181" s="14" t="s">
        <v>2934</v>
      </c>
      <c r="E2181" s="39"/>
      <c r="F2181" s="14"/>
      <c r="G2181" s="14"/>
      <c r="H2181" s="14">
        <v>350</v>
      </c>
      <c r="I2181" s="14">
        <v>100</v>
      </c>
      <c r="J2181" s="9">
        <v>5.5</v>
      </c>
      <c r="K2181" s="14">
        <v>23.8</v>
      </c>
      <c r="L2181" s="14">
        <v>376</v>
      </c>
      <c r="M2181" s="14">
        <v>0.15</v>
      </c>
      <c r="N2181" s="14">
        <f t="shared" si="102"/>
        <v>0</v>
      </c>
      <c r="O2181" s="14">
        <f t="shared" si="103"/>
        <v>0</v>
      </c>
      <c r="P2181" s="14"/>
      <c r="Q2181" s="14"/>
      <c r="R2181" s="14"/>
      <c r="W2181" t="s">
        <v>3530</v>
      </c>
      <c r="X2181" s="6">
        <v>2004</v>
      </c>
      <c r="Z2181" s="6">
        <v>0</v>
      </c>
      <c r="AD2181" s="14"/>
    </row>
    <row r="2182" spans="1:30">
      <c r="A2182" s="9">
        <v>15</v>
      </c>
      <c r="B2182" s="9" t="str">
        <f t="shared" si="104"/>
        <v>Audio Technology 15 E 102 25 10</v>
      </c>
      <c r="C2182" s="14" t="s">
        <v>841</v>
      </c>
      <c r="D2182" s="14" t="s">
        <v>2935</v>
      </c>
      <c r="E2182" s="39"/>
      <c r="F2182" s="14"/>
      <c r="G2182" s="14"/>
      <c r="H2182" s="14">
        <v>400</v>
      </c>
      <c r="I2182" s="14">
        <v>93</v>
      </c>
      <c r="J2182" s="9">
        <v>8.6</v>
      </c>
      <c r="K2182" s="14">
        <v>18</v>
      </c>
      <c r="L2182" s="14">
        <v>600</v>
      </c>
      <c r="M2182" s="14">
        <v>0.22</v>
      </c>
      <c r="N2182" s="14">
        <f t="shared" si="102"/>
        <v>0.2608695652173913</v>
      </c>
      <c r="O2182" s="14">
        <f t="shared" si="103"/>
        <v>1.4042553191489358</v>
      </c>
      <c r="P2182" s="14"/>
      <c r="Q2182" s="14"/>
      <c r="R2182" s="14"/>
      <c r="W2182" t="s">
        <v>3530</v>
      </c>
      <c r="X2182" s="6">
        <v>2004</v>
      </c>
      <c r="Z2182" s="6">
        <v>0</v>
      </c>
      <c r="AD2182" s="14">
        <v>69</v>
      </c>
    </row>
    <row r="2183" spans="1:30">
      <c r="A2183" s="9">
        <v>15</v>
      </c>
      <c r="B2183" s="9" t="str">
        <f t="shared" si="104"/>
        <v>Aura MR15.4</v>
      </c>
      <c r="C2183" s="14" t="s">
        <v>724</v>
      </c>
      <c r="D2183" s="14" t="s">
        <v>2936</v>
      </c>
      <c r="E2183" s="39"/>
      <c r="F2183" s="14"/>
      <c r="G2183" s="14"/>
      <c r="H2183" s="14"/>
      <c r="I2183" s="14">
        <v>88.4</v>
      </c>
      <c r="J2183" s="9"/>
      <c r="K2183" s="14">
        <v>20</v>
      </c>
      <c r="L2183" s="14">
        <v>163</v>
      </c>
      <c r="M2183" s="14">
        <v>0.34</v>
      </c>
      <c r="N2183" s="14">
        <f t="shared" si="102"/>
        <v>0.35714285714285715</v>
      </c>
      <c r="O2183" s="14">
        <f t="shared" si="103"/>
        <v>7.0833333333333366</v>
      </c>
      <c r="P2183" s="14"/>
      <c r="Q2183" s="14"/>
      <c r="R2183" s="14"/>
      <c r="W2183" t="s">
        <v>3530</v>
      </c>
      <c r="X2183" s="6">
        <v>2004</v>
      </c>
      <c r="Z2183" s="6">
        <v>0</v>
      </c>
      <c r="AD2183" s="14">
        <v>56</v>
      </c>
    </row>
    <row r="2184" spans="1:30">
      <c r="A2184" s="9">
        <v>15</v>
      </c>
      <c r="B2184" s="9" t="str">
        <f t="shared" si="104"/>
        <v xml:space="preserve">Aura NS15-992-4A </v>
      </c>
      <c r="C2184" s="14" t="s">
        <v>724</v>
      </c>
      <c r="D2184" s="14" t="s">
        <v>2937</v>
      </c>
      <c r="E2184" s="39"/>
      <c r="F2184" s="14"/>
      <c r="G2184" s="14"/>
      <c r="H2184" s="14">
        <v>800</v>
      </c>
      <c r="I2184" s="14">
        <v>86</v>
      </c>
      <c r="J2184" s="9">
        <v>25</v>
      </c>
      <c r="K2184" s="14">
        <v>20</v>
      </c>
      <c r="L2184" s="14">
        <v>169</v>
      </c>
      <c r="M2184" s="14">
        <v>0.37</v>
      </c>
      <c r="N2184" s="14">
        <f t="shared" si="102"/>
        <v>0.4</v>
      </c>
      <c r="O2184" s="14">
        <f t="shared" si="103"/>
        <v>4.9333333333333353</v>
      </c>
      <c r="P2184" s="14"/>
      <c r="Q2184" s="14"/>
      <c r="R2184" s="14"/>
      <c r="W2184" t="s">
        <v>3530</v>
      </c>
      <c r="X2184" s="6">
        <v>2004</v>
      </c>
      <c r="Z2184" s="6">
        <v>0</v>
      </c>
      <c r="AD2184" s="14">
        <v>50</v>
      </c>
    </row>
    <row r="2185" spans="1:30">
      <c r="A2185" s="9">
        <v>15</v>
      </c>
      <c r="B2185" s="9" t="str">
        <f t="shared" si="104"/>
        <v xml:space="preserve">BC 15 CX 40 </v>
      </c>
      <c r="C2185" s="14" t="s">
        <v>1221</v>
      </c>
      <c r="D2185" s="14" t="s">
        <v>2938</v>
      </c>
      <c r="E2185" s="39"/>
      <c r="F2185" s="14"/>
      <c r="G2185" s="14"/>
      <c r="H2185" s="14">
        <v>400</v>
      </c>
      <c r="I2185" s="14">
        <v>99</v>
      </c>
      <c r="J2185" s="9">
        <v>4.5</v>
      </c>
      <c r="K2185" s="14">
        <v>44</v>
      </c>
      <c r="L2185" s="14">
        <v>162</v>
      </c>
      <c r="M2185" s="14">
        <v>0.43</v>
      </c>
      <c r="N2185" s="14">
        <f t="shared" si="102"/>
        <v>0.45833333333333331</v>
      </c>
      <c r="O2185" s="14">
        <f t="shared" si="103"/>
        <v>6.9558823529411837</v>
      </c>
      <c r="P2185" s="14"/>
      <c r="Q2185" s="14"/>
      <c r="R2185" s="14"/>
      <c r="W2185" t="s">
        <v>3530</v>
      </c>
      <c r="X2185" s="6">
        <v>2004</v>
      </c>
      <c r="Z2185" s="6">
        <v>0</v>
      </c>
      <c r="AD2185" s="14">
        <v>96</v>
      </c>
    </row>
    <row r="2186" spans="1:30">
      <c r="A2186" s="9">
        <v>15</v>
      </c>
      <c r="B2186" s="9" t="str">
        <f t="shared" si="104"/>
        <v>BC 15 HPL 76 4 ohm</v>
      </c>
      <c r="C2186" s="14" t="s">
        <v>1221</v>
      </c>
      <c r="D2186" s="14" t="s">
        <v>2939</v>
      </c>
      <c r="E2186" s="39"/>
      <c r="F2186" s="14"/>
      <c r="G2186" s="14"/>
      <c r="H2186" s="14">
        <v>350</v>
      </c>
      <c r="I2186" s="14">
        <v>99.5</v>
      </c>
      <c r="J2186" s="9">
        <v>4</v>
      </c>
      <c r="K2186" s="14">
        <v>39</v>
      </c>
      <c r="L2186" s="14">
        <v>194</v>
      </c>
      <c r="M2186" s="14">
        <v>0.28999999999999998</v>
      </c>
      <c r="N2186" s="14">
        <f t="shared" si="102"/>
        <v>0.31967213114754101</v>
      </c>
      <c r="O2186" s="14">
        <f t="shared" si="103"/>
        <v>3.1243093922651912</v>
      </c>
      <c r="P2186" s="14"/>
      <c r="Q2186" s="14"/>
      <c r="R2186" s="14"/>
      <c r="W2186" t="s">
        <v>3530</v>
      </c>
      <c r="X2186" s="6">
        <v>2004</v>
      </c>
      <c r="Z2186" s="6">
        <v>0</v>
      </c>
      <c r="AD2186" s="14">
        <v>122</v>
      </c>
    </row>
    <row r="2187" spans="1:30">
      <c r="A2187" s="9">
        <v>15</v>
      </c>
      <c r="B2187" s="9" t="str">
        <f t="shared" si="104"/>
        <v>BC 15 HPL 76 8 ohm</v>
      </c>
      <c r="C2187" s="14" t="s">
        <v>1221</v>
      </c>
      <c r="D2187" s="14" t="s">
        <v>2940</v>
      </c>
      <c r="E2187" s="39"/>
      <c r="F2187" s="14"/>
      <c r="G2187" s="14"/>
      <c r="H2187" s="14">
        <v>350</v>
      </c>
      <c r="I2187" s="14">
        <v>99.5</v>
      </c>
      <c r="J2187" s="9">
        <v>4</v>
      </c>
      <c r="K2187" s="14">
        <v>39</v>
      </c>
      <c r="L2187" s="14">
        <v>194</v>
      </c>
      <c r="M2187" s="14">
        <v>0.28999999999999998</v>
      </c>
      <c r="N2187" s="14">
        <f t="shared" si="102"/>
        <v>0.31967213114754101</v>
      </c>
      <c r="O2187" s="14">
        <f t="shared" si="103"/>
        <v>3.1243093922651912</v>
      </c>
      <c r="P2187" s="14"/>
      <c r="Q2187" s="14"/>
      <c r="R2187" s="14"/>
      <c r="W2187" t="s">
        <v>3530</v>
      </c>
      <c r="X2187" s="6">
        <v>2004</v>
      </c>
      <c r="Z2187" s="6">
        <v>0</v>
      </c>
      <c r="AD2187" s="14">
        <v>122</v>
      </c>
    </row>
    <row r="2188" spans="1:30">
      <c r="A2188" s="9">
        <v>15</v>
      </c>
      <c r="B2188" s="9" t="str">
        <f t="shared" si="104"/>
        <v>BC 15 HPL 76W 4 ohm</v>
      </c>
      <c r="C2188" s="14" t="s">
        <v>1221</v>
      </c>
      <c r="D2188" s="14" t="s">
        <v>2941</v>
      </c>
      <c r="E2188" s="39"/>
      <c r="F2188" s="14"/>
      <c r="G2188" s="14"/>
      <c r="H2188" s="14">
        <v>350</v>
      </c>
      <c r="I2188" s="14">
        <v>97</v>
      </c>
      <c r="J2188" s="9">
        <v>6</v>
      </c>
      <c r="K2188" s="14">
        <v>38</v>
      </c>
      <c r="L2188" s="14">
        <v>157</v>
      </c>
      <c r="M2188" s="14">
        <v>0.41</v>
      </c>
      <c r="N2188" s="14">
        <f t="shared" si="102"/>
        <v>0.44186046511627908</v>
      </c>
      <c r="O2188" s="14">
        <f t="shared" si="103"/>
        <v>5.6861313868613133</v>
      </c>
      <c r="P2188" s="14"/>
      <c r="Q2188" s="14"/>
      <c r="R2188" s="14"/>
      <c r="W2188" t="s">
        <v>3530</v>
      </c>
      <c r="X2188" s="6">
        <v>2004</v>
      </c>
      <c r="Z2188" s="6">
        <v>0</v>
      </c>
      <c r="AD2188" s="14">
        <v>86</v>
      </c>
    </row>
    <row r="2189" spans="1:30">
      <c r="A2189" s="9">
        <v>15</v>
      </c>
      <c r="B2189" s="9" t="str">
        <f t="shared" si="104"/>
        <v>BC 15 HPL 76W 8 ohm</v>
      </c>
      <c r="C2189" s="14" t="s">
        <v>1221</v>
      </c>
      <c r="D2189" s="14" t="s">
        <v>2942</v>
      </c>
      <c r="E2189" s="39"/>
      <c r="F2189" s="14"/>
      <c r="G2189" s="14"/>
      <c r="H2189" s="14">
        <v>350</v>
      </c>
      <c r="I2189" s="14">
        <v>97</v>
      </c>
      <c r="J2189" s="9">
        <v>6</v>
      </c>
      <c r="K2189" s="14">
        <v>38</v>
      </c>
      <c r="L2189" s="14">
        <v>157</v>
      </c>
      <c r="M2189" s="14">
        <v>0.41</v>
      </c>
      <c r="N2189" s="14">
        <f t="shared" si="102"/>
        <v>0.44186046511627908</v>
      </c>
      <c r="O2189" s="14">
        <f t="shared" si="103"/>
        <v>5.6861313868613133</v>
      </c>
      <c r="P2189" s="14"/>
      <c r="Q2189" s="14"/>
      <c r="R2189" s="14"/>
      <c r="W2189" t="s">
        <v>3530</v>
      </c>
      <c r="X2189" s="6">
        <v>2004</v>
      </c>
      <c r="Z2189" s="6">
        <v>0</v>
      </c>
      <c r="AD2189" s="14">
        <v>86</v>
      </c>
    </row>
    <row r="2190" spans="1:30">
      <c r="A2190" s="9">
        <v>15</v>
      </c>
      <c r="B2190" s="9" t="str">
        <f t="shared" si="104"/>
        <v>BC 15 PK 40 4 ohm</v>
      </c>
      <c r="C2190" s="14" t="s">
        <v>1221</v>
      </c>
      <c r="D2190" s="14" t="s">
        <v>2943</v>
      </c>
      <c r="E2190" s="39"/>
      <c r="F2190" s="14"/>
      <c r="G2190" s="14"/>
      <c r="H2190" s="14">
        <v>400</v>
      </c>
      <c r="I2190" s="14">
        <v>99</v>
      </c>
      <c r="J2190" s="9">
        <v>4</v>
      </c>
      <c r="K2190" s="14">
        <v>47</v>
      </c>
      <c r="L2190" s="14">
        <v>140</v>
      </c>
      <c r="M2190" s="14">
        <v>0.31</v>
      </c>
      <c r="N2190" s="14">
        <f t="shared" si="102"/>
        <v>0.33098591549295775</v>
      </c>
      <c r="O2190" s="14">
        <f t="shared" si="103"/>
        <v>4.8892617449664408</v>
      </c>
      <c r="P2190" s="14"/>
      <c r="Q2190" s="14"/>
      <c r="R2190" s="14"/>
      <c r="W2190" t="s">
        <v>3530</v>
      </c>
      <c r="X2190" s="6">
        <v>2004</v>
      </c>
      <c r="Z2190" s="6">
        <v>0</v>
      </c>
      <c r="AD2190" s="14">
        <v>142</v>
      </c>
    </row>
    <row r="2191" spans="1:30">
      <c r="A2191" s="9">
        <v>15</v>
      </c>
      <c r="B2191" s="9" t="str">
        <f t="shared" si="104"/>
        <v>BC 15 PK 40 8 ohm</v>
      </c>
      <c r="C2191" s="14" t="s">
        <v>1221</v>
      </c>
      <c r="D2191" s="14" t="s">
        <v>2944</v>
      </c>
      <c r="E2191" s="39"/>
      <c r="F2191" s="14"/>
      <c r="G2191" s="14"/>
      <c r="H2191" s="14">
        <v>400</v>
      </c>
      <c r="I2191" s="14">
        <v>99</v>
      </c>
      <c r="J2191" s="9">
        <v>4</v>
      </c>
      <c r="K2191" s="14">
        <v>47</v>
      </c>
      <c r="L2191" s="14">
        <v>140</v>
      </c>
      <c r="M2191" s="14">
        <v>0.31</v>
      </c>
      <c r="N2191" s="14">
        <f t="shared" si="102"/>
        <v>0.33098591549295775</v>
      </c>
      <c r="O2191" s="14">
        <f t="shared" si="103"/>
        <v>4.8892617449664408</v>
      </c>
      <c r="P2191" s="14"/>
      <c r="Q2191" s="14"/>
      <c r="R2191" s="14"/>
      <c r="W2191" t="s">
        <v>3530</v>
      </c>
      <c r="X2191" s="6">
        <v>2004</v>
      </c>
      <c r="Z2191" s="6">
        <v>0</v>
      </c>
      <c r="AD2191" s="14">
        <v>142</v>
      </c>
    </row>
    <row r="2192" spans="1:30">
      <c r="A2192" s="9">
        <v>15</v>
      </c>
      <c r="B2192" s="9" t="str">
        <f t="shared" si="104"/>
        <v>BC 15 PL 40 4 ohm</v>
      </c>
      <c r="C2192" s="14" t="s">
        <v>1221</v>
      </c>
      <c r="D2192" s="14" t="s">
        <v>2945</v>
      </c>
      <c r="E2192" s="39"/>
      <c r="F2192" s="14"/>
      <c r="G2192" s="14"/>
      <c r="H2192" s="14">
        <v>400</v>
      </c>
      <c r="I2192" s="14">
        <v>99</v>
      </c>
      <c r="J2192" s="9">
        <v>4</v>
      </c>
      <c r="K2192" s="14">
        <v>39</v>
      </c>
      <c r="L2192" s="14">
        <v>211</v>
      </c>
      <c r="M2192" s="14">
        <v>0.22</v>
      </c>
      <c r="N2192" s="14">
        <f t="shared" si="102"/>
        <v>0.22941176470588234</v>
      </c>
      <c r="O2192" s="14">
        <f t="shared" si="103"/>
        <v>5.3625000000000025</v>
      </c>
      <c r="P2192" s="14"/>
      <c r="Q2192" s="14"/>
      <c r="R2192" s="14"/>
      <c r="W2192" t="s">
        <v>3530</v>
      </c>
      <c r="X2192" s="6">
        <v>2004</v>
      </c>
      <c r="Z2192" s="6">
        <v>0</v>
      </c>
      <c r="AD2192" s="14">
        <v>170</v>
      </c>
    </row>
    <row r="2193" spans="1:30">
      <c r="A2193" s="9">
        <v>15</v>
      </c>
      <c r="B2193" s="9" t="str">
        <f t="shared" si="104"/>
        <v>BC 15 PL 40 8 ohm</v>
      </c>
      <c r="C2193" s="14" t="s">
        <v>1221</v>
      </c>
      <c r="D2193" s="14" t="s">
        <v>2946</v>
      </c>
      <c r="E2193" s="39"/>
      <c r="F2193" s="14"/>
      <c r="G2193" s="14"/>
      <c r="H2193" s="14">
        <v>400</v>
      </c>
      <c r="I2193" s="14">
        <v>99</v>
      </c>
      <c r="J2193" s="9">
        <v>4</v>
      </c>
      <c r="K2193" s="14">
        <v>39</v>
      </c>
      <c r="L2193" s="14">
        <v>211</v>
      </c>
      <c r="M2193" s="14">
        <v>0.22</v>
      </c>
      <c r="N2193" s="14">
        <f t="shared" si="102"/>
        <v>0.22941176470588234</v>
      </c>
      <c r="O2193" s="14">
        <f t="shared" si="103"/>
        <v>5.3625000000000025</v>
      </c>
      <c r="P2193" s="14"/>
      <c r="Q2193" s="14"/>
      <c r="R2193" s="14"/>
      <c r="W2193" t="s">
        <v>3530</v>
      </c>
      <c r="X2193" s="6">
        <v>2004</v>
      </c>
      <c r="Z2193" s="6">
        <v>0</v>
      </c>
      <c r="AD2193" s="14">
        <v>170</v>
      </c>
    </row>
    <row r="2194" spans="1:30">
      <c r="A2194" s="9">
        <v>15</v>
      </c>
      <c r="B2194" s="9" t="str">
        <f t="shared" si="104"/>
        <v>BC 15 PS 40 4 ohm</v>
      </c>
      <c r="C2194" s="14" t="s">
        <v>1221</v>
      </c>
      <c r="D2194" s="14" t="s">
        <v>2947</v>
      </c>
      <c r="E2194" s="39"/>
      <c r="F2194" s="14"/>
      <c r="G2194" s="14"/>
      <c r="H2194" s="14">
        <v>700</v>
      </c>
      <c r="I2194" s="14">
        <v>95</v>
      </c>
      <c r="J2194" s="9">
        <v>6</v>
      </c>
      <c r="K2194" s="14">
        <v>35</v>
      </c>
      <c r="L2194" s="14">
        <v>177</v>
      </c>
      <c r="M2194" s="14">
        <v>0.32</v>
      </c>
      <c r="N2194" s="14">
        <f t="shared" si="102"/>
        <v>0.330188679245283</v>
      </c>
      <c r="O2194" s="14">
        <f t="shared" si="103"/>
        <v>10.370370370370408</v>
      </c>
      <c r="P2194" s="14"/>
      <c r="Q2194" s="14"/>
      <c r="R2194" s="14"/>
      <c r="W2194" t="s">
        <v>3530</v>
      </c>
      <c r="X2194" s="6">
        <v>2004</v>
      </c>
      <c r="Z2194" s="6">
        <v>0</v>
      </c>
      <c r="AD2194" s="14">
        <v>106</v>
      </c>
    </row>
    <row r="2195" spans="1:30">
      <c r="A2195" s="9">
        <v>15</v>
      </c>
      <c r="B2195" s="9" t="str">
        <f t="shared" si="104"/>
        <v>BC 15 PS 40 8 ohm</v>
      </c>
      <c r="C2195" s="14" t="s">
        <v>1221</v>
      </c>
      <c r="D2195" s="14" t="s">
        <v>2948</v>
      </c>
      <c r="E2195" s="39"/>
      <c r="F2195" s="14"/>
      <c r="G2195" s="14"/>
      <c r="H2195" s="14">
        <v>700</v>
      </c>
      <c r="I2195" s="14">
        <v>95</v>
      </c>
      <c r="J2195" s="9">
        <v>6</v>
      </c>
      <c r="K2195" s="14">
        <v>35</v>
      </c>
      <c r="L2195" s="14">
        <v>177</v>
      </c>
      <c r="M2195" s="14">
        <v>0.32</v>
      </c>
      <c r="N2195" s="14">
        <f t="shared" si="102"/>
        <v>0.330188679245283</v>
      </c>
      <c r="O2195" s="14">
        <f t="shared" si="103"/>
        <v>10.370370370370408</v>
      </c>
      <c r="P2195" s="14"/>
      <c r="Q2195" s="14"/>
      <c r="R2195" s="14"/>
      <c r="W2195" t="s">
        <v>3530</v>
      </c>
      <c r="X2195" s="6">
        <v>2004</v>
      </c>
      <c r="Z2195" s="6">
        <v>0</v>
      </c>
      <c r="AD2195" s="14">
        <v>106</v>
      </c>
    </row>
    <row r="2196" spans="1:30">
      <c r="A2196" s="9">
        <v>15</v>
      </c>
      <c r="B2196" s="9" t="str">
        <f t="shared" si="104"/>
        <v>BC 15 PZB 40 4 ohm</v>
      </c>
      <c r="C2196" s="14" t="s">
        <v>1221</v>
      </c>
      <c r="D2196" s="14" t="s">
        <v>2949</v>
      </c>
      <c r="E2196" s="39"/>
      <c r="F2196" s="14"/>
      <c r="G2196" s="14"/>
      <c r="H2196" s="14">
        <v>700</v>
      </c>
      <c r="I2196" s="14">
        <v>97</v>
      </c>
      <c r="J2196" s="9">
        <v>8</v>
      </c>
      <c r="K2196" s="14">
        <v>39</v>
      </c>
      <c r="L2196" s="14">
        <v>112</v>
      </c>
      <c r="M2196" s="14">
        <v>0.28999999999999998</v>
      </c>
      <c r="N2196" s="14">
        <f t="shared" si="102"/>
        <v>0.3</v>
      </c>
      <c r="O2196" s="14">
        <f t="shared" si="103"/>
        <v>8.699999999999994</v>
      </c>
      <c r="P2196" s="14"/>
      <c r="Q2196" s="14"/>
      <c r="R2196" s="14"/>
      <c r="W2196" t="s">
        <v>3530</v>
      </c>
      <c r="X2196" s="6">
        <v>2004</v>
      </c>
      <c r="Z2196" s="6">
        <v>0</v>
      </c>
      <c r="AD2196" s="14">
        <v>130</v>
      </c>
    </row>
    <row r="2197" spans="1:30">
      <c r="A2197" s="9">
        <v>15</v>
      </c>
      <c r="B2197" s="9" t="str">
        <f t="shared" si="104"/>
        <v>BC 15 PZB 40 8 ohm</v>
      </c>
      <c r="C2197" s="14" t="s">
        <v>1221</v>
      </c>
      <c r="D2197" s="14" t="s">
        <v>2950</v>
      </c>
      <c r="E2197" s="39"/>
      <c r="F2197" s="14"/>
      <c r="G2197" s="14"/>
      <c r="H2197" s="14">
        <v>700</v>
      </c>
      <c r="I2197" s="14">
        <v>97</v>
      </c>
      <c r="J2197" s="9">
        <v>8</v>
      </c>
      <c r="K2197" s="14">
        <v>39</v>
      </c>
      <c r="L2197" s="14">
        <v>112</v>
      </c>
      <c r="M2197" s="14">
        <v>0.28999999999999998</v>
      </c>
      <c r="N2197" s="14">
        <f t="shared" si="102"/>
        <v>0.3</v>
      </c>
      <c r="O2197" s="14">
        <f t="shared" si="103"/>
        <v>8.699999999999994</v>
      </c>
      <c r="P2197" s="14"/>
      <c r="Q2197" s="14"/>
      <c r="R2197" s="14"/>
      <c r="W2197" t="s">
        <v>3530</v>
      </c>
      <c r="X2197" s="6">
        <v>2004</v>
      </c>
      <c r="Z2197" s="6">
        <v>0</v>
      </c>
      <c r="AD2197" s="14">
        <v>130</v>
      </c>
    </row>
    <row r="2198" spans="1:30">
      <c r="A2198" s="9">
        <v>15</v>
      </c>
      <c r="B2198" s="9" t="str">
        <f t="shared" si="104"/>
        <v>BC 15 TBX 40 4 ohm</v>
      </c>
      <c r="C2198" s="14" t="s">
        <v>1221</v>
      </c>
      <c r="D2198" s="14" t="s">
        <v>2951</v>
      </c>
      <c r="E2198" s="39"/>
      <c r="F2198" s="14"/>
      <c r="G2198" s="14"/>
      <c r="H2198" s="14">
        <v>1000</v>
      </c>
      <c r="I2198" s="14">
        <v>97</v>
      </c>
      <c r="J2198" s="9">
        <v>9</v>
      </c>
      <c r="K2198" s="14">
        <v>38</v>
      </c>
      <c r="L2198" s="14">
        <v>131</v>
      </c>
      <c r="M2198" s="14">
        <v>0.28000000000000003</v>
      </c>
      <c r="N2198" s="14">
        <f t="shared" si="102"/>
        <v>0.29007633587786258</v>
      </c>
      <c r="O2198" s="14">
        <f t="shared" si="103"/>
        <v>8.0606060606060961</v>
      </c>
      <c r="P2198" s="14"/>
      <c r="Q2198" s="14"/>
      <c r="R2198" s="14"/>
      <c r="W2198" t="s">
        <v>3530</v>
      </c>
      <c r="X2198" s="6">
        <v>2004</v>
      </c>
      <c r="Z2198" s="6">
        <v>0</v>
      </c>
      <c r="AD2198" s="14">
        <v>131</v>
      </c>
    </row>
    <row r="2199" spans="1:30">
      <c r="A2199" s="9">
        <v>15</v>
      </c>
      <c r="B2199" s="9" t="str">
        <f t="shared" si="104"/>
        <v>BC 15 TBX 40 8 ohm</v>
      </c>
      <c r="C2199" s="14" t="s">
        <v>1221</v>
      </c>
      <c r="D2199" s="14" t="s">
        <v>2952</v>
      </c>
      <c r="E2199" s="39"/>
      <c r="F2199" s="14"/>
      <c r="G2199" s="14"/>
      <c r="H2199" s="14">
        <v>1000</v>
      </c>
      <c r="I2199" s="14">
        <v>97</v>
      </c>
      <c r="J2199" s="9">
        <v>9</v>
      </c>
      <c r="K2199" s="14">
        <v>38</v>
      </c>
      <c r="L2199" s="14">
        <v>131</v>
      </c>
      <c r="M2199" s="14">
        <v>0.28000000000000003</v>
      </c>
      <c r="N2199" s="14">
        <f t="shared" si="102"/>
        <v>0.29007633587786258</v>
      </c>
      <c r="O2199" s="14">
        <f t="shared" si="103"/>
        <v>8.0606060606060961</v>
      </c>
      <c r="P2199" s="14"/>
      <c r="Q2199" s="14"/>
      <c r="R2199" s="14"/>
      <c r="W2199" t="s">
        <v>3530</v>
      </c>
      <c r="X2199" s="6">
        <v>2004</v>
      </c>
      <c r="Z2199" s="6">
        <v>0</v>
      </c>
      <c r="AD2199" s="14">
        <v>131</v>
      </c>
    </row>
    <row r="2200" spans="1:30">
      <c r="A2200" s="9">
        <v>15</v>
      </c>
      <c r="B2200" s="9" t="str">
        <f t="shared" si="104"/>
        <v>Beyma 115Nd/W</v>
      </c>
      <c r="C2200" s="14" t="s">
        <v>952</v>
      </c>
      <c r="D2200" s="14" t="s">
        <v>2953</v>
      </c>
      <c r="E2200" s="39"/>
      <c r="F2200" s="14"/>
      <c r="G2200" s="14"/>
      <c r="H2200" s="14">
        <v>400</v>
      </c>
      <c r="I2200" s="14">
        <v>98.5</v>
      </c>
      <c r="J2200" s="9">
        <v>7</v>
      </c>
      <c r="K2200" s="14">
        <v>37</v>
      </c>
      <c r="L2200" s="14">
        <v>145</v>
      </c>
      <c r="M2200" s="14">
        <v>0.28499999999999998</v>
      </c>
      <c r="N2200" s="14">
        <f t="shared" si="102"/>
        <v>0.30081300813008133</v>
      </c>
      <c r="O2200" s="14">
        <f t="shared" si="103"/>
        <v>5.4215938303341771</v>
      </c>
      <c r="P2200" s="14"/>
      <c r="Q2200" s="14"/>
      <c r="R2200" s="14"/>
      <c r="W2200" t="s">
        <v>3530</v>
      </c>
      <c r="X2200" s="6">
        <v>2004</v>
      </c>
      <c r="Z2200" s="6">
        <v>0</v>
      </c>
      <c r="AD2200" s="14">
        <v>123</v>
      </c>
    </row>
    <row r="2201" spans="1:30">
      <c r="A2201" s="9">
        <v>15</v>
      </c>
      <c r="B2201" s="9" t="str">
        <f t="shared" si="104"/>
        <v>Beyma 15 B100 / R</v>
      </c>
      <c r="C2201" s="14" t="s">
        <v>952</v>
      </c>
      <c r="D2201" s="14" t="s">
        <v>2954</v>
      </c>
      <c r="E2201" s="39"/>
      <c r="F2201" s="14"/>
      <c r="G2201" s="14"/>
      <c r="H2201" s="14">
        <v>150</v>
      </c>
      <c r="I2201" s="14">
        <v>97</v>
      </c>
      <c r="J2201" s="9">
        <v>3</v>
      </c>
      <c r="K2201" s="14">
        <v>27</v>
      </c>
      <c r="L2201" s="14">
        <v>340</v>
      </c>
      <c r="M2201" s="14">
        <v>0.32200000000000001</v>
      </c>
      <c r="N2201" s="14">
        <f t="shared" si="102"/>
        <v>0.34177215189873417</v>
      </c>
      <c r="O2201" s="14">
        <f t="shared" si="103"/>
        <v>5.5659411011523696</v>
      </c>
      <c r="P2201" s="14"/>
      <c r="Q2201" s="14"/>
      <c r="R2201" s="14"/>
      <c r="W2201" t="s">
        <v>3530</v>
      </c>
      <c r="X2201" s="6">
        <v>2004</v>
      </c>
      <c r="Z2201" s="6">
        <v>0</v>
      </c>
      <c r="AD2201" s="14">
        <v>79</v>
      </c>
    </row>
    <row r="2202" spans="1:30">
      <c r="A2202" s="9">
        <v>15</v>
      </c>
      <c r="B2202" s="9" t="str">
        <f t="shared" si="104"/>
        <v>Beyma 15 DX</v>
      </c>
      <c r="C2202" s="14" t="s">
        <v>952</v>
      </c>
      <c r="D2202" s="14" t="s">
        <v>2955</v>
      </c>
      <c r="E2202" s="39"/>
      <c r="F2202" s="14"/>
      <c r="G2202" s="14"/>
      <c r="H2202" s="14">
        <v>350</v>
      </c>
      <c r="I2202" s="14">
        <v>97</v>
      </c>
      <c r="J2202" s="9">
        <v>4</v>
      </c>
      <c r="K2202" s="14">
        <v>40</v>
      </c>
      <c r="L2202" s="14">
        <v>160</v>
      </c>
      <c r="M2202" s="14">
        <v>0.43</v>
      </c>
      <c r="N2202" s="14">
        <f t="shared" si="102"/>
        <v>0.449438202247191</v>
      </c>
      <c r="O2202" s="14">
        <f t="shared" si="103"/>
        <v>9.9421965317919039</v>
      </c>
      <c r="P2202" s="14"/>
      <c r="Q2202" s="14"/>
      <c r="R2202" s="14"/>
      <c r="W2202" t="s">
        <v>3530</v>
      </c>
      <c r="X2202" s="6">
        <v>2004</v>
      </c>
      <c r="Z2202" s="6">
        <v>0</v>
      </c>
      <c r="AD2202" s="14">
        <v>89</v>
      </c>
    </row>
    <row r="2203" spans="1:30">
      <c r="A2203" s="9">
        <v>15</v>
      </c>
      <c r="B2203" s="9" t="str">
        <f t="shared" si="104"/>
        <v>Beyma 15 G350</v>
      </c>
      <c r="C2203" s="14" t="s">
        <v>952</v>
      </c>
      <c r="D2203" s="14" t="s">
        <v>2956</v>
      </c>
      <c r="E2203" s="39"/>
      <c r="F2203" s="14"/>
      <c r="G2203" s="14"/>
      <c r="H2203" s="14">
        <v>250</v>
      </c>
      <c r="I2203" s="14">
        <v>99</v>
      </c>
      <c r="J2203" s="9">
        <v>4.5</v>
      </c>
      <c r="K2203" s="14">
        <v>32</v>
      </c>
      <c r="L2203" s="14">
        <v>312.2</v>
      </c>
      <c r="M2203" s="14">
        <v>0.26200000000000001</v>
      </c>
      <c r="N2203" s="14">
        <f t="shared" si="102"/>
        <v>0.26890756302521007</v>
      </c>
      <c r="O2203" s="14">
        <f t="shared" si="103"/>
        <v>10.199513381995166</v>
      </c>
      <c r="P2203" s="14"/>
      <c r="Q2203" s="14"/>
      <c r="R2203" s="14"/>
      <c r="W2203" t="s">
        <v>3530</v>
      </c>
      <c r="X2203" s="6">
        <v>2004</v>
      </c>
      <c r="Z2203" s="6">
        <v>0</v>
      </c>
      <c r="AD2203" s="14">
        <v>119</v>
      </c>
    </row>
    <row r="2204" spans="1:30">
      <c r="A2204" s="9">
        <v>15</v>
      </c>
      <c r="B2204" s="9" t="str">
        <f t="shared" si="104"/>
        <v>Beyma 15 G450 / N</v>
      </c>
      <c r="C2204" s="14" t="s">
        <v>952</v>
      </c>
      <c r="D2204" s="14" t="s">
        <v>2957</v>
      </c>
      <c r="E2204" s="39"/>
      <c r="F2204" s="14"/>
      <c r="G2204" s="14"/>
      <c r="H2204" s="14">
        <v>600</v>
      </c>
      <c r="I2204" s="14">
        <v>98</v>
      </c>
      <c r="J2204" s="9">
        <v>6.5</v>
      </c>
      <c r="K2204" s="14">
        <v>45</v>
      </c>
      <c r="L2204" s="14">
        <v>115</v>
      </c>
      <c r="M2204" s="14">
        <v>0.32</v>
      </c>
      <c r="N2204" s="14">
        <f t="shared" si="102"/>
        <v>0.33088235294117646</v>
      </c>
      <c r="O2204" s="14">
        <f t="shared" si="103"/>
        <v>9.7297297297297227</v>
      </c>
      <c r="P2204" s="14"/>
      <c r="Q2204" s="14"/>
      <c r="R2204" s="14"/>
      <c r="W2204" t="s">
        <v>3530</v>
      </c>
      <c r="X2204" s="6">
        <v>2004</v>
      </c>
      <c r="Z2204" s="6">
        <v>0</v>
      </c>
      <c r="AD2204" s="14">
        <v>136</v>
      </c>
    </row>
    <row r="2205" spans="1:30">
      <c r="A2205" s="9">
        <v>15</v>
      </c>
      <c r="B2205" s="9" t="str">
        <f t="shared" si="104"/>
        <v>Beyma 15 K200</v>
      </c>
      <c r="C2205" s="14" t="s">
        <v>952</v>
      </c>
      <c r="D2205" s="14" t="s">
        <v>2958</v>
      </c>
      <c r="E2205" s="39"/>
      <c r="F2205" s="14"/>
      <c r="G2205" s="14"/>
      <c r="H2205" s="14">
        <v>300</v>
      </c>
      <c r="I2205" s="14">
        <v>98</v>
      </c>
      <c r="J2205" s="9">
        <v>7.5</v>
      </c>
      <c r="K2205" s="14">
        <v>27</v>
      </c>
      <c r="L2205" s="14">
        <v>345</v>
      </c>
      <c r="M2205" s="14">
        <v>0.26</v>
      </c>
      <c r="N2205" s="14">
        <f t="shared" si="102"/>
        <v>0.27</v>
      </c>
      <c r="O2205" s="14">
        <f t="shared" si="103"/>
        <v>7.019999999999996</v>
      </c>
      <c r="P2205" s="14"/>
      <c r="Q2205" s="14"/>
      <c r="R2205" s="14"/>
      <c r="W2205" t="s">
        <v>3530</v>
      </c>
      <c r="X2205" s="6">
        <v>2004</v>
      </c>
      <c r="Z2205" s="6">
        <v>0</v>
      </c>
      <c r="AD2205" s="14">
        <v>100</v>
      </c>
    </row>
    <row r="2206" spans="1:30">
      <c r="A2206" s="9">
        <v>15</v>
      </c>
      <c r="B2206" s="9" t="str">
        <f t="shared" si="104"/>
        <v>Beyma 15 KX</v>
      </c>
      <c r="C2206" s="14" t="s">
        <v>952</v>
      </c>
      <c r="D2206" s="14" t="s">
        <v>2959</v>
      </c>
      <c r="E2206" s="39"/>
      <c r="F2206" s="14"/>
      <c r="G2206" s="14"/>
      <c r="H2206" s="14">
        <v>250</v>
      </c>
      <c r="I2206" s="14">
        <v>99</v>
      </c>
      <c r="J2206" s="9">
        <v>3.5</v>
      </c>
      <c r="K2206" s="14">
        <v>35</v>
      </c>
      <c r="L2206" s="14">
        <v>203</v>
      </c>
      <c r="M2206" s="14">
        <v>0.496</v>
      </c>
      <c r="N2206" s="14">
        <f t="shared" si="102"/>
        <v>0.52238805970149249</v>
      </c>
      <c r="O2206" s="14">
        <f t="shared" si="103"/>
        <v>9.8190045248868874</v>
      </c>
      <c r="P2206" s="14"/>
      <c r="Q2206" s="14"/>
      <c r="R2206" s="14"/>
      <c r="W2206" t="s">
        <v>3530</v>
      </c>
      <c r="X2206" s="6">
        <v>2004</v>
      </c>
      <c r="Z2206" s="6">
        <v>0</v>
      </c>
      <c r="AD2206" s="14">
        <v>67</v>
      </c>
    </row>
    <row r="2207" spans="1:30">
      <c r="A2207" s="9">
        <v>15</v>
      </c>
      <c r="B2207" s="9" t="str">
        <f t="shared" si="104"/>
        <v>Beyma 15 LX60</v>
      </c>
      <c r="C2207" s="14" t="s">
        <v>952</v>
      </c>
      <c r="D2207" s="14" t="s">
        <v>2960</v>
      </c>
      <c r="E2207" s="39"/>
      <c r="F2207" s="14"/>
      <c r="G2207" s="14"/>
      <c r="H2207" s="14">
        <v>600</v>
      </c>
      <c r="I2207" s="14">
        <v>98</v>
      </c>
      <c r="J2207" s="9">
        <v>9</v>
      </c>
      <c r="K2207" s="14">
        <v>35</v>
      </c>
      <c r="L2207" s="14">
        <v>215</v>
      </c>
      <c r="M2207" s="14">
        <v>0.35</v>
      </c>
      <c r="N2207" s="14">
        <f t="shared" si="102"/>
        <v>0.36082474226804123</v>
      </c>
      <c r="O2207" s="14">
        <f t="shared" si="103"/>
        <v>11.666666666666648</v>
      </c>
      <c r="P2207" s="14"/>
      <c r="Q2207" s="14"/>
      <c r="R2207" s="14"/>
      <c r="W2207" t="s">
        <v>3530</v>
      </c>
      <c r="X2207" s="6">
        <v>2004</v>
      </c>
      <c r="Z2207" s="6">
        <v>0</v>
      </c>
      <c r="AD2207" s="14">
        <v>97</v>
      </c>
    </row>
    <row r="2208" spans="1:30">
      <c r="A2208" s="9">
        <v>15</v>
      </c>
      <c r="B2208" s="9" t="str">
        <f t="shared" si="104"/>
        <v>Beyma 15 M300</v>
      </c>
      <c r="C2208" s="14" t="s">
        <v>952</v>
      </c>
      <c r="D2208" s="14" t="s">
        <v>2961</v>
      </c>
      <c r="E2208" s="39"/>
      <c r="F2208" s="14"/>
      <c r="G2208" s="14"/>
      <c r="H2208" s="14">
        <v>300</v>
      </c>
      <c r="I2208" s="14">
        <v>100</v>
      </c>
      <c r="J2208" s="9">
        <v>3.5</v>
      </c>
      <c r="K2208" s="14">
        <v>40</v>
      </c>
      <c r="L2208" s="14">
        <v>220</v>
      </c>
      <c r="M2208" s="14">
        <v>0.27</v>
      </c>
      <c r="N2208" s="14">
        <f t="shared" si="102"/>
        <v>0.27972027972027974</v>
      </c>
      <c r="O2208" s="14">
        <f t="shared" si="103"/>
        <v>7.7697841726618799</v>
      </c>
      <c r="P2208" s="14"/>
      <c r="Q2208" s="14"/>
      <c r="R2208" s="14"/>
      <c r="W2208" t="s">
        <v>3530</v>
      </c>
      <c r="X2208" s="6">
        <v>2004</v>
      </c>
      <c r="Z2208" s="6">
        <v>0</v>
      </c>
      <c r="AD2208" s="14">
        <v>143</v>
      </c>
    </row>
    <row r="2209" spans="1:30">
      <c r="A2209" s="9">
        <v>15</v>
      </c>
      <c r="B2209" s="9" t="str">
        <f t="shared" si="104"/>
        <v>Beyma 15 XM</v>
      </c>
      <c r="C2209" s="14" t="s">
        <v>952</v>
      </c>
      <c r="D2209" s="14" t="s">
        <v>2962</v>
      </c>
      <c r="E2209" s="39"/>
      <c r="F2209" s="14"/>
      <c r="G2209" s="14"/>
      <c r="H2209" s="14">
        <v>250</v>
      </c>
      <c r="I2209" s="14">
        <v>97</v>
      </c>
      <c r="J2209" s="9">
        <v>4</v>
      </c>
      <c r="K2209" s="14">
        <v>36</v>
      </c>
      <c r="L2209" s="14">
        <v>310</v>
      </c>
      <c r="M2209" s="14">
        <v>0.4</v>
      </c>
      <c r="N2209" s="14">
        <f t="shared" si="102"/>
        <v>0.40909090909090912</v>
      </c>
      <c r="O2209" s="14">
        <f t="shared" si="103"/>
        <v>17.999999999999922</v>
      </c>
      <c r="P2209" s="14"/>
      <c r="Q2209" s="14"/>
      <c r="R2209" s="14"/>
      <c r="W2209" t="s">
        <v>3530</v>
      </c>
      <c r="X2209" s="6">
        <v>2004</v>
      </c>
      <c r="Z2209" s="6">
        <v>0</v>
      </c>
      <c r="AD2209" s="14">
        <v>88</v>
      </c>
    </row>
    <row r="2210" spans="1:30">
      <c r="A2210" s="9">
        <v>15</v>
      </c>
      <c r="B2210" s="9" t="str">
        <f t="shared" si="104"/>
        <v>Beyma 15G400</v>
      </c>
      <c r="C2210" s="14" t="s">
        <v>952</v>
      </c>
      <c r="D2210" s="14" t="s">
        <v>2963</v>
      </c>
      <c r="E2210" s="39"/>
      <c r="F2210" s="14"/>
      <c r="G2210" s="14"/>
      <c r="H2210" s="14">
        <v>400</v>
      </c>
      <c r="I2210" s="14">
        <v>99</v>
      </c>
      <c r="J2210" s="9">
        <v>7</v>
      </c>
      <c r="K2210" s="14">
        <v>35</v>
      </c>
      <c r="L2210" s="14">
        <v>175</v>
      </c>
      <c r="M2210" s="14">
        <v>0.27500000000000002</v>
      </c>
      <c r="N2210" s="14">
        <f t="shared" si="102"/>
        <v>0.28455284552845528</v>
      </c>
      <c r="O2210" s="14">
        <f t="shared" si="103"/>
        <v>8.191489361702132</v>
      </c>
      <c r="P2210" s="14"/>
      <c r="Q2210" s="14"/>
      <c r="R2210" s="14"/>
      <c r="W2210" t="s">
        <v>3530</v>
      </c>
      <c r="X2210" s="6">
        <v>2004</v>
      </c>
      <c r="Z2210" s="6">
        <v>0</v>
      </c>
      <c r="AD2210" s="14">
        <v>123</v>
      </c>
    </row>
    <row r="2211" spans="1:30">
      <c r="A2211" s="9">
        <v>15</v>
      </c>
      <c r="B2211" s="9" t="str">
        <f t="shared" si="104"/>
        <v>Beyma ASL 15</v>
      </c>
      <c r="C2211" s="14" t="s">
        <v>952</v>
      </c>
      <c r="D2211" s="14" t="s">
        <v>2964</v>
      </c>
      <c r="E2211" s="39"/>
      <c r="F2211" s="14"/>
      <c r="G2211" s="14"/>
      <c r="H2211" s="14">
        <v>300</v>
      </c>
      <c r="I2211" s="14">
        <v>95</v>
      </c>
      <c r="J2211" s="9">
        <v>7</v>
      </c>
      <c r="K2211" s="14">
        <v>32</v>
      </c>
      <c r="L2211" s="14">
        <v>255</v>
      </c>
      <c r="M2211" s="14">
        <v>0.39</v>
      </c>
      <c r="N2211" s="14">
        <f t="shared" si="102"/>
        <v>0.41025641025641024</v>
      </c>
      <c r="O2211" s="14">
        <f t="shared" si="103"/>
        <v>7.8987341772152044</v>
      </c>
      <c r="P2211" s="14"/>
      <c r="Q2211" s="14"/>
      <c r="R2211" s="14"/>
      <c r="W2211" t="s">
        <v>3530</v>
      </c>
      <c r="X2211" s="6">
        <v>2004</v>
      </c>
      <c r="Z2211" s="6">
        <v>0</v>
      </c>
      <c r="AD2211" s="14">
        <v>78</v>
      </c>
    </row>
    <row r="2212" spans="1:30">
      <c r="A2212" s="9">
        <v>15</v>
      </c>
      <c r="B2212" s="9" t="str">
        <f t="shared" si="104"/>
        <v>BM Audio Labs V-15DF</v>
      </c>
      <c r="C2212" s="14" t="s">
        <v>847</v>
      </c>
      <c r="D2212" s="14" t="s">
        <v>2965</v>
      </c>
      <c r="E2212" s="39"/>
      <c r="F2212" s="14"/>
      <c r="G2212" s="14"/>
      <c r="H2212" s="14"/>
      <c r="I2212" s="14"/>
      <c r="J2212" s="9">
        <v>4</v>
      </c>
      <c r="K2212" s="14">
        <v>36.5</v>
      </c>
      <c r="L2212" s="14">
        <v>241</v>
      </c>
      <c r="M2212" s="14">
        <v>0.79</v>
      </c>
      <c r="N2212" s="14">
        <f t="shared" si="102"/>
        <v>1.2586206896551724</v>
      </c>
      <c r="O2212" s="14">
        <f t="shared" si="103"/>
        <v>2.1217807211184705</v>
      </c>
      <c r="P2212" s="14"/>
      <c r="Q2212" s="14"/>
      <c r="R2212" s="14"/>
      <c r="W2212" t="s">
        <v>3530</v>
      </c>
      <c r="X2212" s="6">
        <v>2004</v>
      </c>
      <c r="Z2212" s="6">
        <v>0</v>
      </c>
      <c r="AD2212" s="14">
        <v>29</v>
      </c>
    </row>
    <row r="2213" spans="1:30">
      <c r="A2213" s="9">
        <v>15</v>
      </c>
      <c r="B2213" s="9" t="str">
        <f t="shared" si="104"/>
        <v>Bully Bully-15</v>
      </c>
      <c r="C2213" s="14" t="s">
        <v>2966</v>
      </c>
      <c r="D2213" s="14" t="s">
        <v>2967</v>
      </c>
      <c r="E2213" s="39"/>
      <c r="F2213" s="14"/>
      <c r="G2213" s="14"/>
      <c r="H2213" s="14">
        <v>400</v>
      </c>
      <c r="I2213" s="14">
        <v>88</v>
      </c>
      <c r="J2213" s="9">
        <v>18</v>
      </c>
      <c r="K2213" s="14">
        <v>27</v>
      </c>
      <c r="L2213" s="14">
        <v>116.03</v>
      </c>
      <c r="M2213" s="14">
        <v>0.52</v>
      </c>
      <c r="N2213" s="14">
        <f t="shared" si="102"/>
        <v>0.6</v>
      </c>
      <c r="O2213" s="14">
        <f t="shared" si="103"/>
        <v>3.9000000000000039</v>
      </c>
      <c r="P2213" s="14"/>
      <c r="Q2213" s="14"/>
      <c r="R2213" s="14"/>
      <c r="W2213" t="s">
        <v>3530</v>
      </c>
      <c r="X2213" s="6">
        <v>2004</v>
      </c>
      <c r="Z2213" s="6">
        <v>0</v>
      </c>
      <c r="AD2213" s="14">
        <v>45</v>
      </c>
    </row>
    <row r="2214" spans="1:30">
      <c r="A2214" s="9">
        <v>15</v>
      </c>
      <c r="B2214" s="9" t="str">
        <f t="shared" si="104"/>
        <v>Bumper 15110RF</v>
      </c>
      <c r="C2214" s="14" t="s">
        <v>1127</v>
      </c>
      <c r="D2214" s="14" t="s">
        <v>2968</v>
      </c>
      <c r="E2214" s="39"/>
      <c r="F2214" s="14"/>
      <c r="G2214" s="14"/>
      <c r="H2214" s="14">
        <v>700</v>
      </c>
      <c r="I2214" s="14">
        <v>94</v>
      </c>
      <c r="J2214" s="9">
        <v>4.83</v>
      </c>
      <c r="K2214" s="14">
        <v>41</v>
      </c>
      <c r="L2214" s="14">
        <v>101.2</v>
      </c>
      <c r="M2214" s="14">
        <v>0.4</v>
      </c>
      <c r="N2214" s="14">
        <f t="shared" si="102"/>
        <v>0.39805825242718446</v>
      </c>
      <c r="O2214" s="14">
        <f t="shared" si="103"/>
        <v>-81.999999999999929</v>
      </c>
      <c r="P2214" s="14"/>
      <c r="Q2214" s="14"/>
      <c r="R2214" s="14"/>
      <c r="W2214" t="s">
        <v>3530</v>
      </c>
      <c r="X2214" s="6">
        <v>2004</v>
      </c>
      <c r="Z2214" s="6">
        <v>0</v>
      </c>
      <c r="AD2214" s="14">
        <v>103</v>
      </c>
    </row>
    <row r="2215" spans="1:30">
      <c r="A2215" s="9">
        <v>15</v>
      </c>
      <c r="B2215" s="9" t="str">
        <f t="shared" si="104"/>
        <v>Bumper 15180C</v>
      </c>
      <c r="C2215" s="14" t="s">
        <v>1127</v>
      </c>
      <c r="D2215" s="14" t="s">
        <v>2969</v>
      </c>
      <c r="E2215" s="39"/>
      <c r="F2215" s="14"/>
      <c r="G2215" s="14"/>
      <c r="H2215" s="14">
        <v>800</v>
      </c>
      <c r="I2215" s="14">
        <v>98.1</v>
      </c>
      <c r="J2215" s="9">
        <v>4.32</v>
      </c>
      <c r="K2215" s="14">
        <v>44.9</v>
      </c>
      <c r="L2215" s="14">
        <v>133.1</v>
      </c>
      <c r="M2215" s="14">
        <v>0.26</v>
      </c>
      <c r="N2215" s="14">
        <f t="shared" si="102"/>
        <v>0.29933333333333334</v>
      </c>
      <c r="O2215" s="14">
        <f t="shared" si="103"/>
        <v>1.9786440677966104</v>
      </c>
      <c r="P2215" s="14"/>
      <c r="Q2215" s="14"/>
      <c r="R2215" s="14"/>
      <c r="W2215" t="s">
        <v>3530</v>
      </c>
      <c r="X2215" s="6">
        <v>2004</v>
      </c>
      <c r="Z2215" s="6">
        <v>0</v>
      </c>
      <c r="AD2215" s="14">
        <v>150</v>
      </c>
    </row>
    <row r="2216" spans="1:30">
      <c r="A2216" s="9">
        <v>15</v>
      </c>
      <c r="B2216" s="9" t="str">
        <f t="shared" si="104"/>
        <v>Bumper 15180RF</v>
      </c>
      <c r="C2216" s="14" t="s">
        <v>1127</v>
      </c>
      <c r="D2216" s="14" t="s">
        <v>2970</v>
      </c>
      <c r="E2216" s="39"/>
      <c r="F2216" s="14"/>
      <c r="G2216" s="14"/>
      <c r="H2216" s="14">
        <v>825</v>
      </c>
      <c r="I2216" s="14">
        <v>96.9</v>
      </c>
      <c r="J2216" s="9">
        <v>5.08</v>
      </c>
      <c r="K2216" s="14">
        <v>39.799999999999997</v>
      </c>
      <c r="L2216" s="14">
        <v>130.4</v>
      </c>
      <c r="M2216" s="14">
        <v>0.35</v>
      </c>
      <c r="N2216" s="14">
        <f t="shared" si="102"/>
        <v>0.39799999999999996</v>
      </c>
      <c r="O2216" s="14">
        <f t="shared" si="103"/>
        <v>2.9020833333333345</v>
      </c>
      <c r="P2216" s="14"/>
      <c r="Q2216" s="14"/>
      <c r="R2216" s="14"/>
      <c r="W2216" t="s">
        <v>3530</v>
      </c>
      <c r="X2216" s="6">
        <v>2004</v>
      </c>
      <c r="Z2216" s="6">
        <v>0</v>
      </c>
      <c r="AD2216" s="14">
        <v>100</v>
      </c>
    </row>
    <row r="2217" spans="1:30">
      <c r="A2217" s="9">
        <v>15</v>
      </c>
      <c r="B2217" s="9" t="str">
        <f t="shared" si="104"/>
        <v>Bumper 15220C</v>
      </c>
      <c r="C2217" s="14" t="s">
        <v>1127</v>
      </c>
      <c r="D2217" s="14" t="s">
        <v>2971</v>
      </c>
      <c r="E2217" s="39"/>
      <c r="F2217" s="14"/>
      <c r="G2217" s="14"/>
      <c r="H2217" s="14">
        <v>1000</v>
      </c>
      <c r="I2217" s="14">
        <v>99.5</v>
      </c>
      <c r="J2217" s="9">
        <v>4.57</v>
      </c>
      <c r="K2217" s="14">
        <v>36.9</v>
      </c>
      <c r="L2217" s="14">
        <v>176.7</v>
      </c>
      <c r="M2217" s="14">
        <v>0.14000000000000001</v>
      </c>
      <c r="N2217" s="14">
        <f t="shared" si="102"/>
        <v>0.19945945945945945</v>
      </c>
      <c r="O2217" s="14">
        <f t="shared" si="103"/>
        <v>0.46963636363636385</v>
      </c>
      <c r="P2217" s="14"/>
      <c r="Q2217" s="14"/>
      <c r="R2217" s="14"/>
      <c r="W2217" t="s">
        <v>3530</v>
      </c>
      <c r="X2217" s="6">
        <v>2004</v>
      </c>
      <c r="Z2217" s="6">
        <v>0</v>
      </c>
      <c r="AD2217" s="14">
        <v>185</v>
      </c>
    </row>
    <row r="2218" spans="1:30">
      <c r="A2218" s="9">
        <v>15</v>
      </c>
      <c r="B2218" s="9" t="str">
        <f t="shared" si="104"/>
        <v>Bumper 15400IP</v>
      </c>
      <c r="C2218" s="14" t="s">
        <v>1127</v>
      </c>
      <c r="D2218" s="14" t="s">
        <v>2972</v>
      </c>
      <c r="E2218" s="39"/>
      <c r="F2218" s="14"/>
      <c r="G2218" s="14"/>
      <c r="H2218" s="14">
        <v>400</v>
      </c>
      <c r="I2218" s="14">
        <v>90.3</v>
      </c>
      <c r="J2218" s="9">
        <v>3.81</v>
      </c>
      <c r="K2218" s="14">
        <v>28.6</v>
      </c>
      <c r="L2218" s="14">
        <v>164.8</v>
      </c>
      <c r="M2218" s="14">
        <v>0.52</v>
      </c>
      <c r="N2218" s="14">
        <f t="shared" si="102"/>
        <v>0.59583333333333333</v>
      </c>
      <c r="O2218" s="14">
        <f t="shared" si="103"/>
        <v>4.085714285714289</v>
      </c>
      <c r="P2218" s="14"/>
      <c r="Q2218" s="14"/>
      <c r="R2218" s="14"/>
      <c r="W2218" t="s">
        <v>3530</v>
      </c>
      <c r="X2218" s="6">
        <v>2004</v>
      </c>
      <c r="Z2218" s="6">
        <v>0</v>
      </c>
      <c r="AD2218" s="14">
        <v>48</v>
      </c>
    </row>
    <row r="2219" spans="1:30">
      <c r="A2219" s="9">
        <v>15</v>
      </c>
      <c r="B2219" s="9" t="str">
        <f t="shared" si="104"/>
        <v>Bumper 15400IP-8</v>
      </c>
      <c r="C2219" s="14" t="s">
        <v>1127</v>
      </c>
      <c r="D2219" s="14" t="s">
        <v>2973</v>
      </c>
      <c r="E2219" s="39"/>
      <c r="F2219" s="14"/>
      <c r="G2219" s="14"/>
      <c r="H2219" s="14">
        <v>400</v>
      </c>
      <c r="I2219" s="14">
        <v>88.8</v>
      </c>
      <c r="J2219" s="9">
        <v>3.81</v>
      </c>
      <c r="K2219" s="14">
        <v>30.4</v>
      </c>
      <c r="L2219" s="14">
        <v>130.19999999999999</v>
      </c>
      <c r="M2219" s="14">
        <v>0.67</v>
      </c>
      <c r="N2219" s="14">
        <f t="shared" si="102"/>
        <v>0.7069767441860465</v>
      </c>
      <c r="O2219" s="14">
        <f t="shared" si="103"/>
        <v>12.810062893081785</v>
      </c>
      <c r="P2219" s="14"/>
      <c r="Q2219" s="14"/>
      <c r="R2219" s="14"/>
      <c r="W2219" t="s">
        <v>3530</v>
      </c>
      <c r="X2219" s="6">
        <v>2004</v>
      </c>
      <c r="Z2219" s="6">
        <v>0</v>
      </c>
      <c r="AD2219" s="14">
        <v>43</v>
      </c>
    </row>
    <row r="2220" spans="1:30">
      <c r="A2220" s="9">
        <v>15</v>
      </c>
      <c r="B2220" s="9" t="str">
        <f t="shared" si="104"/>
        <v>Bumper 15400IPDV</v>
      </c>
      <c r="C2220" s="14" t="s">
        <v>1127</v>
      </c>
      <c r="D2220" s="14" t="s">
        <v>2974</v>
      </c>
      <c r="E2220" s="39"/>
      <c r="F2220" s="14"/>
      <c r="G2220" s="14"/>
      <c r="H2220" s="14">
        <v>400</v>
      </c>
      <c r="I2220" s="14">
        <v>90.4</v>
      </c>
      <c r="J2220" s="9">
        <v>5.6</v>
      </c>
      <c r="K2220" s="14">
        <v>29.5</v>
      </c>
      <c r="L2220" s="14">
        <v>163.5</v>
      </c>
      <c r="M2220" s="14">
        <v>0.54</v>
      </c>
      <c r="N2220" s="14">
        <f t="shared" si="102"/>
        <v>0.60204081632653061</v>
      </c>
      <c r="O2220" s="14">
        <f t="shared" si="103"/>
        <v>5.2401315789473744</v>
      </c>
      <c r="P2220" s="14"/>
      <c r="Q2220" s="14"/>
      <c r="R2220" s="14"/>
      <c r="W2220" t="s">
        <v>3530</v>
      </c>
      <c r="X2220" s="6">
        <v>2004</v>
      </c>
      <c r="Z2220" s="6">
        <v>0</v>
      </c>
      <c r="AD2220" s="14">
        <v>49</v>
      </c>
    </row>
    <row r="2221" spans="1:30">
      <c r="A2221" s="9">
        <v>15</v>
      </c>
      <c r="B2221" s="9" t="str">
        <f t="shared" si="104"/>
        <v>Bumper 1548C</v>
      </c>
      <c r="C2221" s="14" t="s">
        <v>1127</v>
      </c>
      <c r="D2221" s="14" t="s">
        <v>2975</v>
      </c>
      <c r="E2221" s="39"/>
      <c r="F2221" s="14"/>
      <c r="G2221" s="14"/>
      <c r="H2221" s="14">
        <v>400</v>
      </c>
      <c r="I2221" s="14">
        <v>94.1</v>
      </c>
      <c r="J2221" s="9">
        <v>4.0599999999999996</v>
      </c>
      <c r="K2221" s="14">
        <v>44.9</v>
      </c>
      <c r="L2221" s="14">
        <v>169.4</v>
      </c>
      <c r="M2221" s="14">
        <v>0.73</v>
      </c>
      <c r="N2221" s="14">
        <f t="shared" si="102"/>
        <v>0.89800000000000002</v>
      </c>
      <c r="O2221" s="14">
        <f t="shared" si="103"/>
        <v>3.9020238095238104</v>
      </c>
      <c r="P2221" s="14"/>
      <c r="Q2221" s="14"/>
      <c r="R2221" s="14"/>
      <c r="W2221" t="s">
        <v>3530</v>
      </c>
      <c r="X2221" s="6">
        <v>2004</v>
      </c>
      <c r="Z2221" s="6">
        <v>0</v>
      </c>
      <c r="AD2221" s="14">
        <v>50</v>
      </c>
    </row>
    <row r="2222" spans="1:30">
      <c r="A2222" s="9">
        <v>15</v>
      </c>
      <c r="B2222" s="9" t="str">
        <f t="shared" si="104"/>
        <v>Bumper 1548HF-8</v>
      </c>
      <c r="C2222" s="14" t="s">
        <v>1127</v>
      </c>
      <c r="D2222" s="14" t="s">
        <v>2976</v>
      </c>
      <c r="E2222" s="39"/>
      <c r="F2222" s="14"/>
      <c r="G2222" s="14"/>
      <c r="H2222" s="14">
        <v>300</v>
      </c>
      <c r="I2222" s="14">
        <v>92.4</v>
      </c>
      <c r="J2222" s="9"/>
      <c r="K2222" s="14">
        <v>31</v>
      </c>
      <c r="L2222" s="14">
        <v>227</v>
      </c>
      <c r="M2222" s="14">
        <v>0.54</v>
      </c>
      <c r="N2222" s="14">
        <f t="shared" si="102"/>
        <v>0</v>
      </c>
      <c r="O2222" s="14">
        <f t="shared" si="103"/>
        <v>0</v>
      </c>
      <c r="P2222" s="14"/>
      <c r="Q2222" s="14"/>
      <c r="R2222" s="14"/>
      <c r="W2222" t="s">
        <v>3530</v>
      </c>
      <c r="X2222" s="6">
        <v>2004</v>
      </c>
      <c r="Z2222" s="6">
        <v>0</v>
      </c>
      <c r="AD2222" s="14"/>
    </row>
    <row r="2223" spans="1:30">
      <c r="A2223" s="9">
        <v>15</v>
      </c>
      <c r="B2223" s="9" t="str">
        <f t="shared" si="104"/>
        <v>Bumper 1548IP</v>
      </c>
      <c r="C2223" s="14" t="s">
        <v>1127</v>
      </c>
      <c r="D2223" s="14" t="s">
        <v>2977</v>
      </c>
      <c r="E2223" s="39"/>
      <c r="F2223" s="14"/>
      <c r="G2223" s="14"/>
      <c r="H2223" s="14">
        <v>400</v>
      </c>
      <c r="I2223" s="14">
        <v>90.3</v>
      </c>
      <c r="J2223" s="9">
        <v>3.81</v>
      </c>
      <c r="K2223" s="14">
        <v>28.6</v>
      </c>
      <c r="L2223" s="14">
        <v>164.8</v>
      </c>
      <c r="M2223" s="14">
        <v>0.52</v>
      </c>
      <c r="N2223" s="14">
        <f t="shared" si="102"/>
        <v>0.59583333333333333</v>
      </c>
      <c r="O2223" s="14">
        <f t="shared" si="103"/>
        <v>4.085714285714289</v>
      </c>
      <c r="P2223" s="14"/>
      <c r="Q2223" s="14"/>
      <c r="R2223" s="14"/>
      <c r="W2223" t="s">
        <v>3530</v>
      </c>
      <c r="X2223" s="6">
        <v>2004</v>
      </c>
      <c r="Z2223" s="6">
        <v>0</v>
      </c>
      <c r="AD2223" s="14">
        <v>48</v>
      </c>
    </row>
    <row r="2224" spans="1:30">
      <c r="A2224" s="9">
        <v>15</v>
      </c>
      <c r="B2224" s="9" t="str">
        <f t="shared" si="104"/>
        <v>Bumper 1548IP-8</v>
      </c>
      <c r="C2224" s="14" t="s">
        <v>1127</v>
      </c>
      <c r="D2224" s="14" t="s">
        <v>2978</v>
      </c>
      <c r="E2224" s="39"/>
      <c r="F2224" s="14"/>
      <c r="G2224" s="14"/>
      <c r="H2224" s="14">
        <v>400</v>
      </c>
      <c r="I2224" s="14">
        <v>88.8</v>
      </c>
      <c r="J2224" s="9">
        <v>3.81</v>
      </c>
      <c r="K2224" s="14">
        <v>30.4</v>
      </c>
      <c r="L2224" s="14">
        <v>130.19999999999999</v>
      </c>
      <c r="M2224" s="14">
        <v>0.67</v>
      </c>
      <c r="N2224" s="14">
        <f t="shared" si="102"/>
        <v>0.7069767441860465</v>
      </c>
      <c r="O2224" s="14">
        <f t="shared" si="103"/>
        <v>12.810062893081785</v>
      </c>
      <c r="P2224" s="14"/>
      <c r="Q2224" s="14"/>
      <c r="R2224" s="14"/>
      <c r="W2224" t="s">
        <v>3530</v>
      </c>
      <c r="X2224" s="6">
        <v>2004</v>
      </c>
      <c r="Z2224" s="6">
        <v>0</v>
      </c>
      <c r="AD2224" s="14">
        <v>43</v>
      </c>
    </row>
    <row r="2225" spans="1:30">
      <c r="A2225" s="9">
        <v>15</v>
      </c>
      <c r="B2225" s="9" t="str">
        <f t="shared" si="104"/>
        <v>Bumper 1548IPDV</v>
      </c>
      <c r="C2225" s="14" t="s">
        <v>1127</v>
      </c>
      <c r="D2225" s="14" t="s">
        <v>2979</v>
      </c>
      <c r="E2225" s="39"/>
      <c r="F2225" s="14"/>
      <c r="G2225" s="14"/>
      <c r="H2225" s="14">
        <v>400</v>
      </c>
      <c r="I2225" s="14">
        <v>90.4</v>
      </c>
      <c r="J2225" s="9">
        <v>5.6</v>
      </c>
      <c r="K2225" s="14">
        <v>29.5</v>
      </c>
      <c r="L2225" s="14">
        <v>163.5</v>
      </c>
      <c r="M2225" s="14">
        <v>0.54</v>
      </c>
      <c r="N2225" s="14">
        <f t="shared" si="102"/>
        <v>0.60204081632653061</v>
      </c>
      <c r="O2225" s="14">
        <f t="shared" si="103"/>
        <v>5.2401315789473744</v>
      </c>
      <c r="P2225" s="14"/>
      <c r="Q2225" s="14"/>
      <c r="R2225" s="14"/>
      <c r="W2225" t="s">
        <v>3530</v>
      </c>
      <c r="X2225" s="6">
        <v>2004</v>
      </c>
      <c r="Z2225" s="6">
        <v>0</v>
      </c>
      <c r="AD2225" s="14">
        <v>49</v>
      </c>
    </row>
    <row r="2226" spans="1:30">
      <c r="A2226" s="9">
        <v>15</v>
      </c>
      <c r="B2226" s="9" t="str">
        <f t="shared" si="104"/>
        <v>Bumper 1548RF</v>
      </c>
      <c r="C2226" s="14" t="s">
        <v>1127</v>
      </c>
      <c r="D2226" s="14" t="s">
        <v>2980</v>
      </c>
      <c r="E2226" s="39"/>
      <c r="F2226" s="14"/>
      <c r="G2226" s="14"/>
      <c r="H2226" s="14">
        <v>250</v>
      </c>
      <c r="I2226" s="14"/>
      <c r="J2226" s="9">
        <v>4.5999999999999996</v>
      </c>
      <c r="K2226" s="14">
        <v>32.6</v>
      </c>
      <c r="L2226" s="14">
        <v>167</v>
      </c>
      <c r="M2226" s="14">
        <v>0.56000000000000005</v>
      </c>
      <c r="N2226" s="14">
        <f t="shared" si="102"/>
        <v>0.59272727272727277</v>
      </c>
      <c r="O2226" s="14">
        <f t="shared" si="103"/>
        <v>10.142222222222216</v>
      </c>
      <c r="P2226" s="14"/>
      <c r="Q2226" s="14"/>
      <c r="R2226" s="14"/>
      <c r="W2226" t="s">
        <v>3530</v>
      </c>
      <c r="X2226" s="6">
        <v>2004</v>
      </c>
      <c r="Z2226" s="6">
        <v>0</v>
      </c>
      <c r="AD2226" s="14">
        <v>55</v>
      </c>
    </row>
    <row r="2227" spans="1:30">
      <c r="A2227" s="9">
        <v>15</v>
      </c>
      <c r="B2227" s="9" t="str">
        <f t="shared" si="104"/>
        <v>Bumper 1548X</v>
      </c>
      <c r="C2227" s="14" t="s">
        <v>1127</v>
      </c>
      <c r="D2227" s="14" t="s">
        <v>2981</v>
      </c>
      <c r="E2227" s="39"/>
      <c r="F2227" s="14"/>
      <c r="G2227" s="14"/>
      <c r="H2227" s="14">
        <v>700</v>
      </c>
      <c r="I2227" s="14">
        <v>94</v>
      </c>
      <c r="J2227" s="9">
        <v>4.83</v>
      </c>
      <c r="K2227" s="14">
        <v>41</v>
      </c>
      <c r="L2227" s="14">
        <v>101.2</v>
      </c>
      <c r="M2227" s="14">
        <v>0.4</v>
      </c>
      <c r="N2227" s="14">
        <f t="shared" si="102"/>
        <v>0.39805825242718446</v>
      </c>
      <c r="O2227" s="14">
        <f t="shared" si="103"/>
        <v>-81.999999999999929</v>
      </c>
      <c r="P2227" s="14"/>
      <c r="Q2227" s="14"/>
      <c r="R2227" s="14"/>
      <c r="W2227" t="s">
        <v>3530</v>
      </c>
      <c r="X2227" s="6">
        <v>2004</v>
      </c>
      <c r="Z2227" s="6">
        <v>0</v>
      </c>
      <c r="AD2227" s="14">
        <v>103</v>
      </c>
    </row>
    <row r="2228" spans="1:30">
      <c r="A2228" s="9">
        <v>15</v>
      </c>
      <c r="B2228" s="9" t="str">
        <f t="shared" si="104"/>
        <v>Bumper 1548X-8</v>
      </c>
      <c r="C2228" s="14" t="s">
        <v>1127</v>
      </c>
      <c r="D2228" s="14" t="s">
        <v>2982</v>
      </c>
      <c r="E2228" s="39"/>
      <c r="F2228" s="14"/>
      <c r="G2228" s="14"/>
      <c r="H2228" s="14">
        <v>420</v>
      </c>
      <c r="I2228" s="14">
        <v>89.9</v>
      </c>
      <c r="J2228" s="9">
        <v>2.54</v>
      </c>
      <c r="K2228" s="14">
        <v>33.799999999999997</v>
      </c>
      <c r="L2228" s="14">
        <v>135.9</v>
      </c>
      <c r="M2228" s="14">
        <v>0.76</v>
      </c>
      <c r="N2228" s="14">
        <f t="shared" si="102"/>
        <v>0.80476190476190468</v>
      </c>
      <c r="O2228" s="14">
        <f t="shared" si="103"/>
        <v>13.663829787234048</v>
      </c>
      <c r="P2228" s="14"/>
      <c r="Q2228" s="14"/>
      <c r="R2228" s="14"/>
      <c r="W2228" t="s">
        <v>3530</v>
      </c>
      <c r="X2228" s="6">
        <v>2004</v>
      </c>
      <c r="Z2228" s="6">
        <v>0</v>
      </c>
      <c r="AD2228" s="14">
        <v>42</v>
      </c>
    </row>
    <row r="2229" spans="1:30">
      <c r="A2229" s="9">
        <v>15</v>
      </c>
      <c r="B2229" s="9" t="str">
        <f t="shared" si="104"/>
        <v>Bumper 1548XDV</v>
      </c>
      <c r="C2229" s="14" t="s">
        <v>1127</v>
      </c>
      <c r="D2229" s="14" t="s">
        <v>2983</v>
      </c>
      <c r="E2229" s="39"/>
      <c r="F2229" s="14"/>
      <c r="G2229" s="14"/>
      <c r="H2229" s="14">
        <v>420</v>
      </c>
      <c r="I2229" s="14">
        <v>92.5</v>
      </c>
      <c r="J2229" s="9">
        <v>4.0599999999999996</v>
      </c>
      <c r="K2229" s="14">
        <v>35.799999999999997</v>
      </c>
      <c r="L2229" s="14">
        <v>134.69999999999999</v>
      </c>
      <c r="M2229" s="14">
        <v>0.48</v>
      </c>
      <c r="N2229" s="14">
        <f t="shared" si="102"/>
        <v>0.49722222222222218</v>
      </c>
      <c r="O2229" s="14">
        <f t="shared" si="103"/>
        <v>13.858064516129023</v>
      </c>
      <c r="P2229" s="14"/>
      <c r="Q2229" s="14"/>
      <c r="R2229" s="14"/>
      <c r="W2229" t="s">
        <v>3530</v>
      </c>
      <c r="X2229" s="6">
        <v>2004</v>
      </c>
      <c r="Z2229" s="6">
        <v>0</v>
      </c>
      <c r="AD2229" s="14">
        <v>72</v>
      </c>
    </row>
    <row r="2230" spans="1:30">
      <c r="A2230" s="9">
        <v>15</v>
      </c>
      <c r="B2230" s="9" t="str">
        <f t="shared" si="104"/>
        <v>Bumper 15510IP</v>
      </c>
      <c r="C2230" s="14" t="s">
        <v>1127</v>
      </c>
      <c r="D2230" s="14" t="s">
        <v>2984</v>
      </c>
      <c r="E2230" s="39"/>
      <c r="F2230" s="14"/>
      <c r="G2230" s="14"/>
      <c r="H2230" s="14">
        <v>510</v>
      </c>
      <c r="I2230" s="14">
        <v>84.4</v>
      </c>
      <c r="J2230" s="9">
        <v>8.5</v>
      </c>
      <c r="K2230" s="14">
        <v>33.200000000000003</v>
      </c>
      <c r="L2230" s="14">
        <v>138.19999999999999</v>
      </c>
      <c r="M2230" s="14">
        <v>0.82</v>
      </c>
      <c r="N2230" s="14">
        <f t="shared" si="102"/>
        <v>0.4</v>
      </c>
      <c r="O2230" s="14">
        <f t="shared" si="103"/>
        <v>-0.78095238095238095</v>
      </c>
      <c r="P2230" s="14"/>
      <c r="Q2230" s="14"/>
      <c r="R2230" s="14"/>
      <c r="W2230" t="s">
        <v>3530</v>
      </c>
      <c r="X2230" s="6">
        <v>2004</v>
      </c>
      <c r="Z2230" s="6">
        <v>0</v>
      </c>
      <c r="AD2230" s="14">
        <v>83</v>
      </c>
    </row>
    <row r="2231" spans="1:30">
      <c r="A2231" s="9">
        <v>15</v>
      </c>
      <c r="B2231" s="9" t="str">
        <f t="shared" si="104"/>
        <v>Bumper 15525IP</v>
      </c>
      <c r="C2231" s="14" t="s">
        <v>1127</v>
      </c>
      <c r="D2231" s="14" t="s">
        <v>2985</v>
      </c>
      <c r="E2231" s="39"/>
      <c r="F2231" s="14"/>
      <c r="G2231" s="14"/>
      <c r="H2231" s="14">
        <v>525</v>
      </c>
      <c r="I2231" s="14">
        <v>89.7</v>
      </c>
      <c r="J2231" s="9">
        <v>8.5</v>
      </c>
      <c r="K2231" s="14">
        <v>32.299999999999997</v>
      </c>
      <c r="L2231" s="14">
        <v>158.5</v>
      </c>
      <c r="M2231" s="14">
        <v>0.75</v>
      </c>
      <c r="N2231" s="14">
        <f t="shared" si="102"/>
        <v>0.89722222222222214</v>
      </c>
      <c r="O2231" s="14">
        <f t="shared" si="103"/>
        <v>4.5707547169811331</v>
      </c>
      <c r="P2231" s="14"/>
      <c r="Q2231" s="14"/>
      <c r="R2231" s="14"/>
      <c r="W2231" t="s">
        <v>3530</v>
      </c>
      <c r="X2231" s="6">
        <v>2004</v>
      </c>
      <c r="Z2231" s="6">
        <v>0</v>
      </c>
      <c r="AD2231" s="14">
        <v>36</v>
      </c>
    </row>
    <row r="2232" spans="1:30">
      <c r="A2232" s="9">
        <v>15</v>
      </c>
      <c r="B2232" s="9" t="str">
        <f t="shared" si="104"/>
        <v>Bumper 1565C</v>
      </c>
      <c r="C2232" s="14" t="s">
        <v>1127</v>
      </c>
      <c r="D2232" s="14" t="s">
        <v>2986</v>
      </c>
      <c r="E2232" s="39"/>
      <c r="F2232" s="14"/>
      <c r="G2232" s="14"/>
      <c r="H2232" s="14">
        <v>510</v>
      </c>
      <c r="I2232" s="14">
        <v>95.2</v>
      </c>
      <c r="J2232" s="9">
        <v>4.32</v>
      </c>
      <c r="K2232" s="14">
        <v>48.4</v>
      </c>
      <c r="L2232" s="14">
        <v>107.3</v>
      </c>
      <c r="M2232" s="14">
        <v>0.5</v>
      </c>
      <c r="N2232" s="14">
        <f t="shared" si="102"/>
        <v>0.59753086419753088</v>
      </c>
      <c r="O2232" s="14">
        <f t="shared" si="103"/>
        <v>3.0632911392405049</v>
      </c>
      <c r="P2232" s="14"/>
      <c r="Q2232" s="14"/>
      <c r="R2232" s="14"/>
      <c r="W2232" t="s">
        <v>3530</v>
      </c>
      <c r="X2232" s="6">
        <v>2004</v>
      </c>
      <c r="Z2232" s="6">
        <v>0</v>
      </c>
      <c r="AD2232" s="14">
        <v>81</v>
      </c>
    </row>
    <row r="2233" spans="1:30">
      <c r="A2233" s="9">
        <v>15</v>
      </c>
      <c r="B2233" s="9" t="str">
        <f t="shared" si="104"/>
        <v>Bumper 1565IP</v>
      </c>
      <c r="C2233" s="14" t="s">
        <v>1127</v>
      </c>
      <c r="D2233" s="14" t="s">
        <v>2987</v>
      </c>
      <c r="E2233" s="39"/>
      <c r="F2233" s="14"/>
      <c r="G2233" s="14"/>
      <c r="H2233" s="14">
        <v>510</v>
      </c>
      <c r="I2233" s="14">
        <v>84.4</v>
      </c>
      <c r="J2233" s="9">
        <v>8.5</v>
      </c>
      <c r="K2233" s="14">
        <v>33.200000000000003</v>
      </c>
      <c r="L2233" s="14">
        <v>138.19999999999999</v>
      </c>
      <c r="M2233" s="14">
        <v>0.82</v>
      </c>
      <c r="N2233" s="14">
        <f t="shared" si="102"/>
        <v>0.4</v>
      </c>
      <c r="O2233" s="14">
        <f t="shared" si="103"/>
        <v>-0.78095238095238095</v>
      </c>
      <c r="P2233" s="14"/>
      <c r="Q2233" s="14"/>
      <c r="R2233" s="14"/>
      <c r="W2233" t="s">
        <v>3530</v>
      </c>
      <c r="X2233" s="6">
        <v>2004</v>
      </c>
      <c r="Z2233" s="6">
        <v>0</v>
      </c>
      <c r="AD2233" s="14">
        <v>83</v>
      </c>
    </row>
    <row r="2234" spans="1:30">
      <c r="A2234" s="9">
        <v>15</v>
      </c>
      <c r="B2234" s="9" t="str">
        <f t="shared" si="104"/>
        <v>Bumper 1565RF</v>
      </c>
      <c r="C2234" s="14" t="s">
        <v>1127</v>
      </c>
      <c r="D2234" s="14" t="s">
        <v>2988</v>
      </c>
      <c r="E2234" s="39"/>
      <c r="F2234" s="14"/>
      <c r="G2234" s="14"/>
      <c r="H2234" s="14">
        <v>510</v>
      </c>
      <c r="I2234" s="14">
        <v>94.2</v>
      </c>
      <c r="J2234" s="9">
        <v>5.08</v>
      </c>
      <c r="K2234" s="14">
        <v>41</v>
      </c>
      <c r="L2234" s="14">
        <v>143.80000000000001</v>
      </c>
      <c r="M2234" s="14">
        <v>0.54</v>
      </c>
      <c r="N2234" s="14">
        <f t="shared" si="102"/>
        <v>0.6029411764705882</v>
      </c>
      <c r="O2234" s="14">
        <f t="shared" si="103"/>
        <v>5.1728971962616921</v>
      </c>
      <c r="P2234" s="14"/>
      <c r="Q2234" s="14"/>
      <c r="R2234" s="14"/>
      <c r="W2234" t="s">
        <v>3530</v>
      </c>
      <c r="X2234" s="6">
        <v>2004</v>
      </c>
      <c r="Z2234" s="6">
        <v>0</v>
      </c>
      <c r="AD2234" s="14">
        <v>68</v>
      </c>
    </row>
    <row r="2235" spans="1:30">
      <c r="A2235" s="9">
        <v>15</v>
      </c>
      <c r="B2235" s="9" t="str">
        <f t="shared" si="104"/>
        <v>Bumper 1590C</v>
      </c>
      <c r="C2235" s="14" t="s">
        <v>1127</v>
      </c>
      <c r="D2235" s="14" t="s">
        <v>2989</v>
      </c>
      <c r="E2235" s="39"/>
      <c r="F2235" s="14"/>
      <c r="G2235" s="14"/>
      <c r="H2235" s="14">
        <v>600</v>
      </c>
      <c r="I2235" s="14">
        <v>97.3</v>
      </c>
      <c r="J2235" s="9">
        <v>4.32</v>
      </c>
      <c r="K2235" s="14">
        <v>38.6</v>
      </c>
      <c r="L2235" s="14">
        <v>191.5</v>
      </c>
      <c r="M2235" s="14">
        <v>0.3</v>
      </c>
      <c r="N2235" s="14">
        <f t="shared" si="102"/>
        <v>0.2992248062015504</v>
      </c>
      <c r="O2235" s="14">
        <f t="shared" si="103"/>
        <v>-115.80000000000356</v>
      </c>
      <c r="P2235" s="14"/>
      <c r="Q2235" s="14"/>
      <c r="R2235" s="14"/>
      <c r="W2235" t="s">
        <v>3530</v>
      </c>
      <c r="X2235" s="6">
        <v>2004</v>
      </c>
      <c r="Z2235" s="6">
        <v>0</v>
      </c>
      <c r="AD2235" s="14">
        <v>129</v>
      </c>
    </row>
    <row r="2236" spans="1:30">
      <c r="A2236" s="9">
        <v>15</v>
      </c>
      <c r="B2236" s="9" t="str">
        <f t="shared" si="104"/>
        <v>Bumper 1590RF</v>
      </c>
      <c r="C2236" s="14" t="s">
        <v>1127</v>
      </c>
      <c r="D2236" s="14" t="s">
        <v>2990</v>
      </c>
      <c r="E2236" s="39"/>
      <c r="F2236" s="14"/>
      <c r="G2236" s="14"/>
      <c r="H2236" s="14">
        <v>600</v>
      </c>
      <c r="I2236" s="14">
        <v>94.2</v>
      </c>
      <c r="J2236" s="9">
        <v>5.08</v>
      </c>
      <c r="K2236" s="14">
        <v>39.799999999999997</v>
      </c>
      <c r="L2236" s="14">
        <v>152.30000000000001</v>
      </c>
      <c r="M2236" s="14">
        <v>0.52</v>
      </c>
      <c r="N2236" s="14">
        <f t="shared" si="102"/>
        <v>0.60303030303030303</v>
      </c>
      <c r="O2236" s="14">
        <f t="shared" si="103"/>
        <v>3.7766423357664269</v>
      </c>
      <c r="P2236" s="14"/>
      <c r="Q2236" s="14"/>
      <c r="R2236" s="14"/>
      <c r="W2236" t="s">
        <v>3530</v>
      </c>
      <c r="X2236" s="6">
        <v>2004</v>
      </c>
      <c r="Z2236" s="6">
        <v>0</v>
      </c>
      <c r="AD2236" s="14">
        <v>66</v>
      </c>
    </row>
    <row r="2237" spans="1:30">
      <c r="A2237" s="9">
        <v>15</v>
      </c>
      <c r="B2237" s="9" t="str">
        <f t="shared" si="104"/>
        <v>Bumper 1596IP</v>
      </c>
      <c r="C2237" s="14" t="s">
        <v>1127</v>
      </c>
      <c r="D2237" s="14" t="s">
        <v>2991</v>
      </c>
      <c r="E2237" s="39"/>
      <c r="F2237" s="14"/>
      <c r="G2237" s="14"/>
      <c r="H2237" s="14">
        <v>525</v>
      </c>
      <c r="I2237" s="14">
        <v>89.7</v>
      </c>
      <c r="J2237" s="9">
        <v>8.5</v>
      </c>
      <c r="K2237" s="14">
        <v>32.299999999999997</v>
      </c>
      <c r="L2237" s="14">
        <v>158.5</v>
      </c>
      <c r="M2237" s="14">
        <v>0.75</v>
      </c>
      <c r="N2237" s="14">
        <f t="shared" si="102"/>
        <v>0.89722222222222214</v>
      </c>
      <c r="O2237" s="14">
        <f t="shared" si="103"/>
        <v>4.5707547169811331</v>
      </c>
      <c r="P2237" s="14"/>
      <c r="Q2237" s="14"/>
      <c r="R2237" s="14"/>
      <c r="W2237" t="s">
        <v>3530</v>
      </c>
      <c r="X2237" s="6">
        <v>2004</v>
      </c>
      <c r="Z2237" s="6">
        <v>0</v>
      </c>
      <c r="AD2237" s="14">
        <v>36</v>
      </c>
    </row>
    <row r="2238" spans="1:30">
      <c r="A2238" s="9">
        <v>15</v>
      </c>
      <c r="B2238" s="9" t="str">
        <f t="shared" si="104"/>
        <v>Bumper 1596RF</v>
      </c>
      <c r="C2238" s="14" t="s">
        <v>1127</v>
      </c>
      <c r="D2238" s="14" t="s">
        <v>2992</v>
      </c>
      <c r="E2238" s="39"/>
      <c r="F2238" s="14"/>
      <c r="G2238" s="14"/>
      <c r="H2238" s="14">
        <v>525</v>
      </c>
      <c r="I2238" s="14">
        <v>91.9</v>
      </c>
      <c r="J2238" s="9">
        <v>7.62</v>
      </c>
      <c r="K2238" s="14">
        <v>33.200000000000003</v>
      </c>
      <c r="L2238" s="14">
        <v>195.1</v>
      </c>
      <c r="M2238" s="14">
        <v>0.65</v>
      </c>
      <c r="N2238" s="14">
        <f t="shared" si="102"/>
        <v>0.70638297872340428</v>
      </c>
      <c r="O2238" s="14">
        <f t="shared" si="103"/>
        <v>8.1433962264151081</v>
      </c>
      <c r="P2238" s="14"/>
      <c r="Q2238" s="14"/>
      <c r="R2238" s="14"/>
      <c r="W2238" t="s">
        <v>3530</v>
      </c>
      <c r="X2238" s="6">
        <v>2004</v>
      </c>
      <c r="Z2238" s="6">
        <v>0</v>
      </c>
      <c r="AD2238" s="14">
        <v>47</v>
      </c>
    </row>
    <row r="2239" spans="1:30">
      <c r="A2239" s="9">
        <v>15</v>
      </c>
      <c r="B2239" s="9" t="str">
        <f t="shared" si="104"/>
        <v>Bumper 1596X</v>
      </c>
      <c r="C2239" s="14" t="s">
        <v>1127</v>
      </c>
      <c r="D2239" s="14" t="s">
        <v>2993</v>
      </c>
      <c r="E2239" s="39"/>
      <c r="F2239" s="14"/>
      <c r="G2239" s="14"/>
      <c r="H2239" s="14">
        <v>525</v>
      </c>
      <c r="I2239" s="14">
        <v>92.7</v>
      </c>
      <c r="J2239" s="9">
        <v>7.62</v>
      </c>
      <c r="K2239" s="14">
        <v>33.200000000000003</v>
      </c>
      <c r="L2239" s="14">
        <v>195.1</v>
      </c>
      <c r="M2239" s="14">
        <v>0.65</v>
      </c>
      <c r="N2239" s="14">
        <f t="shared" si="102"/>
        <v>0.70638297872340428</v>
      </c>
      <c r="O2239" s="14">
        <f t="shared" si="103"/>
        <v>8.1433962264151081</v>
      </c>
      <c r="P2239" s="14"/>
      <c r="Q2239" s="14"/>
      <c r="R2239" s="14"/>
      <c r="W2239" t="s">
        <v>3530</v>
      </c>
      <c r="X2239" s="6">
        <v>2004</v>
      </c>
      <c r="Z2239" s="6">
        <v>0</v>
      </c>
      <c r="AD2239" s="14">
        <v>47</v>
      </c>
    </row>
    <row r="2240" spans="1:30">
      <c r="A2240" s="9">
        <v>15</v>
      </c>
      <c r="B2240" s="9" t="str">
        <f t="shared" si="104"/>
        <v>Bumper DC15110C</v>
      </c>
      <c r="C2240" s="14" t="s">
        <v>1127</v>
      </c>
      <c r="D2240" s="14" t="s">
        <v>2994</v>
      </c>
      <c r="E2240" s="39"/>
      <c r="F2240" s="14"/>
      <c r="G2240" s="14"/>
      <c r="H2240" s="14">
        <v>700</v>
      </c>
      <c r="I2240" s="14">
        <v>95.8</v>
      </c>
      <c r="J2240" s="9">
        <v>3.81</v>
      </c>
      <c r="K2240" s="14">
        <v>32.299999999999997</v>
      </c>
      <c r="L2240" s="14">
        <v>266.2</v>
      </c>
      <c r="M2240" s="14">
        <v>0.34</v>
      </c>
      <c r="N2240" s="14">
        <f t="shared" si="102"/>
        <v>0.39876543209876542</v>
      </c>
      <c r="O2240" s="14">
        <f t="shared" si="103"/>
        <v>2.3071428571428587</v>
      </c>
      <c r="P2240" s="14"/>
      <c r="Q2240" s="14"/>
      <c r="R2240" s="14"/>
      <c r="W2240" t="s">
        <v>3530</v>
      </c>
      <c r="X2240" s="6">
        <v>2004</v>
      </c>
      <c r="Z2240" s="6">
        <v>0</v>
      </c>
      <c r="AD2240" s="14">
        <v>81</v>
      </c>
    </row>
    <row r="2241" spans="1:30">
      <c r="A2241" s="9">
        <v>15</v>
      </c>
      <c r="B2241" s="9" t="str">
        <f t="shared" si="104"/>
        <v>Bumper DC15115IPMS</v>
      </c>
      <c r="C2241" s="14" t="s">
        <v>1127</v>
      </c>
      <c r="D2241" s="14" t="s">
        <v>2995</v>
      </c>
      <c r="E2241" s="39"/>
      <c r="F2241" s="14"/>
      <c r="G2241" s="14"/>
      <c r="H2241" s="14">
        <v>1000</v>
      </c>
      <c r="I2241" s="14">
        <v>91.5</v>
      </c>
      <c r="J2241" s="9">
        <v>7.62</v>
      </c>
      <c r="K2241" s="14">
        <v>30.1</v>
      </c>
      <c r="L2241" s="14">
        <v>185.5</v>
      </c>
      <c r="M2241" s="14">
        <v>0.5</v>
      </c>
      <c r="N2241" s="14">
        <f t="shared" si="102"/>
        <v>0.60199999999999998</v>
      </c>
      <c r="O2241" s="14">
        <f t="shared" si="103"/>
        <v>2.9509803921568629</v>
      </c>
      <c r="P2241" s="14"/>
      <c r="Q2241" s="14"/>
      <c r="R2241" s="14"/>
      <c r="W2241" t="s">
        <v>3530</v>
      </c>
      <c r="X2241" s="6">
        <v>2004</v>
      </c>
      <c r="Z2241" s="6">
        <v>0</v>
      </c>
      <c r="AD2241" s="14">
        <v>50</v>
      </c>
    </row>
    <row r="2242" spans="1:30">
      <c r="A2242" s="9">
        <v>15</v>
      </c>
      <c r="B2242" s="9" t="str">
        <f t="shared" si="104"/>
        <v>Bumper DC15120C</v>
      </c>
      <c r="C2242" s="14" t="s">
        <v>1127</v>
      </c>
      <c r="D2242" s="14" t="s">
        <v>2996</v>
      </c>
      <c r="E2242" s="39"/>
      <c r="F2242" s="14"/>
      <c r="G2242" s="14"/>
      <c r="H2242" s="14">
        <v>1250</v>
      </c>
      <c r="I2242" s="14">
        <v>95.6</v>
      </c>
      <c r="J2242" s="9">
        <v>5.66</v>
      </c>
      <c r="K2242" s="14">
        <v>35</v>
      </c>
      <c r="L2242" s="14">
        <v>208</v>
      </c>
      <c r="M2242" s="14">
        <v>0.33</v>
      </c>
      <c r="N2242" s="14">
        <f t="shared" ref="N2242:N2305" si="105">IF(AD2242&gt;0,K2242/AD2242,0)</f>
        <v>0.39772727272727271</v>
      </c>
      <c r="O2242" s="14">
        <f t="shared" ref="O2242:O2305" si="106">IF(AD2242&gt;0,1/(1/M2242-1/N2242),0)</f>
        <v>1.9379194630872483</v>
      </c>
      <c r="P2242" s="14"/>
      <c r="Q2242" s="14"/>
      <c r="R2242" s="14"/>
      <c r="W2242" t="s">
        <v>3530</v>
      </c>
      <c r="X2242" s="6">
        <v>2004</v>
      </c>
      <c r="Z2242" s="6">
        <v>0</v>
      </c>
      <c r="AD2242" s="14">
        <v>88</v>
      </c>
    </row>
    <row r="2243" spans="1:30">
      <c r="A2243" s="9">
        <v>15</v>
      </c>
      <c r="B2243" s="9" t="str">
        <f t="shared" ref="B2243:B2306" si="107">CONCATENATE(C2243,CHAR(32),D2243)</f>
        <v>Bumper DC15130IPMS</v>
      </c>
      <c r="C2243" s="14" t="s">
        <v>1127</v>
      </c>
      <c r="D2243" s="14" t="s">
        <v>2997</v>
      </c>
      <c r="E2243" s="39"/>
      <c r="F2243" s="14"/>
      <c r="G2243" s="14"/>
      <c r="H2243" s="14">
        <v>825</v>
      </c>
      <c r="I2243" s="14">
        <v>91.8</v>
      </c>
      <c r="J2243" s="9">
        <v>10.16</v>
      </c>
      <c r="K2243" s="14">
        <v>32.6</v>
      </c>
      <c r="L2243" s="14">
        <v>192.4</v>
      </c>
      <c r="M2243" s="14">
        <v>0.62</v>
      </c>
      <c r="N2243" s="14">
        <f t="shared" si="105"/>
        <v>0.69361702127659575</v>
      </c>
      <c r="O2243" s="14">
        <f t="shared" si="106"/>
        <v>5.8416184971098186</v>
      </c>
      <c r="P2243" s="14"/>
      <c r="Q2243" s="14"/>
      <c r="R2243" s="14"/>
      <c r="W2243" t="s">
        <v>3530</v>
      </c>
      <c r="X2243" s="6">
        <v>2004</v>
      </c>
      <c r="Z2243" s="6">
        <v>0</v>
      </c>
      <c r="AD2243" s="14">
        <v>47</v>
      </c>
    </row>
    <row r="2244" spans="1:30">
      <c r="A2244" s="9">
        <v>15</v>
      </c>
      <c r="B2244" s="9" t="str">
        <f t="shared" si="107"/>
        <v>Bumper DC15130IPRSDV</v>
      </c>
      <c r="C2244" s="14" t="s">
        <v>1127</v>
      </c>
      <c r="D2244" s="14" t="s">
        <v>2998</v>
      </c>
      <c r="E2244" s="39"/>
      <c r="F2244" s="14"/>
      <c r="G2244" s="14"/>
      <c r="H2244" s="14">
        <v>825</v>
      </c>
      <c r="I2244" s="14">
        <v>89.2</v>
      </c>
      <c r="J2244" s="9">
        <v>8.5</v>
      </c>
      <c r="K2244" s="14">
        <v>30.3</v>
      </c>
      <c r="L2244" s="14">
        <v>131.5</v>
      </c>
      <c r="M2244" s="14">
        <v>0.61</v>
      </c>
      <c r="N2244" s="14">
        <f t="shared" si="105"/>
        <v>0.70465116279069773</v>
      </c>
      <c r="O2244" s="14">
        <f t="shared" si="106"/>
        <v>4.5412776412776372</v>
      </c>
      <c r="P2244" s="14"/>
      <c r="Q2244" s="14"/>
      <c r="R2244" s="14"/>
      <c r="W2244" t="s">
        <v>3530</v>
      </c>
      <c r="X2244" s="6">
        <v>2004</v>
      </c>
      <c r="Z2244" s="6">
        <v>0</v>
      </c>
      <c r="AD2244" s="14">
        <v>43</v>
      </c>
    </row>
    <row r="2245" spans="1:30">
      <c r="A2245" s="9">
        <v>15</v>
      </c>
      <c r="B2245" s="9" t="str">
        <f t="shared" si="107"/>
        <v>Bumper DC15180IPMS</v>
      </c>
      <c r="C2245" s="14" t="s">
        <v>1127</v>
      </c>
      <c r="D2245" s="14" t="s">
        <v>2999</v>
      </c>
      <c r="E2245" s="39"/>
      <c r="F2245" s="14"/>
      <c r="G2245" s="14"/>
      <c r="H2245" s="14">
        <v>1250</v>
      </c>
      <c r="I2245" s="14">
        <v>92.2</v>
      </c>
      <c r="J2245" s="9">
        <v>7.62</v>
      </c>
      <c r="K2245" s="14">
        <v>29.3</v>
      </c>
      <c r="L2245" s="14">
        <v>179.2</v>
      </c>
      <c r="M2245" s="14">
        <v>0.39</v>
      </c>
      <c r="N2245" s="14">
        <f t="shared" si="105"/>
        <v>0.40136986301369865</v>
      </c>
      <c r="O2245" s="14">
        <f t="shared" si="106"/>
        <v>13.767469879518071</v>
      </c>
      <c r="P2245" s="14"/>
      <c r="Q2245" s="14"/>
      <c r="R2245" s="14"/>
      <c r="W2245" t="s">
        <v>3530</v>
      </c>
      <c r="X2245" s="6">
        <v>2004</v>
      </c>
      <c r="Z2245" s="6">
        <v>0</v>
      </c>
      <c r="AD2245" s="14">
        <v>73</v>
      </c>
    </row>
    <row r="2246" spans="1:30">
      <c r="A2246" s="9">
        <v>15</v>
      </c>
      <c r="B2246" s="9" t="str">
        <f t="shared" si="107"/>
        <v>Bumper DC15180IPMSDV</v>
      </c>
      <c r="C2246" s="14" t="s">
        <v>1127</v>
      </c>
      <c r="D2246" s="14" t="s">
        <v>3000</v>
      </c>
      <c r="E2246" s="39"/>
      <c r="F2246" s="14"/>
      <c r="G2246" s="14"/>
      <c r="H2246" s="14">
        <v>1250</v>
      </c>
      <c r="I2246" s="14">
        <v>94.3</v>
      </c>
      <c r="J2246" s="9">
        <v>7.62</v>
      </c>
      <c r="K2246" s="14">
        <v>29.3</v>
      </c>
      <c r="L2246" s="14">
        <v>205.2</v>
      </c>
      <c r="M2246" s="14">
        <v>0.28000000000000003</v>
      </c>
      <c r="N2246" s="14">
        <f t="shared" si="105"/>
        <v>0.29897959183673473</v>
      </c>
      <c r="O2246" s="14">
        <f t="shared" si="106"/>
        <v>4.4107526881720398</v>
      </c>
      <c r="P2246" s="14"/>
      <c r="Q2246" s="14"/>
      <c r="R2246" s="14"/>
      <c r="W2246" t="s">
        <v>3530</v>
      </c>
      <c r="X2246" s="6">
        <v>2004</v>
      </c>
      <c r="Z2246" s="6">
        <v>0</v>
      </c>
      <c r="AD2246" s="14">
        <v>98</v>
      </c>
    </row>
    <row r="2247" spans="1:30">
      <c r="A2247" s="9">
        <v>15</v>
      </c>
      <c r="B2247" s="9" t="str">
        <f t="shared" si="107"/>
        <v>Bumper DC1565C</v>
      </c>
      <c r="C2247" s="14" t="s">
        <v>1127</v>
      </c>
      <c r="D2247" s="14" t="s">
        <v>3001</v>
      </c>
      <c r="E2247" s="39"/>
      <c r="F2247" s="14"/>
      <c r="G2247" s="14"/>
      <c r="H2247" s="14">
        <v>550</v>
      </c>
      <c r="I2247" s="14">
        <v>96.1</v>
      </c>
      <c r="J2247" s="9">
        <v>3.05</v>
      </c>
      <c r="K2247" s="14">
        <v>31.5</v>
      </c>
      <c r="L2247" s="14">
        <v>329.9</v>
      </c>
      <c r="M2247" s="14">
        <v>0.37</v>
      </c>
      <c r="N2247" s="14">
        <f t="shared" si="105"/>
        <v>0.39873417721518989</v>
      </c>
      <c r="O2247" s="14">
        <f t="shared" si="106"/>
        <v>5.1343612334801776</v>
      </c>
      <c r="P2247" s="14"/>
      <c r="Q2247" s="14"/>
      <c r="R2247" s="14"/>
      <c r="W2247" t="s">
        <v>3530</v>
      </c>
      <c r="X2247" s="6">
        <v>2004</v>
      </c>
      <c r="Z2247" s="6">
        <v>0</v>
      </c>
      <c r="AD2247" s="14">
        <v>79</v>
      </c>
    </row>
    <row r="2248" spans="1:30">
      <c r="A2248" s="9">
        <v>15</v>
      </c>
      <c r="B2248" s="9" t="str">
        <f t="shared" si="107"/>
        <v>Bumper DC1565IPMS</v>
      </c>
      <c r="C2248" s="14" t="s">
        <v>1127</v>
      </c>
      <c r="D2248" s="14" t="s">
        <v>3002</v>
      </c>
      <c r="E2248" s="39"/>
      <c r="F2248" s="14"/>
      <c r="G2248" s="14"/>
      <c r="H2248" s="14">
        <v>550</v>
      </c>
      <c r="I2248" s="14">
        <v>89.8</v>
      </c>
      <c r="J2248" s="9">
        <v>7.62</v>
      </c>
      <c r="K2248" s="14">
        <v>28.4</v>
      </c>
      <c r="L2248" s="14">
        <v>206.1</v>
      </c>
      <c r="M2248" s="14">
        <v>0.7</v>
      </c>
      <c r="N2248" s="14">
        <f t="shared" si="105"/>
        <v>0.78888888888888886</v>
      </c>
      <c r="O2248" s="14">
        <f t="shared" si="106"/>
        <v>6.2125000000000021</v>
      </c>
      <c r="P2248" s="14"/>
      <c r="Q2248" s="14"/>
      <c r="R2248" s="14"/>
      <c r="W2248" t="s">
        <v>3530</v>
      </c>
      <c r="X2248" s="6">
        <v>2004</v>
      </c>
      <c r="Z2248" s="6">
        <v>0</v>
      </c>
      <c r="AD2248" s="14">
        <v>36</v>
      </c>
    </row>
    <row r="2249" spans="1:30">
      <c r="A2249" s="9">
        <v>15</v>
      </c>
      <c r="B2249" s="9" t="str">
        <f t="shared" si="107"/>
        <v>Bumper DC1575IPMF</v>
      </c>
      <c r="C2249" s="14" t="s">
        <v>1127</v>
      </c>
      <c r="D2249" s="14" t="s">
        <v>3003</v>
      </c>
      <c r="E2249" s="39"/>
      <c r="F2249" s="14"/>
      <c r="G2249" s="14"/>
      <c r="H2249" s="14">
        <v>775</v>
      </c>
      <c r="I2249" s="14">
        <v>90.5</v>
      </c>
      <c r="J2249" s="9">
        <v>10.16</v>
      </c>
      <c r="K2249" s="14">
        <v>32.6</v>
      </c>
      <c r="L2249" s="14">
        <v>167.1</v>
      </c>
      <c r="M2249" s="14">
        <v>0.72</v>
      </c>
      <c r="N2249" s="14">
        <f t="shared" si="105"/>
        <v>0.79512195121951224</v>
      </c>
      <c r="O2249" s="14">
        <f t="shared" si="106"/>
        <v>7.6207792207792142</v>
      </c>
      <c r="P2249" s="14"/>
      <c r="Q2249" s="14"/>
      <c r="R2249" s="14"/>
      <c r="W2249" t="s">
        <v>3530</v>
      </c>
      <c r="X2249" s="6">
        <v>2004</v>
      </c>
      <c r="Z2249" s="6">
        <v>0</v>
      </c>
      <c r="AD2249" s="14">
        <v>41</v>
      </c>
    </row>
    <row r="2250" spans="1:30">
      <c r="A2250" s="9">
        <v>15</v>
      </c>
      <c r="B2250" s="9" t="str">
        <f t="shared" si="107"/>
        <v>Bumper DC1590C</v>
      </c>
      <c r="C2250" s="14" t="s">
        <v>1127</v>
      </c>
      <c r="D2250" s="14" t="s">
        <v>3004</v>
      </c>
      <c r="E2250" s="39"/>
      <c r="F2250" s="14"/>
      <c r="G2250" s="14"/>
      <c r="H2250" s="14">
        <v>650</v>
      </c>
      <c r="I2250" s="14">
        <v>94.7</v>
      </c>
      <c r="J2250" s="9">
        <v>3.81</v>
      </c>
      <c r="K2250" s="14">
        <v>34.799999999999997</v>
      </c>
      <c r="L2250" s="14">
        <v>157.5</v>
      </c>
      <c r="M2250" s="14">
        <v>0.33</v>
      </c>
      <c r="N2250" s="14">
        <f t="shared" si="105"/>
        <v>0.3</v>
      </c>
      <c r="O2250" s="14">
        <f t="shared" si="106"/>
        <v>-3.299999999999998</v>
      </c>
      <c r="P2250" s="14"/>
      <c r="Q2250" s="14"/>
      <c r="R2250" s="14"/>
      <c r="W2250" t="s">
        <v>3530</v>
      </c>
      <c r="X2250" s="6">
        <v>2004</v>
      </c>
      <c r="Z2250" s="6">
        <v>0</v>
      </c>
      <c r="AD2250" s="14">
        <v>116</v>
      </c>
    </row>
    <row r="2251" spans="1:30">
      <c r="A2251" s="9">
        <v>15</v>
      </c>
      <c r="B2251" s="9" t="str">
        <f t="shared" si="107"/>
        <v>Cadence BEAST 15-2</v>
      </c>
      <c r="C2251" s="14" t="s">
        <v>849</v>
      </c>
      <c r="D2251" s="14" t="s">
        <v>3005</v>
      </c>
      <c r="E2251" s="39"/>
      <c r="F2251" s="14"/>
      <c r="G2251" s="14"/>
      <c r="H2251" s="14">
        <v>500</v>
      </c>
      <c r="I2251" s="14">
        <v>87.87</v>
      </c>
      <c r="J2251" s="9">
        <v>15.5</v>
      </c>
      <c r="K2251" s="14">
        <v>27.364999999999998</v>
      </c>
      <c r="L2251" s="14">
        <v>105.88200000000001</v>
      </c>
      <c r="M2251" s="14">
        <v>0.50800000000000001</v>
      </c>
      <c r="N2251" s="14">
        <f t="shared" si="105"/>
        <v>0.54730000000000001</v>
      </c>
      <c r="O2251" s="14">
        <f t="shared" si="106"/>
        <v>7.0745139949109408</v>
      </c>
      <c r="P2251" s="14"/>
      <c r="Q2251" s="14"/>
      <c r="R2251" s="14"/>
      <c r="W2251" t="s">
        <v>3530</v>
      </c>
      <c r="X2251" s="6">
        <v>2004</v>
      </c>
      <c r="Z2251" s="6">
        <v>0</v>
      </c>
      <c r="AD2251" s="14">
        <v>50</v>
      </c>
    </row>
    <row r="2252" spans="1:30">
      <c r="A2252" s="9">
        <v>15</v>
      </c>
      <c r="B2252" s="9" t="str">
        <f t="shared" si="107"/>
        <v>Cadence BEAST 15-4</v>
      </c>
      <c r="C2252" s="14" t="s">
        <v>849</v>
      </c>
      <c r="D2252" s="14" t="s">
        <v>3006</v>
      </c>
      <c r="E2252" s="39"/>
      <c r="F2252" s="14"/>
      <c r="G2252" s="14"/>
      <c r="H2252" s="14">
        <v>600</v>
      </c>
      <c r="I2252" s="14">
        <v>88.09</v>
      </c>
      <c r="J2252" s="9">
        <v>14</v>
      </c>
      <c r="K2252" s="14">
        <v>26.56</v>
      </c>
      <c r="L2252" s="14">
        <v>112.4</v>
      </c>
      <c r="M2252" s="14">
        <v>0.47</v>
      </c>
      <c r="N2252" s="14">
        <f t="shared" si="105"/>
        <v>0.50113207547169814</v>
      </c>
      <c r="O2252" s="14">
        <f t="shared" si="106"/>
        <v>7.5655757575757567</v>
      </c>
      <c r="P2252" s="14"/>
      <c r="Q2252" s="14"/>
      <c r="R2252" s="14"/>
      <c r="W2252" t="s">
        <v>3530</v>
      </c>
      <c r="X2252" s="6">
        <v>2004</v>
      </c>
      <c r="Z2252" s="6">
        <v>0</v>
      </c>
      <c r="AD2252" s="14">
        <v>53</v>
      </c>
    </row>
    <row r="2253" spans="1:30">
      <c r="A2253" s="9">
        <v>15</v>
      </c>
      <c r="B2253" s="9" t="str">
        <f t="shared" si="107"/>
        <v>Cadence BEAST 15-DR V1</v>
      </c>
      <c r="C2253" s="14" t="s">
        <v>849</v>
      </c>
      <c r="D2253" s="14" t="s">
        <v>3007</v>
      </c>
      <c r="E2253" s="39"/>
      <c r="F2253" s="14"/>
      <c r="G2253" s="14"/>
      <c r="H2253" s="14">
        <v>1000</v>
      </c>
      <c r="I2253" s="14">
        <v>87.2</v>
      </c>
      <c r="J2253" s="9">
        <v>11.1</v>
      </c>
      <c r="K2253" s="14">
        <v>24.84</v>
      </c>
      <c r="L2253" s="14">
        <v>130.52000000000001</v>
      </c>
      <c r="M2253" s="14">
        <v>0.56000000000000005</v>
      </c>
      <c r="N2253" s="14">
        <f t="shared" si="105"/>
        <v>0.59142857142857141</v>
      </c>
      <c r="O2253" s="14">
        <f t="shared" si="106"/>
        <v>10.538181818181828</v>
      </c>
      <c r="P2253" s="14"/>
      <c r="Q2253" s="14"/>
      <c r="R2253" s="14"/>
      <c r="W2253" t="s">
        <v>3530</v>
      </c>
      <c r="X2253" s="6">
        <v>2004</v>
      </c>
      <c r="Z2253" s="6">
        <v>0</v>
      </c>
      <c r="AD2253" s="14">
        <v>42</v>
      </c>
    </row>
    <row r="2254" spans="1:30">
      <c r="A2254" s="9">
        <v>15</v>
      </c>
      <c r="B2254" s="9" t="str">
        <f t="shared" si="107"/>
        <v>Cadence BEAST MASTER 15 DVC 1 OHM</v>
      </c>
      <c r="C2254" s="14" t="s">
        <v>849</v>
      </c>
      <c r="D2254" s="14" t="s">
        <v>3008</v>
      </c>
      <c r="E2254" s="39"/>
      <c r="F2254" s="14"/>
      <c r="G2254" s="14"/>
      <c r="H2254" s="14">
        <v>1000</v>
      </c>
      <c r="I2254" s="14">
        <v>93.3</v>
      </c>
      <c r="J2254" s="9">
        <v>11.1</v>
      </c>
      <c r="K2254" s="14">
        <v>33.630000000000003</v>
      </c>
      <c r="L2254" s="14">
        <v>147.51</v>
      </c>
      <c r="M2254" s="14">
        <v>0.39</v>
      </c>
      <c r="N2254" s="14">
        <f t="shared" si="105"/>
        <v>0.40035714285714291</v>
      </c>
      <c r="O2254" s="14">
        <f t="shared" si="106"/>
        <v>15.075517241379252</v>
      </c>
      <c r="P2254" s="14"/>
      <c r="Q2254" s="14"/>
      <c r="R2254" s="14"/>
      <c r="W2254" t="s">
        <v>3530</v>
      </c>
      <c r="X2254" s="6">
        <v>2004</v>
      </c>
      <c r="Z2254" s="6">
        <v>0</v>
      </c>
      <c r="AD2254" s="14">
        <v>84</v>
      </c>
    </row>
    <row r="2255" spans="1:30">
      <c r="A2255" s="9">
        <v>15</v>
      </c>
      <c r="B2255" s="9" t="str">
        <f t="shared" si="107"/>
        <v>Cadence BEAST MASTER 15 DVC 2 OHM</v>
      </c>
      <c r="C2255" s="14" t="s">
        <v>849</v>
      </c>
      <c r="D2255" s="14" t="s">
        <v>3009</v>
      </c>
      <c r="E2255" s="39"/>
      <c r="F2255" s="14"/>
      <c r="G2255" s="14"/>
      <c r="H2255" s="14">
        <v>1000</v>
      </c>
      <c r="I2255" s="14">
        <v>92.6</v>
      </c>
      <c r="J2255" s="9">
        <v>13</v>
      </c>
      <c r="K2255" s="14">
        <v>36.630000000000003</v>
      </c>
      <c r="L2255" s="14">
        <v>120.76</v>
      </c>
      <c r="M2255" s="14">
        <v>0.48</v>
      </c>
      <c r="N2255" s="14">
        <f t="shared" si="105"/>
        <v>0.48840000000000006</v>
      </c>
      <c r="O2255" s="14">
        <f t="shared" si="106"/>
        <v>27.908571428571186</v>
      </c>
      <c r="P2255" s="14"/>
      <c r="Q2255" s="14"/>
      <c r="R2255" s="14"/>
      <c r="W2255" t="s">
        <v>3530</v>
      </c>
      <c r="X2255" s="6">
        <v>2004</v>
      </c>
      <c r="Z2255" s="6">
        <v>0</v>
      </c>
      <c r="AD2255" s="14">
        <v>75</v>
      </c>
    </row>
    <row r="2256" spans="1:30">
      <c r="A2256" s="9">
        <v>15</v>
      </c>
      <c r="B2256" s="9" t="str">
        <f t="shared" si="107"/>
        <v>Cadence BEAST15-2 - 2003</v>
      </c>
      <c r="C2256" s="14" t="s">
        <v>849</v>
      </c>
      <c r="D2256" s="14" t="s">
        <v>3010</v>
      </c>
      <c r="E2256" s="39"/>
      <c r="F2256" s="14"/>
      <c r="G2256" s="14"/>
      <c r="H2256" s="14">
        <v>500</v>
      </c>
      <c r="I2256" s="14">
        <v>88.93</v>
      </c>
      <c r="J2256" s="9">
        <v>15.8</v>
      </c>
      <c r="K2256" s="14">
        <v>30</v>
      </c>
      <c r="L2256" s="14">
        <v>111.66</v>
      </c>
      <c r="M2256" s="14">
        <v>0.56899999999999995</v>
      </c>
      <c r="N2256" s="14">
        <f t="shared" si="105"/>
        <v>0.61224489795918369</v>
      </c>
      <c r="O2256" s="14">
        <f t="shared" si="106"/>
        <v>8.0556866446436857</v>
      </c>
      <c r="P2256" s="14"/>
      <c r="Q2256" s="14"/>
      <c r="R2256" s="14"/>
      <c r="W2256" t="s">
        <v>3530</v>
      </c>
      <c r="X2256" s="6">
        <v>2004</v>
      </c>
      <c r="Z2256" s="6">
        <v>0</v>
      </c>
      <c r="AD2256" s="14">
        <v>49</v>
      </c>
    </row>
    <row r="2257" spans="1:30">
      <c r="A2257" s="9">
        <v>15</v>
      </c>
      <c r="B2257" s="9" t="str">
        <f t="shared" si="107"/>
        <v>Cadence BM151Q-C</v>
      </c>
      <c r="C2257" s="14" t="s">
        <v>849</v>
      </c>
      <c r="D2257" s="14" t="s">
        <v>3011</v>
      </c>
      <c r="E2257" s="39"/>
      <c r="F2257" s="14"/>
      <c r="G2257" s="14"/>
      <c r="H2257" s="14">
        <v>1500</v>
      </c>
      <c r="I2257" s="14">
        <v>103.79</v>
      </c>
      <c r="J2257" s="9">
        <v>6.35</v>
      </c>
      <c r="K2257" s="14">
        <v>31.443000000000001</v>
      </c>
      <c r="L2257" s="14">
        <v>57.375</v>
      </c>
      <c r="M2257" s="14">
        <v>0.41099999999999998</v>
      </c>
      <c r="N2257" s="14">
        <f t="shared" si="105"/>
        <v>0.43072602739726029</v>
      </c>
      <c r="O2257" s="14">
        <f t="shared" si="106"/>
        <v>8.9743562499999978</v>
      </c>
      <c r="P2257" s="14"/>
      <c r="Q2257" s="14"/>
      <c r="R2257" s="14"/>
      <c r="W2257" t="s">
        <v>3530</v>
      </c>
      <c r="X2257" s="6">
        <v>2004</v>
      </c>
      <c r="Z2257" s="6">
        <v>0</v>
      </c>
      <c r="AD2257" s="14">
        <v>73</v>
      </c>
    </row>
    <row r="2258" spans="1:30">
      <c r="A2258" s="9">
        <v>15</v>
      </c>
      <c r="B2258" s="9" t="str">
        <f t="shared" si="107"/>
        <v>Cadence BM15-2 REV 2</v>
      </c>
      <c r="C2258" s="14" t="s">
        <v>849</v>
      </c>
      <c r="D2258" s="14" t="s">
        <v>3012</v>
      </c>
      <c r="E2258" s="39"/>
      <c r="F2258" s="14"/>
      <c r="G2258" s="14"/>
      <c r="H2258" s="14">
        <v>1200</v>
      </c>
      <c r="I2258" s="14">
        <v>91.4</v>
      </c>
      <c r="J2258" s="9">
        <v>11.43</v>
      </c>
      <c r="K2258" s="14">
        <v>33.700000000000003</v>
      </c>
      <c r="L2258" s="14">
        <v>101.6</v>
      </c>
      <c r="M2258" s="14">
        <v>0.42</v>
      </c>
      <c r="N2258" s="14">
        <f t="shared" si="105"/>
        <v>0.4376623376623377</v>
      </c>
      <c r="O2258" s="14">
        <f t="shared" si="106"/>
        <v>10.407352941176432</v>
      </c>
      <c r="P2258" s="14"/>
      <c r="Q2258" s="14"/>
      <c r="R2258" s="14"/>
      <c r="W2258" t="s">
        <v>3530</v>
      </c>
      <c r="X2258" s="6">
        <v>2004</v>
      </c>
      <c r="Z2258" s="6">
        <v>0</v>
      </c>
      <c r="AD2258" s="14">
        <v>77</v>
      </c>
    </row>
    <row r="2259" spans="1:30">
      <c r="A2259" s="9">
        <v>15</v>
      </c>
      <c r="B2259" s="9" t="str">
        <f t="shared" si="107"/>
        <v>Cadence BM15-C</v>
      </c>
      <c r="C2259" s="14" t="s">
        <v>849</v>
      </c>
      <c r="D2259" s="14" t="s">
        <v>3013</v>
      </c>
      <c r="E2259" s="39"/>
      <c r="F2259" s="14"/>
      <c r="G2259" s="14"/>
      <c r="H2259" s="14">
        <v>1500</v>
      </c>
      <c r="I2259" s="14">
        <v>97.77</v>
      </c>
      <c r="J2259" s="9">
        <v>6.35</v>
      </c>
      <c r="K2259" s="14">
        <v>31.443000000000001</v>
      </c>
      <c r="L2259" s="14">
        <v>57.375</v>
      </c>
      <c r="M2259" s="14">
        <v>0.41099999999999998</v>
      </c>
      <c r="N2259" s="14">
        <f t="shared" si="105"/>
        <v>0.43072602739726029</v>
      </c>
      <c r="O2259" s="14">
        <f t="shared" si="106"/>
        <v>8.9743562499999978</v>
      </c>
      <c r="P2259" s="14"/>
      <c r="Q2259" s="14"/>
      <c r="R2259" s="14"/>
      <c r="W2259" t="s">
        <v>3530</v>
      </c>
      <c r="X2259" s="6">
        <v>2004</v>
      </c>
      <c r="Z2259" s="6">
        <v>0</v>
      </c>
      <c r="AD2259" s="14">
        <v>73</v>
      </c>
    </row>
    <row r="2260" spans="1:30">
      <c r="A2260" s="9">
        <v>15</v>
      </c>
      <c r="B2260" s="9" t="str">
        <f t="shared" si="107"/>
        <v>Cadence FLASH 154</v>
      </c>
      <c r="C2260" s="14" t="s">
        <v>849</v>
      </c>
      <c r="D2260" s="14" t="s">
        <v>3014</v>
      </c>
      <c r="E2260" s="39"/>
      <c r="F2260" s="14"/>
      <c r="G2260" s="14"/>
      <c r="H2260" s="14">
        <v>300</v>
      </c>
      <c r="I2260" s="14">
        <v>84</v>
      </c>
      <c r="J2260" s="9">
        <v>5.5</v>
      </c>
      <c r="K2260" s="14">
        <v>22.55</v>
      </c>
      <c r="L2260" s="14">
        <v>145.54</v>
      </c>
      <c r="M2260" s="14">
        <v>1.0980000000000001</v>
      </c>
      <c r="N2260" s="14">
        <f t="shared" si="105"/>
        <v>1.2527777777777778</v>
      </c>
      <c r="O2260" s="14">
        <f t="shared" si="106"/>
        <v>8.8872577171572154</v>
      </c>
      <c r="P2260" s="14"/>
      <c r="Q2260" s="14"/>
      <c r="R2260" s="14"/>
      <c r="W2260" t="s">
        <v>3530</v>
      </c>
      <c r="X2260" s="6">
        <v>2004</v>
      </c>
      <c r="Z2260" s="6">
        <v>0</v>
      </c>
      <c r="AD2260" s="14">
        <v>18</v>
      </c>
    </row>
    <row r="2261" spans="1:30">
      <c r="A2261" s="9">
        <v>15</v>
      </c>
      <c r="B2261" s="9" t="str">
        <f t="shared" si="107"/>
        <v>Cadence MW15-2</v>
      </c>
      <c r="C2261" s="14" t="s">
        <v>849</v>
      </c>
      <c r="D2261" s="14" t="s">
        <v>3015</v>
      </c>
      <c r="E2261" s="39"/>
      <c r="F2261" s="14"/>
      <c r="G2261" s="14"/>
      <c r="H2261" s="14">
        <v>300</v>
      </c>
      <c r="I2261" s="14">
        <v>90</v>
      </c>
      <c r="J2261" s="9">
        <v>16</v>
      </c>
      <c r="K2261" s="14">
        <v>19</v>
      </c>
      <c r="L2261" s="14">
        <v>209</v>
      </c>
      <c r="M2261" s="14">
        <v>0.53</v>
      </c>
      <c r="N2261" s="14">
        <f t="shared" si="105"/>
        <v>0.54285714285714282</v>
      </c>
      <c r="O2261" s="14">
        <f t="shared" si="106"/>
        <v>22.377777777777965</v>
      </c>
      <c r="P2261" s="14"/>
      <c r="Q2261" s="14"/>
      <c r="R2261" s="14"/>
      <c r="W2261" t="s">
        <v>3530</v>
      </c>
      <c r="X2261" s="6">
        <v>2004</v>
      </c>
      <c r="Z2261" s="6">
        <v>0</v>
      </c>
      <c r="AD2261" s="14">
        <v>35</v>
      </c>
    </row>
    <row r="2262" spans="1:30">
      <c r="A2262" s="9">
        <v>15</v>
      </c>
      <c r="B2262" s="9" t="str">
        <f t="shared" si="107"/>
        <v>Cadence MW15-2 VERSION 1</v>
      </c>
      <c r="C2262" s="14" t="s">
        <v>849</v>
      </c>
      <c r="D2262" s="14" t="s">
        <v>3016</v>
      </c>
      <c r="E2262" s="39"/>
      <c r="F2262" s="14"/>
      <c r="G2262" s="14"/>
      <c r="H2262" s="14">
        <v>400</v>
      </c>
      <c r="I2262" s="14">
        <v>86.4</v>
      </c>
      <c r="J2262" s="9">
        <v>7.9</v>
      </c>
      <c r="K2262" s="14">
        <v>19.62</v>
      </c>
      <c r="L2262" s="14">
        <v>208.9</v>
      </c>
      <c r="M2262" s="14">
        <v>0.53</v>
      </c>
      <c r="N2262" s="14">
        <f t="shared" si="105"/>
        <v>0.54500000000000004</v>
      </c>
      <c r="O2262" s="14">
        <f t="shared" si="106"/>
        <v>19.256666666666696</v>
      </c>
      <c r="P2262" s="14"/>
      <c r="Q2262" s="14"/>
      <c r="R2262" s="14"/>
      <c r="W2262" t="s">
        <v>3530</v>
      </c>
      <c r="X2262" s="6">
        <v>2004</v>
      </c>
      <c r="Z2262" s="6">
        <v>0</v>
      </c>
      <c r="AD2262" s="14">
        <v>36</v>
      </c>
    </row>
    <row r="2263" spans="1:30">
      <c r="A2263" s="9">
        <v>15</v>
      </c>
      <c r="B2263" s="9" t="str">
        <f t="shared" si="107"/>
        <v>Cadence MW15-4</v>
      </c>
      <c r="C2263" s="14" t="s">
        <v>849</v>
      </c>
      <c r="D2263" s="14" t="s">
        <v>3017</v>
      </c>
      <c r="E2263" s="39"/>
      <c r="F2263" s="14"/>
      <c r="G2263" s="14"/>
      <c r="H2263" s="14">
        <v>400</v>
      </c>
      <c r="I2263" s="14">
        <v>86</v>
      </c>
      <c r="J2263" s="9">
        <v>32</v>
      </c>
      <c r="K2263" s="14">
        <v>20</v>
      </c>
      <c r="L2263" s="14">
        <v>194.5</v>
      </c>
      <c r="M2263" s="14">
        <v>0.61</v>
      </c>
      <c r="N2263" s="14">
        <f t="shared" si="105"/>
        <v>0.625</v>
      </c>
      <c r="O2263" s="14">
        <f t="shared" si="106"/>
        <v>25.416666666666696</v>
      </c>
      <c r="P2263" s="14"/>
      <c r="Q2263" s="14"/>
      <c r="R2263" s="14"/>
      <c r="W2263" t="s">
        <v>3530</v>
      </c>
      <c r="X2263" s="6">
        <v>2004</v>
      </c>
      <c r="Z2263" s="6">
        <v>0</v>
      </c>
      <c r="AD2263" s="14">
        <v>32</v>
      </c>
    </row>
    <row r="2264" spans="1:30">
      <c r="A2264" s="9">
        <v>15</v>
      </c>
      <c r="B2264" s="9" t="str">
        <f t="shared" si="107"/>
        <v>Cadence SW154-DM</v>
      </c>
      <c r="C2264" s="9" t="s">
        <v>849</v>
      </c>
      <c r="D2264" s="9" t="s">
        <v>3018</v>
      </c>
      <c r="E2264" s="38"/>
      <c r="F2264" s="9"/>
      <c r="G2264" s="9"/>
      <c r="H2264" s="9">
        <v>500</v>
      </c>
      <c r="I2264" s="9">
        <v>88</v>
      </c>
      <c r="J2264" s="9">
        <v>0</v>
      </c>
      <c r="K2264" s="9">
        <v>26</v>
      </c>
      <c r="L2264" s="9">
        <v>278.10000000000002</v>
      </c>
      <c r="M2264" s="9">
        <v>0.71</v>
      </c>
      <c r="N2264" s="14">
        <f t="shared" si="105"/>
        <v>0.74285714285714288</v>
      </c>
      <c r="O2264" s="14">
        <f t="shared" si="106"/>
        <v>16.052173913043415</v>
      </c>
      <c r="P2264" s="9"/>
      <c r="Q2264" s="9"/>
      <c r="R2264" s="9"/>
      <c r="W2264" t="s">
        <v>3530</v>
      </c>
      <c r="X2264" s="6">
        <v>2004</v>
      </c>
      <c r="Z2264" s="6">
        <v>0</v>
      </c>
      <c r="AD2264" s="9">
        <v>35</v>
      </c>
    </row>
    <row r="2265" spans="1:30">
      <c r="A2265" s="9">
        <v>15</v>
      </c>
      <c r="B2265" s="9" t="str">
        <f t="shared" si="107"/>
        <v>Cadence SW15-8DM</v>
      </c>
      <c r="C2265" s="9" t="s">
        <v>849</v>
      </c>
      <c r="D2265" s="9" t="s">
        <v>3019</v>
      </c>
      <c r="E2265" s="38"/>
      <c r="F2265" s="9"/>
      <c r="G2265" s="9"/>
      <c r="H2265" s="9">
        <v>300</v>
      </c>
      <c r="I2265" s="9">
        <v>90</v>
      </c>
      <c r="J2265" s="9">
        <v>16</v>
      </c>
      <c r="K2265" s="9">
        <v>26</v>
      </c>
      <c r="L2265" s="9">
        <v>294.5</v>
      </c>
      <c r="M2265" s="9">
        <v>0.9</v>
      </c>
      <c r="N2265" s="14">
        <f t="shared" si="105"/>
        <v>0.96296296296296291</v>
      </c>
      <c r="O2265" s="14">
        <f t="shared" si="106"/>
        <v>13.764705882352947</v>
      </c>
      <c r="P2265" s="9"/>
      <c r="Q2265" s="9"/>
      <c r="R2265" s="9"/>
      <c r="W2265" t="s">
        <v>3530</v>
      </c>
      <c r="X2265" s="6">
        <v>2004</v>
      </c>
      <c r="Z2265" s="6">
        <v>0</v>
      </c>
      <c r="AD2265" s="9">
        <v>27</v>
      </c>
    </row>
    <row r="2266" spans="1:30">
      <c r="A2266" s="9">
        <v>15</v>
      </c>
      <c r="B2266" s="9" t="str">
        <f t="shared" si="107"/>
        <v>Cadence UD15-2</v>
      </c>
      <c r="C2266" s="9" t="s">
        <v>849</v>
      </c>
      <c r="D2266" s="9" t="s">
        <v>3020</v>
      </c>
      <c r="E2266" s="38"/>
      <c r="F2266" s="9"/>
      <c r="G2266" s="9"/>
      <c r="H2266" s="9">
        <v>500</v>
      </c>
      <c r="I2266" s="9">
        <v>90.76</v>
      </c>
      <c r="J2266" s="9">
        <v>5</v>
      </c>
      <c r="K2266" s="9">
        <v>27.36</v>
      </c>
      <c r="L2266" s="9">
        <v>173.26</v>
      </c>
      <c r="M2266" s="9">
        <v>0.42499999999999999</v>
      </c>
      <c r="N2266" s="14">
        <f t="shared" si="105"/>
        <v>0.45600000000000002</v>
      </c>
      <c r="O2266" s="14">
        <f t="shared" si="106"/>
        <v>6.2516129032257926</v>
      </c>
      <c r="P2266" s="9"/>
      <c r="Q2266" s="9"/>
      <c r="R2266" s="9"/>
      <c r="W2266" t="s">
        <v>3530</v>
      </c>
      <c r="X2266" s="6">
        <v>2004</v>
      </c>
      <c r="Z2266" s="6">
        <v>0</v>
      </c>
      <c r="AD2266" s="9">
        <v>60</v>
      </c>
    </row>
    <row r="2267" spans="1:30">
      <c r="A2267" s="9">
        <v>15</v>
      </c>
      <c r="B2267" s="9" t="str">
        <f t="shared" si="107"/>
        <v>Cadence UD152 2003</v>
      </c>
      <c r="C2267" s="9" t="s">
        <v>849</v>
      </c>
      <c r="D2267" s="9" t="s">
        <v>3021</v>
      </c>
      <c r="E2267" s="38"/>
      <c r="F2267" s="9"/>
      <c r="G2267" s="9"/>
      <c r="H2267" s="9">
        <v>500</v>
      </c>
      <c r="I2267" s="9">
        <v>88.82</v>
      </c>
      <c r="J2267" s="9">
        <v>9.3000000000000007</v>
      </c>
      <c r="K2267" s="9">
        <v>21.84</v>
      </c>
      <c r="L2267" s="9">
        <v>199.4</v>
      </c>
      <c r="M2267" s="9">
        <v>0.4</v>
      </c>
      <c r="N2267" s="14">
        <f t="shared" si="105"/>
        <v>0.42</v>
      </c>
      <c r="O2267" s="14">
        <f t="shared" si="106"/>
        <v>8.3999999999999986</v>
      </c>
      <c r="P2267" s="9"/>
      <c r="Q2267" s="9"/>
      <c r="R2267" s="9"/>
      <c r="W2267" t="s">
        <v>3530</v>
      </c>
      <c r="X2267" s="6">
        <v>2004</v>
      </c>
      <c r="Z2267" s="6">
        <v>0</v>
      </c>
      <c r="AD2267" s="9">
        <v>52</v>
      </c>
    </row>
    <row r="2268" spans="1:30">
      <c r="A2268" s="9">
        <v>15</v>
      </c>
      <c r="B2268" s="9" t="str">
        <f t="shared" si="107"/>
        <v>Cadence UD152-H</v>
      </c>
      <c r="C2268" s="9" t="s">
        <v>849</v>
      </c>
      <c r="D2268" s="9" t="s">
        <v>3022</v>
      </c>
      <c r="E2268" s="38"/>
      <c r="F2268" s="9"/>
      <c r="G2268" s="9"/>
      <c r="H2268" s="9">
        <v>400</v>
      </c>
      <c r="I2268" s="9">
        <v>88.8</v>
      </c>
      <c r="J2268" s="9">
        <v>8.5</v>
      </c>
      <c r="K2268" s="9">
        <v>21.84</v>
      </c>
      <c r="L2268" s="9">
        <v>199</v>
      </c>
      <c r="M2268" s="9">
        <v>0.40100000000000002</v>
      </c>
      <c r="N2268" s="14">
        <f t="shared" si="105"/>
        <v>0.42</v>
      </c>
      <c r="O2268" s="14">
        <f t="shared" si="106"/>
        <v>8.864210526315814</v>
      </c>
      <c r="P2268" s="9"/>
      <c r="Q2268" s="9"/>
      <c r="R2268" s="9"/>
      <c r="W2268" t="s">
        <v>3530</v>
      </c>
      <c r="X2268" s="6">
        <v>2004</v>
      </c>
      <c r="Z2268" s="6">
        <v>0</v>
      </c>
      <c r="AD2268" s="9">
        <v>52</v>
      </c>
    </row>
    <row r="2269" spans="1:30">
      <c r="A2269" s="9">
        <v>15</v>
      </c>
      <c r="B2269" s="9" t="str">
        <f t="shared" si="107"/>
        <v>Cadence UD15-4</v>
      </c>
      <c r="C2269" s="9" t="s">
        <v>849</v>
      </c>
      <c r="D2269" s="9" t="s">
        <v>3023</v>
      </c>
      <c r="E2269" s="38"/>
      <c r="F2269" s="9"/>
      <c r="G2269" s="9"/>
      <c r="H2269" s="9">
        <v>500</v>
      </c>
      <c r="I2269" s="9">
        <v>91.23</v>
      </c>
      <c r="J2269" s="9">
        <v>5</v>
      </c>
      <c r="K2269" s="9">
        <v>25.76</v>
      </c>
      <c r="L2269" s="9">
        <v>214.92</v>
      </c>
      <c r="M2269" s="9">
        <v>0.39600000000000002</v>
      </c>
      <c r="N2269" s="14">
        <f t="shared" si="105"/>
        <v>0.42933333333333334</v>
      </c>
      <c r="O2269" s="14">
        <f t="shared" si="106"/>
        <v>5.1004800000000063</v>
      </c>
      <c r="P2269" s="9"/>
      <c r="Q2269" s="9"/>
      <c r="R2269" s="9"/>
      <c r="W2269" t="s">
        <v>3530</v>
      </c>
      <c r="X2269" s="6">
        <v>2004</v>
      </c>
      <c r="Z2269" s="6">
        <v>0</v>
      </c>
      <c r="AD2269" s="9">
        <v>60</v>
      </c>
    </row>
    <row r="2270" spans="1:30">
      <c r="A2270" s="9">
        <v>15</v>
      </c>
      <c r="B2270" s="9" t="str">
        <f t="shared" si="107"/>
        <v>Cadence UD15-4 2003 REV2</v>
      </c>
      <c r="C2270" s="9" t="s">
        <v>849</v>
      </c>
      <c r="D2270" s="9" t="s">
        <v>3024</v>
      </c>
      <c r="E2270" s="38"/>
      <c r="F2270" s="9"/>
      <c r="G2270" s="9"/>
      <c r="H2270" s="9">
        <v>500</v>
      </c>
      <c r="I2270" s="9">
        <v>89.63</v>
      </c>
      <c r="J2270" s="9">
        <v>8.1</v>
      </c>
      <c r="K2270" s="9">
        <v>23</v>
      </c>
      <c r="L2270" s="9">
        <v>207</v>
      </c>
      <c r="M2270" s="9">
        <v>0.40600000000000003</v>
      </c>
      <c r="N2270" s="14">
        <f t="shared" si="105"/>
        <v>0.43396226415094341</v>
      </c>
      <c r="O2270" s="14">
        <f t="shared" si="106"/>
        <v>6.3009446693657365</v>
      </c>
      <c r="P2270" s="9"/>
      <c r="Q2270" s="9"/>
      <c r="R2270" s="9"/>
      <c r="W2270" t="s">
        <v>3530</v>
      </c>
      <c r="X2270" s="6">
        <v>2004</v>
      </c>
      <c r="Z2270" s="6">
        <v>0</v>
      </c>
      <c r="AD2270" s="9">
        <v>53</v>
      </c>
    </row>
    <row r="2271" spans="1:30">
      <c r="A2271" s="9">
        <v>15</v>
      </c>
      <c r="B2271" s="9" t="str">
        <f t="shared" si="107"/>
        <v>Cadence UD154-H</v>
      </c>
      <c r="C2271" s="9" t="s">
        <v>849</v>
      </c>
      <c r="D2271" s="9" t="s">
        <v>3025</v>
      </c>
      <c r="E2271" s="38"/>
      <c r="F2271" s="9"/>
      <c r="G2271" s="9"/>
      <c r="H2271" s="9">
        <v>400</v>
      </c>
      <c r="I2271" s="9">
        <v>90</v>
      </c>
      <c r="J2271" s="9">
        <v>8.15</v>
      </c>
      <c r="K2271" s="9">
        <v>23</v>
      </c>
      <c r="L2271" s="9">
        <v>207</v>
      </c>
      <c r="M2271" s="9">
        <v>0.40600000000000003</v>
      </c>
      <c r="N2271" s="14">
        <f t="shared" si="105"/>
        <v>0.43396226415094341</v>
      </c>
      <c r="O2271" s="14">
        <f t="shared" si="106"/>
        <v>6.3009446693657365</v>
      </c>
      <c r="P2271" s="9"/>
      <c r="Q2271" s="9"/>
      <c r="R2271" s="9"/>
      <c r="W2271" t="s">
        <v>3530</v>
      </c>
      <c r="X2271" s="6">
        <v>2004</v>
      </c>
      <c r="Z2271" s="6">
        <v>0</v>
      </c>
      <c r="AD2271" s="9">
        <v>53</v>
      </c>
    </row>
    <row r="2272" spans="1:30">
      <c r="A2272" s="9">
        <v>15</v>
      </c>
      <c r="B2272" s="9" t="str">
        <f t="shared" si="107"/>
        <v>Cadence WB15-2</v>
      </c>
      <c r="C2272" s="9" t="s">
        <v>849</v>
      </c>
      <c r="D2272" s="9" t="s">
        <v>3026</v>
      </c>
      <c r="E2272" s="38"/>
      <c r="F2272" s="9"/>
      <c r="G2272" s="9"/>
      <c r="H2272" s="9">
        <v>1000</v>
      </c>
      <c r="I2272" s="9">
        <v>85.33</v>
      </c>
      <c r="J2272" s="9">
        <v>15</v>
      </c>
      <c r="K2272" s="9">
        <v>21.196999999999999</v>
      </c>
      <c r="L2272" s="9">
        <v>121.39100000000001</v>
      </c>
      <c r="M2272" s="9">
        <v>0.46600000000000003</v>
      </c>
      <c r="N2272" s="14">
        <f t="shared" si="105"/>
        <v>0.51700000000000002</v>
      </c>
      <c r="O2272" s="14">
        <f t="shared" si="106"/>
        <v>4.7239607843137259</v>
      </c>
      <c r="P2272" s="9"/>
      <c r="Q2272" s="9"/>
      <c r="R2272" s="9"/>
      <c r="W2272" t="s">
        <v>3530</v>
      </c>
      <c r="X2272" s="6">
        <v>2004</v>
      </c>
      <c r="Z2272" s="6">
        <v>0</v>
      </c>
      <c r="AD2272" s="9">
        <v>41</v>
      </c>
    </row>
    <row r="2273" spans="1:30">
      <c r="A2273" s="9">
        <v>15</v>
      </c>
      <c r="B2273" s="9" t="str">
        <f t="shared" si="107"/>
        <v>Cadence WB15-4</v>
      </c>
      <c r="C2273" s="9" t="s">
        <v>849</v>
      </c>
      <c r="D2273" s="9" t="s">
        <v>3027</v>
      </c>
      <c r="E2273" s="38"/>
      <c r="F2273" s="9"/>
      <c r="G2273" s="9"/>
      <c r="H2273" s="9">
        <v>600</v>
      </c>
      <c r="I2273" s="9">
        <v>90</v>
      </c>
      <c r="J2273" s="9">
        <v>15</v>
      </c>
      <c r="K2273" s="9">
        <v>21</v>
      </c>
      <c r="L2273" s="9">
        <v>128.80000000000001</v>
      </c>
      <c r="M2273" s="9">
        <v>0.49</v>
      </c>
      <c r="N2273" s="14">
        <f t="shared" si="105"/>
        <v>0.55263157894736847</v>
      </c>
      <c r="O2273" s="14">
        <f t="shared" si="106"/>
        <v>4.3235294117647012</v>
      </c>
      <c r="P2273" s="9"/>
      <c r="Q2273" s="9"/>
      <c r="R2273" s="9"/>
      <c r="W2273" t="s">
        <v>3530</v>
      </c>
      <c r="X2273" s="6">
        <v>2004</v>
      </c>
      <c r="Z2273" s="6">
        <v>0</v>
      </c>
      <c r="AD2273" s="9">
        <v>38</v>
      </c>
    </row>
    <row r="2274" spans="1:30">
      <c r="A2274" s="9">
        <v>15</v>
      </c>
      <c r="B2274" s="9" t="str">
        <f t="shared" si="107"/>
        <v>Cadence Z10W2 2003</v>
      </c>
      <c r="C2274" s="9" t="s">
        <v>849</v>
      </c>
      <c r="D2274" s="9" t="s">
        <v>3028</v>
      </c>
      <c r="E2274" s="38"/>
      <c r="F2274" s="9"/>
      <c r="G2274" s="9"/>
      <c r="H2274" s="9">
        <v>200</v>
      </c>
      <c r="I2274" s="9">
        <v>86.19</v>
      </c>
      <c r="J2274" s="9">
        <v>4.6500000000000004</v>
      </c>
      <c r="K2274" s="9">
        <v>32.283000000000001</v>
      </c>
      <c r="L2274" s="9">
        <v>35.570999999999998</v>
      </c>
      <c r="M2274" s="9">
        <v>0.42299999999999999</v>
      </c>
      <c r="N2274" s="14">
        <f t="shared" si="105"/>
        <v>0.4422328767123288</v>
      </c>
      <c r="O2274" s="14">
        <f t="shared" si="106"/>
        <v>9.7262884615384486</v>
      </c>
      <c r="P2274" s="9"/>
      <c r="Q2274" s="9"/>
      <c r="R2274" s="9"/>
      <c r="W2274" t="s">
        <v>3530</v>
      </c>
      <c r="X2274" s="6">
        <v>2004</v>
      </c>
      <c r="Z2274" s="6">
        <v>0</v>
      </c>
      <c r="AD2274" s="9">
        <v>73</v>
      </c>
    </row>
    <row r="2275" spans="1:30">
      <c r="A2275" s="9">
        <v>15</v>
      </c>
      <c r="B2275" s="9" t="str">
        <f t="shared" si="107"/>
        <v xml:space="preserve">Celestion Frontline 15 </v>
      </c>
      <c r="C2275" s="9" t="s">
        <v>960</v>
      </c>
      <c r="D2275" s="9" t="s">
        <v>3029</v>
      </c>
      <c r="E2275" s="38"/>
      <c r="F2275" s="9"/>
      <c r="G2275" s="9"/>
      <c r="H2275" s="9">
        <v>600</v>
      </c>
      <c r="I2275" s="9">
        <v>98</v>
      </c>
      <c r="J2275" s="9">
        <v>3.3</v>
      </c>
      <c r="K2275" s="9">
        <v>48</v>
      </c>
      <c r="L2275" s="9">
        <v>173.6</v>
      </c>
      <c r="M2275" s="9">
        <v>0.24</v>
      </c>
      <c r="N2275" s="14">
        <f t="shared" si="105"/>
        <v>0.25945945945945947</v>
      </c>
      <c r="O2275" s="14">
        <f t="shared" si="106"/>
        <v>3.1999999999999953</v>
      </c>
      <c r="P2275" s="9"/>
      <c r="Q2275" s="9"/>
      <c r="R2275" s="9"/>
      <c r="W2275" t="s">
        <v>3530</v>
      </c>
      <c r="X2275" s="6">
        <v>2004</v>
      </c>
      <c r="Z2275" s="6">
        <v>0</v>
      </c>
      <c r="AD2275" s="9">
        <v>185</v>
      </c>
    </row>
    <row r="2276" spans="1:30">
      <c r="A2276" s="9">
        <v>15</v>
      </c>
      <c r="B2276" s="9" t="str">
        <f t="shared" si="107"/>
        <v>Celestion Neo NTi-1550</v>
      </c>
      <c r="C2276" s="9" t="s">
        <v>960</v>
      </c>
      <c r="D2276" s="9" t="s">
        <v>3030</v>
      </c>
      <c r="E2276" s="38"/>
      <c r="F2276" s="9"/>
      <c r="G2276" s="9"/>
      <c r="H2276" s="9">
        <v>600</v>
      </c>
      <c r="I2276" s="9">
        <v>98</v>
      </c>
      <c r="J2276" s="9">
        <v>6</v>
      </c>
      <c r="K2276" s="9">
        <v>45</v>
      </c>
      <c r="L2276" s="9">
        <v>145</v>
      </c>
      <c r="M2276" s="9">
        <v>0.24</v>
      </c>
      <c r="N2276" s="14">
        <f t="shared" si="105"/>
        <v>0.25</v>
      </c>
      <c r="O2276" s="14">
        <f t="shared" si="106"/>
        <v>5.9999999999999893</v>
      </c>
      <c r="P2276" s="9"/>
      <c r="Q2276" s="9"/>
      <c r="R2276" s="9"/>
      <c r="W2276" t="s">
        <v>3530</v>
      </c>
      <c r="X2276" s="6">
        <v>2004</v>
      </c>
      <c r="Z2276" s="6">
        <v>0</v>
      </c>
      <c r="AD2276" s="9">
        <v>180</v>
      </c>
    </row>
    <row r="2277" spans="1:30">
      <c r="A2277" s="9">
        <v>15</v>
      </c>
      <c r="B2277" s="9" t="str">
        <f t="shared" si="107"/>
        <v>Celestion Neo NTi-1551</v>
      </c>
      <c r="C2277" s="9" t="s">
        <v>960</v>
      </c>
      <c r="D2277" s="9" t="s">
        <v>3031</v>
      </c>
      <c r="E2277" s="38"/>
      <c r="F2277" s="9"/>
      <c r="G2277" s="9"/>
      <c r="H2277" s="9">
        <v>600</v>
      </c>
      <c r="I2277" s="9">
        <v>97</v>
      </c>
      <c r="J2277" s="9">
        <v>6</v>
      </c>
      <c r="K2277" s="9">
        <v>45</v>
      </c>
      <c r="L2277" s="9">
        <v>175</v>
      </c>
      <c r="M2277" s="9">
        <v>0.25</v>
      </c>
      <c r="N2277" s="14">
        <f t="shared" si="105"/>
        <v>0.29032258064516131</v>
      </c>
      <c r="O2277" s="14">
        <f t="shared" si="106"/>
        <v>1.7999999999999992</v>
      </c>
      <c r="P2277" s="9"/>
      <c r="Q2277" s="9"/>
      <c r="R2277" s="9"/>
      <c r="W2277" t="s">
        <v>3530</v>
      </c>
      <c r="X2277" s="6">
        <v>2004</v>
      </c>
      <c r="Z2277" s="6">
        <v>0</v>
      </c>
      <c r="AD2277" s="9">
        <v>155</v>
      </c>
    </row>
    <row r="2278" spans="1:30">
      <c r="A2278" s="9">
        <v>15</v>
      </c>
      <c r="B2278" s="9" t="str">
        <f t="shared" si="107"/>
        <v>Celestion Neo NTi-1552</v>
      </c>
      <c r="C2278" s="9" t="s">
        <v>960</v>
      </c>
      <c r="D2278" s="9" t="s">
        <v>3032</v>
      </c>
      <c r="E2278" s="38"/>
      <c r="F2278" s="9"/>
      <c r="G2278" s="9"/>
      <c r="H2278" s="9">
        <v>500</v>
      </c>
      <c r="I2278" s="9">
        <v>100</v>
      </c>
      <c r="J2278" s="9">
        <v>5</v>
      </c>
      <c r="K2278" s="9">
        <v>45</v>
      </c>
      <c r="L2278" s="9">
        <v>180</v>
      </c>
      <c r="M2278" s="9">
        <v>0.27</v>
      </c>
      <c r="N2278" s="14">
        <f t="shared" si="105"/>
        <v>0.29032258064516131</v>
      </c>
      <c r="O2278" s="14">
        <f t="shared" si="106"/>
        <v>3.8571428571428599</v>
      </c>
      <c r="P2278" s="9"/>
      <c r="Q2278" s="9"/>
      <c r="R2278" s="9"/>
      <c r="W2278" t="s">
        <v>3530</v>
      </c>
      <c r="X2278" s="6">
        <v>2004</v>
      </c>
      <c r="Z2278" s="6">
        <v>0</v>
      </c>
      <c r="AD2278" s="9">
        <v>155</v>
      </c>
    </row>
    <row r="2279" spans="1:30">
      <c r="A2279" s="9">
        <v>15</v>
      </c>
      <c r="B2279" s="9" t="str">
        <f t="shared" si="107"/>
        <v>Celestion Truvox 1520</v>
      </c>
      <c r="C2279" s="9" t="s">
        <v>960</v>
      </c>
      <c r="D2279" s="9" t="s">
        <v>3033</v>
      </c>
      <c r="E2279" s="38"/>
      <c r="F2279" s="9"/>
      <c r="G2279" s="9"/>
      <c r="H2279" s="9">
        <v>150</v>
      </c>
      <c r="I2279" s="9">
        <v>96</v>
      </c>
      <c r="J2279" s="9">
        <v>3</v>
      </c>
      <c r="K2279" s="9">
        <v>45</v>
      </c>
      <c r="L2279" s="9">
        <v>173</v>
      </c>
      <c r="M2279" s="9">
        <v>0.69</v>
      </c>
      <c r="N2279" s="14">
        <f t="shared" si="105"/>
        <v>0.8035714285714286</v>
      </c>
      <c r="O2279" s="14">
        <f t="shared" si="106"/>
        <v>4.8820754716981085</v>
      </c>
      <c r="P2279" s="9"/>
      <c r="Q2279" s="9"/>
      <c r="R2279" s="9"/>
      <c r="W2279" t="s">
        <v>3530</v>
      </c>
      <c r="X2279" s="6">
        <v>2004</v>
      </c>
      <c r="Z2279" s="6">
        <v>0</v>
      </c>
      <c r="AD2279" s="9">
        <v>56</v>
      </c>
    </row>
    <row r="2280" spans="1:30">
      <c r="A2280" s="9">
        <v>15</v>
      </c>
      <c r="B2280" s="9" t="str">
        <f t="shared" si="107"/>
        <v>Celestion Truvox 1525</v>
      </c>
      <c r="C2280" s="9" t="s">
        <v>960</v>
      </c>
      <c r="D2280" s="9" t="s">
        <v>3034</v>
      </c>
      <c r="E2280" s="38"/>
      <c r="F2280" s="9"/>
      <c r="G2280" s="9"/>
      <c r="H2280" s="9">
        <v>250</v>
      </c>
      <c r="I2280" s="9">
        <v>98</v>
      </c>
      <c r="J2280" s="9">
        <v>2.4</v>
      </c>
      <c r="K2280" s="9">
        <v>40</v>
      </c>
      <c r="L2280" s="9">
        <v>247</v>
      </c>
      <c r="M2280" s="9">
        <v>0.45</v>
      </c>
      <c r="N2280" s="14">
        <f t="shared" si="105"/>
        <v>0.51282051282051277</v>
      </c>
      <c r="O2280" s="14">
        <f t="shared" si="106"/>
        <v>3.673469387755103</v>
      </c>
      <c r="P2280" s="9"/>
      <c r="Q2280" s="9"/>
      <c r="R2280" s="9"/>
      <c r="W2280" t="s">
        <v>3530</v>
      </c>
      <c r="X2280" s="6">
        <v>2004</v>
      </c>
      <c r="Z2280" s="6">
        <v>0</v>
      </c>
      <c r="AD2280" s="9">
        <v>78</v>
      </c>
    </row>
    <row r="2281" spans="1:30">
      <c r="A2281" s="9">
        <v>15</v>
      </c>
      <c r="B2281" s="9" t="str">
        <f t="shared" si="107"/>
        <v>Celestion Truvox 1525 e</v>
      </c>
      <c r="C2281" s="9" t="s">
        <v>960</v>
      </c>
      <c r="D2281" s="9" t="s">
        <v>3035</v>
      </c>
      <c r="E2281" s="38"/>
      <c r="F2281" s="9"/>
      <c r="G2281" s="9"/>
      <c r="H2281" s="9">
        <v>300</v>
      </c>
      <c r="I2281" s="9">
        <v>98</v>
      </c>
      <c r="J2281" s="9">
        <v>3.3</v>
      </c>
      <c r="K2281" s="9">
        <v>44</v>
      </c>
      <c r="L2281" s="9">
        <v>175</v>
      </c>
      <c r="M2281" s="9">
        <v>0.41</v>
      </c>
      <c r="N2281" s="14">
        <f t="shared" si="105"/>
        <v>0.44</v>
      </c>
      <c r="O2281" s="14">
        <f t="shared" si="106"/>
        <v>6.0133333333333425</v>
      </c>
      <c r="P2281" s="9"/>
      <c r="Q2281" s="9"/>
      <c r="R2281" s="9"/>
      <c r="W2281" t="s">
        <v>3530</v>
      </c>
      <c r="X2281" s="6">
        <v>2004</v>
      </c>
      <c r="Z2281" s="6">
        <v>0</v>
      </c>
      <c r="AD2281" s="9">
        <v>100</v>
      </c>
    </row>
    <row r="2282" spans="1:30">
      <c r="A2282" s="9">
        <v>15</v>
      </c>
      <c r="B2282" s="9" t="str">
        <f t="shared" si="107"/>
        <v>Celestion Truvox 1530</v>
      </c>
      <c r="C2282" s="9" t="s">
        <v>960</v>
      </c>
      <c r="D2282" s="9" t="s">
        <v>3036</v>
      </c>
      <c r="E2282" s="38"/>
      <c r="F2282" s="9"/>
      <c r="G2282" s="9"/>
      <c r="H2282" s="9">
        <v>400</v>
      </c>
      <c r="I2282" s="9">
        <v>99</v>
      </c>
      <c r="J2282" s="9">
        <v>2</v>
      </c>
      <c r="K2282" s="9">
        <v>42</v>
      </c>
      <c r="L2282" s="9">
        <v>201</v>
      </c>
      <c r="M2282" s="9">
        <v>0.33</v>
      </c>
      <c r="N2282" s="14">
        <f t="shared" si="105"/>
        <v>0.35</v>
      </c>
      <c r="O2282" s="14">
        <f t="shared" si="106"/>
        <v>5.775000000000003</v>
      </c>
      <c r="P2282" s="9"/>
      <c r="Q2282" s="9"/>
      <c r="R2282" s="9"/>
      <c r="W2282" t="s">
        <v>3530</v>
      </c>
      <c r="X2282" s="6">
        <v>2004</v>
      </c>
      <c r="Z2282" s="6">
        <v>0</v>
      </c>
      <c r="AD2282" s="9">
        <v>120</v>
      </c>
    </row>
    <row r="2283" spans="1:30">
      <c r="A2283" s="9">
        <v>15</v>
      </c>
      <c r="B2283" s="9" t="str">
        <f t="shared" si="107"/>
        <v>Cerwin-Vega Stroker 15</v>
      </c>
      <c r="C2283" s="9" t="s">
        <v>1384</v>
      </c>
      <c r="D2283" s="9" t="s">
        <v>3037</v>
      </c>
      <c r="E2283" s="38"/>
      <c r="F2283" s="9"/>
      <c r="G2283" s="9"/>
      <c r="H2283" s="9">
        <v>1200</v>
      </c>
      <c r="I2283" s="9">
        <v>95</v>
      </c>
      <c r="J2283" s="9">
        <v>12.7</v>
      </c>
      <c r="K2283" s="9">
        <v>36.799999999999997</v>
      </c>
      <c r="L2283" s="9">
        <v>88.2</v>
      </c>
      <c r="M2283" s="9">
        <v>0.2177</v>
      </c>
      <c r="N2283" s="14">
        <f t="shared" si="105"/>
        <v>0.22303030303030302</v>
      </c>
      <c r="O2283" s="14">
        <f t="shared" si="106"/>
        <v>9.1089937464468456</v>
      </c>
      <c r="P2283" s="9"/>
      <c r="Q2283" s="9"/>
      <c r="R2283" s="9"/>
      <c r="W2283" t="s">
        <v>3530</v>
      </c>
      <c r="X2283" s="6">
        <v>2004</v>
      </c>
      <c r="Z2283" s="6">
        <v>0</v>
      </c>
      <c r="AD2283" s="9">
        <v>165</v>
      </c>
    </row>
    <row r="2284" spans="1:30">
      <c r="A2284" s="9">
        <v>15</v>
      </c>
      <c r="B2284" s="9" t="str">
        <f t="shared" si="107"/>
        <v>CMX T6154</v>
      </c>
      <c r="C2284" s="9" t="s">
        <v>1900</v>
      </c>
      <c r="D2284" s="9" t="s">
        <v>3038</v>
      </c>
      <c r="E2284" s="38"/>
      <c r="F2284" s="9"/>
      <c r="G2284" s="9"/>
      <c r="H2284" s="9">
        <v>300</v>
      </c>
      <c r="I2284" s="9">
        <v>90</v>
      </c>
      <c r="J2284" s="9">
        <v>9.4</v>
      </c>
      <c r="K2284" s="9">
        <v>27.3</v>
      </c>
      <c r="L2284" s="9">
        <v>159.69999999999999</v>
      </c>
      <c r="M2284" s="9">
        <v>0.54</v>
      </c>
      <c r="N2284" s="14">
        <f t="shared" si="105"/>
        <v>0.59347826086956523</v>
      </c>
      <c r="O2284" s="14">
        <f t="shared" si="106"/>
        <v>5.9926829268292767</v>
      </c>
      <c r="P2284" s="9"/>
      <c r="Q2284" s="9"/>
      <c r="R2284" s="9"/>
      <c r="W2284" t="s">
        <v>3530</v>
      </c>
      <c r="X2284" s="6">
        <v>2004</v>
      </c>
      <c r="Z2284" s="6">
        <v>0</v>
      </c>
      <c r="AD2284" s="9">
        <v>46</v>
      </c>
    </row>
    <row r="2285" spans="1:30">
      <c r="A2285" s="9">
        <v>15</v>
      </c>
      <c r="B2285" s="9" t="str">
        <f t="shared" si="107"/>
        <v>CMX T6158</v>
      </c>
      <c r="C2285" s="9" t="s">
        <v>1900</v>
      </c>
      <c r="D2285" s="9" t="s">
        <v>3039</v>
      </c>
      <c r="E2285" s="38"/>
      <c r="F2285" s="9"/>
      <c r="G2285" s="9"/>
      <c r="H2285" s="9">
        <v>300</v>
      </c>
      <c r="I2285" s="9">
        <v>90.1</v>
      </c>
      <c r="J2285" s="9">
        <v>9.4</v>
      </c>
      <c r="K2285" s="9">
        <v>28.4</v>
      </c>
      <c r="L2285" s="9">
        <v>156.19999999999999</v>
      </c>
      <c r="M2285" s="9">
        <v>0.61</v>
      </c>
      <c r="N2285" s="14">
        <f t="shared" si="105"/>
        <v>0.67619047619047612</v>
      </c>
      <c r="O2285" s="14">
        <f t="shared" si="106"/>
        <v>6.2316546762590006</v>
      </c>
      <c r="P2285" s="9"/>
      <c r="Q2285" s="9"/>
      <c r="R2285" s="9"/>
      <c r="W2285" t="s">
        <v>3530</v>
      </c>
      <c r="X2285" s="6">
        <v>2004</v>
      </c>
      <c r="Z2285" s="6">
        <v>0</v>
      </c>
      <c r="AD2285" s="9">
        <v>42</v>
      </c>
    </row>
    <row r="2286" spans="1:30">
      <c r="A2286" s="9">
        <v>15</v>
      </c>
      <c r="B2286" s="9" t="str">
        <f t="shared" si="107"/>
        <v>CMX T8154</v>
      </c>
      <c r="C2286" s="9" t="s">
        <v>1900</v>
      </c>
      <c r="D2286" s="9" t="s">
        <v>3040</v>
      </c>
      <c r="E2286" s="38"/>
      <c r="F2286" s="9"/>
      <c r="G2286" s="9"/>
      <c r="H2286" s="9">
        <v>500</v>
      </c>
      <c r="I2286" s="9">
        <v>89.3</v>
      </c>
      <c r="J2286" s="9">
        <v>12.5</v>
      </c>
      <c r="K2286" s="9">
        <v>24.6</v>
      </c>
      <c r="L2286" s="9">
        <v>145.5</v>
      </c>
      <c r="M2286" s="9">
        <v>0.37</v>
      </c>
      <c r="N2286" s="14">
        <f t="shared" si="105"/>
        <v>0.39677419354838711</v>
      </c>
      <c r="O2286" s="14">
        <f t="shared" si="106"/>
        <v>5.4831325301204759</v>
      </c>
      <c r="P2286" s="9"/>
      <c r="Q2286" s="9"/>
      <c r="R2286" s="9"/>
      <c r="W2286" t="s">
        <v>3530</v>
      </c>
      <c r="X2286" s="6">
        <v>2004</v>
      </c>
      <c r="Z2286" s="6">
        <v>0</v>
      </c>
      <c r="AD2286" s="9">
        <v>62</v>
      </c>
    </row>
    <row r="2287" spans="1:30">
      <c r="A2287" s="9">
        <v>15</v>
      </c>
      <c r="B2287" s="9" t="str">
        <f t="shared" si="107"/>
        <v>CMX T8158</v>
      </c>
      <c r="C2287" s="9" t="s">
        <v>1900</v>
      </c>
      <c r="D2287" s="9" t="s">
        <v>3041</v>
      </c>
      <c r="E2287" s="38"/>
      <c r="F2287" s="9"/>
      <c r="G2287" s="9"/>
      <c r="H2287" s="9">
        <v>500</v>
      </c>
      <c r="I2287" s="9">
        <v>89.7</v>
      </c>
      <c r="J2287" s="9">
        <v>13.4</v>
      </c>
      <c r="K2287" s="9">
        <v>25.4</v>
      </c>
      <c r="L2287" s="9">
        <v>146.5</v>
      </c>
      <c r="M2287" s="9">
        <v>0.39</v>
      </c>
      <c r="N2287" s="14">
        <f t="shared" si="105"/>
        <v>0.42333333333333328</v>
      </c>
      <c r="O2287" s="14">
        <f t="shared" si="106"/>
        <v>4.9530000000000118</v>
      </c>
      <c r="P2287" s="9"/>
      <c r="Q2287" s="9"/>
      <c r="R2287" s="9"/>
      <c r="W2287" t="s">
        <v>3530</v>
      </c>
      <c r="X2287" s="6">
        <v>2004</v>
      </c>
      <c r="Z2287" s="6">
        <v>0</v>
      </c>
      <c r="AD2287" s="9">
        <v>60</v>
      </c>
    </row>
    <row r="2288" spans="1:30">
      <c r="A2288" s="9">
        <v>15</v>
      </c>
      <c r="B2288" s="9" t="str">
        <f t="shared" si="107"/>
        <v>CPA 15/300</v>
      </c>
      <c r="C2288" s="9" t="s">
        <v>3042</v>
      </c>
      <c r="D2288" s="9" t="s">
        <v>3043</v>
      </c>
      <c r="E2288" s="38"/>
      <c r="F2288" s="9"/>
      <c r="G2288" s="9"/>
      <c r="H2288" s="9">
        <v>300</v>
      </c>
      <c r="I2288" s="9"/>
      <c r="J2288" s="9">
        <v>2</v>
      </c>
      <c r="K2288" s="9">
        <v>37.1</v>
      </c>
      <c r="L2288" s="9">
        <v>258.2</v>
      </c>
      <c r="M2288" s="9">
        <v>0.34</v>
      </c>
      <c r="N2288" s="14">
        <f t="shared" si="105"/>
        <v>0.371</v>
      </c>
      <c r="O2288" s="14">
        <f t="shared" si="106"/>
        <v>4.0690322580645182</v>
      </c>
      <c r="P2288" s="9"/>
      <c r="Q2288" s="9"/>
      <c r="R2288" s="9"/>
      <c r="W2288" t="s">
        <v>3530</v>
      </c>
      <c r="X2288" s="6">
        <v>2004</v>
      </c>
      <c r="Z2288" s="6">
        <v>0</v>
      </c>
      <c r="AD2288" s="9">
        <v>100</v>
      </c>
    </row>
    <row r="2289" spans="1:30">
      <c r="A2289" s="9">
        <v>15</v>
      </c>
      <c r="B2289" s="9" t="str">
        <f t="shared" si="107"/>
        <v>CPA 15/300</v>
      </c>
      <c r="C2289" s="9" t="s">
        <v>3042</v>
      </c>
      <c r="D2289" s="9" t="s">
        <v>3043</v>
      </c>
      <c r="E2289" s="38"/>
      <c r="F2289" s="9"/>
      <c r="G2289" s="9"/>
      <c r="H2289" s="9">
        <v>300</v>
      </c>
      <c r="I2289" s="9">
        <v>95.3</v>
      </c>
      <c r="J2289" s="9">
        <v>7.5</v>
      </c>
      <c r="K2289" s="9">
        <v>36.9</v>
      </c>
      <c r="L2289" s="9">
        <v>161.5</v>
      </c>
      <c r="M2289" s="9">
        <v>0.35499999999999998</v>
      </c>
      <c r="N2289" s="14">
        <f t="shared" si="105"/>
        <v>0.36899999999999999</v>
      </c>
      <c r="O2289" s="14">
        <f t="shared" si="106"/>
        <v>9.3567857142857012</v>
      </c>
      <c r="P2289" s="9"/>
      <c r="Q2289" s="9"/>
      <c r="R2289" s="9"/>
      <c r="W2289" t="s">
        <v>3530</v>
      </c>
      <c r="X2289" s="6">
        <v>2004</v>
      </c>
      <c r="Z2289" s="6">
        <v>0</v>
      </c>
      <c r="AD2289" s="9">
        <v>100</v>
      </c>
    </row>
    <row r="2290" spans="1:30">
      <c r="A2290" s="9">
        <v>15</v>
      </c>
      <c r="B2290" s="9" t="str">
        <f t="shared" si="107"/>
        <v>Craaft 15/400LC</v>
      </c>
      <c r="C2290" s="9" t="s">
        <v>1135</v>
      </c>
      <c r="D2290" s="9" t="s">
        <v>3044</v>
      </c>
      <c r="E2290" s="38"/>
      <c r="F2290" s="9"/>
      <c r="G2290" s="9"/>
      <c r="H2290" s="9">
        <v>400</v>
      </c>
      <c r="I2290" s="9">
        <v>101</v>
      </c>
      <c r="J2290" s="9">
        <v>3</v>
      </c>
      <c r="K2290" s="9">
        <v>41</v>
      </c>
      <c r="L2290" s="9">
        <v>285</v>
      </c>
      <c r="M2290" s="9">
        <v>0.24</v>
      </c>
      <c r="N2290" s="14">
        <f t="shared" si="105"/>
        <v>0.25</v>
      </c>
      <c r="O2290" s="14">
        <f t="shared" si="106"/>
        <v>5.9999999999999893</v>
      </c>
      <c r="P2290" s="9"/>
      <c r="Q2290" s="9"/>
      <c r="R2290" s="9"/>
      <c r="W2290" t="s">
        <v>3530</v>
      </c>
      <c r="X2290" s="6">
        <v>2004</v>
      </c>
      <c r="Z2290" s="6">
        <v>0</v>
      </c>
      <c r="AD2290" s="9">
        <v>164</v>
      </c>
    </row>
    <row r="2291" spans="1:30">
      <c r="A2291" s="9">
        <v>15</v>
      </c>
      <c r="B2291" s="9" t="str">
        <f t="shared" si="107"/>
        <v>Craaft 15XR600</v>
      </c>
      <c r="C2291" s="9" t="s">
        <v>1135</v>
      </c>
      <c r="D2291" s="9" t="s">
        <v>3045</v>
      </c>
      <c r="E2291" s="38"/>
      <c r="F2291" s="9"/>
      <c r="G2291" s="9"/>
      <c r="H2291" s="9">
        <v>600</v>
      </c>
      <c r="I2291" s="9">
        <v>99</v>
      </c>
      <c r="J2291" s="9">
        <v>5</v>
      </c>
      <c r="K2291" s="9">
        <v>52</v>
      </c>
      <c r="L2291" s="9">
        <v>141</v>
      </c>
      <c r="M2291" s="9">
        <v>0.37</v>
      </c>
      <c r="N2291" s="14">
        <f t="shared" si="105"/>
        <v>0.40944881889763779</v>
      </c>
      <c r="O2291" s="14">
        <f t="shared" si="106"/>
        <v>3.8403193612774493</v>
      </c>
      <c r="P2291" s="9"/>
      <c r="Q2291" s="9"/>
      <c r="R2291" s="9"/>
      <c r="W2291" t="s">
        <v>3530</v>
      </c>
      <c r="X2291" s="6">
        <v>2004</v>
      </c>
      <c r="Z2291" s="6">
        <v>0</v>
      </c>
      <c r="AD2291" s="9">
        <v>127</v>
      </c>
    </row>
    <row r="2292" spans="1:30">
      <c r="A2292" s="9">
        <v>15</v>
      </c>
      <c r="B2292" s="9" t="str">
        <f t="shared" si="107"/>
        <v>Craaft 15XR800</v>
      </c>
      <c r="C2292" s="9" t="s">
        <v>1135</v>
      </c>
      <c r="D2292" s="9" t="s">
        <v>3046</v>
      </c>
      <c r="E2292" s="38"/>
      <c r="F2292" s="9"/>
      <c r="G2292" s="9"/>
      <c r="H2292" s="9">
        <v>800</v>
      </c>
      <c r="I2292" s="9">
        <v>100</v>
      </c>
      <c r="J2292" s="9">
        <v>5</v>
      </c>
      <c r="K2292" s="9">
        <v>45</v>
      </c>
      <c r="L2292" s="9">
        <v>108</v>
      </c>
      <c r="M2292" s="9">
        <v>0.37</v>
      </c>
      <c r="N2292" s="14">
        <f t="shared" si="105"/>
        <v>0.39823008849557523</v>
      </c>
      <c r="O2292" s="14">
        <f t="shared" si="106"/>
        <v>5.2194357366771165</v>
      </c>
      <c r="P2292" s="9"/>
      <c r="Q2292" s="9"/>
      <c r="R2292" s="9"/>
      <c r="W2292" t="s">
        <v>3530</v>
      </c>
      <c r="X2292" s="6">
        <v>2004</v>
      </c>
      <c r="Z2292" s="6">
        <v>0</v>
      </c>
      <c r="AD2292" s="9">
        <v>113</v>
      </c>
    </row>
    <row r="2293" spans="1:30">
      <c r="A2293" s="9">
        <v>15</v>
      </c>
      <c r="B2293" s="9" t="str">
        <f t="shared" si="107"/>
        <v>Crunch BL154</v>
      </c>
      <c r="C2293" s="9" t="s">
        <v>1137</v>
      </c>
      <c r="D2293" s="9" t="s">
        <v>3047</v>
      </c>
      <c r="E2293" s="38"/>
      <c r="F2293" s="9"/>
      <c r="G2293" s="9"/>
      <c r="H2293" s="9">
        <v>200</v>
      </c>
      <c r="I2293" s="9">
        <v>92</v>
      </c>
      <c r="J2293" s="9">
        <v>6.6</v>
      </c>
      <c r="K2293" s="9">
        <v>25</v>
      </c>
      <c r="L2293" s="9">
        <v>356.8</v>
      </c>
      <c r="M2293" s="9">
        <v>0.52400000000000002</v>
      </c>
      <c r="N2293" s="14">
        <f t="shared" si="105"/>
        <v>0.55555555555555558</v>
      </c>
      <c r="O2293" s="14">
        <f t="shared" si="106"/>
        <v>9.2253521126760543</v>
      </c>
      <c r="P2293" s="9"/>
      <c r="Q2293" s="9"/>
      <c r="R2293" s="9"/>
      <c r="W2293" t="s">
        <v>3530</v>
      </c>
      <c r="X2293" s="6">
        <v>2004</v>
      </c>
      <c r="Z2293" s="6">
        <v>0</v>
      </c>
      <c r="AD2293" s="9">
        <v>45</v>
      </c>
    </row>
    <row r="2294" spans="1:30">
      <c r="A2294" s="9">
        <v>15</v>
      </c>
      <c r="B2294" s="9" t="str">
        <f t="shared" si="107"/>
        <v>Crunch CR154</v>
      </c>
      <c r="C2294" s="9" t="s">
        <v>1137</v>
      </c>
      <c r="D2294" s="9" t="s">
        <v>3048</v>
      </c>
      <c r="E2294" s="38"/>
      <c r="F2294" s="9"/>
      <c r="G2294" s="9"/>
      <c r="H2294" s="9">
        <v>225</v>
      </c>
      <c r="I2294" s="9">
        <v>92</v>
      </c>
      <c r="J2294" s="9">
        <v>6.1</v>
      </c>
      <c r="K2294" s="9">
        <v>25</v>
      </c>
      <c r="L2294" s="9">
        <v>365.3</v>
      </c>
      <c r="M2294" s="9">
        <v>0.56040000000000001</v>
      </c>
      <c r="N2294" s="14">
        <f t="shared" si="105"/>
        <v>0.625</v>
      </c>
      <c r="O2294" s="14">
        <f t="shared" si="106"/>
        <v>5.4218266253869976</v>
      </c>
      <c r="P2294" s="9"/>
      <c r="Q2294" s="9"/>
      <c r="R2294" s="9"/>
      <c r="W2294" t="s">
        <v>3530</v>
      </c>
      <c r="X2294" s="6">
        <v>2004</v>
      </c>
      <c r="Z2294" s="6">
        <v>0</v>
      </c>
      <c r="AD2294" s="9">
        <v>40</v>
      </c>
    </row>
    <row r="2295" spans="1:30">
      <c r="A2295" s="9">
        <v>15</v>
      </c>
      <c r="B2295" s="9" t="str">
        <f t="shared" si="107"/>
        <v>Crunch CR158</v>
      </c>
      <c r="C2295" s="9" t="s">
        <v>1137</v>
      </c>
      <c r="D2295" s="9" t="s">
        <v>3049</v>
      </c>
      <c r="E2295" s="38"/>
      <c r="F2295" s="9"/>
      <c r="G2295" s="9"/>
      <c r="H2295" s="9">
        <v>225</v>
      </c>
      <c r="I2295" s="9">
        <v>91</v>
      </c>
      <c r="J2295" s="9">
        <v>6.6</v>
      </c>
      <c r="K2295" s="9">
        <v>20</v>
      </c>
      <c r="L2295" s="9">
        <v>501.3</v>
      </c>
      <c r="M2295" s="9">
        <v>0.43230000000000002</v>
      </c>
      <c r="N2295" s="14">
        <f t="shared" si="105"/>
        <v>0.45454545454545453</v>
      </c>
      <c r="O2295" s="14">
        <f t="shared" si="106"/>
        <v>8.8332652227217103</v>
      </c>
      <c r="P2295" s="9"/>
      <c r="Q2295" s="9"/>
      <c r="R2295" s="9"/>
      <c r="W2295" t="s">
        <v>3530</v>
      </c>
      <c r="X2295" s="6">
        <v>2004</v>
      </c>
      <c r="Z2295" s="6">
        <v>0</v>
      </c>
      <c r="AD2295" s="9">
        <v>44</v>
      </c>
    </row>
    <row r="2296" spans="1:30">
      <c r="A2296" s="9">
        <v>15</v>
      </c>
      <c r="B2296" s="9" t="str">
        <f t="shared" si="107"/>
        <v>Crunch CR15PRO-04</v>
      </c>
      <c r="C2296" s="9" t="s">
        <v>1137</v>
      </c>
      <c r="D2296" s="9" t="s">
        <v>3050</v>
      </c>
      <c r="E2296" s="38"/>
      <c r="F2296" s="9"/>
      <c r="G2296" s="9"/>
      <c r="H2296" s="9">
        <v>400</v>
      </c>
      <c r="I2296" s="9">
        <v>96</v>
      </c>
      <c r="J2296" s="9">
        <v>6.6</v>
      </c>
      <c r="K2296" s="9">
        <v>32</v>
      </c>
      <c r="L2296" s="9">
        <v>260.5</v>
      </c>
      <c r="M2296" s="9">
        <v>0.35089999999999999</v>
      </c>
      <c r="N2296" s="14">
        <f t="shared" si="105"/>
        <v>0.37209302325581395</v>
      </c>
      <c r="O2296" s="14">
        <f t="shared" si="106"/>
        <v>6.1608690881158745</v>
      </c>
      <c r="P2296" s="9"/>
      <c r="Q2296" s="9"/>
      <c r="R2296" s="9"/>
      <c r="W2296" t="s">
        <v>3530</v>
      </c>
      <c r="X2296" s="6">
        <v>2004</v>
      </c>
      <c r="Z2296" s="6">
        <v>0</v>
      </c>
      <c r="AD2296" s="9">
        <v>86</v>
      </c>
    </row>
    <row r="2297" spans="1:30">
      <c r="A2297" s="9">
        <v>15</v>
      </c>
      <c r="B2297" s="9" t="str">
        <f t="shared" si="107"/>
        <v>Crunch CR15PRO-08</v>
      </c>
      <c r="C2297" s="9" t="s">
        <v>1137</v>
      </c>
      <c r="D2297" s="9" t="s">
        <v>3051</v>
      </c>
      <c r="E2297" s="38"/>
      <c r="F2297" s="9"/>
      <c r="G2297" s="9"/>
      <c r="H2297" s="9">
        <v>400</v>
      </c>
      <c r="I2297" s="9">
        <v>96</v>
      </c>
      <c r="J2297" s="9">
        <v>6.6</v>
      </c>
      <c r="K2297" s="9">
        <v>29</v>
      </c>
      <c r="L2297" s="9">
        <v>354</v>
      </c>
      <c r="M2297" s="9">
        <v>0.35220000000000001</v>
      </c>
      <c r="N2297" s="14">
        <f t="shared" si="105"/>
        <v>0.37179487179487181</v>
      </c>
      <c r="O2297" s="14">
        <f t="shared" si="106"/>
        <v>6.68267469248888</v>
      </c>
      <c r="P2297" s="9"/>
      <c r="Q2297" s="9"/>
      <c r="R2297" s="9"/>
      <c r="W2297" t="s">
        <v>3530</v>
      </c>
      <c r="X2297" s="6">
        <v>2004</v>
      </c>
      <c r="Z2297" s="6">
        <v>0</v>
      </c>
      <c r="AD2297" s="9">
        <v>78</v>
      </c>
    </row>
    <row r="2298" spans="1:30">
      <c r="A2298" s="9">
        <v>15</v>
      </c>
      <c r="B2298" s="9" t="str">
        <f t="shared" si="107"/>
        <v>Crunch CR15WTP-04</v>
      </c>
      <c r="C2298" s="9" t="s">
        <v>1137</v>
      </c>
      <c r="D2298" s="9" t="s">
        <v>3052</v>
      </c>
      <c r="E2298" s="38"/>
      <c r="F2298" s="9"/>
      <c r="G2298" s="9"/>
      <c r="H2298" s="9">
        <v>275</v>
      </c>
      <c r="I2298" s="9">
        <v>93</v>
      </c>
      <c r="J2298" s="9">
        <v>6.6</v>
      </c>
      <c r="K2298" s="9">
        <v>35</v>
      </c>
      <c r="L2298" s="9">
        <v>188</v>
      </c>
      <c r="M2298" s="9">
        <v>0.52470000000000006</v>
      </c>
      <c r="N2298" s="14">
        <f t="shared" si="105"/>
        <v>0.57377049180327866</v>
      </c>
      <c r="O2298" s="14">
        <f t="shared" si="106"/>
        <v>6.1352019510239657</v>
      </c>
      <c r="P2298" s="9"/>
      <c r="Q2298" s="9"/>
      <c r="R2298" s="9"/>
      <c r="W2298" t="s">
        <v>3530</v>
      </c>
      <c r="X2298" s="6">
        <v>2004</v>
      </c>
      <c r="Z2298" s="6">
        <v>0</v>
      </c>
      <c r="AD2298" s="9">
        <v>61</v>
      </c>
    </row>
    <row r="2299" spans="1:30">
      <c r="A2299" s="9">
        <v>15</v>
      </c>
      <c r="B2299" s="9" t="str">
        <f t="shared" si="107"/>
        <v>Crunch CR15WTP-08</v>
      </c>
      <c r="C2299" s="9" t="s">
        <v>1137</v>
      </c>
      <c r="D2299" s="9" t="s">
        <v>3053</v>
      </c>
      <c r="E2299" s="38"/>
      <c r="F2299" s="9"/>
      <c r="G2299" s="9"/>
      <c r="H2299" s="9">
        <v>300</v>
      </c>
      <c r="I2299" s="9">
        <v>98</v>
      </c>
      <c r="J2299" s="9">
        <v>6.6</v>
      </c>
      <c r="K2299" s="9">
        <v>44</v>
      </c>
      <c r="L2299" s="9">
        <v>160.6</v>
      </c>
      <c r="M2299" s="9">
        <v>0.29549999999999998</v>
      </c>
      <c r="N2299" s="14">
        <f t="shared" si="105"/>
        <v>0.30985915492957744</v>
      </c>
      <c r="O2299" s="14">
        <f t="shared" si="106"/>
        <v>6.3766552231486093</v>
      </c>
      <c r="P2299" s="9"/>
      <c r="Q2299" s="9"/>
      <c r="R2299" s="9"/>
      <c r="W2299" t="s">
        <v>3530</v>
      </c>
      <c r="X2299" s="6">
        <v>2004</v>
      </c>
      <c r="Z2299" s="6">
        <v>0</v>
      </c>
      <c r="AD2299" s="9">
        <v>142</v>
      </c>
    </row>
    <row r="2300" spans="1:30">
      <c r="A2300" s="9">
        <v>15</v>
      </c>
      <c r="B2300" s="9" t="str">
        <f t="shared" si="107"/>
        <v>D.A.S. 15B</v>
      </c>
      <c r="C2300" s="9" t="s">
        <v>1913</v>
      </c>
      <c r="D2300" s="9" t="s">
        <v>3054</v>
      </c>
      <c r="E2300" s="38"/>
      <c r="F2300" s="9"/>
      <c r="G2300" s="9"/>
      <c r="H2300" s="9">
        <v>500</v>
      </c>
      <c r="I2300" s="9">
        <v>101</v>
      </c>
      <c r="J2300" s="9">
        <v>4</v>
      </c>
      <c r="K2300" s="9">
        <v>42</v>
      </c>
      <c r="L2300" s="9">
        <v>198</v>
      </c>
      <c r="M2300" s="9">
        <v>0.23699999999999999</v>
      </c>
      <c r="N2300" s="14">
        <f t="shared" si="105"/>
        <v>0.24561403508771928</v>
      </c>
      <c r="O2300" s="14">
        <f t="shared" si="106"/>
        <v>6.7576374745417809</v>
      </c>
      <c r="P2300" s="9"/>
      <c r="Q2300" s="9"/>
      <c r="R2300" s="9"/>
      <c r="W2300" t="s">
        <v>3530</v>
      </c>
      <c r="X2300" s="6">
        <v>2004</v>
      </c>
      <c r="Z2300" s="6">
        <v>0</v>
      </c>
      <c r="AD2300" s="9">
        <v>171</v>
      </c>
    </row>
    <row r="2301" spans="1:30">
      <c r="A2301" s="9">
        <v>15</v>
      </c>
      <c r="B2301" s="9" t="str">
        <f t="shared" si="107"/>
        <v>D.A.S. 15BN</v>
      </c>
      <c r="C2301" s="9" t="s">
        <v>1913</v>
      </c>
      <c r="D2301" s="9" t="s">
        <v>3055</v>
      </c>
      <c r="E2301" s="38"/>
      <c r="F2301" s="9"/>
      <c r="G2301" s="9"/>
      <c r="H2301" s="9">
        <v>500</v>
      </c>
      <c r="I2301" s="9">
        <v>101.5</v>
      </c>
      <c r="J2301" s="9">
        <v>4</v>
      </c>
      <c r="K2301" s="9">
        <v>44</v>
      </c>
      <c r="L2301" s="9">
        <v>181</v>
      </c>
      <c r="M2301" s="9">
        <v>0.20799999999999999</v>
      </c>
      <c r="N2301" s="14">
        <f t="shared" si="105"/>
        <v>0.21463414634146341</v>
      </c>
      <c r="O2301" s="14">
        <f t="shared" si="106"/>
        <v>6.7294117647058949</v>
      </c>
      <c r="P2301" s="9"/>
      <c r="Q2301" s="9"/>
      <c r="R2301" s="9"/>
      <c r="W2301" t="s">
        <v>3530</v>
      </c>
      <c r="X2301" s="6">
        <v>2004</v>
      </c>
      <c r="Z2301" s="6">
        <v>0</v>
      </c>
      <c r="AD2301" s="9">
        <v>205</v>
      </c>
    </row>
    <row r="2302" spans="1:30">
      <c r="A2302" s="9">
        <v>15</v>
      </c>
      <c r="B2302" s="9" t="str">
        <f t="shared" si="107"/>
        <v>D.A.S. 15G</v>
      </c>
      <c r="C2302" s="9" t="s">
        <v>1913</v>
      </c>
      <c r="D2302" s="9" t="s">
        <v>3056</v>
      </c>
      <c r="E2302" s="38"/>
      <c r="F2302" s="9"/>
      <c r="G2302" s="9"/>
      <c r="H2302" s="9">
        <v>700</v>
      </c>
      <c r="I2302" s="9">
        <v>98</v>
      </c>
      <c r="J2302" s="9">
        <v>6</v>
      </c>
      <c r="K2302" s="9">
        <v>35</v>
      </c>
      <c r="L2302" s="9">
        <v>225</v>
      </c>
      <c r="M2302" s="9">
        <v>0.26100000000000001</v>
      </c>
      <c r="N2302" s="14">
        <f t="shared" si="105"/>
        <v>0.27131782945736432</v>
      </c>
      <c r="O2302" s="14">
        <f t="shared" si="106"/>
        <v>6.8632607062359279</v>
      </c>
      <c r="P2302" s="9"/>
      <c r="Q2302" s="9"/>
      <c r="R2302" s="9"/>
      <c r="W2302" t="s">
        <v>3530</v>
      </c>
      <c r="X2302" s="6">
        <v>2004</v>
      </c>
      <c r="Z2302" s="6">
        <v>0</v>
      </c>
      <c r="AD2302" s="9">
        <v>129</v>
      </c>
    </row>
    <row r="2303" spans="1:30">
      <c r="A2303" s="9">
        <v>15</v>
      </c>
      <c r="B2303" s="9" t="str">
        <f t="shared" si="107"/>
        <v>D.A.S. 15GN</v>
      </c>
      <c r="C2303" s="9" t="s">
        <v>1913</v>
      </c>
      <c r="D2303" s="9" t="s">
        <v>3057</v>
      </c>
      <c r="E2303" s="38"/>
      <c r="F2303" s="9"/>
      <c r="G2303" s="9"/>
      <c r="H2303" s="9">
        <v>700</v>
      </c>
      <c r="I2303" s="9">
        <v>98</v>
      </c>
      <c r="J2303" s="9">
        <v>6</v>
      </c>
      <c r="K2303" s="9">
        <v>36</v>
      </c>
      <c r="L2303" s="9">
        <v>197</v>
      </c>
      <c r="M2303" s="9">
        <v>0.223</v>
      </c>
      <c r="N2303" s="14">
        <f t="shared" si="105"/>
        <v>0.23076923076923078</v>
      </c>
      <c r="O2303" s="14">
        <f t="shared" si="106"/>
        <v>6.623762376237627</v>
      </c>
      <c r="P2303" s="9"/>
      <c r="Q2303" s="9"/>
      <c r="R2303" s="9"/>
      <c r="W2303" t="s">
        <v>3530</v>
      </c>
      <c r="X2303" s="6">
        <v>2004</v>
      </c>
      <c r="Z2303" s="6">
        <v>0</v>
      </c>
      <c r="AD2303" s="9">
        <v>156</v>
      </c>
    </row>
    <row r="2304" spans="1:30">
      <c r="A2304" s="9">
        <v>15</v>
      </c>
      <c r="B2304" s="9" t="str">
        <f t="shared" si="107"/>
        <v>D.A.S. 15H</v>
      </c>
      <c r="C2304" s="9" t="s">
        <v>1913</v>
      </c>
      <c r="D2304" s="9" t="s">
        <v>3058</v>
      </c>
      <c r="E2304" s="38"/>
      <c r="F2304" s="9"/>
      <c r="G2304" s="9"/>
      <c r="H2304" s="9">
        <v>600</v>
      </c>
      <c r="I2304" s="9">
        <v>96.5</v>
      </c>
      <c r="J2304" s="9">
        <v>6</v>
      </c>
      <c r="K2304" s="9">
        <v>35</v>
      </c>
      <c r="L2304" s="9">
        <v>203</v>
      </c>
      <c r="M2304" s="9">
        <v>0.28999999999999998</v>
      </c>
      <c r="N2304" s="14">
        <f t="shared" si="105"/>
        <v>0.30172413793103448</v>
      </c>
      <c r="O2304" s="14">
        <f t="shared" si="106"/>
        <v>7.4632352941176459</v>
      </c>
      <c r="P2304" s="9"/>
      <c r="Q2304" s="9"/>
      <c r="R2304" s="9"/>
      <c r="W2304" t="s">
        <v>3530</v>
      </c>
      <c r="X2304" s="6">
        <v>2004</v>
      </c>
      <c r="Z2304" s="6">
        <v>0</v>
      </c>
      <c r="AD2304" s="9">
        <v>116</v>
      </c>
    </row>
    <row r="2305" spans="1:30">
      <c r="A2305" s="9">
        <v>15</v>
      </c>
      <c r="B2305" s="9" t="str">
        <f t="shared" si="107"/>
        <v>D.A.S. 15HM</v>
      </c>
      <c r="C2305" s="9" t="s">
        <v>1913</v>
      </c>
      <c r="D2305" s="9" t="s">
        <v>3059</v>
      </c>
      <c r="E2305" s="38"/>
      <c r="F2305" s="9"/>
      <c r="G2305" s="9"/>
      <c r="H2305" s="9">
        <v>500</v>
      </c>
      <c r="I2305" s="9">
        <v>99.5</v>
      </c>
      <c r="J2305" s="9">
        <v>4</v>
      </c>
      <c r="K2305" s="9">
        <v>43</v>
      </c>
      <c r="L2305" s="9">
        <v>178</v>
      </c>
      <c r="M2305" s="9">
        <v>0.28199999999999997</v>
      </c>
      <c r="N2305" s="14">
        <f t="shared" si="105"/>
        <v>0.29251700680272108</v>
      </c>
      <c r="O2305" s="14">
        <f t="shared" si="106"/>
        <v>7.8434670116429537</v>
      </c>
      <c r="P2305" s="9"/>
      <c r="Q2305" s="9"/>
      <c r="R2305" s="9"/>
      <c r="W2305" t="s">
        <v>3530</v>
      </c>
      <c r="X2305" s="6">
        <v>2004</v>
      </c>
      <c r="Z2305" s="6">
        <v>0</v>
      </c>
      <c r="AD2305" s="9">
        <v>147</v>
      </c>
    </row>
    <row r="2306" spans="1:30">
      <c r="A2306" s="9">
        <v>15</v>
      </c>
      <c r="B2306" s="9" t="str">
        <f t="shared" si="107"/>
        <v>D.A.S. 15L</v>
      </c>
      <c r="C2306" s="9" t="s">
        <v>1913</v>
      </c>
      <c r="D2306" s="9" t="s">
        <v>3060</v>
      </c>
      <c r="E2306" s="38"/>
      <c r="F2306" s="9"/>
      <c r="G2306" s="9"/>
      <c r="H2306" s="9">
        <v>400</v>
      </c>
      <c r="I2306" s="9">
        <v>98</v>
      </c>
      <c r="J2306" s="9">
        <v>6</v>
      </c>
      <c r="K2306" s="9">
        <v>38</v>
      </c>
      <c r="L2306" s="9">
        <v>263</v>
      </c>
      <c r="M2306" s="9">
        <v>0.41899999999999998</v>
      </c>
      <c r="N2306" s="14">
        <f t="shared" ref="N2306:N2369" si="108">IF(AD2306&gt;0,K2306/AD2306,0)</f>
        <v>0.44186046511627908</v>
      </c>
      <c r="O2306" s="14">
        <f t="shared" ref="O2306:O2369" si="109">IF(AD2306&gt;0,1/(1/M2306-1/N2306),0)</f>
        <v>8.0986775178026242</v>
      </c>
      <c r="P2306" s="9"/>
      <c r="Q2306" s="9"/>
      <c r="R2306" s="9"/>
      <c r="W2306" t="s">
        <v>3530</v>
      </c>
      <c r="X2306" s="6">
        <v>2004</v>
      </c>
      <c r="Z2306" s="6">
        <v>0</v>
      </c>
      <c r="AD2306" s="9">
        <v>86</v>
      </c>
    </row>
    <row r="2307" spans="1:30">
      <c r="A2307" s="9">
        <v>15</v>
      </c>
      <c r="B2307" s="9" t="str">
        <f t="shared" ref="B2307:B2370" si="110">CONCATENATE(C2307,CHAR(32),D2307)</f>
        <v>D.A.S. 15LM</v>
      </c>
      <c r="C2307" s="9" t="s">
        <v>1913</v>
      </c>
      <c r="D2307" s="9" t="s">
        <v>3061</v>
      </c>
      <c r="E2307" s="38"/>
      <c r="F2307" s="9"/>
      <c r="G2307" s="9"/>
      <c r="H2307" s="9">
        <v>400</v>
      </c>
      <c r="I2307" s="9">
        <v>100</v>
      </c>
      <c r="J2307" s="9">
        <v>5</v>
      </c>
      <c r="K2307" s="9">
        <v>50</v>
      </c>
      <c r="L2307" s="9">
        <v>153</v>
      </c>
      <c r="M2307" s="9">
        <v>0.35299999999999998</v>
      </c>
      <c r="N2307" s="14">
        <f t="shared" si="108"/>
        <v>0.36764705882352944</v>
      </c>
      <c r="O2307" s="14">
        <f t="shared" si="109"/>
        <v>8.8604417670682327</v>
      </c>
      <c r="P2307" s="9"/>
      <c r="Q2307" s="9"/>
      <c r="R2307" s="9"/>
      <c r="W2307" t="s">
        <v>3530</v>
      </c>
      <c r="X2307" s="6">
        <v>2004</v>
      </c>
      <c r="Z2307" s="6">
        <v>0</v>
      </c>
      <c r="AD2307" s="9">
        <v>136</v>
      </c>
    </row>
    <row r="2308" spans="1:30">
      <c r="A2308" s="9">
        <v>15</v>
      </c>
      <c r="B2308" s="9" t="str">
        <f t="shared" si="110"/>
        <v>D.A.S. 15P</v>
      </c>
      <c r="C2308" s="9" t="s">
        <v>1913</v>
      </c>
      <c r="D2308" s="9" t="s">
        <v>3062</v>
      </c>
      <c r="E2308" s="38"/>
      <c r="F2308" s="9"/>
      <c r="G2308" s="9"/>
      <c r="H2308" s="9">
        <v>400</v>
      </c>
      <c r="I2308" s="9">
        <v>96.5</v>
      </c>
      <c r="J2308" s="9">
        <v>6</v>
      </c>
      <c r="K2308" s="9">
        <v>40</v>
      </c>
      <c r="L2308" s="9">
        <v>233</v>
      </c>
      <c r="M2308" s="9">
        <v>0.41899999999999998</v>
      </c>
      <c r="N2308" s="14">
        <f t="shared" si="108"/>
        <v>0.449438202247191</v>
      </c>
      <c r="O2308" s="14">
        <f t="shared" si="109"/>
        <v>6.1867847914359482</v>
      </c>
      <c r="P2308" s="9"/>
      <c r="Q2308" s="9"/>
      <c r="R2308" s="9"/>
      <c r="W2308" t="s">
        <v>3530</v>
      </c>
      <c r="X2308" s="6">
        <v>2004</v>
      </c>
      <c r="Z2308" s="6">
        <v>0</v>
      </c>
      <c r="AD2308" s="9">
        <v>89</v>
      </c>
    </row>
    <row r="2309" spans="1:30">
      <c r="A2309" s="9">
        <v>15</v>
      </c>
      <c r="B2309" s="9" t="str">
        <f t="shared" si="110"/>
        <v>D.A.S. 15S</v>
      </c>
      <c r="C2309" s="9" t="s">
        <v>1913</v>
      </c>
      <c r="D2309" s="9" t="s">
        <v>3063</v>
      </c>
      <c r="E2309" s="38"/>
      <c r="F2309" s="9"/>
      <c r="G2309" s="9"/>
      <c r="H2309" s="9">
        <v>800</v>
      </c>
      <c r="I2309" s="9">
        <v>96.5</v>
      </c>
      <c r="J2309" s="9">
        <v>8</v>
      </c>
      <c r="K2309" s="9">
        <v>35</v>
      </c>
      <c r="L2309" s="9">
        <v>188</v>
      </c>
      <c r="M2309" s="9">
        <v>0.28199999999999997</v>
      </c>
      <c r="N2309" s="14">
        <f t="shared" si="108"/>
        <v>0.29411764705882354</v>
      </c>
      <c r="O2309" s="14">
        <f t="shared" si="109"/>
        <v>6.8446601941747423</v>
      </c>
      <c r="P2309" s="9"/>
      <c r="Q2309" s="9"/>
      <c r="R2309" s="9"/>
      <c r="W2309" t="s">
        <v>3530</v>
      </c>
      <c r="X2309" s="6">
        <v>2004</v>
      </c>
      <c r="Z2309" s="6">
        <v>0</v>
      </c>
      <c r="AD2309" s="9">
        <v>119</v>
      </c>
    </row>
    <row r="2310" spans="1:30">
      <c r="A2310" s="9">
        <v>15</v>
      </c>
      <c r="B2310" s="9" t="str">
        <f t="shared" si="110"/>
        <v xml:space="preserve">Davis 40 RCA 15 </v>
      </c>
      <c r="C2310" s="9" t="s">
        <v>851</v>
      </c>
      <c r="D2310" s="9" t="s">
        <v>3064</v>
      </c>
      <c r="E2310" s="38"/>
      <c r="F2310" s="9"/>
      <c r="G2310" s="9"/>
      <c r="H2310" s="9"/>
      <c r="I2310" s="9">
        <v>96</v>
      </c>
      <c r="J2310" s="9">
        <v>5</v>
      </c>
      <c r="K2310" s="9">
        <v>27</v>
      </c>
      <c r="L2310" s="9">
        <v>350</v>
      </c>
      <c r="M2310" s="9">
        <v>0.28999999999999998</v>
      </c>
      <c r="N2310" s="14">
        <f t="shared" si="108"/>
        <v>0.29032258064516131</v>
      </c>
      <c r="O2310" s="14">
        <f t="shared" si="109"/>
        <v>260.99999999996754</v>
      </c>
      <c r="P2310" s="9"/>
      <c r="Q2310" s="9"/>
      <c r="R2310" s="9"/>
      <c r="W2310" t="s">
        <v>3530</v>
      </c>
      <c r="X2310" s="6">
        <v>2004</v>
      </c>
      <c r="Z2310" s="6">
        <v>0</v>
      </c>
      <c r="AD2310" s="9">
        <v>93</v>
      </c>
    </row>
    <row r="2311" spans="1:30">
      <c r="A2311" s="9">
        <v>15</v>
      </c>
      <c r="B2311" s="9" t="str">
        <f t="shared" si="110"/>
        <v>Earthquake dB15 800 MAX</v>
      </c>
      <c r="C2311" s="9" t="s">
        <v>1461</v>
      </c>
      <c r="D2311" s="9" t="s">
        <v>3065</v>
      </c>
      <c r="E2311" s="38"/>
      <c r="F2311" s="9"/>
      <c r="G2311" s="9"/>
      <c r="H2311" s="9">
        <v>800</v>
      </c>
      <c r="I2311" s="9">
        <v>92</v>
      </c>
      <c r="J2311" s="9"/>
      <c r="K2311" s="9">
        <v>26</v>
      </c>
      <c r="L2311" s="9">
        <v>154.16999999999999</v>
      </c>
      <c r="M2311" s="9">
        <v>0.73560000000000003</v>
      </c>
      <c r="N2311" s="14">
        <f t="shared" si="108"/>
        <v>0</v>
      </c>
      <c r="O2311" s="14">
        <f t="shared" si="109"/>
        <v>0</v>
      </c>
      <c r="P2311" s="9"/>
      <c r="Q2311" s="9"/>
      <c r="R2311" s="9"/>
      <c r="W2311" t="s">
        <v>3530</v>
      </c>
      <c r="X2311" s="6">
        <v>2004</v>
      </c>
      <c r="Z2311" s="6">
        <v>0</v>
      </c>
      <c r="AD2311" s="9"/>
    </row>
    <row r="2312" spans="1:30">
      <c r="A2312" s="9">
        <v>15</v>
      </c>
      <c r="B2312" s="9" t="str">
        <f t="shared" si="110"/>
        <v>Earthquake Magma 15</v>
      </c>
      <c r="C2312" s="9" t="s">
        <v>1461</v>
      </c>
      <c r="D2312" s="9" t="s">
        <v>3066</v>
      </c>
      <c r="E2312" s="38"/>
      <c r="F2312" s="9"/>
      <c r="G2312" s="9"/>
      <c r="H2312" s="9">
        <v>500</v>
      </c>
      <c r="I2312" s="9">
        <v>85</v>
      </c>
      <c r="J2312" s="9">
        <v>12</v>
      </c>
      <c r="K2312" s="9">
        <v>24</v>
      </c>
      <c r="L2312" s="9">
        <v>20.2</v>
      </c>
      <c r="M2312" s="9">
        <v>0.40720000000000001</v>
      </c>
      <c r="N2312" s="14">
        <f t="shared" si="108"/>
        <v>0</v>
      </c>
      <c r="O2312" s="14">
        <f t="shared" si="109"/>
        <v>0</v>
      </c>
      <c r="P2312" s="9"/>
      <c r="Q2312" s="9"/>
      <c r="R2312" s="9"/>
      <c r="W2312" t="s">
        <v>3530</v>
      </c>
      <c r="X2312" s="6">
        <v>2004</v>
      </c>
      <c r="Z2312" s="6">
        <v>0</v>
      </c>
      <c r="AD2312" s="9"/>
    </row>
    <row r="2313" spans="1:30">
      <c r="A2313" s="9">
        <v>15</v>
      </c>
      <c r="B2313" s="9" t="str">
        <f t="shared" si="110"/>
        <v>Earthquake TremorX 15R</v>
      </c>
      <c r="C2313" s="9" t="s">
        <v>1461</v>
      </c>
      <c r="D2313" s="9" t="s">
        <v>3067</v>
      </c>
      <c r="E2313" s="38"/>
      <c r="F2313" s="9"/>
      <c r="G2313" s="9"/>
      <c r="H2313" s="9">
        <v>800</v>
      </c>
      <c r="I2313" s="9">
        <v>85</v>
      </c>
      <c r="J2313" s="9">
        <v>12.5</v>
      </c>
      <c r="K2313" s="9">
        <v>28</v>
      </c>
      <c r="L2313" s="9">
        <v>35.1</v>
      </c>
      <c r="M2313" s="9">
        <v>0.49780000000000002</v>
      </c>
      <c r="N2313" s="14">
        <f t="shared" si="108"/>
        <v>0.56000000000000005</v>
      </c>
      <c r="O2313" s="14">
        <f t="shared" si="109"/>
        <v>4.4818006430868147</v>
      </c>
      <c r="P2313" s="9"/>
      <c r="Q2313" s="9"/>
      <c r="R2313" s="9"/>
      <c r="W2313" t="s">
        <v>3530</v>
      </c>
      <c r="X2313" s="6">
        <v>2004</v>
      </c>
      <c r="Z2313" s="6">
        <v>0</v>
      </c>
      <c r="AD2313" s="9">
        <v>50</v>
      </c>
    </row>
    <row r="2314" spans="1:30">
      <c r="A2314" s="9">
        <v>15</v>
      </c>
      <c r="B2314" s="9" t="str">
        <f t="shared" si="110"/>
        <v>EAW L15/554</v>
      </c>
      <c r="C2314" s="9" t="s">
        <v>2470</v>
      </c>
      <c r="D2314" s="9" t="s">
        <v>3068</v>
      </c>
      <c r="E2314" s="38"/>
      <c r="F2314" s="9"/>
      <c r="G2314" s="9"/>
      <c r="H2314" s="9">
        <v>200</v>
      </c>
      <c r="I2314" s="9">
        <v>100</v>
      </c>
      <c r="J2314" s="9">
        <v>4.5</v>
      </c>
      <c r="K2314" s="9">
        <v>33</v>
      </c>
      <c r="L2314" s="9">
        <v>340</v>
      </c>
      <c r="M2314" s="9">
        <v>0.2039</v>
      </c>
      <c r="N2314" s="14">
        <f t="shared" si="108"/>
        <v>0.21019108280254778</v>
      </c>
      <c r="O2314" s="14">
        <f t="shared" si="109"/>
        <v>6.8124936721676903</v>
      </c>
      <c r="P2314" s="9"/>
      <c r="Q2314" s="9"/>
      <c r="R2314" s="9"/>
      <c r="W2314" t="s">
        <v>3530</v>
      </c>
      <c r="X2314" s="6">
        <v>2004</v>
      </c>
      <c r="Z2314" s="6">
        <v>0</v>
      </c>
      <c r="AD2314" s="9">
        <v>157</v>
      </c>
    </row>
    <row r="2315" spans="1:30">
      <c r="A2315" s="9">
        <v>15</v>
      </c>
      <c r="B2315" s="9" t="str">
        <f t="shared" si="110"/>
        <v>EAW L15/P200A</v>
      </c>
      <c r="C2315" s="9" t="s">
        <v>2470</v>
      </c>
      <c r="D2315" s="9" t="s">
        <v>3069</v>
      </c>
      <c r="E2315" s="38"/>
      <c r="F2315" s="9"/>
      <c r="G2315" s="9"/>
      <c r="H2315" s="9">
        <v>300</v>
      </c>
      <c r="I2315" s="9">
        <v>96</v>
      </c>
      <c r="J2315" s="9">
        <v>9</v>
      </c>
      <c r="K2315" s="9">
        <v>29</v>
      </c>
      <c r="L2315" s="9">
        <v>280</v>
      </c>
      <c r="M2315" s="9">
        <v>0.2913</v>
      </c>
      <c r="N2315" s="14">
        <f t="shared" si="108"/>
        <v>0.29896907216494845</v>
      </c>
      <c r="O2315" s="14">
        <f t="shared" si="109"/>
        <v>11.355961822825677</v>
      </c>
      <c r="P2315" s="9"/>
      <c r="Q2315" s="9"/>
      <c r="R2315" s="9"/>
      <c r="W2315" t="s">
        <v>3530</v>
      </c>
      <c r="X2315" s="6">
        <v>2004</v>
      </c>
      <c r="Z2315" s="6">
        <v>0</v>
      </c>
      <c r="AD2315" s="9">
        <v>97</v>
      </c>
    </row>
    <row r="2316" spans="1:30">
      <c r="A2316" s="9">
        <v>15</v>
      </c>
      <c r="B2316" s="9" t="str">
        <f t="shared" si="110"/>
        <v>EAW PRO L15/542</v>
      </c>
      <c r="C2316" s="9" t="s">
        <v>2470</v>
      </c>
      <c r="D2316" s="9" t="s">
        <v>3070</v>
      </c>
      <c r="E2316" s="38"/>
      <c r="F2316" s="9"/>
      <c r="G2316" s="9"/>
      <c r="H2316" s="9">
        <v>300</v>
      </c>
      <c r="I2316" s="9">
        <v>98</v>
      </c>
      <c r="J2316" s="9">
        <v>4.5</v>
      </c>
      <c r="K2316" s="9">
        <v>36</v>
      </c>
      <c r="L2316" s="9">
        <v>250</v>
      </c>
      <c r="M2316" s="9">
        <v>0.29970000000000002</v>
      </c>
      <c r="N2316" s="14">
        <f t="shared" si="108"/>
        <v>0.31034482758620691</v>
      </c>
      <c r="O2316" s="14">
        <f t="shared" si="109"/>
        <v>8.7376093294460837</v>
      </c>
      <c r="P2316" s="9"/>
      <c r="Q2316" s="9"/>
      <c r="R2316" s="9"/>
      <c r="W2316" t="s">
        <v>3530</v>
      </c>
      <c r="X2316" s="6">
        <v>2004</v>
      </c>
      <c r="Z2316" s="6">
        <v>0</v>
      </c>
      <c r="AD2316" s="9">
        <v>116</v>
      </c>
    </row>
    <row r="2317" spans="1:30">
      <c r="A2317" s="9">
        <v>15</v>
      </c>
      <c r="B2317" s="9" t="str">
        <f t="shared" si="110"/>
        <v>Eighteen Sound 12LW1401 8 ohm</v>
      </c>
      <c r="C2317" s="9" t="s">
        <v>1145</v>
      </c>
      <c r="D2317" s="9" t="s">
        <v>3071</v>
      </c>
      <c r="E2317" s="38"/>
      <c r="F2317" s="9"/>
      <c r="G2317" s="9"/>
      <c r="H2317" s="9">
        <v>1000</v>
      </c>
      <c r="I2317" s="9">
        <v>98</v>
      </c>
      <c r="J2317" s="9">
        <v>9</v>
      </c>
      <c r="K2317" s="9">
        <v>42</v>
      </c>
      <c r="L2317" s="9">
        <v>131</v>
      </c>
      <c r="M2317" s="9">
        <v>0.27</v>
      </c>
      <c r="N2317" s="14">
        <f t="shared" si="108"/>
        <v>0.28000000000000003</v>
      </c>
      <c r="O2317" s="14">
        <f t="shared" si="109"/>
        <v>7.5600000000000103</v>
      </c>
      <c r="P2317" s="9"/>
      <c r="Q2317" s="9"/>
      <c r="R2317" s="9"/>
      <c r="W2317" t="s">
        <v>3530</v>
      </c>
      <c r="X2317" s="6">
        <v>2004</v>
      </c>
      <c r="Z2317" s="6">
        <v>0</v>
      </c>
      <c r="AD2317" s="9">
        <v>150</v>
      </c>
    </row>
    <row r="2318" spans="1:30">
      <c r="A2318" s="9">
        <v>15</v>
      </c>
      <c r="B2318" s="9" t="str">
        <f t="shared" si="110"/>
        <v>Eighteen Sound 15LW1400 8 ohm</v>
      </c>
      <c r="C2318" s="9" t="s">
        <v>1145</v>
      </c>
      <c r="D2318" s="9" t="s">
        <v>3072</v>
      </c>
      <c r="E2318" s="38"/>
      <c r="F2318" s="9"/>
      <c r="G2318" s="9"/>
      <c r="H2318" s="9">
        <v>1000</v>
      </c>
      <c r="I2318" s="9">
        <v>98</v>
      </c>
      <c r="J2318" s="9">
        <v>6.5</v>
      </c>
      <c r="K2318" s="9">
        <v>42</v>
      </c>
      <c r="L2318" s="9">
        <v>137</v>
      </c>
      <c r="M2318" s="9">
        <v>0.25</v>
      </c>
      <c r="N2318" s="14">
        <f t="shared" si="108"/>
        <v>0.25925925925925924</v>
      </c>
      <c r="O2318" s="14">
        <f t="shared" si="109"/>
        <v>7.0000000000000036</v>
      </c>
      <c r="P2318" s="9"/>
      <c r="Q2318" s="9"/>
      <c r="R2318" s="9"/>
      <c r="W2318" t="s">
        <v>3530</v>
      </c>
      <c r="X2318" s="6">
        <v>2004</v>
      </c>
      <c r="Z2318" s="6">
        <v>0</v>
      </c>
      <c r="AD2318" s="9">
        <v>162</v>
      </c>
    </row>
    <row r="2319" spans="1:30">
      <c r="A2319" s="9">
        <v>15</v>
      </c>
      <c r="B2319" s="9" t="str">
        <f t="shared" si="110"/>
        <v>Eighteen Sound 15LW1402 8 ohm</v>
      </c>
      <c r="C2319" s="9" t="s">
        <v>1145</v>
      </c>
      <c r="D2319" s="9" t="s">
        <v>3073</v>
      </c>
      <c r="E2319" s="38"/>
      <c r="F2319" s="9"/>
      <c r="G2319" s="9"/>
      <c r="H2319" s="9">
        <v>1000</v>
      </c>
      <c r="I2319" s="9">
        <v>97.5</v>
      </c>
      <c r="J2319" s="9">
        <v>7</v>
      </c>
      <c r="K2319" s="9">
        <v>42</v>
      </c>
      <c r="L2319" s="9">
        <v>126</v>
      </c>
      <c r="M2319" s="9">
        <v>0.28000000000000003</v>
      </c>
      <c r="N2319" s="14">
        <f t="shared" si="108"/>
        <v>0.28965517241379313</v>
      </c>
      <c r="O2319" s="14">
        <f t="shared" si="109"/>
        <v>8.3999999999999986</v>
      </c>
      <c r="P2319" s="9"/>
      <c r="Q2319" s="9"/>
      <c r="R2319" s="9"/>
      <c r="W2319" t="s">
        <v>3530</v>
      </c>
      <c r="X2319" s="6">
        <v>2004</v>
      </c>
      <c r="Z2319" s="6">
        <v>0</v>
      </c>
      <c r="AD2319" s="9">
        <v>145</v>
      </c>
    </row>
    <row r="2320" spans="1:30">
      <c r="A2320" s="9">
        <v>15</v>
      </c>
      <c r="B2320" s="9" t="str">
        <f t="shared" si="110"/>
        <v>Eighteen Sound 15MB606 8 ohm</v>
      </c>
      <c r="C2320" s="9" t="s">
        <v>1145</v>
      </c>
      <c r="D2320" s="9" t="s">
        <v>3074</v>
      </c>
      <c r="E2320" s="38"/>
      <c r="F2320" s="9"/>
      <c r="G2320" s="9"/>
      <c r="H2320" s="9">
        <v>400</v>
      </c>
      <c r="I2320" s="9">
        <v>101</v>
      </c>
      <c r="J2320" s="9">
        <v>4.5</v>
      </c>
      <c r="K2320" s="9">
        <v>43</v>
      </c>
      <c r="L2320" s="9">
        <v>223</v>
      </c>
      <c r="M2320" s="9">
        <v>0.35</v>
      </c>
      <c r="N2320" s="14">
        <f t="shared" si="108"/>
        <v>0.37068965517241381</v>
      </c>
      <c r="O2320" s="14">
        <f t="shared" si="109"/>
        <v>6.2708333333333268</v>
      </c>
      <c r="P2320" s="9"/>
      <c r="Q2320" s="9"/>
      <c r="R2320" s="9"/>
      <c r="W2320" t="s">
        <v>3530</v>
      </c>
      <c r="X2320" s="6">
        <v>2004</v>
      </c>
      <c r="Z2320" s="6">
        <v>0</v>
      </c>
      <c r="AD2320" s="9">
        <v>116</v>
      </c>
    </row>
    <row r="2321" spans="1:30">
      <c r="A2321" s="9">
        <v>15</v>
      </c>
      <c r="B2321" s="9" t="str">
        <f t="shared" si="110"/>
        <v>Eighteen Sound 15MB650 8 ohm</v>
      </c>
      <c r="C2321" s="9" t="s">
        <v>1145</v>
      </c>
      <c r="D2321" s="9" t="s">
        <v>3075</v>
      </c>
      <c r="E2321" s="38"/>
      <c r="F2321" s="9"/>
      <c r="G2321" s="9"/>
      <c r="H2321" s="9">
        <v>400</v>
      </c>
      <c r="I2321" s="9">
        <v>101.5</v>
      </c>
      <c r="J2321" s="9">
        <v>4</v>
      </c>
      <c r="K2321" s="9">
        <v>40</v>
      </c>
      <c r="L2321" s="9">
        <v>210</v>
      </c>
      <c r="M2321" s="9">
        <v>0.26</v>
      </c>
      <c r="N2321" s="14">
        <f t="shared" si="108"/>
        <v>0.27027027027027029</v>
      </c>
      <c r="O2321" s="14">
        <f t="shared" si="109"/>
        <v>6.8421052631578982</v>
      </c>
      <c r="P2321" s="9"/>
      <c r="Q2321" s="9"/>
      <c r="R2321" s="9"/>
      <c r="W2321" t="s">
        <v>3530</v>
      </c>
      <c r="X2321" s="6">
        <v>2004</v>
      </c>
      <c r="Z2321" s="6">
        <v>0</v>
      </c>
      <c r="AD2321" s="9">
        <v>148</v>
      </c>
    </row>
    <row r="2322" spans="1:30">
      <c r="A2322" s="9">
        <v>15</v>
      </c>
      <c r="B2322" s="9" t="str">
        <f t="shared" si="110"/>
        <v>Eighteen Sound 15MB700 8 ohm</v>
      </c>
      <c r="C2322" s="9" t="s">
        <v>1145</v>
      </c>
      <c r="D2322" s="9" t="s">
        <v>3076</v>
      </c>
      <c r="E2322" s="38"/>
      <c r="F2322" s="9"/>
      <c r="G2322" s="9"/>
      <c r="H2322" s="9">
        <v>400</v>
      </c>
      <c r="I2322" s="9">
        <v>103</v>
      </c>
      <c r="J2322" s="9">
        <v>5.5</v>
      </c>
      <c r="K2322" s="9">
        <v>42</v>
      </c>
      <c r="L2322" s="9">
        <v>202</v>
      </c>
      <c r="M2322" s="9">
        <v>0.28999999999999998</v>
      </c>
      <c r="N2322" s="14">
        <f t="shared" si="108"/>
        <v>0.31111111111111112</v>
      </c>
      <c r="O2322" s="14">
        <f t="shared" si="109"/>
        <v>4.273684210526314</v>
      </c>
      <c r="P2322" s="9"/>
      <c r="Q2322" s="9"/>
      <c r="R2322" s="9"/>
      <c r="W2322" t="s">
        <v>3530</v>
      </c>
      <c r="X2322" s="6">
        <v>2004</v>
      </c>
      <c r="Z2322" s="6">
        <v>0</v>
      </c>
      <c r="AD2322" s="9">
        <v>135</v>
      </c>
    </row>
    <row r="2323" spans="1:30">
      <c r="A2323" s="9">
        <v>15</v>
      </c>
      <c r="B2323" s="9" t="str">
        <f t="shared" si="110"/>
        <v>Eighteen Sound 15ND730 8 ohm</v>
      </c>
      <c r="C2323" s="9" t="s">
        <v>1145</v>
      </c>
      <c r="D2323" s="9" t="s">
        <v>3077</v>
      </c>
      <c r="E2323" s="38"/>
      <c r="F2323" s="9"/>
      <c r="G2323" s="9"/>
      <c r="H2323" s="9">
        <v>400</v>
      </c>
      <c r="I2323" s="9">
        <v>99</v>
      </c>
      <c r="J2323" s="9">
        <v>6.5</v>
      </c>
      <c r="K2323" s="9">
        <v>44</v>
      </c>
      <c r="L2323" s="9">
        <v>156</v>
      </c>
      <c r="M2323" s="9">
        <v>0.28999999999999998</v>
      </c>
      <c r="N2323" s="14">
        <f t="shared" si="108"/>
        <v>0.29931972789115646</v>
      </c>
      <c r="O2323" s="14">
        <f t="shared" si="109"/>
        <v>9.3138686131386592</v>
      </c>
      <c r="P2323" s="9"/>
      <c r="Q2323" s="9"/>
      <c r="R2323" s="9"/>
      <c r="W2323" t="s">
        <v>3530</v>
      </c>
      <c r="X2323" s="6">
        <v>2004</v>
      </c>
      <c r="Z2323" s="6">
        <v>0</v>
      </c>
      <c r="AD2323" s="9">
        <v>147</v>
      </c>
    </row>
    <row r="2324" spans="1:30">
      <c r="A2324" s="9">
        <v>15</v>
      </c>
      <c r="B2324" s="9" t="str">
        <f t="shared" si="110"/>
        <v>Eighteen Sound 15ND830 8 ohm</v>
      </c>
      <c r="C2324" s="9" t="s">
        <v>1145</v>
      </c>
      <c r="D2324" s="9" t="s">
        <v>3078</v>
      </c>
      <c r="E2324" s="38"/>
      <c r="F2324" s="9"/>
      <c r="G2324" s="9"/>
      <c r="H2324" s="9">
        <v>450</v>
      </c>
      <c r="I2324" s="9">
        <v>98</v>
      </c>
      <c r="J2324" s="9">
        <v>6.5</v>
      </c>
      <c r="K2324" s="9">
        <v>39</v>
      </c>
      <c r="L2324" s="9">
        <v>213</v>
      </c>
      <c r="M2324" s="9">
        <v>0.32</v>
      </c>
      <c r="N2324" s="14">
        <f t="shared" si="108"/>
        <v>0.35135135135135137</v>
      </c>
      <c r="O2324" s="14">
        <f t="shared" si="109"/>
        <v>3.5862068965517198</v>
      </c>
      <c r="P2324" s="9"/>
      <c r="Q2324" s="9"/>
      <c r="R2324" s="9"/>
      <c r="W2324" t="s">
        <v>3530</v>
      </c>
      <c r="X2324" s="6">
        <v>2004</v>
      </c>
      <c r="Z2324" s="6">
        <v>0</v>
      </c>
      <c r="AD2324" s="9">
        <v>111</v>
      </c>
    </row>
    <row r="2325" spans="1:30">
      <c r="A2325" s="9">
        <v>15</v>
      </c>
      <c r="B2325" s="9" t="str">
        <f t="shared" si="110"/>
        <v>Eighteen Sound 15ND930 8 ohm</v>
      </c>
      <c r="C2325" s="9" t="s">
        <v>1145</v>
      </c>
      <c r="D2325" s="9" t="s">
        <v>3079</v>
      </c>
      <c r="E2325" s="38"/>
      <c r="F2325" s="9"/>
      <c r="G2325" s="9"/>
      <c r="H2325" s="9">
        <v>500</v>
      </c>
      <c r="I2325" s="9">
        <v>98</v>
      </c>
      <c r="J2325" s="9">
        <v>7.5</v>
      </c>
      <c r="K2325" s="9">
        <v>36</v>
      </c>
      <c r="L2325" s="9">
        <v>206</v>
      </c>
      <c r="M2325" s="9">
        <v>0.22</v>
      </c>
      <c r="N2325" s="14">
        <f t="shared" si="108"/>
        <v>0.22929936305732485</v>
      </c>
      <c r="O2325" s="14">
        <f t="shared" si="109"/>
        <v>5.4246575342465517</v>
      </c>
      <c r="P2325" s="9"/>
      <c r="Q2325" s="9"/>
      <c r="R2325" s="9"/>
      <c r="W2325" t="s">
        <v>3530</v>
      </c>
      <c r="X2325" s="6">
        <v>2004</v>
      </c>
      <c r="Z2325" s="6">
        <v>0</v>
      </c>
      <c r="AD2325" s="9">
        <v>157</v>
      </c>
    </row>
    <row r="2326" spans="1:30">
      <c r="A2326" s="9">
        <v>15</v>
      </c>
      <c r="B2326" s="9" t="str">
        <f t="shared" si="110"/>
        <v>Eighteen Sound 15W1200 8 ohm</v>
      </c>
      <c r="C2326" s="9" t="s">
        <v>1145</v>
      </c>
      <c r="D2326" s="9" t="s">
        <v>3080</v>
      </c>
      <c r="E2326" s="38"/>
      <c r="F2326" s="9"/>
      <c r="G2326" s="9"/>
      <c r="H2326" s="9">
        <v>850</v>
      </c>
      <c r="I2326" s="9">
        <v>99.5</v>
      </c>
      <c r="J2326" s="9">
        <v>6</v>
      </c>
      <c r="K2326" s="9">
        <v>45</v>
      </c>
      <c r="L2326" s="9">
        <v>134</v>
      </c>
      <c r="M2326" s="9">
        <v>0.25</v>
      </c>
      <c r="N2326" s="14">
        <f t="shared" si="108"/>
        <v>0.26946107784431139</v>
      </c>
      <c r="O2326" s="14">
        <f t="shared" si="109"/>
        <v>3.4615384615384577</v>
      </c>
      <c r="P2326" s="9"/>
      <c r="Q2326" s="9"/>
      <c r="R2326" s="9"/>
      <c r="W2326" t="s">
        <v>3530</v>
      </c>
      <c r="X2326" s="6">
        <v>2004</v>
      </c>
      <c r="Z2326" s="6">
        <v>0</v>
      </c>
      <c r="AD2326" s="9">
        <v>167</v>
      </c>
    </row>
    <row r="2327" spans="1:30">
      <c r="A2327" s="9">
        <v>15</v>
      </c>
      <c r="B2327" s="9" t="str">
        <f t="shared" si="110"/>
        <v>Eighteen Sound 15W1300 8 ohm</v>
      </c>
      <c r="C2327" s="9" t="s">
        <v>1145</v>
      </c>
      <c r="D2327" s="9" t="s">
        <v>3081</v>
      </c>
      <c r="E2327" s="38"/>
      <c r="F2327" s="9"/>
      <c r="G2327" s="9"/>
      <c r="H2327" s="9">
        <v>700</v>
      </c>
      <c r="I2327" s="9">
        <v>99</v>
      </c>
      <c r="J2327" s="9">
        <v>6</v>
      </c>
      <c r="K2327" s="9">
        <v>46</v>
      </c>
      <c r="L2327" s="9">
        <v>138</v>
      </c>
      <c r="M2327" s="9">
        <v>0.36</v>
      </c>
      <c r="N2327" s="14">
        <f t="shared" si="108"/>
        <v>0.38983050847457629</v>
      </c>
      <c r="O2327" s="14">
        <f t="shared" si="109"/>
        <v>4.7045454545454533</v>
      </c>
      <c r="P2327" s="9"/>
      <c r="Q2327" s="9"/>
      <c r="R2327" s="9"/>
      <c r="W2327" t="s">
        <v>3530</v>
      </c>
      <c r="X2327" s="6">
        <v>2004</v>
      </c>
      <c r="Z2327" s="6">
        <v>0</v>
      </c>
      <c r="AD2327" s="9">
        <v>118</v>
      </c>
    </row>
    <row r="2328" spans="1:30">
      <c r="A2328" s="9">
        <v>15</v>
      </c>
      <c r="B2328" s="9" t="str">
        <f t="shared" si="110"/>
        <v>Eighteen Sound 15W500 8 ohm</v>
      </c>
      <c r="C2328" s="9" t="s">
        <v>1145</v>
      </c>
      <c r="D2328" s="9" t="s">
        <v>3082</v>
      </c>
      <c r="E2328" s="38"/>
      <c r="F2328" s="9"/>
      <c r="G2328" s="9"/>
      <c r="H2328" s="9">
        <v>350</v>
      </c>
      <c r="I2328" s="9">
        <v>100.5</v>
      </c>
      <c r="J2328" s="9">
        <v>4</v>
      </c>
      <c r="K2328" s="9">
        <v>50</v>
      </c>
      <c r="L2328" s="9">
        <v>189</v>
      </c>
      <c r="M2328" s="9">
        <v>0.52</v>
      </c>
      <c r="N2328" s="14">
        <f t="shared" si="108"/>
        <v>0.5494505494505495</v>
      </c>
      <c r="O2328" s="14">
        <f t="shared" si="109"/>
        <v>9.7014925373134346</v>
      </c>
      <c r="P2328" s="9"/>
      <c r="Q2328" s="9"/>
      <c r="R2328" s="9"/>
      <c r="W2328" t="s">
        <v>3530</v>
      </c>
      <c r="X2328" s="6">
        <v>2004</v>
      </c>
      <c r="Z2328" s="6">
        <v>0</v>
      </c>
      <c r="AD2328" s="9">
        <v>91</v>
      </c>
    </row>
    <row r="2329" spans="1:30">
      <c r="A2329" s="9">
        <v>15</v>
      </c>
      <c r="B2329" s="9" t="str">
        <f t="shared" si="110"/>
        <v>Eighteen Sound 15W700 8 ohm</v>
      </c>
      <c r="C2329" s="9" t="s">
        <v>1145</v>
      </c>
      <c r="D2329" s="9" t="s">
        <v>3083</v>
      </c>
      <c r="E2329" s="38"/>
      <c r="F2329" s="9"/>
      <c r="G2329" s="9"/>
      <c r="H2329" s="9">
        <v>450</v>
      </c>
      <c r="I2329" s="9">
        <v>99</v>
      </c>
      <c r="J2329" s="9">
        <v>6.5</v>
      </c>
      <c r="K2329" s="9">
        <v>38</v>
      </c>
      <c r="L2329" s="9">
        <v>217</v>
      </c>
      <c r="M2329" s="9">
        <v>0.3</v>
      </c>
      <c r="N2329" s="14">
        <f t="shared" si="108"/>
        <v>0.33043478260869563</v>
      </c>
      <c r="O2329" s="14">
        <f t="shared" si="109"/>
        <v>3.2571428571428589</v>
      </c>
      <c r="P2329" s="9"/>
      <c r="Q2329" s="9"/>
      <c r="R2329" s="9"/>
      <c r="W2329" t="s">
        <v>3530</v>
      </c>
      <c r="X2329" s="6">
        <v>2004</v>
      </c>
      <c r="Z2329" s="6">
        <v>0</v>
      </c>
      <c r="AD2329" s="9">
        <v>115</v>
      </c>
    </row>
    <row r="2330" spans="1:30">
      <c r="A2330" s="9">
        <v>15</v>
      </c>
      <c r="B2330" s="9" t="str">
        <f t="shared" si="110"/>
        <v>Electro Voice DL15BFH</v>
      </c>
      <c r="C2330" s="9" t="s">
        <v>1927</v>
      </c>
      <c r="D2330" s="9" t="s">
        <v>3084</v>
      </c>
      <c r="E2330" s="38"/>
      <c r="F2330" s="9"/>
      <c r="G2330" s="9"/>
      <c r="H2330" s="9">
        <v>350</v>
      </c>
      <c r="I2330" s="9">
        <v>96</v>
      </c>
      <c r="J2330" s="9">
        <v>4.0599999999999996</v>
      </c>
      <c r="K2330" s="9">
        <v>45.63</v>
      </c>
      <c r="L2330" s="9">
        <v>127.43</v>
      </c>
      <c r="M2330" s="9">
        <v>0.29060000000000002</v>
      </c>
      <c r="N2330" s="14">
        <f t="shared" si="108"/>
        <v>0.30218543046357615</v>
      </c>
      <c r="O2330" s="14">
        <f t="shared" si="109"/>
        <v>7.579786212415704</v>
      </c>
      <c r="P2330" s="9"/>
      <c r="Q2330" s="9"/>
      <c r="R2330" s="9"/>
      <c r="W2330" t="s">
        <v>3530</v>
      </c>
      <c r="X2330" s="6">
        <v>2004</v>
      </c>
      <c r="Z2330" s="6">
        <v>0</v>
      </c>
      <c r="AD2330" s="9">
        <v>151</v>
      </c>
    </row>
    <row r="2331" spans="1:30">
      <c r="A2331" s="9">
        <v>15</v>
      </c>
      <c r="B2331" s="9" t="str">
        <f t="shared" si="110"/>
        <v>Electro Voice DL15ST</v>
      </c>
      <c r="C2331" s="9" t="s">
        <v>1927</v>
      </c>
      <c r="D2331" s="9" t="s">
        <v>3085</v>
      </c>
      <c r="E2331" s="38"/>
      <c r="F2331" s="9"/>
      <c r="G2331" s="9"/>
      <c r="H2331" s="9">
        <v>400</v>
      </c>
      <c r="I2331" s="9">
        <v>95</v>
      </c>
      <c r="J2331" s="9">
        <v>4.0599999999999996</v>
      </c>
      <c r="K2331" s="9">
        <v>42.03</v>
      </c>
      <c r="L2331" s="9">
        <v>177.27</v>
      </c>
      <c r="M2331" s="9">
        <v>0.44850000000000001</v>
      </c>
      <c r="N2331" s="14">
        <f t="shared" si="108"/>
        <v>0.4831034482758621</v>
      </c>
      <c r="O2331" s="14">
        <f t="shared" si="109"/>
        <v>6.2615695067264552</v>
      </c>
      <c r="P2331" s="9"/>
      <c r="Q2331" s="9"/>
      <c r="R2331" s="9"/>
      <c r="W2331" t="s">
        <v>3530</v>
      </c>
      <c r="X2331" s="6">
        <v>2004</v>
      </c>
      <c r="Z2331" s="6">
        <v>0</v>
      </c>
      <c r="AD2331" s="9">
        <v>87</v>
      </c>
    </row>
    <row r="2332" spans="1:30">
      <c r="A2332" s="9">
        <v>15</v>
      </c>
      <c r="B2332" s="9" t="str">
        <f t="shared" si="110"/>
        <v>Electro Voice EVX155</v>
      </c>
      <c r="C2332" s="9" t="s">
        <v>1927</v>
      </c>
      <c r="D2332" s="9" t="s">
        <v>3086</v>
      </c>
      <c r="E2332" s="38"/>
      <c r="F2332" s="9"/>
      <c r="G2332" s="9"/>
      <c r="H2332" s="9">
        <v>600</v>
      </c>
      <c r="I2332" s="9">
        <v>95</v>
      </c>
      <c r="J2332" s="9">
        <v>6.35</v>
      </c>
      <c r="K2332" s="9">
        <v>44.3</v>
      </c>
      <c r="L2332" s="9">
        <v>107.75</v>
      </c>
      <c r="M2332" s="9">
        <v>0.35249999999999998</v>
      </c>
      <c r="N2332" s="14">
        <f t="shared" si="108"/>
        <v>0.36916666666666664</v>
      </c>
      <c r="O2332" s="14">
        <f t="shared" si="109"/>
        <v>7.807875000000001</v>
      </c>
      <c r="P2332" s="9"/>
      <c r="Q2332" s="9"/>
      <c r="R2332" s="9"/>
      <c r="W2332" t="s">
        <v>3530</v>
      </c>
      <c r="X2332" s="6">
        <v>2004</v>
      </c>
      <c r="Z2332" s="6">
        <v>0</v>
      </c>
      <c r="AD2332" s="9">
        <v>120</v>
      </c>
    </row>
    <row r="2333" spans="1:30">
      <c r="A2333" s="9">
        <v>15</v>
      </c>
      <c r="B2333" s="9" t="str">
        <f t="shared" si="110"/>
        <v>Eminence 15732</v>
      </c>
      <c r="C2333" s="9" t="s">
        <v>1148</v>
      </c>
      <c r="D2333" s="9" t="s">
        <v>3087</v>
      </c>
      <c r="E2333" s="38"/>
      <c r="F2333" s="9"/>
      <c r="G2333" s="9"/>
      <c r="H2333" s="9">
        <v>300</v>
      </c>
      <c r="I2333" s="9">
        <v>94.9</v>
      </c>
      <c r="J2333" s="9">
        <v>5.5</v>
      </c>
      <c r="K2333" s="9">
        <v>32.1</v>
      </c>
      <c r="L2333" s="9">
        <v>249.96</v>
      </c>
      <c r="M2333" s="9">
        <v>0.34</v>
      </c>
      <c r="N2333" s="14">
        <f t="shared" si="108"/>
        <v>0.36067415730337082</v>
      </c>
      <c r="O2333" s="14">
        <f t="shared" si="109"/>
        <v>5.9315217391304307</v>
      </c>
      <c r="P2333" s="9"/>
      <c r="Q2333" s="9"/>
      <c r="R2333" s="9"/>
      <c r="W2333" t="s">
        <v>3530</v>
      </c>
      <c r="X2333" s="6">
        <v>2004</v>
      </c>
      <c r="Z2333" s="6">
        <v>0</v>
      </c>
      <c r="AD2333" s="9">
        <v>89</v>
      </c>
    </row>
    <row r="2334" spans="1:30">
      <c r="A2334" s="9">
        <v>15</v>
      </c>
      <c r="B2334" s="9" t="str">
        <f t="shared" si="110"/>
        <v>Eminence 15758</v>
      </c>
      <c r="C2334" s="9" t="s">
        <v>1148</v>
      </c>
      <c r="D2334" s="9" t="s">
        <v>3088</v>
      </c>
      <c r="E2334" s="38"/>
      <c r="F2334" s="9"/>
      <c r="G2334" s="9"/>
      <c r="H2334" s="9">
        <v>300</v>
      </c>
      <c r="I2334" s="9">
        <v>97.9</v>
      </c>
      <c r="J2334" s="9">
        <v>5.5</v>
      </c>
      <c r="K2334" s="9">
        <v>32.369999999999997</v>
      </c>
      <c r="L2334" s="9">
        <v>304.72000000000003</v>
      </c>
      <c r="M2334" s="9">
        <v>0.25</v>
      </c>
      <c r="N2334" s="14">
        <f t="shared" si="108"/>
        <v>0.25895999999999997</v>
      </c>
      <c r="O2334" s="14">
        <f t="shared" si="109"/>
        <v>7.2254464285714617</v>
      </c>
      <c r="P2334" s="9"/>
      <c r="Q2334" s="9"/>
      <c r="R2334" s="9"/>
      <c r="W2334" t="s">
        <v>3530</v>
      </c>
      <c r="X2334" s="6">
        <v>2004</v>
      </c>
      <c r="Z2334" s="6">
        <v>0</v>
      </c>
      <c r="AD2334" s="9">
        <v>125</v>
      </c>
    </row>
    <row r="2335" spans="1:30">
      <c r="A2335" s="9">
        <v>15</v>
      </c>
      <c r="B2335" s="9" t="str">
        <f t="shared" si="110"/>
        <v>Eminence Alpha 15</v>
      </c>
      <c r="C2335" s="9" t="s">
        <v>1148</v>
      </c>
      <c r="D2335" s="9" t="s">
        <v>3089</v>
      </c>
      <c r="E2335" s="38"/>
      <c r="F2335" s="9"/>
      <c r="G2335" s="9"/>
      <c r="H2335" s="9">
        <v>200</v>
      </c>
      <c r="I2335" s="9"/>
      <c r="J2335" s="9">
        <v>3.8</v>
      </c>
      <c r="K2335" s="9">
        <v>41</v>
      </c>
      <c r="L2335" s="9">
        <v>260</v>
      </c>
      <c r="M2335" s="9">
        <v>1.26</v>
      </c>
      <c r="N2335" s="14">
        <f t="shared" si="108"/>
        <v>1.5185185185185186</v>
      </c>
      <c r="O2335" s="14">
        <f t="shared" si="109"/>
        <v>7.4011461318051559</v>
      </c>
      <c r="P2335" s="9"/>
      <c r="Q2335" s="9"/>
      <c r="R2335" s="9"/>
      <c r="W2335" t="s">
        <v>3530</v>
      </c>
      <c r="X2335" s="6">
        <v>2004</v>
      </c>
      <c r="Z2335" s="6">
        <v>0</v>
      </c>
      <c r="AD2335" s="9">
        <v>27</v>
      </c>
    </row>
    <row r="2336" spans="1:30">
      <c r="A2336" s="9">
        <v>15</v>
      </c>
      <c r="B2336" s="9" t="str">
        <f t="shared" si="110"/>
        <v>Eminence Beta 15</v>
      </c>
      <c r="C2336" s="9" t="s">
        <v>1148</v>
      </c>
      <c r="D2336" s="9" t="s">
        <v>3090</v>
      </c>
      <c r="E2336" s="38"/>
      <c r="F2336" s="9"/>
      <c r="G2336" s="9"/>
      <c r="H2336" s="9">
        <v>350</v>
      </c>
      <c r="I2336" s="9"/>
      <c r="J2336" s="9">
        <v>4</v>
      </c>
      <c r="K2336" s="9">
        <v>35</v>
      </c>
      <c r="L2336" s="9">
        <v>334.6</v>
      </c>
      <c r="M2336" s="9">
        <v>0.57999999999999996</v>
      </c>
      <c r="N2336" s="14">
        <f t="shared" si="108"/>
        <v>0.625</v>
      </c>
      <c r="O2336" s="14">
        <f t="shared" si="109"/>
        <v>8.0555555555555536</v>
      </c>
      <c r="P2336" s="9"/>
      <c r="Q2336" s="9"/>
      <c r="R2336" s="9"/>
      <c r="W2336" t="s">
        <v>3530</v>
      </c>
      <c r="X2336" s="6">
        <v>2004</v>
      </c>
      <c r="Z2336" s="6">
        <v>0</v>
      </c>
      <c r="AD2336" s="9">
        <v>56</v>
      </c>
    </row>
    <row r="2337" spans="1:30">
      <c r="A2337" s="9">
        <v>15</v>
      </c>
      <c r="B2337" s="9" t="str">
        <f t="shared" si="110"/>
        <v>Eminence Beta 15CX</v>
      </c>
      <c r="C2337" s="9" t="s">
        <v>1148</v>
      </c>
      <c r="D2337" s="9" t="s">
        <v>3091</v>
      </c>
      <c r="E2337" s="38"/>
      <c r="F2337" s="9"/>
      <c r="G2337" s="9"/>
      <c r="H2337" s="9">
        <v>250</v>
      </c>
      <c r="I2337" s="9"/>
      <c r="J2337" s="9">
        <v>3</v>
      </c>
      <c r="K2337" s="9">
        <v>34</v>
      </c>
      <c r="L2337" s="9">
        <v>366.4</v>
      </c>
      <c r="M2337" s="9">
        <v>0.54</v>
      </c>
      <c r="N2337" s="14">
        <f t="shared" si="108"/>
        <v>0.57627118644067798</v>
      </c>
      <c r="O2337" s="14">
        <f t="shared" si="109"/>
        <v>8.5794392523364689</v>
      </c>
      <c r="P2337" s="9"/>
      <c r="Q2337" s="9"/>
      <c r="R2337" s="9"/>
      <c r="W2337" t="s">
        <v>3530</v>
      </c>
      <c r="X2337" s="6">
        <v>2004</v>
      </c>
      <c r="Z2337" s="6">
        <v>0</v>
      </c>
      <c r="AD2337" s="9">
        <v>59</v>
      </c>
    </row>
    <row r="2338" spans="1:30">
      <c r="A2338" s="9">
        <v>15</v>
      </c>
      <c r="B2338" s="9" t="str">
        <f t="shared" si="110"/>
        <v>Eminence Delta 15</v>
      </c>
      <c r="C2338" s="9" t="s">
        <v>1148</v>
      </c>
      <c r="D2338" s="9" t="s">
        <v>3092</v>
      </c>
      <c r="E2338" s="38"/>
      <c r="F2338" s="9"/>
      <c r="G2338" s="9"/>
      <c r="H2338" s="9">
        <v>400</v>
      </c>
      <c r="I2338" s="9"/>
      <c r="J2338" s="9">
        <v>2.7</v>
      </c>
      <c r="K2338" s="9">
        <v>40</v>
      </c>
      <c r="L2338" s="9">
        <v>293</v>
      </c>
      <c r="M2338" s="9">
        <v>0.49</v>
      </c>
      <c r="N2338" s="14">
        <f t="shared" si="108"/>
        <v>0.54054054054054057</v>
      </c>
      <c r="O2338" s="14">
        <f t="shared" si="109"/>
        <v>5.2406417112299417</v>
      </c>
      <c r="P2338" s="9"/>
      <c r="Q2338" s="9"/>
      <c r="R2338" s="9"/>
      <c r="W2338" t="s">
        <v>3530</v>
      </c>
      <c r="X2338" s="6">
        <v>2004</v>
      </c>
      <c r="Z2338" s="6">
        <v>0</v>
      </c>
      <c r="AD2338" s="9">
        <v>74</v>
      </c>
    </row>
    <row r="2339" spans="1:30">
      <c r="A2339" s="9">
        <v>15</v>
      </c>
      <c r="B2339" s="9" t="str">
        <f t="shared" si="110"/>
        <v>Eminence Delta 15LF</v>
      </c>
      <c r="C2339" s="9" t="s">
        <v>1148</v>
      </c>
      <c r="D2339" s="9" t="s">
        <v>3093</v>
      </c>
      <c r="E2339" s="38"/>
      <c r="F2339" s="9"/>
      <c r="G2339" s="9"/>
      <c r="H2339" s="9">
        <v>500</v>
      </c>
      <c r="I2339" s="9"/>
      <c r="J2339" s="9">
        <v>4.8</v>
      </c>
      <c r="K2339" s="9">
        <v>41</v>
      </c>
      <c r="L2339" s="9">
        <v>186.1</v>
      </c>
      <c r="M2339" s="9">
        <v>0.57999999999999996</v>
      </c>
      <c r="N2339" s="14">
        <f t="shared" si="108"/>
        <v>0.640625</v>
      </c>
      <c r="O2339" s="14">
        <f t="shared" si="109"/>
        <v>6.1288659793814411</v>
      </c>
      <c r="P2339" s="9"/>
      <c r="Q2339" s="9"/>
      <c r="R2339" s="9"/>
      <c r="W2339" t="s">
        <v>3530</v>
      </c>
      <c r="X2339" s="6">
        <v>2004</v>
      </c>
      <c r="Z2339" s="6">
        <v>0</v>
      </c>
      <c r="AD2339" s="9">
        <v>64</v>
      </c>
    </row>
    <row r="2340" spans="1:30">
      <c r="A2340" s="9">
        <v>15</v>
      </c>
      <c r="B2340" s="9" t="str">
        <f t="shared" si="110"/>
        <v>Eminence Delta Pro 15</v>
      </c>
      <c r="C2340" s="9" t="s">
        <v>1148</v>
      </c>
      <c r="D2340" s="9" t="s">
        <v>3094</v>
      </c>
      <c r="E2340" s="38"/>
      <c r="F2340" s="9"/>
      <c r="G2340" s="9"/>
      <c r="H2340" s="9">
        <v>400</v>
      </c>
      <c r="I2340" s="9"/>
      <c r="J2340" s="9">
        <v>3.2</v>
      </c>
      <c r="K2340" s="9">
        <v>42</v>
      </c>
      <c r="L2340" s="9">
        <v>243.5</v>
      </c>
      <c r="M2340" s="9">
        <v>0.4</v>
      </c>
      <c r="N2340" s="14">
        <f t="shared" si="108"/>
        <v>0.44210526315789472</v>
      </c>
      <c r="O2340" s="14">
        <f t="shared" si="109"/>
        <v>4.1999999999999993</v>
      </c>
      <c r="P2340" s="9"/>
      <c r="Q2340" s="9"/>
      <c r="R2340" s="9"/>
      <c r="W2340" t="s">
        <v>3530</v>
      </c>
      <c r="X2340" s="6">
        <v>2004</v>
      </c>
      <c r="Z2340" s="6">
        <v>0</v>
      </c>
      <c r="AD2340" s="9">
        <v>95</v>
      </c>
    </row>
    <row r="2341" spans="1:30">
      <c r="A2341" s="9">
        <v>15</v>
      </c>
      <c r="B2341" s="9" t="str">
        <f t="shared" si="110"/>
        <v>Eminence Deltalite 2515</v>
      </c>
      <c r="C2341" s="9" t="s">
        <v>1148</v>
      </c>
      <c r="D2341" s="9" t="s">
        <v>3095</v>
      </c>
      <c r="E2341" s="38"/>
      <c r="F2341" s="9"/>
      <c r="G2341" s="9"/>
      <c r="H2341" s="9">
        <v>300</v>
      </c>
      <c r="I2341" s="9"/>
      <c r="J2341" s="9">
        <v>2.9</v>
      </c>
      <c r="K2341" s="9">
        <v>41.38</v>
      </c>
      <c r="L2341" s="9">
        <v>284.10000000000002</v>
      </c>
      <c r="M2341" s="9">
        <v>0.52</v>
      </c>
      <c r="N2341" s="14">
        <f t="shared" si="108"/>
        <v>0.55173333333333341</v>
      </c>
      <c r="O2341" s="14">
        <f t="shared" si="109"/>
        <v>9.0410084033613405</v>
      </c>
      <c r="P2341" s="9"/>
      <c r="Q2341" s="9"/>
      <c r="R2341" s="9"/>
      <c r="W2341" t="s">
        <v>3530</v>
      </c>
      <c r="X2341" s="6">
        <v>2004</v>
      </c>
      <c r="Z2341" s="6">
        <v>0</v>
      </c>
      <c r="AD2341" s="9">
        <v>75</v>
      </c>
    </row>
    <row r="2342" spans="1:30">
      <c r="A2342" s="9">
        <v>15</v>
      </c>
      <c r="B2342" s="9" t="str">
        <f t="shared" si="110"/>
        <v>Eminence Gamma 15</v>
      </c>
      <c r="C2342" s="9" t="s">
        <v>1148</v>
      </c>
      <c r="D2342" s="9" t="s">
        <v>3096</v>
      </c>
      <c r="E2342" s="38"/>
      <c r="F2342" s="9"/>
      <c r="G2342" s="9"/>
      <c r="H2342" s="9">
        <v>300</v>
      </c>
      <c r="I2342" s="9"/>
      <c r="J2342" s="9">
        <v>3</v>
      </c>
      <c r="K2342" s="9">
        <v>33</v>
      </c>
      <c r="L2342" s="9">
        <v>314.10000000000002</v>
      </c>
      <c r="M2342" s="9">
        <v>0.3</v>
      </c>
      <c r="N2342" s="14">
        <f t="shared" si="108"/>
        <v>0.32038834951456313</v>
      </c>
      <c r="O2342" s="14">
        <f t="shared" si="109"/>
        <v>4.7142857142857082</v>
      </c>
      <c r="P2342" s="9"/>
      <c r="Q2342" s="9"/>
      <c r="R2342" s="9"/>
      <c r="W2342" t="s">
        <v>3530</v>
      </c>
      <c r="X2342" s="6">
        <v>2004</v>
      </c>
      <c r="Z2342" s="6">
        <v>0</v>
      </c>
      <c r="AD2342" s="9">
        <v>103</v>
      </c>
    </row>
    <row r="2343" spans="1:30">
      <c r="A2343" s="9">
        <v>15</v>
      </c>
      <c r="B2343" s="9" t="str">
        <f t="shared" si="110"/>
        <v>Eminence Kappa 15</v>
      </c>
      <c r="C2343" s="9" t="s">
        <v>1148</v>
      </c>
      <c r="D2343" s="9" t="s">
        <v>3097</v>
      </c>
      <c r="E2343" s="38"/>
      <c r="F2343" s="9"/>
      <c r="G2343" s="9"/>
      <c r="H2343" s="9">
        <v>450</v>
      </c>
      <c r="I2343" s="9"/>
      <c r="J2343" s="9">
        <v>1.6</v>
      </c>
      <c r="K2343" s="9">
        <v>36</v>
      </c>
      <c r="L2343" s="9">
        <v>278</v>
      </c>
      <c r="M2343" s="9">
        <v>0.3</v>
      </c>
      <c r="N2343" s="14">
        <f t="shared" si="108"/>
        <v>0.31034482758620691</v>
      </c>
      <c r="O2343" s="14">
        <f t="shared" si="109"/>
        <v>8.9999999999999964</v>
      </c>
      <c r="P2343" s="9"/>
      <c r="Q2343" s="9"/>
      <c r="R2343" s="9"/>
      <c r="W2343" t="s">
        <v>3530</v>
      </c>
      <c r="X2343" s="6">
        <v>2004</v>
      </c>
      <c r="Z2343" s="6">
        <v>0</v>
      </c>
      <c r="AD2343" s="9">
        <v>116</v>
      </c>
    </row>
    <row r="2344" spans="1:30">
      <c r="A2344" s="9">
        <v>15</v>
      </c>
      <c r="B2344" s="9" t="str">
        <f t="shared" si="110"/>
        <v>Eminence Kappa 15LF</v>
      </c>
      <c r="C2344" s="9" t="s">
        <v>1148</v>
      </c>
      <c r="D2344" s="9" t="s">
        <v>3098</v>
      </c>
      <c r="E2344" s="38"/>
      <c r="F2344" s="9"/>
      <c r="G2344" s="9"/>
      <c r="H2344" s="9">
        <v>600</v>
      </c>
      <c r="I2344" s="9"/>
      <c r="J2344" s="9">
        <v>5.5</v>
      </c>
      <c r="K2344" s="9">
        <v>39</v>
      </c>
      <c r="L2344" s="9">
        <v>159</v>
      </c>
      <c r="M2344" s="9">
        <v>0.38</v>
      </c>
      <c r="N2344" s="14">
        <f t="shared" si="108"/>
        <v>0.41052631578947368</v>
      </c>
      <c r="O2344" s="14">
        <f t="shared" si="109"/>
        <v>5.1103448275861965</v>
      </c>
      <c r="P2344" s="9"/>
      <c r="Q2344" s="9"/>
      <c r="R2344" s="9"/>
      <c r="W2344" t="s">
        <v>3530</v>
      </c>
      <c r="X2344" s="6">
        <v>2004</v>
      </c>
      <c r="Z2344" s="6">
        <v>0</v>
      </c>
      <c r="AD2344" s="9">
        <v>95</v>
      </c>
    </row>
    <row r="2345" spans="1:30">
      <c r="A2345" s="9">
        <v>15</v>
      </c>
      <c r="B2345" s="9" t="str">
        <f t="shared" si="110"/>
        <v>Eminence Kappa Pro 15</v>
      </c>
      <c r="C2345" s="9" t="s">
        <v>1148</v>
      </c>
      <c r="D2345" s="9" t="s">
        <v>3099</v>
      </c>
      <c r="E2345" s="38"/>
      <c r="F2345" s="9"/>
      <c r="G2345" s="9"/>
      <c r="H2345" s="9">
        <v>500</v>
      </c>
      <c r="I2345" s="9"/>
      <c r="J2345" s="9">
        <v>3.2</v>
      </c>
      <c r="K2345" s="9">
        <v>47</v>
      </c>
      <c r="L2345" s="9">
        <v>167.7</v>
      </c>
      <c r="M2345" s="9">
        <v>0.38</v>
      </c>
      <c r="N2345" s="14">
        <f t="shared" si="108"/>
        <v>0.39830508474576271</v>
      </c>
      <c r="O2345" s="14">
        <f t="shared" si="109"/>
        <v>8.268518518518496</v>
      </c>
      <c r="P2345" s="9"/>
      <c r="Q2345" s="9"/>
      <c r="R2345" s="9"/>
      <c r="W2345" t="s">
        <v>3530</v>
      </c>
      <c r="X2345" s="6">
        <v>2004</v>
      </c>
      <c r="Z2345" s="6">
        <v>0</v>
      </c>
      <c r="AD2345" s="9">
        <v>118</v>
      </c>
    </row>
    <row r="2346" spans="1:30">
      <c r="A2346" s="9">
        <v>15</v>
      </c>
      <c r="B2346" s="9" t="str">
        <f t="shared" si="110"/>
        <v>Eminence Kappa Pro 15LF</v>
      </c>
      <c r="C2346" s="9" t="s">
        <v>1148</v>
      </c>
      <c r="D2346" s="9" t="s">
        <v>3100</v>
      </c>
      <c r="E2346" s="38"/>
      <c r="F2346" s="9"/>
      <c r="G2346" s="9"/>
      <c r="H2346" s="9">
        <v>600</v>
      </c>
      <c r="I2346" s="9"/>
      <c r="J2346" s="9">
        <v>4.8</v>
      </c>
      <c r="K2346" s="9">
        <v>46</v>
      </c>
      <c r="L2346" s="9">
        <v>127.5</v>
      </c>
      <c r="M2346" s="9">
        <v>0.38</v>
      </c>
      <c r="N2346" s="14">
        <f t="shared" si="108"/>
        <v>0.38983050847457629</v>
      </c>
      <c r="O2346" s="14">
        <f t="shared" si="109"/>
        <v>15.068965517241303</v>
      </c>
      <c r="P2346" s="9"/>
      <c r="Q2346" s="9"/>
      <c r="R2346" s="9"/>
      <c r="W2346" t="s">
        <v>3530</v>
      </c>
      <c r="X2346" s="6">
        <v>2004</v>
      </c>
      <c r="Z2346" s="6">
        <v>0</v>
      </c>
      <c r="AD2346" s="9">
        <v>118</v>
      </c>
    </row>
    <row r="2347" spans="1:30">
      <c r="A2347" s="9">
        <v>15</v>
      </c>
      <c r="B2347" s="9" t="str">
        <f t="shared" si="110"/>
        <v>Eminence Kilomax 15</v>
      </c>
      <c r="C2347" s="9" t="s">
        <v>1148</v>
      </c>
      <c r="D2347" s="9" t="s">
        <v>3101</v>
      </c>
      <c r="E2347" s="38"/>
      <c r="F2347" s="9"/>
      <c r="G2347" s="9"/>
      <c r="H2347" s="9">
        <v>1250</v>
      </c>
      <c r="I2347" s="9"/>
      <c r="J2347" s="9">
        <v>7.9</v>
      </c>
      <c r="K2347" s="9">
        <v>41</v>
      </c>
      <c r="L2347" s="9">
        <v>154.5</v>
      </c>
      <c r="M2347" s="9">
        <v>0.39</v>
      </c>
      <c r="N2347" s="14">
        <f t="shared" si="108"/>
        <v>0.39805825242718446</v>
      </c>
      <c r="O2347" s="14">
        <f t="shared" si="109"/>
        <v>19.265060240963944</v>
      </c>
      <c r="P2347" s="9"/>
      <c r="Q2347" s="9"/>
      <c r="R2347" s="9"/>
      <c r="W2347" t="s">
        <v>3530</v>
      </c>
      <c r="X2347" s="6">
        <v>2004</v>
      </c>
      <c r="Z2347" s="6">
        <v>0</v>
      </c>
      <c r="AD2347" s="9">
        <v>103</v>
      </c>
    </row>
    <row r="2348" spans="1:30">
      <c r="A2348" s="9">
        <v>15</v>
      </c>
      <c r="B2348" s="9" t="str">
        <f t="shared" si="110"/>
        <v>Eminence Magnum 15HO</v>
      </c>
      <c r="C2348" s="9" t="s">
        <v>1148</v>
      </c>
      <c r="D2348" s="9" t="s">
        <v>3102</v>
      </c>
      <c r="E2348" s="38"/>
      <c r="F2348" s="9"/>
      <c r="G2348" s="9"/>
      <c r="H2348" s="9">
        <v>650</v>
      </c>
      <c r="I2348" s="9"/>
      <c r="J2348" s="9">
        <v>4.8</v>
      </c>
      <c r="K2348" s="9">
        <v>33</v>
      </c>
      <c r="L2348" s="9">
        <v>241</v>
      </c>
      <c r="M2348" s="9">
        <v>0.27</v>
      </c>
      <c r="N2348" s="14">
        <f t="shared" si="108"/>
        <v>0.27966101694915252</v>
      </c>
      <c r="O2348" s="14">
        <f t="shared" si="109"/>
        <v>7.8157894736842595</v>
      </c>
      <c r="P2348" s="9"/>
      <c r="Q2348" s="9"/>
      <c r="R2348" s="9"/>
      <c r="W2348" t="s">
        <v>3530</v>
      </c>
      <c r="X2348" s="6">
        <v>2004</v>
      </c>
      <c r="Z2348" s="6">
        <v>0</v>
      </c>
      <c r="AD2348" s="9">
        <v>118</v>
      </c>
    </row>
    <row r="2349" spans="1:30">
      <c r="A2349" s="9">
        <v>15</v>
      </c>
      <c r="B2349" s="9" t="str">
        <f t="shared" si="110"/>
        <v>Eminence Magnum 15LF</v>
      </c>
      <c r="C2349" s="9" t="s">
        <v>1148</v>
      </c>
      <c r="D2349" s="9" t="s">
        <v>3103</v>
      </c>
      <c r="E2349" s="38"/>
      <c r="F2349" s="9"/>
      <c r="G2349" s="9"/>
      <c r="H2349" s="9">
        <v>700</v>
      </c>
      <c r="I2349" s="9"/>
      <c r="J2349" s="9">
        <v>7.9</v>
      </c>
      <c r="K2349" s="9">
        <v>37</v>
      </c>
      <c r="L2349" s="9">
        <v>163</v>
      </c>
      <c r="M2349" s="9">
        <v>0.45</v>
      </c>
      <c r="N2349" s="14">
        <f t="shared" si="108"/>
        <v>0.48051948051948051</v>
      </c>
      <c r="O2349" s="14">
        <f t="shared" si="109"/>
        <v>7.0851063829787213</v>
      </c>
      <c r="P2349" s="9"/>
      <c r="Q2349" s="9"/>
      <c r="R2349" s="9"/>
      <c r="W2349" t="s">
        <v>3530</v>
      </c>
      <c r="X2349" s="6">
        <v>2004</v>
      </c>
      <c r="Z2349" s="6">
        <v>0</v>
      </c>
      <c r="AD2349" s="9">
        <v>77</v>
      </c>
    </row>
    <row r="2350" spans="1:30">
      <c r="A2350" s="9">
        <v>15</v>
      </c>
      <c r="B2350" s="9" t="str">
        <f t="shared" si="110"/>
        <v>Eminence Omega Pro 15</v>
      </c>
      <c r="C2350" s="9" t="s">
        <v>1148</v>
      </c>
      <c r="D2350" s="9" t="s">
        <v>3104</v>
      </c>
      <c r="E2350" s="38"/>
      <c r="F2350" s="9"/>
      <c r="G2350" s="9"/>
      <c r="H2350" s="9">
        <v>800</v>
      </c>
      <c r="I2350" s="9"/>
      <c r="J2350" s="9">
        <v>4.8</v>
      </c>
      <c r="K2350" s="9">
        <v>39</v>
      </c>
      <c r="L2350" s="9">
        <v>196</v>
      </c>
      <c r="M2350" s="9">
        <v>0.35</v>
      </c>
      <c r="N2350" s="14">
        <f t="shared" si="108"/>
        <v>0.3611111111111111</v>
      </c>
      <c r="O2350" s="14">
        <f t="shared" si="109"/>
        <v>11.374999999999982</v>
      </c>
      <c r="P2350" s="9"/>
      <c r="Q2350" s="9"/>
      <c r="R2350" s="9"/>
      <c r="W2350" t="s">
        <v>3530</v>
      </c>
      <c r="X2350" s="6">
        <v>2004</v>
      </c>
      <c r="Z2350" s="6">
        <v>0</v>
      </c>
      <c r="AD2350" s="9">
        <v>108</v>
      </c>
    </row>
    <row r="2351" spans="1:30">
      <c r="A2351" s="9">
        <v>15</v>
      </c>
      <c r="B2351" s="9" t="str">
        <f t="shared" si="110"/>
        <v>Fane Classic 15/300</v>
      </c>
      <c r="C2351" s="9" t="s">
        <v>974</v>
      </c>
      <c r="D2351" s="9" t="s">
        <v>3105</v>
      </c>
      <c r="E2351" s="38"/>
      <c r="F2351" s="9"/>
      <c r="G2351" s="9"/>
      <c r="H2351" s="9">
        <v>300</v>
      </c>
      <c r="I2351" s="9">
        <v>101</v>
      </c>
      <c r="J2351" s="9"/>
      <c r="K2351" s="9">
        <v>51</v>
      </c>
      <c r="L2351" s="9">
        <v>90.94</v>
      </c>
      <c r="M2351" s="9">
        <v>0.36</v>
      </c>
      <c r="N2351" s="14">
        <f t="shared" si="108"/>
        <v>0</v>
      </c>
      <c r="O2351" s="14">
        <f t="shared" si="109"/>
        <v>0</v>
      </c>
      <c r="P2351" s="9"/>
      <c r="Q2351" s="9"/>
      <c r="R2351" s="9"/>
      <c r="W2351" t="s">
        <v>3530</v>
      </c>
      <c r="X2351" s="6">
        <v>2004</v>
      </c>
      <c r="Z2351" s="6">
        <v>0</v>
      </c>
      <c r="AD2351" s="9"/>
    </row>
    <row r="2352" spans="1:30">
      <c r="A2352" s="9">
        <v>15</v>
      </c>
      <c r="B2352" s="9" t="str">
        <f t="shared" si="110"/>
        <v>Fane CLASSIC15/100</v>
      </c>
      <c r="C2352" s="9" t="s">
        <v>974</v>
      </c>
      <c r="D2352" s="9" t="s">
        <v>3106</v>
      </c>
      <c r="E2352" s="38"/>
      <c r="F2352" s="9"/>
      <c r="G2352" s="9"/>
      <c r="H2352" s="9">
        <v>200</v>
      </c>
      <c r="I2352" s="9">
        <v>100</v>
      </c>
      <c r="J2352" s="9">
        <v>9.1</v>
      </c>
      <c r="K2352" s="9">
        <v>68</v>
      </c>
      <c r="L2352" s="9">
        <v>435.9</v>
      </c>
      <c r="M2352" s="9">
        <v>0.77</v>
      </c>
      <c r="N2352" s="14">
        <f t="shared" si="108"/>
        <v>0.87179487179487181</v>
      </c>
      <c r="O2352" s="14">
        <f t="shared" si="109"/>
        <v>6.5944584382871509</v>
      </c>
      <c r="P2352" s="9"/>
      <c r="Q2352" s="9"/>
      <c r="R2352" s="9"/>
      <c r="W2352" t="s">
        <v>3530</v>
      </c>
      <c r="X2352" s="6">
        <v>2004</v>
      </c>
      <c r="Z2352" s="6">
        <v>0</v>
      </c>
      <c r="AD2352" s="9">
        <v>78</v>
      </c>
    </row>
    <row r="2353" spans="1:30">
      <c r="A2353" s="9">
        <v>15</v>
      </c>
      <c r="B2353" s="9" t="str">
        <f t="shared" si="110"/>
        <v>Fane CLASSIC15/100C</v>
      </c>
      <c r="C2353" s="9" t="s">
        <v>974</v>
      </c>
      <c r="D2353" s="9" t="s">
        <v>3107</v>
      </c>
      <c r="E2353" s="38"/>
      <c r="F2353" s="9"/>
      <c r="G2353" s="9"/>
      <c r="H2353" s="9">
        <v>200</v>
      </c>
      <c r="I2353" s="9"/>
      <c r="J2353" s="9">
        <v>10.3</v>
      </c>
      <c r="K2353" s="9">
        <v>44</v>
      </c>
      <c r="L2353" s="9">
        <v>140</v>
      </c>
      <c r="M2353" s="9">
        <v>0.69</v>
      </c>
      <c r="N2353" s="14">
        <f t="shared" si="108"/>
        <v>0.7857142857142857</v>
      </c>
      <c r="O2353" s="14">
        <f t="shared" si="109"/>
        <v>5.6641791044776042</v>
      </c>
      <c r="P2353" s="9"/>
      <c r="Q2353" s="9"/>
      <c r="R2353" s="9"/>
      <c r="W2353" t="s">
        <v>3530</v>
      </c>
      <c r="X2353" s="6">
        <v>2004</v>
      </c>
      <c r="Z2353" s="6">
        <v>0</v>
      </c>
      <c r="AD2353" s="9">
        <v>56</v>
      </c>
    </row>
    <row r="2354" spans="1:30">
      <c r="A2354" s="9">
        <v>15</v>
      </c>
      <c r="B2354" s="9" t="str">
        <f t="shared" si="110"/>
        <v>Fane CLASSIC15/150</v>
      </c>
      <c r="C2354" s="9" t="s">
        <v>974</v>
      </c>
      <c r="D2354" s="9" t="s">
        <v>3108</v>
      </c>
      <c r="E2354" s="38"/>
      <c r="F2354" s="9"/>
      <c r="G2354" s="9"/>
      <c r="H2354" s="9">
        <v>200</v>
      </c>
      <c r="I2354" s="9">
        <v>102</v>
      </c>
      <c r="J2354" s="9">
        <v>10.3</v>
      </c>
      <c r="K2354" s="9">
        <v>59</v>
      </c>
      <c r="L2354" s="9">
        <v>258</v>
      </c>
      <c r="M2354" s="9">
        <v>0.68</v>
      </c>
      <c r="N2354" s="14">
        <f t="shared" si="108"/>
        <v>0.79729729729729726</v>
      </c>
      <c r="O2354" s="14">
        <f t="shared" si="109"/>
        <v>4.6221198156682046</v>
      </c>
      <c r="P2354" s="9"/>
      <c r="Q2354" s="9"/>
      <c r="R2354" s="9"/>
      <c r="W2354" t="s">
        <v>3530</v>
      </c>
      <c r="X2354" s="6">
        <v>2004</v>
      </c>
      <c r="Z2354" s="6">
        <v>0</v>
      </c>
      <c r="AD2354" s="9">
        <v>74</v>
      </c>
    </row>
    <row r="2355" spans="1:30">
      <c r="A2355" s="9">
        <v>15</v>
      </c>
      <c r="B2355" s="9" t="str">
        <f t="shared" si="110"/>
        <v>Fane CLASSIC15/150C</v>
      </c>
      <c r="C2355" s="9" t="s">
        <v>974</v>
      </c>
      <c r="D2355" s="9" t="s">
        <v>3109</v>
      </c>
      <c r="E2355" s="38"/>
      <c r="F2355" s="9"/>
      <c r="G2355" s="9"/>
      <c r="H2355" s="9">
        <v>400</v>
      </c>
      <c r="I2355" s="9"/>
      <c r="J2355" s="9">
        <v>10.3</v>
      </c>
      <c r="K2355" s="9">
        <v>42</v>
      </c>
      <c r="L2355" s="9">
        <v>237</v>
      </c>
      <c r="M2355" s="9">
        <v>0.45</v>
      </c>
      <c r="N2355" s="14">
        <f t="shared" si="108"/>
        <v>0.51219512195121952</v>
      </c>
      <c r="O2355" s="14">
        <f t="shared" si="109"/>
        <v>3.7058823529411744</v>
      </c>
      <c r="P2355" s="9"/>
      <c r="Q2355" s="9"/>
      <c r="R2355" s="9"/>
      <c r="W2355" t="s">
        <v>3530</v>
      </c>
      <c r="X2355" s="6">
        <v>2004</v>
      </c>
      <c r="Z2355" s="6">
        <v>0</v>
      </c>
      <c r="AD2355" s="9">
        <v>82</v>
      </c>
    </row>
    <row r="2356" spans="1:30">
      <c r="A2356" s="9">
        <v>15</v>
      </c>
      <c r="B2356" s="9" t="str">
        <f t="shared" si="110"/>
        <v>Fane CLASSIC15/200</v>
      </c>
      <c r="C2356" s="9" t="s">
        <v>974</v>
      </c>
      <c r="D2356" s="9" t="s">
        <v>3110</v>
      </c>
      <c r="E2356" s="38"/>
      <c r="F2356" s="9"/>
      <c r="G2356" s="9"/>
      <c r="H2356" s="9">
        <v>400</v>
      </c>
      <c r="I2356" s="9"/>
      <c r="J2356" s="9">
        <v>10.8</v>
      </c>
      <c r="K2356" s="9">
        <v>70</v>
      </c>
      <c r="L2356" s="9">
        <v>364</v>
      </c>
      <c r="M2356" s="9">
        <v>0.54</v>
      </c>
      <c r="N2356" s="14">
        <f t="shared" si="108"/>
        <v>0.58823529411764708</v>
      </c>
      <c r="O2356" s="14">
        <f t="shared" si="109"/>
        <v>6.5853658536585442</v>
      </c>
      <c r="P2356" s="9"/>
      <c r="Q2356" s="9"/>
      <c r="R2356" s="9"/>
      <c r="W2356" t="s">
        <v>3530</v>
      </c>
      <c r="X2356" s="6">
        <v>2004</v>
      </c>
      <c r="Z2356" s="6">
        <v>0</v>
      </c>
      <c r="AD2356" s="9">
        <v>119</v>
      </c>
    </row>
    <row r="2357" spans="1:30">
      <c r="A2357" s="9">
        <v>15</v>
      </c>
      <c r="B2357" s="9" t="str">
        <f t="shared" si="110"/>
        <v>Fane CLASSIC15/200C</v>
      </c>
      <c r="C2357" s="9" t="s">
        <v>974</v>
      </c>
      <c r="D2357" s="9" t="s">
        <v>3111</v>
      </c>
      <c r="E2357" s="38"/>
      <c r="F2357" s="9"/>
      <c r="G2357" s="9"/>
      <c r="H2357" s="9">
        <v>60</v>
      </c>
      <c r="I2357" s="9"/>
      <c r="J2357" s="9">
        <v>9.5</v>
      </c>
      <c r="K2357" s="9">
        <v>52</v>
      </c>
      <c r="L2357" s="9">
        <v>109</v>
      </c>
      <c r="M2357" s="9">
        <v>0.41</v>
      </c>
      <c r="N2357" s="14">
        <f t="shared" si="108"/>
        <v>0.44067796610169491</v>
      </c>
      <c r="O2357" s="14">
        <f t="shared" si="109"/>
        <v>5.8895027624309391</v>
      </c>
      <c r="P2357" s="9"/>
      <c r="Q2357" s="9"/>
      <c r="R2357" s="9"/>
      <c r="W2357" t="s">
        <v>3530</v>
      </c>
      <c r="X2357" s="6">
        <v>2004</v>
      </c>
      <c r="Z2357" s="6">
        <v>0</v>
      </c>
      <c r="AD2357" s="9">
        <v>118</v>
      </c>
    </row>
    <row r="2358" spans="1:30">
      <c r="A2358" s="9">
        <v>15</v>
      </c>
      <c r="B2358" s="9" t="str">
        <f t="shared" si="110"/>
        <v>Fane COLOS 15 BASS</v>
      </c>
      <c r="C2358" s="9" t="s">
        <v>974</v>
      </c>
      <c r="D2358" s="9" t="s">
        <v>3112</v>
      </c>
      <c r="E2358" s="38"/>
      <c r="F2358" s="9"/>
      <c r="G2358" s="9"/>
      <c r="H2358" s="9">
        <v>400</v>
      </c>
      <c r="I2358" s="9">
        <v>95</v>
      </c>
      <c r="J2358" s="9">
        <v>5.9</v>
      </c>
      <c r="K2358" s="9">
        <v>38.9</v>
      </c>
      <c r="L2358" s="9">
        <v>122</v>
      </c>
      <c r="M2358" s="9">
        <v>0.30869999999999997</v>
      </c>
      <c r="N2358" s="14">
        <f t="shared" si="108"/>
        <v>0.3412280701754386</v>
      </c>
      <c r="O2358" s="14">
        <f t="shared" si="109"/>
        <v>3.2383447494741353</v>
      </c>
      <c r="P2358" s="9"/>
      <c r="Q2358" s="9"/>
      <c r="R2358" s="9"/>
      <c r="W2358" t="s">
        <v>3530</v>
      </c>
      <c r="X2358" s="6">
        <v>2004</v>
      </c>
      <c r="Z2358" s="6">
        <v>0</v>
      </c>
      <c r="AD2358" s="9">
        <v>114</v>
      </c>
    </row>
    <row r="2359" spans="1:30">
      <c r="A2359" s="9">
        <v>15</v>
      </c>
      <c r="B2359" s="9" t="str">
        <f t="shared" si="110"/>
        <v>Fane Colossus 15 XB</v>
      </c>
      <c r="C2359" s="9" t="s">
        <v>974</v>
      </c>
      <c r="D2359" s="9" t="s">
        <v>3113</v>
      </c>
      <c r="E2359" s="38"/>
      <c r="F2359" s="9"/>
      <c r="G2359" s="9"/>
      <c r="H2359" s="9">
        <v>600</v>
      </c>
      <c r="I2359" s="9">
        <v>99</v>
      </c>
      <c r="J2359" s="9"/>
      <c r="K2359" s="9">
        <v>36</v>
      </c>
      <c r="L2359" s="9">
        <v>126.92</v>
      </c>
      <c r="M2359" s="9">
        <v>0.36</v>
      </c>
      <c r="N2359" s="14">
        <f t="shared" si="108"/>
        <v>0</v>
      </c>
      <c r="O2359" s="14">
        <f t="shared" si="109"/>
        <v>0</v>
      </c>
      <c r="P2359" s="9"/>
      <c r="Q2359" s="9"/>
      <c r="R2359" s="9"/>
      <c r="W2359" t="s">
        <v>3530</v>
      </c>
      <c r="X2359" s="6">
        <v>2004</v>
      </c>
      <c r="Z2359" s="6">
        <v>0</v>
      </c>
      <c r="AD2359" s="9"/>
    </row>
    <row r="2360" spans="1:30">
      <c r="A2360" s="9">
        <v>15</v>
      </c>
      <c r="B2360" s="9" t="str">
        <f t="shared" si="110"/>
        <v>Fane COLOSSUS15BASS</v>
      </c>
      <c r="C2360" s="9" t="s">
        <v>974</v>
      </c>
      <c r="D2360" s="9" t="s">
        <v>3114</v>
      </c>
      <c r="E2360" s="38"/>
      <c r="F2360" s="9"/>
      <c r="G2360" s="9"/>
      <c r="H2360" s="9">
        <v>60</v>
      </c>
      <c r="I2360" s="9">
        <v>99</v>
      </c>
      <c r="J2360" s="9">
        <v>10</v>
      </c>
      <c r="K2360" s="9">
        <v>49</v>
      </c>
      <c r="L2360" s="9">
        <v>116.1</v>
      </c>
      <c r="M2360" s="9">
        <v>0.44</v>
      </c>
      <c r="N2360" s="14">
        <f t="shared" si="108"/>
        <v>0</v>
      </c>
      <c r="O2360" s="14">
        <f t="shared" si="109"/>
        <v>0</v>
      </c>
      <c r="P2360" s="9"/>
      <c r="Q2360" s="9"/>
      <c r="R2360" s="9"/>
      <c r="W2360" t="s">
        <v>3530</v>
      </c>
      <c r="X2360" s="6">
        <v>2004</v>
      </c>
      <c r="Z2360" s="6">
        <v>0</v>
      </c>
      <c r="AD2360" s="9"/>
    </row>
    <row r="2361" spans="1:30">
      <c r="A2361" s="9">
        <v>15</v>
      </c>
      <c r="B2361" s="9" t="str">
        <f t="shared" si="110"/>
        <v>Fane CRESC 15/150</v>
      </c>
      <c r="C2361" s="9" t="s">
        <v>974</v>
      </c>
      <c r="D2361" s="9" t="s">
        <v>3115</v>
      </c>
      <c r="E2361" s="38"/>
      <c r="F2361" s="9"/>
      <c r="G2361" s="9"/>
      <c r="H2361" s="9">
        <v>200</v>
      </c>
      <c r="I2361" s="9">
        <v>99</v>
      </c>
      <c r="J2361" s="9">
        <v>5.5</v>
      </c>
      <c r="K2361" s="9">
        <v>49</v>
      </c>
      <c r="L2361" s="9">
        <v>177</v>
      </c>
      <c r="M2361" s="9">
        <v>0.40450000000000003</v>
      </c>
      <c r="N2361" s="14">
        <f t="shared" si="108"/>
        <v>0.45794392523364486</v>
      </c>
      <c r="O2361" s="14">
        <f t="shared" si="109"/>
        <v>3.4660313019148412</v>
      </c>
      <c r="P2361" s="9"/>
      <c r="Q2361" s="9"/>
      <c r="R2361" s="9"/>
      <c r="W2361" t="s">
        <v>3530</v>
      </c>
      <c r="X2361" s="6">
        <v>2004</v>
      </c>
      <c r="Z2361" s="6">
        <v>0</v>
      </c>
      <c r="AD2361" s="9">
        <v>107</v>
      </c>
    </row>
    <row r="2362" spans="1:30">
      <c r="A2362" s="9">
        <v>15</v>
      </c>
      <c r="B2362" s="9" t="str">
        <f t="shared" si="110"/>
        <v>Fane CRESC 15/200</v>
      </c>
      <c r="C2362" s="9" t="s">
        <v>974</v>
      </c>
      <c r="D2362" s="9" t="s">
        <v>3116</v>
      </c>
      <c r="E2362" s="38"/>
      <c r="F2362" s="9"/>
      <c r="G2362" s="9"/>
      <c r="H2362" s="9">
        <v>200</v>
      </c>
      <c r="I2362" s="9">
        <v>103</v>
      </c>
      <c r="J2362" s="9">
        <v>5.5</v>
      </c>
      <c r="K2362" s="9">
        <v>59</v>
      </c>
      <c r="L2362" s="9">
        <v>283</v>
      </c>
      <c r="M2362" s="9">
        <v>0.434</v>
      </c>
      <c r="N2362" s="14">
        <f t="shared" si="108"/>
        <v>0.4609375</v>
      </c>
      <c r="O2362" s="14">
        <f t="shared" si="109"/>
        <v>7.4263341067285245</v>
      </c>
      <c r="P2362" s="9"/>
      <c r="Q2362" s="9"/>
      <c r="R2362" s="9"/>
      <c r="W2362" t="s">
        <v>3530</v>
      </c>
      <c r="X2362" s="6">
        <v>2004</v>
      </c>
      <c r="Z2362" s="6">
        <v>0</v>
      </c>
      <c r="AD2362" s="9">
        <v>128</v>
      </c>
    </row>
    <row r="2363" spans="1:30">
      <c r="A2363" s="9">
        <v>15</v>
      </c>
      <c r="B2363" s="9" t="str">
        <f t="shared" si="110"/>
        <v>Fane CRESC 15/400</v>
      </c>
      <c r="C2363" s="9" t="s">
        <v>974</v>
      </c>
      <c r="D2363" s="9" t="s">
        <v>3117</v>
      </c>
      <c r="E2363" s="38"/>
      <c r="F2363" s="9"/>
      <c r="G2363" s="9"/>
      <c r="H2363" s="9">
        <v>400</v>
      </c>
      <c r="I2363" s="9">
        <v>97</v>
      </c>
      <c r="J2363" s="9">
        <v>5.5</v>
      </c>
      <c r="K2363" s="9">
        <v>40</v>
      </c>
      <c r="L2363" s="9">
        <v>160</v>
      </c>
      <c r="M2363" s="9">
        <v>0.2702</v>
      </c>
      <c r="N2363" s="14">
        <f t="shared" si="108"/>
        <v>0.28985507246376813</v>
      </c>
      <c r="O2363" s="14">
        <f t="shared" si="109"/>
        <v>3.9846630290517546</v>
      </c>
      <c r="P2363" s="9"/>
      <c r="Q2363" s="9"/>
      <c r="R2363" s="9"/>
      <c r="W2363" t="s">
        <v>3530</v>
      </c>
      <c r="X2363" s="6">
        <v>2004</v>
      </c>
      <c r="Z2363" s="6">
        <v>0</v>
      </c>
      <c r="AD2363" s="9">
        <v>138</v>
      </c>
    </row>
    <row r="2364" spans="1:30">
      <c r="A2364" s="9">
        <v>15</v>
      </c>
      <c r="B2364" s="9" t="str">
        <f t="shared" si="110"/>
        <v>Fane CRESCENDO15/150</v>
      </c>
      <c r="C2364" s="9" t="s">
        <v>974</v>
      </c>
      <c r="D2364" s="9" t="s">
        <v>3118</v>
      </c>
      <c r="E2364" s="38"/>
      <c r="F2364" s="9"/>
      <c r="G2364" s="9"/>
      <c r="H2364" s="9">
        <v>150</v>
      </c>
      <c r="I2364" s="9"/>
      <c r="J2364" s="9">
        <v>7.5</v>
      </c>
      <c r="K2364" s="9">
        <v>49</v>
      </c>
      <c r="L2364" s="9">
        <v>177</v>
      </c>
      <c r="M2364" s="9">
        <v>0.4</v>
      </c>
      <c r="N2364" s="14">
        <f t="shared" si="108"/>
        <v>0.45794392523364486</v>
      </c>
      <c r="O2364" s="14">
        <f t="shared" si="109"/>
        <v>3.161290322580645</v>
      </c>
      <c r="P2364" s="9"/>
      <c r="Q2364" s="9"/>
      <c r="R2364" s="9"/>
      <c r="W2364" t="s">
        <v>3530</v>
      </c>
      <c r="X2364" s="6">
        <v>2004</v>
      </c>
      <c r="Z2364" s="6">
        <v>0</v>
      </c>
      <c r="AD2364" s="9">
        <v>107</v>
      </c>
    </row>
    <row r="2365" spans="1:30">
      <c r="A2365" s="9">
        <v>15</v>
      </c>
      <c r="B2365" s="9" t="str">
        <f t="shared" si="110"/>
        <v>Fane CRESCENDO15/200</v>
      </c>
      <c r="C2365" s="9" t="s">
        <v>974</v>
      </c>
      <c r="D2365" s="9" t="s">
        <v>3119</v>
      </c>
      <c r="E2365" s="38"/>
      <c r="F2365" s="9"/>
      <c r="G2365" s="9"/>
      <c r="H2365" s="9">
        <v>250</v>
      </c>
      <c r="I2365" s="9"/>
      <c r="J2365" s="9">
        <v>11.9</v>
      </c>
      <c r="K2365" s="9">
        <v>59</v>
      </c>
      <c r="L2365" s="9">
        <v>283</v>
      </c>
      <c r="M2365" s="9">
        <v>0.44</v>
      </c>
      <c r="N2365" s="14">
        <f t="shared" si="108"/>
        <v>0.4609375</v>
      </c>
      <c r="O2365" s="14">
        <f t="shared" si="109"/>
        <v>9.6865671641790847</v>
      </c>
      <c r="P2365" s="9"/>
      <c r="Q2365" s="9"/>
      <c r="R2365" s="9"/>
      <c r="W2365" t="s">
        <v>3530</v>
      </c>
      <c r="X2365" s="6">
        <v>2004</v>
      </c>
      <c r="Z2365" s="6">
        <v>0</v>
      </c>
      <c r="AD2365" s="9">
        <v>128</v>
      </c>
    </row>
    <row r="2366" spans="1:30">
      <c r="A2366" s="9">
        <v>15</v>
      </c>
      <c r="B2366" s="9" t="str">
        <f t="shared" si="110"/>
        <v>Fane CRESCENDO15/400</v>
      </c>
      <c r="C2366" s="9" t="s">
        <v>974</v>
      </c>
      <c r="D2366" s="9" t="s">
        <v>3120</v>
      </c>
      <c r="E2366" s="38"/>
      <c r="F2366" s="9"/>
      <c r="G2366" s="9"/>
      <c r="H2366" s="9">
        <v>0</v>
      </c>
      <c r="I2366" s="9"/>
      <c r="J2366" s="9">
        <v>0</v>
      </c>
      <c r="K2366" s="9">
        <v>40</v>
      </c>
      <c r="L2366" s="9">
        <v>160</v>
      </c>
      <c r="M2366" s="9">
        <v>0.27</v>
      </c>
      <c r="N2366" s="14">
        <f t="shared" si="108"/>
        <v>0.28985507246376813</v>
      </c>
      <c r="O2366" s="14">
        <f t="shared" si="109"/>
        <v>3.9416058394160607</v>
      </c>
      <c r="P2366" s="9"/>
      <c r="Q2366" s="9"/>
      <c r="R2366" s="9"/>
      <c r="W2366" t="s">
        <v>3530</v>
      </c>
      <c r="X2366" s="6">
        <v>2004</v>
      </c>
      <c r="Z2366" s="6">
        <v>0</v>
      </c>
      <c r="AD2366" s="9">
        <v>138</v>
      </c>
    </row>
    <row r="2367" spans="1:30">
      <c r="A2367" s="9">
        <v>15</v>
      </c>
      <c r="B2367" s="9" t="str">
        <f t="shared" si="110"/>
        <v>Fane G150R</v>
      </c>
      <c r="C2367" s="9" t="s">
        <v>974</v>
      </c>
      <c r="D2367" s="9" t="s">
        <v>3121</v>
      </c>
      <c r="E2367" s="38"/>
      <c r="F2367" s="9"/>
      <c r="G2367" s="9"/>
      <c r="H2367" s="9">
        <v>35</v>
      </c>
      <c r="I2367" s="9"/>
      <c r="J2367" s="9">
        <v>3.5</v>
      </c>
      <c r="K2367" s="9">
        <v>84</v>
      </c>
      <c r="L2367" s="9">
        <v>30</v>
      </c>
      <c r="M2367" s="9">
        <v>0.56000000000000005</v>
      </c>
      <c r="N2367" s="14">
        <f t="shared" si="108"/>
        <v>0.63157894736842102</v>
      </c>
      <c r="O2367" s="14">
        <f t="shared" si="109"/>
        <v>4.9411764705882417</v>
      </c>
      <c r="P2367" s="9"/>
      <c r="Q2367" s="9"/>
      <c r="R2367" s="9"/>
      <c r="W2367" t="s">
        <v>3530</v>
      </c>
      <c r="X2367" s="6">
        <v>2004</v>
      </c>
      <c r="Z2367" s="6">
        <v>0</v>
      </c>
      <c r="AD2367" s="9">
        <v>133</v>
      </c>
    </row>
    <row r="2368" spans="1:30">
      <c r="A2368" s="9">
        <v>15</v>
      </c>
      <c r="B2368" s="9" t="str">
        <f t="shared" si="110"/>
        <v>Fane MON150</v>
      </c>
      <c r="C2368" s="9" t="s">
        <v>974</v>
      </c>
      <c r="D2368" s="9" t="s">
        <v>3122</v>
      </c>
      <c r="E2368" s="38"/>
      <c r="F2368" s="9"/>
      <c r="G2368" s="9"/>
      <c r="H2368" s="9">
        <v>55</v>
      </c>
      <c r="I2368" s="9"/>
      <c r="J2368" s="9">
        <v>2.8</v>
      </c>
      <c r="K2368" s="9">
        <v>24</v>
      </c>
      <c r="L2368" s="9">
        <v>46</v>
      </c>
      <c r="M2368" s="9">
        <v>0.37</v>
      </c>
      <c r="N2368" s="14">
        <f t="shared" si="108"/>
        <v>0.42105263157894735</v>
      </c>
      <c r="O2368" s="14">
        <f t="shared" si="109"/>
        <v>3.051546391752578</v>
      </c>
      <c r="P2368" s="9"/>
      <c r="Q2368" s="9"/>
      <c r="R2368" s="9"/>
      <c r="W2368" t="s">
        <v>3530</v>
      </c>
      <c r="X2368" s="6">
        <v>2004</v>
      </c>
      <c r="Z2368" s="6">
        <v>0</v>
      </c>
      <c r="AD2368" s="9">
        <v>57</v>
      </c>
    </row>
    <row r="2369" spans="1:30">
      <c r="A2369" s="9">
        <v>15</v>
      </c>
      <c r="B2369" s="9" t="str">
        <f t="shared" si="110"/>
        <v>Fane STUDIO 15 BASS</v>
      </c>
      <c r="C2369" s="9" t="s">
        <v>974</v>
      </c>
      <c r="D2369" s="9" t="s">
        <v>3123</v>
      </c>
      <c r="E2369" s="38"/>
      <c r="F2369" s="9"/>
      <c r="G2369" s="9"/>
      <c r="H2369" s="9">
        <v>200</v>
      </c>
      <c r="I2369" s="9">
        <v>96</v>
      </c>
      <c r="J2369" s="9">
        <v>5.5</v>
      </c>
      <c r="K2369" s="9">
        <v>42</v>
      </c>
      <c r="L2369" s="9">
        <v>128</v>
      </c>
      <c r="M2369" s="9">
        <v>0.37809999999999999</v>
      </c>
      <c r="N2369" s="14">
        <f t="shared" si="108"/>
        <v>0.42</v>
      </c>
      <c r="O2369" s="14">
        <f t="shared" si="109"/>
        <v>3.7900238663484451</v>
      </c>
      <c r="P2369" s="9"/>
      <c r="Q2369" s="9"/>
      <c r="R2369" s="9"/>
      <c r="W2369" t="s">
        <v>3530</v>
      </c>
      <c r="X2369" s="6">
        <v>2004</v>
      </c>
      <c r="Z2369" s="6">
        <v>0</v>
      </c>
      <c r="AD2369" s="9">
        <v>100</v>
      </c>
    </row>
    <row r="2370" spans="1:30">
      <c r="A2370" s="9">
        <v>15</v>
      </c>
      <c r="B2370" s="9" t="str">
        <f t="shared" si="110"/>
        <v>Fane STUDIO 15B</v>
      </c>
      <c r="C2370" s="9" t="s">
        <v>974</v>
      </c>
      <c r="D2370" s="9" t="s">
        <v>3124</v>
      </c>
      <c r="E2370" s="38"/>
      <c r="F2370" s="9"/>
      <c r="G2370" s="9"/>
      <c r="H2370" s="9">
        <v>200</v>
      </c>
      <c r="I2370" s="9">
        <v>97</v>
      </c>
      <c r="J2370" s="9">
        <v>5.5</v>
      </c>
      <c r="K2370" s="9">
        <v>45</v>
      </c>
      <c r="L2370" s="9">
        <v>160</v>
      </c>
      <c r="M2370" s="9">
        <v>0.4425</v>
      </c>
      <c r="N2370" s="14">
        <f t="shared" ref="N2370:N2433" si="111">IF(AD2370&gt;0,K2370/AD2370,0)</f>
        <v>0.5</v>
      </c>
      <c r="O2370" s="14">
        <f t="shared" ref="O2370:O2433" si="112">IF(AD2370&gt;0,1/(1/M2370-1/N2370),0)</f>
        <v>3.8478260869565211</v>
      </c>
      <c r="P2370" s="9"/>
      <c r="Q2370" s="9"/>
      <c r="R2370" s="9"/>
      <c r="W2370" t="s">
        <v>3530</v>
      </c>
      <c r="X2370" s="6">
        <v>2004</v>
      </c>
      <c r="Z2370" s="6">
        <v>0</v>
      </c>
      <c r="AD2370" s="9">
        <v>90</v>
      </c>
    </row>
    <row r="2371" spans="1:30">
      <c r="A2371" s="9">
        <v>15</v>
      </c>
      <c r="B2371" s="9" t="str">
        <f t="shared" ref="B2371:B2434" si="113">CONCATENATE(C2371,CHAR(32),D2371)</f>
        <v>Fane STUDIO 15L</v>
      </c>
      <c r="C2371" s="9" t="s">
        <v>974</v>
      </c>
      <c r="D2371" s="9" t="s">
        <v>3125</v>
      </c>
      <c r="E2371" s="38"/>
      <c r="F2371" s="9"/>
      <c r="G2371" s="9"/>
      <c r="H2371" s="9">
        <v>200</v>
      </c>
      <c r="I2371" s="9">
        <v>99</v>
      </c>
      <c r="J2371" s="9">
        <v>5.5</v>
      </c>
      <c r="K2371" s="9">
        <v>45</v>
      </c>
      <c r="L2371" s="9">
        <v>190</v>
      </c>
      <c r="M2371" s="9">
        <v>0.33810000000000001</v>
      </c>
      <c r="N2371" s="14">
        <f t="shared" si="111"/>
        <v>0.36885245901639346</v>
      </c>
      <c r="O2371" s="14">
        <f t="shared" si="112"/>
        <v>4.0552534783303962</v>
      </c>
      <c r="P2371" s="9"/>
      <c r="Q2371" s="9"/>
      <c r="R2371" s="9"/>
      <c r="W2371" t="s">
        <v>3530</v>
      </c>
      <c r="X2371" s="6">
        <v>2004</v>
      </c>
      <c r="Z2371" s="6">
        <v>0</v>
      </c>
      <c r="AD2371" s="9">
        <v>122</v>
      </c>
    </row>
    <row r="2372" spans="1:30">
      <c r="A2372" s="9">
        <v>15</v>
      </c>
      <c r="B2372" s="9" t="str">
        <f t="shared" si="113"/>
        <v>Fane STUDIO 15MON</v>
      </c>
      <c r="C2372" s="9" t="s">
        <v>974</v>
      </c>
      <c r="D2372" s="9" t="s">
        <v>3126</v>
      </c>
      <c r="E2372" s="38"/>
      <c r="F2372" s="9"/>
      <c r="G2372" s="9"/>
      <c r="H2372" s="9">
        <v>150</v>
      </c>
      <c r="I2372" s="9">
        <v>97</v>
      </c>
      <c r="J2372" s="9">
        <v>5.5</v>
      </c>
      <c r="K2372" s="9">
        <v>25.6</v>
      </c>
      <c r="L2372" s="9">
        <v>427</v>
      </c>
      <c r="M2372" s="9">
        <v>0.23760000000000001</v>
      </c>
      <c r="N2372" s="14">
        <f t="shared" si="111"/>
        <v>0.25098039215686274</v>
      </c>
      <c r="O2372" s="14">
        <f t="shared" si="112"/>
        <v>4.4567409144197008</v>
      </c>
      <c r="P2372" s="9"/>
      <c r="Q2372" s="9"/>
      <c r="R2372" s="9"/>
      <c r="W2372" t="s">
        <v>3530</v>
      </c>
      <c r="X2372" s="6">
        <v>2004</v>
      </c>
      <c r="Z2372" s="6">
        <v>0</v>
      </c>
      <c r="AD2372" s="9">
        <v>102</v>
      </c>
    </row>
    <row r="2373" spans="1:30">
      <c r="A2373" s="9">
        <v>15</v>
      </c>
      <c r="B2373" s="9" t="str">
        <f t="shared" si="113"/>
        <v>Fane STUDIO15MONITORBA</v>
      </c>
      <c r="C2373" s="9" t="s">
        <v>974</v>
      </c>
      <c r="D2373" s="9" t="s">
        <v>3127</v>
      </c>
      <c r="E2373" s="38"/>
      <c r="F2373" s="9"/>
      <c r="G2373" s="9"/>
      <c r="H2373" s="9">
        <v>150</v>
      </c>
      <c r="I2373" s="9"/>
      <c r="J2373" s="9">
        <v>9.1</v>
      </c>
      <c r="K2373" s="9">
        <v>25.6</v>
      </c>
      <c r="L2373" s="9">
        <v>426.7</v>
      </c>
      <c r="M2373" s="9">
        <v>0.24</v>
      </c>
      <c r="N2373" s="14">
        <f t="shared" si="111"/>
        <v>0.25098039215686274</v>
      </c>
      <c r="O2373" s="14">
        <f t="shared" si="112"/>
        <v>5.4857142857142769</v>
      </c>
      <c r="P2373" s="9"/>
      <c r="Q2373" s="9"/>
      <c r="R2373" s="9"/>
      <c r="W2373" t="s">
        <v>3530</v>
      </c>
      <c r="X2373" s="6">
        <v>2004</v>
      </c>
      <c r="Z2373" s="6">
        <v>0</v>
      </c>
      <c r="AD2373" s="9">
        <v>102</v>
      </c>
    </row>
    <row r="2374" spans="1:30">
      <c r="A2374" s="9">
        <v>15</v>
      </c>
      <c r="B2374" s="9" t="str">
        <f t="shared" si="113"/>
        <v>Focal 15K8711</v>
      </c>
      <c r="C2374" s="14" t="s">
        <v>977</v>
      </c>
      <c r="D2374" s="14" t="s">
        <v>3128</v>
      </c>
      <c r="E2374" s="39"/>
      <c r="F2374" s="14"/>
      <c r="G2374" s="14"/>
      <c r="H2374" s="14">
        <v>225</v>
      </c>
      <c r="I2374" s="14">
        <v>91.07</v>
      </c>
      <c r="J2374" s="9">
        <v>6</v>
      </c>
      <c r="K2374" s="14">
        <v>23.9</v>
      </c>
      <c r="L2374" s="14">
        <v>321.3</v>
      </c>
      <c r="M2374" s="14">
        <v>0.36</v>
      </c>
      <c r="N2374" s="14">
        <f t="shared" si="111"/>
        <v>0.41929824561403506</v>
      </c>
      <c r="O2374" s="14">
        <f t="shared" si="112"/>
        <v>2.5455621301775175</v>
      </c>
      <c r="P2374" s="14"/>
      <c r="Q2374" s="14"/>
      <c r="R2374" s="14"/>
      <c r="W2374" t="s">
        <v>3530</v>
      </c>
      <c r="X2374" s="6">
        <v>2004</v>
      </c>
      <c r="Z2374" s="6">
        <v>0</v>
      </c>
      <c r="AD2374" s="14">
        <v>57</v>
      </c>
    </row>
    <row r="2375" spans="1:30">
      <c r="A2375" s="9">
        <v>15</v>
      </c>
      <c r="B2375" s="9" t="str">
        <f t="shared" si="113"/>
        <v>Focal 15WX</v>
      </c>
      <c r="C2375" s="14" t="s">
        <v>977</v>
      </c>
      <c r="D2375" s="14" t="s">
        <v>3129</v>
      </c>
      <c r="E2375" s="39"/>
      <c r="F2375" s="14"/>
      <c r="G2375" s="14"/>
      <c r="H2375" s="14">
        <v>225</v>
      </c>
      <c r="I2375" s="14">
        <v>91.49</v>
      </c>
      <c r="J2375" s="9">
        <v>6</v>
      </c>
      <c r="K2375" s="14">
        <v>24.4</v>
      </c>
      <c r="L2375" s="14">
        <v>318.89999999999998</v>
      </c>
      <c r="M2375" s="14">
        <v>0.35</v>
      </c>
      <c r="N2375" s="14">
        <f t="shared" si="111"/>
        <v>0.40666666666666662</v>
      </c>
      <c r="O2375" s="14">
        <f t="shared" si="112"/>
        <v>2.5117647058823529</v>
      </c>
      <c r="P2375" s="14"/>
      <c r="Q2375" s="14"/>
      <c r="R2375" s="14"/>
      <c r="W2375" t="s">
        <v>3530</v>
      </c>
      <c r="X2375" s="6">
        <v>2004</v>
      </c>
      <c r="Z2375" s="6">
        <v>0</v>
      </c>
      <c r="AD2375" s="14">
        <v>60</v>
      </c>
    </row>
    <row r="2376" spans="1:30">
      <c r="A2376" s="9">
        <v>15</v>
      </c>
      <c r="B2376" s="9" t="str">
        <f t="shared" si="113"/>
        <v>Focal 38WX</v>
      </c>
      <c r="C2376" s="14" t="s">
        <v>977</v>
      </c>
      <c r="D2376" s="14" t="s">
        <v>3130</v>
      </c>
      <c r="E2376" s="39"/>
      <c r="F2376" s="14"/>
      <c r="G2376" s="14"/>
      <c r="H2376" s="14">
        <v>450</v>
      </c>
      <c r="I2376" s="14">
        <v>97</v>
      </c>
      <c r="J2376" s="9">
        <v>9</v>
      </c>
      <c r="K2376" s="14">
        <v>35</v>
      </c>
      <c r="L2376" s="14">
        <v>122.2</v>
      </c>
      <c r="M2376" s="14">
        <v>0.47</v>
      </c>
      <c r="N2376" s="14">
        <f t="shared" si="111"/>
        <v>0.50724637681159424</v>
      </c>
      <c r="O2376" s="14">
        <f t="shared" si="112"/>
        <v>6.4007782101167283</v>
      </c>
      <c r="P2376" s="14"/>
      <c r="Q2376" s="14"/>
      <c r="R2376" s="14"/>
      <c r="W2376" t="s">
        <v>3530</v>
      </c>
      <c r="X2376" s="6">
        <v>2004</v>
      </c>
      <c r="Z2376" s="6">
        <v>0</v>
      </c>
      <c r="AD2376" s="14">
        <v>69</v>
      </c>
    </row>
    <row r="2377" spans="1:30">
      <c r="A2377" s="9">
        <v>15</v>
      </c>
      <c r="B2377" s="9" t="str">
        <f t="shared" si="113"/>
        <v>Focal 40A</v>
      </c>
      <c r="C2377" s="14" t="s">
        <v>977</v>
      </c>
      <c r="D2377" s="14" t="s">
        <v>3131</v>
      </c>
      <c r="E2377" s="39"/>
      <c r="F2377" s="14"/>
      <c r="G2377" s="14"/>
      <c r="H2377" s="14">
        <v>400</v>
      </c>
      <c r="I2377" s="14">
        <v>93</v>
      </c>
      <c r="J2377" s="9">
        <v>7.5</v>
      </c>
      <c r="K2377" s="14">
        <v>41.32</v>
      </c>
      <c r="L2377" s="14">
        <v>74.56</v>
      </c>
      <c r="M2377" s="14">
        <v>0.63300000000000001</v>
      </c>
      <c r="N2377" s="14">
        <f t="shared" si="111"/>
        <v>0.7249122807017544</v>
      </c>
      <c r="O2377" s="14">
        <f t="shared" si="112"/>
        <v>4.9924718457720934</v>
      </c>
      <c r="P2377" s="14"/>
      <c r="Q2377" s="14"/>
      <c r="R2377" s="14"/>
      <c r="W2377" t="s">
        <v>3530</v>
      </c>
      <c r="X2377" s="6">
        <v>2004</v>
      </c>
      <c r="Z2377" s="6">
        <v>0</v>
      </c>
      <c r="AD2377" s="14">
        <v>57</v>
      </c>
    </row>
    <row r="2378" spans="1:30">
      <c r="A2378" s="9">
        <v>15</v>
      </c>
      <c r="B2378" s="9" t="str">
        <f t="shared" si="113"/>
        <v>Focal 40V2</v>
      </c>
      <c r="C2378" s="14" t="s">
        <v>977</v>
      </c>
      <c r="D2378" s="14" t="s">
        <v>3132</v>
      </c>
      <c r="E2378" s="39"/>
      <c r="F2378" s="14"/>
      <c r="G2378" s="14"/>
      <c r="H2378" s="14">
        <v>400</v>
      </c>
      <c r="I2378" s="14">
        <v>93</v>
      </c>
      <c r="J2378" s="9">
        <v>11</v>
      </c>
      <c r="K2378" s="14">
        <v>28.1</v>
      </c>
      <c r="L2378" s="14">
        <v>153.72999999999999</v>
      </c>
      <c r="M2378" s="14">
        <v>0.49</v>
      </c>
      <c r="N2378" s="14">
        <f t="shared" si="111"/>
        <v>0.56200000000000006</v>
      </c>
      <c r="O2378" s="14">
        <f t="shared" si="112"/>
        <v>3.8247222222222188</v>
      </c>
      <c r="P2378" s="14"/>
      <c r="Q2378" s="14"/>
      <c r="R2378" s="14"/>
      <c r="W2378" t="s">
        <v>3530</v>
      </c>
      <c r="X2378" s="6">
        <v>2004</v>
      </c>
      <c r="Z2378" s="6">
        <v>0</v>
      </c>
      <c r="AD2378" s="14">
        <v>50</v>
      </c>
    </row>
    <row r="2379" spans="1:30">
      <c r="A2379" s="9">
        <v>15</v>
      </c>
      <c r="B2379" s="9" t="str">
        <f t="shared" si="113"/>
        <v>Hifonics I - 154/8</v>
      </c>
      <c r="C2379" s="14" t="s">
        <v>3133</v>
      </c>
      <c r="D2379" s="14" t="s">
        <v>3134</v>
      </c>
      <c r="E2379" s="39"/>
      <c r="F2379" s="14"/>
      <c r="G2379" s="14"/>
      <c r="H2379" s="14"/>
      <c r="I2379" s="14"/>
      <c r="J2379" s="9">
        <v>4.0640000000000001</v>
      </c>
      <c r="K2379" s="14">
        <v>20.2</v>
      </c>
      <c r="L2379" s="14">
        <v>381.4</v>
      </c>
      <c r="M2379" s="14">
        <v>0.62</v>
      </c>
      <c r="N2379" s="14">
        <f t="shared" si="111"/>
        <v>0.69655172413793098</v>
      </c>
      <c r="O2379" s="14">
        <f t="shared" si="112"/>
        <v>5.6414414414414429</v>
      </c>
      <c r="P2379" s="14"/>
      <c r="Q2379" s="14"/>
      <c r="R2379" s="14"/>
      <c r="W2379" t="s">
        <v>3530</v>
      </c>
      <c r="X2379" s="6">
        <v>2004</v>
      </c>
      <c r="Z2379" s="6">
        <v>0</v>
      </c>
      <c r="AD2379" s="14">
        <v>29</v>
      </c>
    </row>
    <row r="2380" spans="1:30">
      <c r="A2380" s="9">
        <v>15</v>
      </c>
      <c r="B2380" s="9" t="str">
        <f t="shared" si="113"/>
        <v>Infinity 1500GTi</v>
      </c>
      <c r="C2380" s="14" t="s">
        <v>863</v>
      </c>
      <c r="D2380" s="14" t="s">
        <v>3135</v>
      </c>
      <c r="E2380" s="39"/>
      <c r="F2380" s="14"/>
      <c r="G2380" s="14"/>
      <c r="H2380" s="14">
        <v>600</v>
      </c>
      <c r="I2380" s="14"/>
      <c r="J2380" s="9">
        <v>5.4610000000000003</v>
      </c>
      <c r="K2380" s="14">
        <v>35</v>
      </c>
      <c r="L2380" s="14">
        <v>188.95</v>
      </c>
      <c r="M2380" s="14">
        <v>0.34</v>
      </c>
      <c r="N2380" s="14">
        <f t="shared" si="111"/>
        <v>0.36082474226804123</v>
      </c>
      <c r="O2380" s="14">
        <f t="shared" si="112"/>
        <v>5.8910891089108963</v>
      </c>
      <c r="P2380" s="14"/>
      <c r="Q2380" s="14"/>
      <c r="R2380" s="14"/>
      <c r="W2380" t="s">
        <v>3530</v>
      </c>
      <c r="X2380" s="6">
        <v>2004</v>
      </c>
      <c r="Z2380" s="6">
        <v>0</v>
      </c>
      <c r="AD2380" s="14">
        <v>97</v>
      </c>
    </row>
    <row r="2381" spans="1:30">
      <c r="A2381" s="9">
        <v>15</v>
      </c>
      <c r="B2381" s="9" t="str">
        <f t="shared" si="113"/>
        <v>Infinity 1800GTi</v>
      </c>
      <c r="C2381" s="14" t="s">
        <v>863</v>
      </c>
      <c r="D2381" s="14" t="s">
        <v>3136</v>
      </c>
      <c r="E2381" s="39"/>
      <c r="F2381" s="14"/>
      <c r="G2381" s="14"/>
      <c r="H2381" s="14">
        <v>600</v>
      </c>
      <c r="I2381" s="14"/>
      <c r="J2381" s="9">
        <v>5.4610000000000003</v>
      </c>
      <c r="K2381" s="14">
        <v>30</v>
      </c>
      <c r="L2381" s="14">
        <v>362.61</v>
      </c>
      <c r="M2381" s="14">
        <v>0.43</v>
      </c>
      <c r="N2381" s="14">
        <f t="shared" si="111"/>
        <v>0.46153846153846156</v>
      </c>
      <c r="O2381" s="14">
        <f t="shared" si="112"/>
        <v>6.292682926829257</v>
      </c>
      <c r="P2381" s="14"/>
      <c r="Q2381" s="14"/>
      <c r="R2381" s="14"/>
      <c r="W2381" t="s">
        <v>3530</v>
      </c>
      <c r="X2381" s="6">
        <v>2004</v>
      </c>
      <c r="Z2381" s="6">
        <v>0</v>
      </c>
      <c r="AD2381" s="14">
        <v>65</v>
      </c>
    </row>
    <row r="2382" spans="1:30">
      <c r="A2382" s="9">
        <v>15</v>
      </c>
      <c r="B2382" s="9" t="str">
        <f t="shared" si="113"/>
        <v>Infinity FifteenX</v>
      </c>
      <c r="C2382" s="14" t="s">
        <v>863</v>
      </c>
      <c r="D2382" s="14" t="s">
        <v>3137</v>
      </c>
      <c r="E2382" s="39"/>
      <c r="F2382" s="14"/>
      <c r="G2382" s="14"/>
      <c r="H2382" s="14">
        <v>350</v>
      </c>
      <c r="I2382" s="14"/>
      <c r="J2382" s="9">
        <v>5.35</v>
      </c>
      <c r="K2382" s="14">
        <v>24.39</v>
      </c>
      <c r="L2382" s="14">
        <v>287.89800000000002</v>
      </c>
      <c r="M2382" s="14">
        <v>0.25</v>
      </c>
      <c r="N2382" s="14">
        <f t="shared" si="111"/>
        <v>0.26225806451612904</v>
      </c>
      <c r="O2382" s="14">
        <f t="shared" si="112"/>
        <v>5.3486842105263124</v>
      </c>
      <c r="P2382" s="14"/>
      <c r="Q2382" s="14"/>
      <c r="R2382" s="14"/>
      <c r="W2382" t="s">
        <v>3530</v>
      </c>
      <c r="X2382" s="6">
        <v>2004</v>
      </c>
      <c r="Z2382" s="6">
        <v>0</v>
      </c>
      <c r="AD2382" s="14">
        <v>93</v>
      </c>
    </row>
    <row r="2383" spans="1:30">
      <c r="A2383" s="9">
        <v>15</v>
      </c>
      <c r="B2383" s="9" t="str">
        <f t="shared" si="113"/>
        <v>Infinity FifteenXdvc</v>
      </c>
      <c r="C2383" s="14" t="s">
        <v>863</v>
      </c>
      <c r="D2383" s="14" t="s">
        <v>3138</v>
      </c>
      <c r="E2383" s="39"/>
      <c r="F2383" s="14"/>
      <c r="G2383" s="14"/>
      <c r="H2383" s="14">
        <v>350</v>
      </c>
      <c r="I2383" s="14"/>
      <c r="J2383" s="9">
        <v>5.2</v>
      </c>
      <c r="K2383" s="14">
        <v>27.1</v>
      </c>
      <c r="L2383" s="14">
        <v>193.49</v>
      </c>
      <c r="M2383" s="14">
        <v>0.32300000000000001</v>
      </c>
      <c r="N2383" s="14">
        <f t="shared" si="111"/>
        <v>0.33456790123456792</v>
      </c>
      <c r="O2383" s="14">
        <f t="shared" si="112"/>
        <v>9.3418356456777083</v>
      </c>
      <c r="P2383" s="14"/>
      <c r="Q2383" s="14"/>
      <c r="R2383" s="14"/>
      <c r="W2383" t="s">
        <v>3530</v>
      </c>
      <c r="X2383" s="6">
        <v>2004</v>
      </c>
      <c r="Z2383" s="6">
        <v>0</v>
      </c>
      <c r="AD2383" s="14">
        <v>81</v>
      </c>
    </row>
    <row r="2384" spans="1:30">
      <c r="A2384" s="9">
        <v>15</v>
      </c>
      <c r="B2384" s="9" t="str">
        <f t="shared" si="113"/>
        <v>Infinity GT1500</v>
      </c>
      <c r="C2384" s="14" t="s">
        <v>863</v>
      </c>
      <c r="D2384" s="14" t="s">
        <v>3139</v>
      </c>
      <c r="E2384" s="39"/>
      <c r="F2384" s="14"/>
      <c r="G2384" s="14"/>
      <c r="H2384" s="14">
        <v>300</v>
      </c>
      <c r="I2384" s="14"/>
      <c r="J2384" s="9">
        <v>4.5620000000000003</v>
      </c>
      <c r="K2384" s="14">
        <v>21.06</v>
      </c>
      <c r="L2384" s="14">
        <v>463.93</v>
      </c>
      <c r="M2384" s="14">
        <v>0.42</v>
      </c>
      <c r="N2384" s="14">
        <f t="shared" si="111"/>
        <v>0.43874999999999997</v>
      </c>
      <c r="O2384" s="14">
        <f t="shared" si="112"/>
        <v>9.8280000000000065</v>
      </c>
      <c r="P2384" s="14"/>
      <c r="Q2384" s="14"/>
      <c r="R2384" s="14"/>
      <c r="W2384" t="s">
        <v>3530</v>
      </c>
      <c r="X2384" s="6">
        <v>2004</v>
      </c>
      <c r="Z2384" s="6">
        <v>0</v>
      </c>
      <c r="AD2384" s="14">
        <v>48</v>
      </c>
    </row>
    <row r="2385" spans="1:30">
      <c r="A2385" s="9">
        <v>15</v>
      </c>
      <c r="B2385" s="9" t="str">
        <f t="shared" si="113"/>
        <v>Infinity GT1500D</v>
      </c>
      <c r="C2385" s="14" t="s">
        <v>863</v>
      </c>
      <c r="D2385" s="14" t="s">
        <v>3140</v>
      </c>
      <c r="E2385" s="39"/>
      <c r="F2385" s="14"/>
      <c r="G2385" s="14"/>
      <c r="H2385" s="14">
        <v>300</v>
      </c>
      <c r="I2385" s="14"/>
      <c r="J2385" s="9">
        <v>7.1529999999999996</v>
      </c>
      <c r="K2385" s="14">
        <v>19.780999999999999</v>
      </c>
      <c r="L2385" s="14">
        <v>442.15</v>
      </c>
      <c r="M2385" s="14">
        <v>0.49</v>
      </c>
      <c r="N2385" s="14">
        <f t="shared" si="111"/>
        <v>0.52055263157894738</v>
      </c>
      <c r="O2385" s="14">
        <f t="shared" si="112"/>
        <v>8.3485701981050688</v>
      </c>
      <c r="P2385" s="14"/>
      <c r="Q2385" s="14"/>
      <c r="R2385" s="14"/>
      <c r="W2385" t="s">
        <v>3530</v>
      </c>
      <c r="X2385" s="6">
        <v>2004</v>
      </c>
      <c r="Z2385" s="6">
        <v>0</v>
      </c>
      <c r="AD2385" s="14">
        <v>38</v>
      </c>
    </row>
    <row r="2386" spans="1:30">
      <c r="A2386" s="9">
        <v>15</v>
      </c>
      <c r="B2386" s="9" t="str">
        <f t="shared" si="113"/>
        <v>Infinity P1500</v>
      </c>
      <c r="C2386" s="14" t="s">
        <v>863</v>
      </c>
      <c r="D2386" s="14" t="s">
        <v>3141</v>
      </c>
      <c r="E2386" s="39"/>
      <c r="F2386" s="14"/>
      <c r="G2386" s="14"/>
      <c r="H2386" s="14">
        <v>300</v>
      </c>
      <c r="I2386" s="14"/>
      <c r="J2386" s="9">
        <v>4.1909999999999998</v>
      </c>
      <c r="K2386" s="14">
        <v>28</v>
      </c>
      <c r="L2386" s="14">
        <v>246</v>
      </c>
      <c r="M2386" s="14">
        <v>0.43</v>
      </c>
      <c r="N2386" s="14">
        <f t="shared" si="111"/>
        <v>0.47457627118644069</v>
      </c>
      <c r="O2386" s="14">
        <f t="shared" si="112"/>
        <v>4.5779467680608352</v>
      </c>
      <c r="P2386" s="14"/>
      <c r="Q2386" s="14"/>
      <c r="R2386" s="14"/>
      <c r="W2386" t="s">
        <v>3530</v>
      </c>
      <c r="X2386" s="6">
        <v>2004</v>
      </c>
      <c r="Z2386" s="6">
        <v>0</v>
      </c>
      <c r="AD2386" s="14">
        <v>59</v>
      </c>
    </row>
    <row r="2387" spans="1:30">
      <c r="A2387" s="9">
        <v>15</v>
      </c>
      <c r="B2387" s="9" t="str">
        <f t="shared" si="113"/>
        <v>Infinity W15GTi</v>
      </c>
      <c r="C2387" s="14" t="s">
        <v>863</v>
      </c>
      <c r="D2387" s="14" t="s">
        <v>3142</v>
      </c>
      <c r="E2387" s="39"/>
      <c r="F2387" s="14"/>
      <c r="G2387" s="14"/>
      <c r="H2387" s="14">
        <v>800</v>
      </c>
      <c r="I2387" s="14"/>
      <c r="J2387" s="9">
        <v>20.32</v>
      </c>
      <c r="K2387" s="14">
        <v>25.2</v>
      </c>
      <c r="L2387" s="14">
        <v>132.19999999999999</v>
      </c>
      <c r="M2387" s="14">
        <v>0.48</v>
      </c>
      <c r="N2387" s="14">
        <f t="shared" si="111"/>
        <v>0.51428571428571423</v>
      </c>
      <c r="O2387" s="14">
        <f t="shared" si="112"/>
        <v>7.2000000000000028</v>
      </c>
      <c r="P2387" s="14"/>
      <c r="Q2387" s="14"/>
      <c r="R2387" s="14"/>
      <c r="W2387" t="s">
        <v>3530</v>
      </c>
      <c r="X2387" s="6">
        <v>2004</v>
      </c>
      <c r="Z2387" s="6">
        <v>0</v>
      </c>
      <c r="AD2387" s="14">
        <v>49</v>
      </c>
    </row>
    <row r="2388" spans="1:30">
      <c r="A2388" s="9">
        <v>15</v>
      </c>
      <c r="B2388" s="9" t="str">
        <f t="shared" si="113"/>
        <v>JBL 2033H</v>
      </c>
      <c r="C2388" s="14" t="s">
        <v>1002</v>
      </c>
      <c r="D2388" s="14" t="s">
        <v>3143</v>
      </c>
      <c r="E2388" s="39"/>
      <c r="F2388" s="14"/>
      <c r="G2388" s="14"/>
      <c r="H2388" s="14">
        <v>300</v>
      </c>
      <c r="I2388" s="14"/>
      <c r="J2388" s="9">
        <v>8.6</v>
      </c>
      <c r="K2388" s="14">
        <v>50</v>
      </c>
      <c r="L2388" s="14">
        <v>170</v>
      </c>
      <c r="M2388" s="14">
        <v>0.42</v>
      </c>
      <c r="N2388" s="14">
        <f t="shared" si="111"/>
        <v>0.43859649122807015</v>
      </c>
      <c r="O2388" s="14">
        <f t="shared" si="112"/>
        <v>9.905660377358517</v>
      </c>
      <c r="P2388" s="14"/>
      <c r="Q2388" s="14"/>
      <c r="R2388" s="14"/>
      <c r="W2388" t="s">
        <v>3530</v>
      </c>
      <c r="X2388" s="6">
        <v>2004</v>
      </c>
      <c r="Z2388" s="6">
        <v>0</v>
      </c>
      <c r="AD2388" s="14">
        <v>114</v>
      </c>
    </row>
    <row r="2389" spans="1:30">
      <c r="A2389" s="9">
        <v>15</v>
      </c>
      <c r="B2389" s="9" t="str">
        <f t="shared" si="113"/>
        <v>JBL 2035HPL-1</v>
      </c>
      <c r="C2389" s="14" t="s">
        <v>1002</v>
      </c>
      <c r="D2389" s="14" t="s">
        <v>3144</v>
      </c>
      <c r="E2389" s="39"/>
      <c r="F2389" s="14"/>
      <c r="G2389" s="14"/>
      <c r="H2389" s="14">
        <v>300</v>
      </c>
      <c r="I2389" s="14"/>
      <c r="J2389" s="9">
        <v>7</v>
      </c>
      <c r="K2389" s="14">
        <v>43</v>
      </c>
      <c r="L2389" s="14">
        <v>6.8</v>
      </c>
      <c r="M2389" s="14">
        <v>0.34</v>
      </c>
      <c r="N2389" s="14">
        <f t="shared" si="111"/>
        <v>0.36134453781512604</v>
      </c>
      <c r="O2389" s="14">
        <f t="shared" si="112"/>
        <v>5.755905511811032</v>
      </c>
      <c r="P2389" s="14"/>
      <c r="Q2389" s="14"/>
      <c r="R2389" s="14"/>
      <c r="W2389" t="s">
        <v>3530</v>
      </c>
      <c r="X2389" s="6">
        <v>2004</v>
      </c>
      <c r="Z2389" s="6">
        <v>0</v>
      </c>
      <c r="AD2389" s="14">
        <v>119</v>
      </c>
    </row>
    <row r="2390" spans="1:30">
      <c r="A2390" s="9">
        <v>15</v>
      </c>
      <c r="B2390" s="9" t="str">
        <f t="shared" si="113"/>
        <v>JBL 2226G</v>
      </c>
      <c r="C2390" s="14" t="s">
        <v>1002</v>
      </c>
      <c r="D2390" s="14" t="s">
        <v>3145</v>
      </c>
      <c r="E2390" s="39"/>
      <c r="F2390" s="14"/>
      <c r="G2390" s="14"/>
      <c r="H2390" s="14">
        <v>600</v>
      </c>
      <c r="I2390" s="14">
        <v>97</v>
      </c>
      <c r="J2390" s="9">
        <v>7.5</v>
      </c>
      <c r="K2390" s="14">
        <v>40</v>
      </c>
      <c r="L2390" s="14">
        <v>175</v>
      </c>
      <c r="M2390" s="14">
        <v>0.31</v>
      </c>
      <c r="N2390" s="14">
        <f t="shared" si="111"/>
        <v>0.33057851239669422</v>
      </c>
      <c r="O2390" s="14">
        <f t="shared" si="112"/>
        <v>4.9799196787148512</v>
      </c>
      <c r="P2390" s="14"/>
      <c r="Q2390" s="14"/>
      <c r="R2390" s="14"/>
      <c r="W2390" t="s">
        <v>3530</v>
      </c>
      <c r="X2390" s="6">
        <v>2004</v>
      </c>
      <c r="Z2390" s="6">
        <v>0</v>
      </c>
      <c r="AD2390" s="14">
        <v>121</v>
      </c>
    </row>
    <row r="2391" spans="1:30">
      <c r="A2391" s="9">
        <v>15</v>
      </c>
      <c r="B2391" s="9" t="str">
        <f t="shared" si="113"/>
        <v>JBL 2226H</v>
      </c>
      <c r="C2391" s="14" t="s">
        <v>1002</v>
      </c>
      <c r="D2391" s="14" t="s">
        <v>3146</v>
      </c>
      <c r="E2391" s="39"/>
      <c r="F2391" s="14"/>
      <c r="G2391" s="14"/>
      <c r="H2391" s="14">
        <v>600</v>
      </c>
      <c r="I2391" s="14">
        <v>97</v>
      </c>
      <c r="J2391" s="9">
        <v>7.5</v>
      </c>
      <c r="K2391" s="14">
        <v>40</v>
      </c>
      <c r="L2391" s="14">
        <v>175</v>
      </c>
      <c r="M2391" s="14">
        <v>0.31</v>
      </c>
      <c r="N2391" s="14">
        <f t="shared" si="111"/>
        <v>0.33057851239669422</v>
      </c>
      <c r="O2391" s="14">
        <f t="shared" si="112"/>
        <v>4.9799196787148512</v>
      </c>
      <c r="P2391" s="14"/>
      <c r="Q2391" s="14"/>
      <c r="R2391" s="14"/>
      <c r="W2391" t="s">
        <v>3530</v>
      </c>
      <c r="X2391" s="6">
        <v>2004</v>
      </c>
      <c r="Z2391" s="6">
        <v>0</v>
      </c>
      <c r="AD2391" s="14">
        <v>121</v>
      </c>
    </row>
    <row r="2392" spans="1:30">
      <c r="A2392" s="9">
        <v>15</v>
      </c>
      <c r="B2392" s="9" t="str">
        <f t="shared" si="113"/>
        <v>JBL 2226J</v>
      </c>
      <c r="C2392" s="14" t="s">
        <v>1002</v>
      </c>
      <c r="D2392" s="14" t="s">
        <v>3147</v>
      </c>
      <c r="E2392" s="39"/>
      <c r="F2392" s="14"/>
      <c r="G2392" s="14"/>
      <c r="H2392" s="14">
        <v>600</v>
      </c>
      <c r="I2392" s="14">
        <v>97</v>
      </c>
      <c r="J2392" s="9">
        <v>7.5</v>
      </c>
      <c r="K2392" s="14">
        <v>40</v>
      </c>
      <c r="L2392" s="14">
        <v>175</v>
      </c>
      <c r="M2392" s="14">
        <v>0.31</v>
      </c>
      <c r="N2392" s="14">
        <f t="shared" si="111"/>
        <v>0.33057851239669422</v>
      </c>
      <c r="O2392" s="14">
        <f t="shared" si="112"/>
        <v>4.9799196787148512</v>
      </c>
      <c r="P2392" s="14"/>
      <c r="Q2392" s="14"/>
      <c r="R2392" s="14"/>
      <c r="W2392" t="s">
        <v>3530</v>
      </c>
      <c r="X2392" s="6">
        <v>2004</v>
      </c>
      <c r="Z2392" s="6">
        <v>0</v>
      </c>
      <c r="AD2392" s="14">
        <v>121</v>
      </c>
    </row>
    <row r="2393" spans="1:30">
      <c r="A2393" s="9">
        <v>15</v>
      </c>
      <c r="B2393" s="9" t="str">
        <f t="shared" si="113"/>
        <v>JBL 2255H</v>
      </c>
      <c r="C2393" s="14" t="s">
        <v>1002</v>
      </c>
      <c r="D2393" s="14" t="s">
        <v>3148</v>
      </c>
      <c r="E2393" s="39"/>
      <c r="F2393" s="14"/>
      <c r="G2393" s="14"/>
      <c r="H2393" s="14">
        <v>650</v>
      </c>
      <c r="I2393" s="14"/>
      <c r="J2393" s="9">
        <v>8</v>
      </c>
      <c r="K2393" s="14">
        <v>39</v>
      </c>
      <c r="L2393" s="14">
        <v>170</v>
      </c>
      <c r="M2393" s="14">
        <v>0.3</v>
      </c>
      <c r="N2393" s="14">
        <f t="shared" si="111"/>
        <v>0.33050847457627119</v>
      </c>
      <c r="O2393" s="14">
        <f t="shared" si="112"/>
        <v>3.2499999999999973</v>
      </c>
      <c r="P2393" s="14"/>
      <c r="Q2393" s="14"/>
      <c r="R2393" s="14"/>
      <c r="W2393" t="s">
        <v>3530</v>
      </c>
      <c r="X2393" s="6">
        <v>2004</v>
      </c>
      <c r="Z2393" s="6">
        <v>0</v>
      </c>
      <c r="AD2393" s="14">
        <v>118</v>
      </c>
    </row>
    <row r="2394" spans="1:30">
      <c r="A2394" s="9">
        <v>15</v>
      </c>
      <c r="B2394" s="9" t="str">
        <f t="shared" si="113"/>
        <v>JBL 2256G</v>
      </c>
      <c r="C2394" s="14" t="s">
        <v>1002</v>
      </c>
      <c r="D2394" s="14" t="s">
        <v>3149</v>
      </c>
      <c r="E2394" s="39"/>
      <c r="F2394" s="14"/>
      <c r="G2394" s="14"/>
      <c r="H2394" s="14">
        <v>600</v>
      </c>
      <c r="I2394" s="14"/>
      <c r="J2394" s="9">
        <v>20.3</v>
      </c>
      <c r="K2394" s="14">
        <v>24.2</v>
      </c>
      <c r="L2394" s="14">
        <v>138.5</v>
      </c>
      <c r="M2394" s="14">
        <v>0.47</v>
      </c>
      <c r="N2394" s="14">
        <f t="shared" si="111"/>
        <v>0.50416666666666665</v>
      </c>
      <c r="O2394" s="14">
        <f t="shared" si="112"/>
        <v>6.9353658536585412</v>
      </c>
      <c r="P2394" s="14"/>
      <c r="Q2394" s="14"/>
      <c r="R2394" s="14"/>
      <c r="W2394" t="s">
        <v>3530</v>
      </c>
      <c r="X2394" s="6">
        <v>2004</v>
      </c>
      <c r="Z2394" s="6">
        <v>0</v>
      </c>
      <c r="AD2394" s="14">
        <v>48</v>
      </c>
    </row>
    <row r="2395" spans="1:30">
      <c r="A2395" s="9">
        <v>15</v>
      </c>
      <c r="B2395" s="9" t="str">
        <f t="shared" si="113"/>
        <v>JBL E130-8</v>
      </c>
      <c r="C2395" s="14" t="s">
        <v>1002</v>
      </c>
      <c r="D2395" s="14" t="s">
        <v>3150</v>
      </c>
      <c r="E2395" s="39"/>
      <c r="F2395" s="14"/>
      <c r="G2395" s="14"/>
      <c r="H2395" s="14">
        <v>300</v>
      </c>
      <c r="I2395" s="14">
        <v>105</v>
      </c>
      <c r="J2395" s="9">
        <v>2.5</v>
      </c>
      <c r="K2395" s="14">
        <v>40</v>
      </c>
      <c r="L2395" s="14">
        <v>300</v>
      </c>
      <c r="M2395" s="14">
        <v>0.19</v>
      </c>
      <c r="N2395" s="14">
        <f t="shared" si="111"/>
        <v>0.21052631578947367</v>
      </c>
      <c r="O2395" s="14">
        <f t="shared" si="112"/>
        <v>1.9487179487179473</v>
      </c>
      <c r="P2395" s="14"/>
      <c r="Q2395" s="14"/>
      <c r="R2395" s="14"/>
      <c r="W2395" t="s">
        <v>3530</v>
      </c>
      <c r="X2395" s="6">
        <v>2004</v>
      </c>
      <c r="Z2395" s="6">
        <v>0</v>
      </c>
      <c r="AD2395" s="14">
        <v>190</v>
      </c>
    </row>
    <row r="2396" spans="1:30">
      <c r="A2396" s="9">
        <v>15</v>
      </c>
      <c r="B2396" s="9" t="str">
        <f t="shared" si="113"/>
        <v>JBL E140-8</v>
      </c>
      <c r="C2396" s="14" t="s">
        <v>1002</v>
      </c>
      <c r="D2396" s="14" t="s">
        <v>3151</v>
      </c>
      <c r="E2396" s="39"/>
      <c r="F2396" s="14"/>
      <c r="G2396" s="14"/>
      <c r="H2396" s="14">
        <v>400</v>
      </c>
      <c r="I2396" s="14">
        <v>100</v>
      </c>
      <c r="J2396" s="9">
        <v>3.5</v>
      </c>
      <c r="K2396" s="14">
        <v>32</v>
      </c>
      <c r="L2396" s="14">
        <v>300</v>
      </c>
      <c r="M2396" s="14">
        <v>0.17</v>
      </c>
      <c r="N2396" s="14">
        <f t="shared" si="111"/>
        <v>0.19047619047619047</v>
      </c>
      <c r="O2396" s="14">
        <f t="shared" si="112"/>
        <v>1.5813953488372106</v>
      </c>
      <c r="P2396" s="14"/>
      <c r="Q2396" s="14"/>
      <c r="R2396" s="14"/>
      <c r="W2396" t="s">
        <v>3530</v>
      </c>
      <c r="X2396" s="6">
        <v>2004</v>
      </c>
      <c r="Z2396" s="6">
        <v>0</v>
      </c>
      <c r="AD2396" s="14">
        <v>168</v>
      </c>
    </row>
    <row r="2397" spans="1:30">
      <c r="A2397" s="9">
        <v>15</v>
      </c>
      <c r="B2397" s="9" t="str">
        <f t="shared" si="113"/>
        <v>JBL E145-8</v>
      </c>
      <c r="C2397" s="14" t="s">
        <v>1002</v>
      </c>
      <c r="D2397" s="14" t="s">
        <v>3152</v>
      </c>
      <c r="E2397" s="39"/>
      <c r="F2397" s="14"/>
      <c r="G2397" s="14"/>
      <c r="H2397" s="14">
        <v>300</v>
      </c>
      <c r="I2397" s="14">
        <v>98</v>
      </c>
      <c r="J2397" s="9">
        <v>7</v>
      </c>
      <c r="K2397" s="14">
        <v>35</v>
      </c>
      <c r="L2397" s="14">
        <v>275</v>
      </c>
      <c r="M2397" s="14">
        <v>0.25</v>
      </c>
      <c r="N2397" s="14">
        <f t="shared" si="111"/>
        <v>0.25925925925925924</v>
      </c>
      <c r="O2397" s="14">
        <f t="shared" si="112"/>
        <v>7.0000000000000036</v>
      </c>
      <c r="P2397" s="14"/>
      <c r="Q2397" s="14"/>
      <c r="R2397" s="14"/>
      <c r="W2397" t="s">
        <v>3530</v>
      </c>
      <c r="X2397" s="6">
        <v>2004</v>
      </c>
      <c r="Z2397" s="6">
        <v>0</v>
      </c>
      <c r="AD2397" s="14">
        <v>135</v>
      </c>
    </row>
    <row r="2398" spans="1:30">
      <c r="A2398" s="9">
        <v>15</v>
      </c>
      <c r="B2398" s="9" t="str">
        <f t="shared" si="113"/>
        <v>Jensen C 15 K - 16 ohm</v>
      </c>
      <c r="C2398" s="14" t="s">
        <v>1005</v>
      </c>
      <c r="D2398" s="14" t="s">
        <v>3153</v>
      </c>
      <c r="E2398" s="39"/>
      <c r="F2398" s="14"/>
      <c r="G2398" s="14"/>
      <c r="H2398" s="14">
        <v>100</v>
      </c>
      <c r="I2398" s="14">
        <v>97.9</v>
      </c>
      <c r="J2398" s="9">
        <v>1</v>
      </c>
      <c r="K2398" s="14">
        <v>66</v>
      </c>
      <c r="L2398" s="14">
        <v>96.6</v>
      </c>
      <c r="M2398" s="14">
        <v>0.82</v>
      </c>
      <c r="N2398" s="14">
        <f t="shared" si="111"/>
        <v>0.86842105263157898</v>
      </c>
      <c r="O2398" s="14">
        <f t="shared" si="112"/>
        <v>14.706521739130412</v>
      </c>
      <c r="P2398" s="14"/>
      <c r="Q2398" s="14"/>
      <c r="R2398" s="14"/>
      <c r="W2398" t="s">
        <v>3530</v>
      </c>
      <c r="X2398" s="6">
        <v>2004</v>
      </c>
      <c r="Z2398" s="6">
        <v>0</v>
      </c>
      <c r="AD2398" s="14">
        <v>76</v>
      </c>
    </row>
    <row r="2399" spans="1:30">
      <c r="A2399" s="9">
        <v>15</v>
      </c>
      <c r="B2399" s="9" t="str">
        <f t="shared" si="113"/>
        <v>Jensen C 15 K - 8 ohm</v>
      </c>
      <c r="C2399" s="14" t="s">
        <v>1005</v>
      </c>
      <c r="D2399" s="14" t="s">
        <v>3154</v>
      </c>
      <c r="E2399" s="39"/>
      <c r="F2399" s="14"/>
      <c r="G2399" s="14"/>
      <c r="H2399" s="14">
        <v>100</v>
      </c>
      <c r="I2399" s="14">
        <v>98</v>
      </c>
      <c r="J2399" s="9">
        <v>1</v>
      </c>
      <c r="K2399" s="14">
        <v>73</v>
      </c>
      <c r="L2399" s="14">
        <v>87.6</v>
      </c>
      <c r="M2399" s="14">
        <v>0.86</v>
      </c>
      <c r="N2399" s="14">
        <f t="shared" si="111"/>
        <v>0.91249999999999998</v>
      </c>
      <c r="O2399" s="14">
        <f t="shared" si="112"/>
        <v>14.947619047619019</v>
      </c>
      <c r="P2399" s="14"/>
      <c r="Q2399" s="14"/>
      <c r="R2399" s="14"/>
      <c r="W2399" t="s">
        <v>3530</v>
      </c>
      <c r="X2399" s="6">
        <v>2004</v>
      </c>
      <c r="Z2399" s="6">
        <v>0</v>
      </c>
      <c r="AD2399" s="14">
        <v>80</v>
      </c>
    </row>
    <row r="2400" spans="1:30">
      <c r="A2400" s="9">
        <v>15</v>
      </c>
      <c r="B2400" s="9" t="str">
        <f t="shared" si="113"/>
        <v>Jensen C 15 N - 16 ohm</v>
      </c>
      <c r="C2400" s="14" t="s">
        <v>1005</v>
      </c>
      <c r="D2400" s="14" t="s">
        <v>3155</v>
      </c>
      <c r="E2400" s="39"/>
      <c r="F2400" s="14"/>
      <c r="G2400" s="14"/>
      <c r="H2400" s="14">
        <v>50</v>
      </c>
      <c r="I2400" s="14">
        <v>96.2</v>
      </c>
      <c r="J2400" s="9">
        <v>1</v>
      </c>
      <c r="K2400" s="14">
        <v>68</v>
      </c>
      <c r="L2400" s="14">
        <v>102</v>
      </c>
      <c r="M2400" s="14">
        <v>1.22</v>
      </c>
      <c r="N2400" s="14">
        <f t="shared" si="111"/>
        <v>1.4782608695652173</v>
      </c>
      <c r="O2400" s="14">
        <f t="shared" si="112"/>
        <v>6.9831649831649836</v>
      </c>
      <c r="P2400" s="14"/>
      <c r="Q2400" s="14"/>
      <c r="R2400" s="14"/>
      <c r="W2400" t="s">
        <v>3530</v>
      </c>
      <c r="X2400" s="6">
        <v>2004</v>
      </c>
      <c r="Z2400" s="6">
        <v>0</v>
      </c>
      <c r="AD2400" s="14">
        <v>46</v>
      </c>
    </row>
    <row r="2401" spans="1:30">
      <c r="A2401" s="9">
        <v>15</v>
      </c>
      <c r="B2401" s="9" t="str">
        <f t="shared" si="113"/>
        <v>Jensen C 15 N - 16 ohm</v>
      </c>
      <c r="C2401" s="14" t="s">
        <v>1005</v>
      </c>
      <c r="D2401" s="14" t="s">
        <v>3155</v>
      </c>
      <c r="E2401" s="39"/>
      <c r="F2401" s="14"/>
      <c r="G2401" s="14"/>
      <c r="H2401" s="14">
        <v>50</v>
      </c>
      <c r="I2401" s="14">
        <v>96.2</v>
      </c>
      <c r="J2401" s="9">
        <v>1</v>
      </c>
      <c r="K2401" s="14">
        <v>68</v>
      </c>
      <c r="L2401" s="14">
        <v>102</v>
      </c>
      <c r="M2401" s="14">
        <v>1.22</v>
      </c>
      <c r="N2401" s="14">
        <f t="shared" si="111"/>
        <v>1.4782608695652173</v>
      </c>
      <c r="O2401" s="14">
        <f t="shared" si="112"/>
        <v>6.9831649831649836</v>
      </c>
      <c r="P2401" s="14"/>
      <c r="Q2401" s="14"/>
      <c r="R2401" s="14"/>
      <c r="W2401" t="s">
        <v>3530</v>
      </c>
      <c r="X2401" s="6">
        <v>2004</v>
      </c>
      <c r="Z2401" s="6">
        <v>0</v>
      </c>
      <c r="AD2401" s="14">
        <v>46</v>
      </c>
    </row>
    <row r="2402" spans="1:30">
      <c r="A2402" s="9">
        <v>15</v>
      </c>
      <c r="B2402" s="9" t="str">
        <f t="shared" si="113"/>
        <v>Jensen C 15 N - 8 ohm</v>
      </c>
      <c r="C2402" s="14" t="s">
        <v>1005</v>
      </c>
      <c r="D2402" s="14" t="s">
        <v>3156</v>
      </c>
      <c r="E2402" s="39"/>
      <c r="F2402" s="14"/>
      <c r="G2402" s="14"/>
      <c r="H2402" s="14">
        <v>50</v>
      </c>
      <c r="I2402" s="14">
        <v>97.4</v>
      </c>
      <c r="J2402" s="9">
        <v>1</v>
      </c>
      <c r="K2402" s="14">
        <v>73</v>
      </c>
      <c r="L2402" s="14">
        <v>93.4</v>
      </c>
      <c r="M2402" s="14">
        <v>1.06</v>
      </c>
      <c r="N2402" s="14">
        <f t="shared" si="111"/>
        <v>1.2372881355932204</v>
      </c>
      <c r="O2402" s="14">
        <f t="shared" si="112"/>
        <v>7.3977055449330846</v>
      </c>
      <c r="P2402" s="14"/>
      <c r="Q2402" s="14"/>
      <c r="R2402" s="14"/>
      <c r="W2402" t="s">
        <v>3530</v>
      </c>
      <c r="X2402" s="6">
        <v>2004</v>
      </c>
      <c r="Z2402" s="6">
        <v>0</v>
      </c>
      <c r="AD2402" s="14">
        <v>59</v>
      </c>
    </row>
    <row r="2403" spans="1:30">
      <c r="A2403" s="9">
        <v>15</v>
      </c>
      <c r="B2403" s="9" t="str">
        <f t="shared" si="113"/>
        <v>Jensen C15K</v>
      </c>
      <c r="C2403" s="14" t="s">
        <v>1005</v>
      </c>
      <c r="D2403" s="14" t="s">
        <v>3157</v>
      </c>
      <c r="E2403" s="39"/>
      <c r="F2403" s="14"/>
      <c r="G2403" s="14"/>
      <c r="H2403" s="14">
        <v>100</v>
      </c>
      <c r="I2403" s="14">
        <v>98</v>
      </c>
      <c r="J2403" s="9">
        <v>1</v>
      </c>
      <c r="K2403" s="14">
        <v>73</v>
      </c>
      <c r="L2403" s="14">
        <v>87.6</v>
      </c>
      <c r="M2403" s="14">
        <v>0.86</v>
      </c>
      <c r="N2403" s="14">
        <f t="shared" si="111"/>
        <v>0.91249999999999998</v>
      </c>
      <c r="O2403" s="14">
        <f t="shared" si="112"/>
        <v>14.947619047619019</v>
      </c>
      <c r="P2403" s="14"/>
      <c r="Q2403" s="14"/>
      <c r="R2403" s="14"/>
      <c r="W2403" t="s">
        <v>3530</v>
      </c>
      <c r="X2403" s="6">
        <v>2004</v>
      </c>
      <c r="Z2403" s="6">
        <v>0</v>
      </c>
      <c r="AD2403" s="14">
        <v>80</v>
      </c>
    </row>
    <row r="2404" spans="1:30">
      <c r="A2404" s="9">
        <v>15</v>
      </c>
      <c r="B2404" s="9" t="str">
        <f t="shared" si="113"/>
        <v>Jensen C15N</v>
      </c>
      <c r="C2404" s="14" t="s">
        <v>1005</v>
      </c>
      <c r="D2404" s="14" t="s">
        <v>3158</v>
      </c>
      <c r="E2404" s="39"/>
      <c r="F2404" s="14"/>
      <c r="G2404" s="14"/>
      <c r="H2404" s="14">
        <v>50</v>
      </c>
      <c r="I2404" s="14">
        <v>97.4</v>
      </c>
      <c r="J2404" s="9">
        <v>1</v>
      </c>
      <c r="K2404" s="14">
        <v>73</v>
      </c>
      <c r="L2404" s="14">
        <v>93.4</v>
      </c>
      <c r="M2404" s="14">
        <v>1.06</v>
      </c>
      <c r="N2404" s="14">
        <f t="shared" si="111"/>
        <v>1.2372881355932204</v>
      </c>
      <c r="O2404" s="14">
        <f t="shared" si="112"/>
        <v>7.3977055449330846</v>
      </c>
      <c r="P2404" s="14"/>
      <c r="Q2404" s="14"/>
      <c r="R2404" s="14"/>
      <c r="W2404" t="s">
        <v>3530</v>
      </c>
      <c r="X2404" s="6">
        <v>2004</v>
      </c>
      <c r="Z2404" s="6">
        <v>0</v>
      </c>
      <c r="AD2404" s="14">
        <v>59</v>
      </c>
    </row>
    <row r="2405" spans="1:30">
      <c r="A2405" s="9">
        <v>15</v>
      </c>
      <c r="B2405" s="9" t="str">
        <f t="shared" si="113"/>
        <v>Jensen JB 15/200 - 8 ohm</v>
      </c>
      <c r="C2405" s="14" t="s">
        <v>1005</v>
      </c>
      <c r="D2405" s="14" t="s">
        <v>3159</v>
      </c>
      <c r="E2405" s="39"/>
      <c r="F2405" s="14"/>
      <c r="G2405" s="14"/>
      <c r="H2405" s="14">
        <v>200</v>
      </c>
      <c r="I2405" s="14">
        <v>98.6</v>
      </c>
      <c r="J2405" s="9">
        <v>2</v>
      </c>
      <c r="K2405" s="14">
        <v>44.3</v>
      </c>
      <c r="L2405" s="14">
        <v>190</v>
      </c>
      <c r="M2405" s="14">
        <v>0.43</v>
      </c>
      <c r="N2405" s="14">
        <f t="shared" si="111"/>
        <v>0.43861386138613856</v>
      </c>
      <c r="O2405" s="14">
        <f t="shared" si="112"/>
        <v>21.895402298850644</v>
      </c>
      <c r="P2405" s="14"/>
      <c r="Q2405" s="14"/>
      <c r="R2405" s="14"/>
      <c r="W2405" t="s">
        <v>3530</v>
      </c>
      <c r="X2405" s="6">
        <v>2004</v>
      </c>
      <c r="Z2405" s="6">
        <v>0</v>
      </c>
      <c r="AD2405" s="14">
        <v>101</v>
      </c>
    </row>
    <row r="2406" spans="1:30">
      <c r="A2406" s="9">
        <v>15</v>
      </c>
      <c r="B2406" s="9" t="str">
        <f t="shared" si="113"/>
        <v>Jensen Mod 15-120</v>
      </c>
      <c r="C2406" s="14" t="s">
        <v>1005</v>
      </c>
      <c r="D2406" s="14" t="s">
        <v>3160</v>
      </c>
      <c r="E2406" s="39"/>
      <c r="F2406" s="14"/>
      <c r="G2406" s="14"/>
      <c r="H2406" s="14">
        <v>120</v>
      </c>
      <c r="I2406" s="14">
        <v>97.6</v>
      </c>
      <c r="J2406" s="9">
        <v>1</v>
      </c>
      <c r="K2406" s="14">
        <v>48</v>
      </c>
      <c r="L2406" s="14">
        <v>175.6</v>
      </c>
      <c r="M2406" s="14">
        <v>0.69</v>
      </c>
      <c r="N2406" s="14">
        <f t="shared" si="111"/>
        <v>0.8</v>
      </c>
      <c r="O2406" s="14">
        <f t="shared" si="112"/>
        <v>5.0181818181818123</v>
      </c>
      <c r="P2406" s="14"/>
      <c r="Q2406" s="14"/>
      <c r="R2406" s="14"/>
      <c r="W2406" t="s">
        <v>3530</v>
      </c>
      <c r="X2406" s="6">
        <v>2004</v>
      </c>
      <c r="Z2406" s="6">
        <v>0</v>
      </c>
      <c r="AD2406" s="14">
        <v>60</v>
      </c>
    </row>
    <row r="2407" spans="1:30">
      <c r="A2407" s="9">
        <v>15</v>
      </c>
      <c r="B2407" s="9" t="str">
        <f t="shared" si="113"/>
        <v>Jensen Mod 15-200</v>
      </c>
      <c r="C2407" s="14" t="s">
        <v>1005</v>
      </c>
      <c r="D2407" s="14" t="s">
        <v>3161</v>
      </c>
      <c r="E2407" s="39"/>
      <c r="F2407" s="14"/>
      <c r="G2407" s="14"/>
      <c r="H2407" s="14">
        <v>200</v>
      </c>
      <c r="I2407" s="14">
        <v>97.7</v>
      </c>
      <c r="J2407" s="9">
        <v>2</v>
      </c>
      <c r="K2407" s="14">
        <v>41</v>
      </c>
      <c r="L2407" s="14">
        <v>217.1</v>
      </c>
      <c r="M2407" s="14">
        <v>0.47</v>
      </c>
      <c r="N2407" s="14">
        <f t="shared" si="111"/>
        <v>0.4823529411764706</v>
      </c>
      <c r="O2407" s="14">
        <f t="shared" si="112"/>
        <v>18.352380952380987</v>
      </c>
      <c r="P2407" s="14"/>
      <c r="Q2407" s="14"/>
      <c r="R2407" s="14"/>
      <c r="W2407" t="s">
        <v>3530</v>
      </c>
      <c r="X2407" s="6">
        <v>2004</v>
      </c>
      <c r="Z2407" s="6">
        <v>0</v>
      </c>
      <c r="AD2407" s="14">
        <v>85</v>
      </c>
    </row>
    <row r="2408" spans="1:30">
      <c r="A2408" s="9">
        <v>15</v>
      </c>
      <c r="B2408" s="9" t="str">
        <f t="shared" si="113"/>
        <v>Jensen P 15 N - 16 ohm</v>
      </c>
      <c r="C2408" s="14" t="s">
        <v>1005</v>
      </c>
      <c r="D2408" s="14" t="s">
        <v>3162</v>
      </c>
      <c r="E2408" s="39"/>
      <c r="F2408" s="14"/>
      <c r="G2408" s="14"/>
      <c r="H2408" s="14">
        <v>100</v>
      </c>
      <c r="I2408" s="14">
        <v>96.7</v>
      </c>
      <c r="J2408" s="9">
        <v>1</v>
      </c>
      <c r="K2408" s="14">
        <v>67</v>
      </c>
      <c r="L2408" s="14">
        <v>105.3</v>
      </c>
      <c r="M2408" s="14">
        <v>1.08</v>
      </c>
      <c r="N2408" s="14">
        <f t="shared" si="111"/>
        <v>1.34</v>
      </c>
      <c r="O2408" s="14">
        <f t="shared" si="112"/>
        <v>5.5661538461538473</v>
      </c>
      <c r="P2408" s="14"/>
      <c r="Q2408" s="14"/>
      <c r="R2408" s="14"/>
      <c r="W2408" t="s">
        <v>3530</v>
      </c>
      <c r="X2408" s="6">
        <v>2004</v>
      </c>
      <c r="Z2408" s="6">
        <v>0</v>
      </c>
      <c r="AD2408" s="14">
        <v>50</v>
      </c>
    </row>
    <row r="2409" spans="1:30">
      <c r="A2409" s="9">
        <v>15</v>
      </c>
      <c r="B2409" s="9" t="str">
        <f t="shared" si="113"/>
        <v>Jensen P 15 N - 8 ohm</v>
      </c>
      <c r="C2409" s="14" t="s">
        <v>1005</v>
      </c>
      <c r="D2409" s="14" t="s">
        <v>3163</v>
      </c>
      <c r="E2409" s="39"/>
      <c r="F2409" s="14"/>
      <c r="G2409" s="14"/>
      <c r="H2409" s="14">
        <v>50</v>
      </c>
      <c r="I2409" s="14">
        <v>96.8</v>
      </c>
      <c r="J2409" s="9">
        <v>1</v>
      </c>
      <c r="K2409" s="14">
        <v>77</v>
      </c>
      <c r="L2409" s="14">
        <v>82.1</v>
      </c>
      <c r="M2409" s="14">
        <v>1.18</v>
      </c>
      <c r="N2409" s="14">
        <f t="shared" si="111"/>
        <v>1.3508771929824561</v>
      </c>
      <c r="O2409" s="14">
        <f t="shared" si="112"/>
        <v>9.3285420944558481</v>
      </c>
      <c r="P2409" s="14"/>
      <c r="Q2409" s="14"/>
      <c r="R2409" s="14"/>
      <c r="W2409" t="s">
        <v>3530</v>
      </c>
      <c r="X2409" s="6">
        <v>2004</v>
      </c>
      <c r="Z2409" s="6">
        <v>0</v>
      </c>
      <c r="AD2409" s="14">
        <v>57</v>
      </c>
    </row>
    <row r="2410" spans="1:30">
      <c r="A2410" s="9">
        <v>15</v>
      </c>
      <c r="B2410" s="9" t="str">
        <f t="shared" si="113"/>
        <v>Jensen P15N</v>
      </c>
      <c r="C2410" s="14" t="s">
        <v>1005</v>
      </c>
      <c r="D2410" s="14" t="s">
        <v>3164</v>
      </c>
      <c r="E2410" s="39"/>
      <c r="F2410" s="14"/>
      <c r="G2410" s="14"/>
      <c r="H2410" s="14">
        <v>50</v>
      </c>
      <c r="I2410" s="14">
        <v>96.8</v>
      </c>
      <c r="J2410" s="9">
        <v>1</v>
      </c>
      <c r="K2410" s="14">
        <v>77</v>
      </c>
      <c r="L2410" s="14">
        <v>82.1</v>
      </c>
      <c r="M2410" s="14">
        <v>1.18</v>
      </c>
      <c r="N2410" s="14">
        <f t="shared" si="111"/>
        <v>1.3508771929824561</v>
      </c>
      <c r="O2410" s="14">
        <f t="shared" si="112"/>
        <v>9.3285420944558481</v>
      </c>
      <c r="P2410" s="14"/>
      <c r="Q2410" s="14"/>
      <c r="R2410" s="14"/>
      <c r="W2410" t="s">
        <v>3530</v>
      </c>
      <c r="X2410" s="6">
        <v>2004</v>
      </c>
      <c r="Z2410" s="6">
        <v>0</v>
      </c>
      <c r="AD2410" s="14">
        <v>57</v>
      </c>
    </row>
    <row r="2411" spans="1:30">
      <c r="A2411" s="9">
        <v>15</v>
      </c>
      <c r="B2411" s="9" t="str">
        <f t="shared" si="113"/>
        <v>Kicker C154</v>
      </c>
      <c r="C2411" s="14" t="s">
        <v>1548</v>
      </c>
      <c r="D2411" s="14" t="s">
        <v>3165</v>
      </c>
      <c r="E2411" s="39"/>
      <c r="F2411" s="14"/>
      <c r="G2411" s="14"/>
      <c r="H2411" s="14">
        <v>250</v>
      </c>
      <c r="I2411" s="14">
        <v>89.2</v>
      </c>
      <c r="J2411" s="9">
        <v>13</v>
      </c>
      <c r="K2411" s="14">
        <v>18.5</v>
      </c>
      <c r="L2411" s="14">
        <v>301.02999999999997</v>
      </c>
      <c r="M2411" s="14">
        <v>0.379</v>
      </c>
      <c r="N2411" s="14">
        <f t="shared" si="111"/>
        <v>0.39361702127659576</v>
      </c>
      <c r="O2411" s="14">
        <f t="shared" si="112"/>
        <v>10.205967976710324</v>
      </c>
      <c r="P2411" s="14"/>
      <c r="Q2411" s="14"/>
      <c r="R2411" s="14"/>
      <c r="W2411" t="s">
        <v>3530</v>
      </c>
      <c r="X2411" s="6">
        <v>2004</v>
      </c>
      <c r="Z2411" s="6">
        <v>0</v>
      </c>
      <c r="AD2411" s="14">
        <v>47</v>
      </c>
    </row>
    <row r="2412" spans="1:30">
      <c r="A2412" s="9">
        <v>15</v>
      </c>
      <c r="B2412" s="9" t="str">
        <f t="shared" si="113"/>
        <v>Kicker C158</v>
      </c>
      <c r="C2412" s="14" t="s">
        <v>1548</v>
      </c>
      <c r="D2412" s="14" t="s">
        <v>3166</v>
      </c>
      <c r="E2412" s="39"/>
      <c r="F2412" s="14"/>
      <c r="G2412" s="14"/>
      <c r="H2412" s="14">
        <v>250</v>
      </c>
      <c r="I2412" s="14">
        <v>88.8</v>
      </c>
      <c r="J2412" s="9">
        <v>13</v>
      </c>
      <c r="K2412" s="14">
        <v>18.7</v>
      </c>
      <c r="L2412" s="14">
        <v>301.45999999999998</v>
      </c>
      <c r="M2412" s="14">
        <v>0.44600000000000001</v>
      </c>
      <c r="N2412" s="14">
        <f t="shared" si="111"/>
        <v>0.46749999999999997</v>
      </c>
      <c r="O2412" s="14">
        <f t="shared" si="112"/>
        <v>9.6979069767442141</v>
      </c>
      <c r="P2412" s="14"/>
      <c r="Q2412" s="14"/>
      <c r="R2412" s="14"/>
      <c r="W2412" t="s">
        <v>3530</v>
      </c>
      <c r="X2412" s="6">
        <v>2004</v>
      </c>
      <c r="Z2412" s="6">
        <v>0</v>
      </c>
      <c r="AD2412" s="14">
        <v>40</v>
      </c>
    </row>
    <row r="2413" spans="1:30">
      <c r="A2413" s="9">
        <v>15</v>
      </c>
      <c r="B2413" s="9" t="str">
        <f t="shared" si="113"/>
        <v>Kicker C15vr-2</v>
      </c>
      <c r="C2413" s="14" t="s">
        <v>1548</v>
      </c>
      <c r="D2413" s="14" t="s">
        <v>3167</v>
      </c>
      <c r="E2413" s="39"/>
      <c r="F2413" s="14"/>
      <c r="G2413" s="14"/>
      <c r="H2413" s="14">
        <v>250</v>
      </c>
      <c r="I2413" s="14">
        <v>88.2</v>
      </c>
      <c r="J2413" s="9">
        <v>12.75</v>
      </c>
      <c r="K2413" s="14">
        <v>21.8</v>
      </c>
      <c r="L2413" s="14">
        <v>237.99</v>
      </c>
      <c r="M2413" s="14">
        <v>0.51400000000000001</v>
      </c>
      <c r="N2413" s="14">
        <f t="shared" si="111"/>
        <v>0.53170731707317076</v>
      </c>
      <c r="O2413" s="14">
        <f t="shared" si="112"/>
        <v>15.434159779614291</v>
      </c>
      <c r="P2413" s="14"/>
      <c r="Q2413" s="14"/>
      <c r="R2413" s="14"/>
      <c r="W2413" t="s">
        <v>3530</v>
      </c>
      <c r="X2413" s="6">
        <v>2004</v>
      </c>
      <c r="Z2413" s="6">
        <v>0</v>
      </c>
      <c r="AD2413" s="14">
        <v>41</v>
      </c>
    </row>
    <row r="2414" spans="1:30">
      <c r="A2414" s="9">
        <v>15</v>
      </c>
      <c r="B2414" s="9" t="str">
        <f t="shared" si="113"/>
        <v>Kicker C15vr-4</v>
      </c>
      <c r="C2414" s="14" t="s">
        <v>1548</v>
      </c>
      <c r="D2414" s="14" t="s">
        <v>3168</v>
      </c>
      <c r="E2414" s="39"/>
      <c r="F2414" s="14"/>
      <c r="G2414" s="14"/>
      <c r="H2414" s="14">
        <v>250</v>
      </c>
      <c r="I2414" s="14">
        <v>88.5</v>
      </c>
      <c r="J2414" s="9">
        <v>12.75</v>
      </c>
      <c r="K2414" s="14">
        <v>21.8</v>
      </c>
      <c r="L2414" s="14">
        <v>257.3</v>
      </c>
      <c r="M2414" s="14">
        <v>0.54400000000000004</v>
      </c>
      <c r="N2414" s="14">
        <f t="shared" si="111"/>
        <v>0.5736842105263158</v>
      </c>
      <c r="O2414" s="14">
        <f t="shared" si="112"/>
        <v>10.513475177304974</v>
      </c>
      <c r="P2414" s="14"/>
      <c r="Q2414" s="14"/>
      <c r="R2414" s="14"/>
      <c r="W2414" t="s">
        <v>3530</v>
      </c>
      <c r="X2414" s="6">
        <v>2004</v>
      </c>
      <c r="Z2414" s="6">
        <v>0</v>
      </c>
      <c r="AD2414" s="14">
        <v>38</v>
      </c>
    </row>
    <row r="2415" spans="1:30">
      <c r="A2415" s="9">
        <v>15</v>
      </c>
      <c r="B2415" s="9" t="str">
        <f t="shared" si="113"/>
        <v>Kicker S15L5-2</v>
      </c>
      <c r="C2415" s="14" t="s">
        <v>1548</v>
      </c>
      <c r="D2415" s="14" t="s">
        <v>3169</v>
      </c>
      <c r="E2415" s="39"/>
      <c r="F2415" s="14"/>
      <c r="G2415" s="14"/>
      <c r="H2415" s="14">
        <v>375</v>
      </c>
      <c r="I2415" s="14">
        <v>87.5</v>
      </c>
      <c r="J2415" s="9">
        <v>15.5</v>
      </c>
      <c r="K2415" s="14">
        <v>22.8</v>
      </c>
      <c r="L2415" s="14">
        <v>206.80099999999999</v>
      </c>
      <c r="M2415" s="14">
        <v>0.55300000000000005</v>
      </c>
      <c r="N2415" s="14">
        <f t="shared" si="111"/>
        <v>0.58461538461538465</v>
      </c>
      <c r="O2415" s="14">
        <f t="shared" si="112"/>
        <v>10.225790754257924</v>
      </c>
      <c r="P2415" s="14"/>
      <c r="Q2415" s="14"/>
      <c r="R2415" s="14"/>
      <c r="W2415" t="s">
        <v>3530</v>
      </c>
      <c r="X2415" s="6">
        <v>2004</v>
      </c>
      <c r="Z2415" s="6">
        <v>0</v>
      </c>
      <c r="AD2415" s="14">
        <v>39</v>
      </c>
    </row>
    <row r="2416" spans="1:30">
      <c r="A2416" s="9">
        <v>15</v>
      </c>
      <c r="B2416" s="9" t="str">
        <f t="shared" si="113"/>
        <v>Kicker S15L5-4</v>
      </c>
      <c r="C2416" s="14" t="s">
        <v>1548</v>
      </c>
      <c r="D2416" s="14" t="s">
        <v>3170</v>
      </c>
      <c r="E2416" s="39"/>
      <c r="F2416" s="14"/>
      <c r="G2416" s="14"/>
      <c r="H2416" s="14">
        <v>375</v>
      </c>
      <c r="I2416" s="14">
        <v>87.6</v>
      </c>
      <c r="J2416" s="9">
        <v>15.5</v>
      </c>
      <c r="K2416" s="14">
        <v>22.3</v>
      </c>
      <c r="L2416" s="14">
        <v>227.27</v>
      </c>
      <c r="M2416" s="14">
        <v>0.59699999999999998</v>
      </c>
      <c r="N2416" s="14">
        <f t="shared" si="111"/>
        <v>0.63714285714285712</v>
      </c>
      <c r="O2416" s="14">
        <f t="shared" si="112"/>
        <v>9.4755160142348771</v>
      </c>
      <c r="P2416" s="14"/>
      <c r="Q2416" s="14"/>
      <c r="R2416" s="14"/>
      <c r="W2416" t="s">
        <v>3530</v>
      </c>
      <c r="X2416" s="6">
        <v>2004</v>
      </c>
      <c r="Z2416" s="6">
        <v>0</v>
      </c>
      <c r="AD2416" s="14">
        <v>35</v>
      </c>
    </row>
    <row r="2417" spans="1:30">
      <c r="A2417" s="9">
        <v>15</v>
      </c>
      <c r="B2417" s="9" t="str">
        <f t="shared" si="113"/>
        <v>Kicker S15L7-2</v>
      </c>
      <c r="C2417" s="14" t="s">
        <v>1548</v>
      </c>
      <c r="D2417" s="14" t="s">
        <v>3171</v>
      </c>
      <c r="E2417" s="39"/>
      <c r="F2417" s="14"/>
      <c r="G2417" s="14"/>
      <c r="H2417" s="14">
        <v>500</v>
      </c>
      <c r="I2417" s="14">
        <v>88.5</v>
      </c>
      <c r="J2417" s="9">
        <v>16.25</v>
      </c>
      <c r="K2417" s="14">
        <v>22.6</v>
      </c>
      <c r="L2417" s="14">
        <v>205.16</v>
      </c>
      <c r="M2417" s="14">
        <v>0.498</v>
      </c>
      <c r="N2417" s="14">
        <f t="shared" si="111"/>
        <v>0.51363636363636367</v>
      </c>
      <c r="O2417" s="14">
        <f t="shared" si="112"/>
        <v>16.358720930232508</v>
      </c>
      <c r="P2417" s="14"/>
      <c r="Q2417" s="14"/>
      <c r="R2417" s="14"/>
      <c r="W2417" t="s">
        <v>3530</v>
      </c>
      <c r="X2417" s="6">
        <v>2004</v>
      </c>
      <c r="Z2417" s="6">
        <v>0</v>
      </c>
      <c r="AD2417" s="14">
        <v>44</v>
      </c>
    </row>
    <row r="2418" spans="1:30">
      <c r="A2418" s="9">
        <v>15</v>
      </c>
      <c r="B2418" s="9" t="str">
        <f t="shared" si="113"/>
        <v>Kicker S15L7-4</v>
      </c>
      <c r="C2418" s="14" t="s">
        <v>1548</v>
      </c>
      <c r="D2418" s="14" t="s">
        <v>3172</v>
      </c>
      <c r="E2418" s="39"/>
      <c r="F2418" s="14"/>
      <c r="G2418" s="14"/>
      <c r="H2418" s="14">
        <v>500</v>
      </c>
      <c r="I2418" s="14">
        <v>88.8</v>
      </c>
      <c r="J2418" s="9">
        <v>16.25</v>
      </c>
      <c r="K2418" s="14">
        <v>22.9</v>
      </c>
      <c r="L2418" s="14">
        <v>213.232</v>
      </c>
      <c r="M2418" s="14">
        <v>0.52400000000000002</v>
      </c>
      <c r="N2418" s="14">
        <f t="shared" si="111"/>
        <v>0.54523809523809519</v>
      </c>
      <c r="O2418" s="14">
        <f t="shared" si="112"/>
        <v>13.452466367713042</v>
      </c>
      <c r="P2418" s="14"/>
      <c r="Q2418" s="14"/>
      <c r="R2418" s="14"/>
      <c r="W2418" t="s">
        <v>3530</v>
      </c>
      <c r="X2418" s="6">
        <v>2004</v>
      </c>
      <c r="Z2418" s="6">
        <v>0</v>
      </c>
      <c r="AD2418" s="14">
        <v>42</v>
      </c>
    </row>
    <row r="2419" spans="1:30">
      <c r="A2419" s="9">
        <v>15</v>
      </c>
      <c r="B2419" s="9" t="str">
        <f t="shared" si="113"/>
        <v>Madisound 15254DVC</v>
      </c>
      <c r="C2419" s="14" t="s">
        <v>1248</v>
      </c>
      <c r="D2419" s="14" t="s">
        <v>3173</v>
      </c>
      <c r="E2419" s="39"/>
      <c r="F2419" s="14"/>
      <c r="G2419" s="14"/>
      <c r="H2419" s="14">
        <v>100</v>
      </c>
      <c r="I2419" s="14">
        <v>92</v>
      </c>
      <c r="J2419" s="9">
        <v>5.5</v>
      </c>
      <c r="K2419" s="14">
        <v>23</v>
      </c>
      <c r="L2419" s="14">
        <v>347</v>
      </c>
      <c r="M2419" s="14">
        <v>0.43430000000000002</v>
      </c>
      <c r="N2419" s="14">
        <f t="shared" si="111"/>
        <v>0.46938775510204084</v>
      </c>
      <c r="O2419" s="14">
        <f t="shared" si="112"/>
        <v>5.8098644797301233</v>
      </c>
      <c r="P2419" s="14"/>
      <c r="Q2419" s="14"/>
      <c r="R2419" s="14"/>
      <c r="W2419" t="s">
        <v>3530</v>
      </c>
      <c r="X2419" s="6">
        <v>2004</v>
      </c>
      <c r="Z2419" s="6">
        <v>0</v>
      </c>
      <c r="AD2419" s="14">
        <v>49</v>
      </c>
    </row>
    <row r="2420" spans="1:30">
      <c r="A2420" s="9">
        <v>15</v>
      </c>
      <c r="B2420" s="9" t="str">
        <f t="shared" si="113"/>
        <v>Madisound 15258DVC</v>
      </c>
      <c r="C2420" s="14" t="s">
        <v>1248</v>
      </c>
      <c r="D2420" s="14" t="s">
        <v>3174</v>
      </c>
      <c r="E2420" s="39"/>
      <c r="F2420" s="14"/>
      <c r="G2420" s="14"/>
      <c r="H2420" s="14">
        <v>100</v>
      </c>
      <c r="I2420" s="14">
        <v>91</v>
      </c>
      <c r="J2420" s="9">
        <v>5.5</v>
      </c>
      <c r="K2420" s="14">
        <v>22.5</v>
      </c>
      <c r="L2420" s="14">
        <v>368</v>
      </c>
      <c r="M2420" s="14">
        <v>0.47389999999999999</v>
      </c>
      <c r="N2420" s="14">
        <f t="shared" si="111"/>
        <v>0.52325581395348841</v>
      </c>
      <c r="O2420" s="14">
        <f t="shared" si="112"/>
        <v>5.0241483296423697</v>
      </c>
      <c r="P2420" s="14"/>
      <c r="Q2420" s="14"/>
      <c r="R2420" s="14"/>
      <c r="W2420" t="s">
        <v>3530</v>
      </c>
      <c r="X2420" s="6">
        <v>2004</v>
      </c>
      <c r="Z2420" s="6">
        <v>0</v>
      </c>
      <c r="AD2420" s="14">
        <v>43</v>
      </c>
    </row>
    <row r="2421" spans="1:30">
      <c r="A2421" s="9">
        <v>15</v>
      </c>
      <c r="B2421" s="9" t="str">
        <f t="shared" si="113"/>
        <v>McCauley 6242-4</v>
      </c>
      <c r="C2421" s="14" t="s">
        <v>2033</v>
      </c>
      <c r="D2421" s="14" t="s">
        <v>3175</v>
      </c>
      <c r="E2421" s="39"/>
      <c r="F2421" s="14"/>
      <c r="G2421" s="14"/>
      <c r="H2421" s="14">
        <v>400</v>
      </c>
      <c r="I2421" s="14">
        <v>95</v>
      </c>
      <c r="J2421" s="9">
        <v>8.4</v>
      </c>
      <c r="K2421" s="14">
        <v>39</v>
      </c>
      <c r="L2421" s="14">
        <v>116</v>
      </c>
      <c r="M2421" s="14">
        <v>0.4</v>
      </c>
      <c r="N2421" s="14">
        <f t="shared" si="111"/>
        <v>0.41052631578947368</v>
      </c>
      <c r="O2421" s="14">
        <f t="shared" si="112"/>
        <v>15.599999999999948</v>
      </c>
      <c r="P2421" s="14"/>
      <c r="Q2421" s="14"/>
      <c r="R2421" s="14"/>
      <c r="W2421" t="s">
        <v>3530</v>
      </c>
      <c r="X2421" s="6">
        <v>2004</v>
      </c>
      <c r="Z2421" s="6">
        <v>0</v>
      </c>
      <c r="AD2421" s="14">
        <v>95</v>
      </c>
    </row>
    <row r="2422" spans="1:30">
      <c r="A2422" s="9">
        <v>15</v>
      </c>
      <c r="B2422" s="9" t="str">
        <f t="shared" si="113"/>
        <v>McCauley 6242-8</v>
      </c>
      <c r="C2422" s="14" t="s">
        <v>2033</v>
      </c>
      <c r="D2422" s="14" t="s">
        <v>3176</v>
      </c>
      <c r="E2422" s="39"/>
      <c r="F2422" s="14"/>
      <c r="G2422" s="14"/>
      <c r="H2422" s="14">
        <v>400</v>
      </c>
      <c r="I2422" s="14">
        <v>95</v>
      </c>
      <c r="J2422" s="9">
        <v>8.4</v>
      </c>
      <c r="K2422" s="14">
        <v>39</v>
      </c>
      <c r="L2422" s="14">
        <v>116</v>
      </c>
      <c r="M2422" s="14">
        <v>0.4</v>
      </c>
      <c r="N2422" s="14">
        <f t="shared" si="111"/>
        <v>0.41052631578947368</v>
      </c>
      <c r="O2422" s="14">
        <f t="shared" si="112"/>
        <v>15.599999999999948</v>
      </c>
      <c r="P2422" s="14"/>
      <c r="Q2422" s="14"/>
      <c r="R2422" s="14"/>
      <c r="W2422" t="s">
        <v>3530</v>
      </c>
      <c r="X2422" s="6">
        <v>2004</v>
      </c>
      <c r="Z2422" s="6">
        <v>0</v>
      </c>
      <c r="AD2422" s="14">
        <v>95</v>
      </c>
    </row>
    <row r="2423" spans="1:30">
      <c r="A2423" s="9">
        <v>15</v>
      </c>
      <c r="B2423" s="9" t="str">
        <f t="shared" si="113"/>
        <v>McCauley 6244-16</v>
      </c>
      <c r="C2423" s="14" t="s">
        <v>2033</v>
      </c>
      <c r="D2423" s="14" t="s">
        <v>3177</v>
      </c>
      <c r="E2423" s="39"/>
      <c r="F2423" s="14"/>
      <c r="G2423" s="14"/>
      <c r="H2423" s="14">
        <v>400</v>
      </c>
      <c r="I2423" s="14">
        <v>98</v>
      </c>
      <c r="J2423" s="9">
        <v>4.5999999999999996</v>
      </c>
      <c r="K2423" s="14">
        <v>40</v>
      </c>
      <c r="L2423" s="14">
        <v>144</v>
      </c>
      <c r="M2423" s="14">
        <v>0.24</v>
      </c>
      <c r="N2423" s="14">
        <f t="shared" si="111"/>
        <v>0.27972027972027974</v>
      </c>
      <c r="O2423" s="14">
        <f t="shared" si="112"/>
        <v>1.6901408450704209</v>
      </c>
      <c r="P2423" s="14"/>
      <c r="Q2423" s="14"/>
      <c r="R2423" s="14"/>
      <c r="W2423" t="s">
        <v>3530</v>
      </c>
      <c r="X2423" s="6">
        <v>2004</v>
      </c>
      <c r="Z2423" s="6">
        <v>0</v>
      </c>
      <c r="AD2423" s="14">
        <v>143</v>
      </c>
    </row>
    <row r="2424" spans="1:30">
      <c r="A2424" s="9">
        <v>15</v>
      </c>
      <c r="B2424" s="9" t="str">
        <f t="shared" si="113"/>
        <v>McCauley 6244-4</v>
      </c>
      <c r="C2424" s="14" t="s">
        <v>2033</v>
      </c>
      <c r="D2424" s="14" t="s">
        <v>3178</v>
      </c>
      <c r="E2424" s="39"/>
      <c r="F2424" s="14"/>
      <c r="G2424" s="14"/>
      <c r="H2424" s="14">
        <v>400</v>
      </c>
      <c r="I2424" s="14">
        <v>98</v>
      </c>
      <c r="J2424" s="9">
        <v>4.5999999999999996</v>
      </c>
      <c r="K2424" s="14">
        <v>40</v>
      </c>
      <c r="L2424" s="14">
        <v>144</v>
      </c>
      <c r="M2424" s="14">
        <v>0.24</v>
      </c>
      <c r="N2424" s="14">
        <f t="shared" si="111"/>
        <v>0.27972027972027974</v>
      </c>
      <c r="O2424" s="14">
        <f t="shared" si="112"/>
        <v>1.6901408450704209</v>
      </c>
      <c r="P2424" s="14"/>
      <c r="Q2424" s="14"/>
      <c r="R2424" s="14"/>
      <c r="W2424" t="s">
        <v>3530</v>
      </c>
      <c r="X2424" s="6">
        <v>2004</v>
      </c>
      <c r="Z2424" s="6">
        <v>0</v>
      </c>
      <c r="AD2424" s="14">
        <v>143</v>
      </c>
    </row>
    <row r="2425" spans="1:30">
      <c r="A2425" s="9">
        <v>15</v>
      </c>
      <c r="B2425" s="9" t="str">
        <f t="shared" si="113"/>
        <v>McCauley 6244-8</v>
      </c>
      <c r="C2425" s="14" t="s">
        <v>2033</v>
      </c>
      <c r="D2425" s="14" t="s">
        <v>3179</v>
      </c>
      <c r="E2425" s="39"/>
      <c r="F2425" s="14"/>
      <c r="G2425" s="14"/>
      <c r="H2425" s="14">
        <v>400</v>
      </c>
      <c r="I2425" s="14">
        <v>98</v>
      </c>
      <c r="J2425" s="9">
        <v>4.5999999999999996</v>
      </c>
      <c r="K2425" s="14">
        <v>40</v>
      </c>
      <c r="L2425" s="14">
        <v>144</v>
      </c>
      <c r="M2425" s="14">
        <v>0.24</v>
      </c>
      <c r="N2425" s="14">
        <f t="shared" si="111"/>
        <v>0.27972027972027974</v>
      </c>
      <c r="O2425" s="14">
        <f t="shared" si="112"/>
        <v>1.6901408450704209</v>
      </c>
      <c r="P2425" s="14"/>
      <c r="Q2425" s="14"/>
      <c r="R2425" s="14"/>
      <c r="W2425" t="s">
        <v>3530</v>
      </c>
      <c r="X2425" s="6">
        <v>2004</v>
      </c>
      <c r="Z2425" s="6">
        <v>0</v>
      </c>
      <c r="AD2425" s="14">
        <v>143</v>
      </c>
    </row>
    <row r="2426" spans="1:30">
      <c r="A2426" s="9">
        <v>15</v>
      </c>
      <c r="B2426" s="9" t="str">
        <f t="shared" si="113"/>
        <v>McCauley 6342-16</v>
      </c>
      <c r="C2426" s="14" t="s">
        <v>2033</v>
      </c>
      <c r="D2426" s="14" t="s">
        <v>3180</v>
      </c>
      <c r="E2426" s="39"/>
      <c r="F2426" s="14"/>
      <c r="G2426" s="14"/>
      <c r="H2426" s="14">
        <v>400</v>
      </c>
      <c r="I2426" s="14">
        <v>99</v>
      </c>
      <c r="J2426" s="9">
        <v>4.5999999999999996</v>
      </c>
      <c r="K2426" s="14">
        <v>40</v>
      </c>
      <c r="L2426" s="14">
        <v>200</v>
      </c>
      <c r="M2426" s="14">
        <v>0.2</v>
      </c>
      <c r="N2426" s="14">
        <f t="shared" si="111"/>
        <v>0.21052631578947367</v>
      </c>
      <c r="O2426" s="14">
        <f t="shared" si="112"/>
        <v>4</v>
      </c>
      <c r="P2426" s="14"/>
      <c r="Q2426" s="14"/>
      <c r="R2426" s="14"/>
      <c r="W2426" t="s">
        <v>3530</v>
      </c>
      <c r="X2426" s="6">
        <v>2004</v>
      </c>
      <c r="Z2426" s="6">
        <v>0</v>
      </c>
      <c r="AD2426" s="14">
        <v>190</v>
      </c>
    </row>
    <row r="2427" spans="1:30">
      <c r="A2427" s="9">
        <v>15</v>
      </c>
      <c r="B2427" s="9" t="str">
        <f t="shared" si="113"/>
        <v>McCauley 6342-4</v>
      </c>
      <c r="C2427" s="14" t="s">
        <v>2033</v>
      </c>
      <c r="D2427" s="14" t="s">
        <v>3181</v>
      </c>
      <c r="E2427" s="39"/>
      <c r="F2427" s="14"/>
      <c r="G2427" s="14"/>
      <c r="H2427" s="14">
        <v>400</v>
      </c>
      <c r="I2427" s="14">
        <v>99</v>
      </c>
      <c r="J2427" s="9">
        <v>4.5999999999999996</v>
      </c>
      <c r="K2427" s="14">
        <v>40</v>
      </c>
      <c r="L2427" s="14">
        <v>200</v>
      </c>
      <c r="M2427" s="14">
        <v>0.2</v>
      </c>
      <c r="N2427" s="14">
        <f t="shared" si="111"/>
        <v>0.21052631578947367</v>
      </c>
      <c r="O2427" s="14">
        <f t="shared" si="112"/>
        <v>4</v>
      </c>
      <c r="P2427" s="14"/>
      <c r="Q2427" s="14"/>
      <c r="R2427" s="14"/>
      <c r="W2427" t="s">
        <v>3530</v>
      </c>
      <c r="X2427" s="6">
        <v>2004</v>
      </c>
      <c r="Z2427" s="6">
        <v>0</v>
      </c>
      <c r="AD2427" s="14">
        <v>190</v>
      </c>
    </row>
    <row r="2428" spans="1:30">
      <c r="A2428" s="9">
        <v>15</v>
      </c>
      <c r="B2428" s="9" t="str">
        <f t="shared" si="113"/>
        <v>McCauley 6342-8</v>
      </c>
      <c r="C2428" s="14" t="s">
        <v>2033</v>
      </c>
      <c r="D2428" s="14" t="s">
        <v>3182</v>
      </c>
      <c r="E2428" s="39"/>
      <c r="F2428" s="14"/>
      <c r="G2428" s="14"/>
      <c r="H2428" s="14">
        <v>400</v>
      </c>
      <c r="I2428" s="14">
        <v>99</v>
      </c>
      <c r="J2428" s="9">
        <v>4.5999999999999996</v>
      </c>
      <c r="K2428" s="14">
        <v>40</v>
      </c>
      <c r="L2428" s="14">
        <v>200</v>
      </c>
      <c r="M2428" s="14">
        <v>0.2</v>
      </c>
      <c r="N2428" s="14">
        <f t="shared" si="111"/>
        <v>0.21052631578947367</v>
      </c>
      <c r="O2428" s="14">
        <f t="shared" si="112"/>
        <v>4</v>
      </c>
      <c r="P2428" s="14"/>
      <c r="Q2428" s="14"/>
      <c r="R2428" s="14"/>
      <c r="W2428" t="s">
        <v>3530</v>
      </c>
      <c r="X2428" s="6">
        <v>2004</v>
      </c>
      <c r="Z2428" s="6">
        <v>0</v>
      </c>
      <c r="AD2428" s="14">
        <v>190</v>
      </c>
    </row>
    <row r="2429" spans="1:30">
      <c r="A2429" s="9">
        <v>15</v>
      </c>
      <c r="B2429" s="9" t="str">
        <f t="shared" si="113"/>
        <v>MDS FAN-15R</v>
      </c>
      <c r="C2429" s="14" t="s">
        <v>1564</v>
      </c>
      <c r="D2429" s="14" t="s">
        <v>3183</v>
      </c>
      <c r="E2429" s="39"/>
      <c r="F2429" s="14"/>
      <c r="G2429" s="14"/>
      <c r="H2429" s="14"/>
      <c r="I2429" s="14"/>
      <c r="J2429" s="9"/>
      <c r="K2429" s="14">
        <v>28.2</v>
      </c>
      <c r="L2429" s="14">
        <v>205</v>
      </c>
      <c r="M2429" s="14">
        <v>0.439</v>
      </c>
      <c r="N2429" s="14">
        <f t="shared" si="111"/>
        <v>0</v>
      </c>
      <c r="O2429" s="14">
        <f t="shared" si="112"/>
        <v>0</v>
      </c>
      <c r="P2429" s="14"/>
      <c r="Q2429" s="14"/>
      <c r="R2429" s="14"/>
      <c r="W2429" t="s">
        <v>3530</v>
      </c>
      <c r="X2429" s="6">
        <v>2004</v>
      </c>
      <c r="Z2429" s="6">
        <v>0</v>
      </c>
      <c r="AD2429" s="14"/>
    </row>
    <row r="2430" spans="1:30">
      <c r="A2430" s="9">
        <v>15</v>
      </c>
      <c r="B2430" s="9" t="str">
        <f t="shared" si="113"/>
        <v>Mobile Authority M1575</v>
      </c>
      <c r="C2430" s="14" t="s">
        <v>1566</v>
      </c>
      <c r="D2430" s="14" t="s">
        <v>3184</v>
      </c>
      <c r="E2430" s="39"/>
      <c r="F2430" s="14"/>
      <c r="G2430" s="14"/>
      <c r="H2430" s="14">
        <v>700</v>
      </c>
      <c r="I2430" s="14">
        <v>93</v>
      </c>
      <c r="J2430" s="9"/>
      <c r="K2430" s="14">
        <v>25</v>
      </c>
      <c r="L2430" s="14">
        <v>112</v>
      </c>
      <c r="M2430" s="14">
        <v>0.59</v>
      </c>
      <c r="N2430" s="14">
        <f t="shared" si="111"/>
        <v>0.78125</v>
      </c>
      <c r="O2430" s="14">
        <f t="shared" si="112"/>
        <v>2.4101307189542478</v>
      </c>
      <c r="P2430" s="14"/>
      <c r="Q2430" s="14"/>
      <c r="R2430" s="14"/>
      <c r="W2430" t="s">
        <v>3530</v>
      </c>
      <c r="X2430" s="6">
        <v>2004</v>
      </c>
      <c r="Z2430" s="6">
        <v>0</v>
      </c>
      <c r="AD2430" s="14">
        <v>32</v>
      </c>
    </row>
    <row r="2431" spans="1:30">
      <c r="A2431" s="9">
        <v>15</v>
      </c>
      <c r="B2431" s="9" t="str">
        <f t="shared" si="113"/>
        <v>Monacor SP-380PA</v>
      </c>
      <c r="C2431" s="14" t="s">
        <v>1009</v>
      </c>
      <c r="D2431" s="14" t="s">
        <v>3185</v>
      </c>
      <c r="E2431" s="39"/>
      <c r="F2431" s="14"/>
      <c r="G2431" s="14"/>
      <c r="H2431" s="14">
        <v>250</v>
      </c>
      <c r="I2431" s="14"/>
      <c r="J2431" s="9">
        <v>3.5</v>
      </c>
      <c r="K2431" s="14">
        <v>29.4</v>
      </c>
      <c r="L2431" s="14">
        <v>332.5</v>
      </c>
      <c r="M2431" s="14">
        <v>0.54</v>
      </c>
      <c r="N2431" s="14">
        <f t="shared" si="111"/>
        <v>0.62553191489361704</v>
      </c>
      <c r="O2431" s="14">
        <f t="shared" si="112"/>
        <v>3.9492537313432869</v>
      </c>
      <c r="P2431" s="14"/>
      <c r="Q2431" s="14"/>
      <c r="R2431" s="14"/>
      <c r="W2431" t="s">
        <v>3530</v>
      </c>
      <c r="X2431" s="6">
        <v>2004</v>
      </c>
      <c r="Z2431" s="6">
        <v>0</v>
      </c>
      <c r="AD2431" s="14">
        <v>47</v>
      </c>
    </row>
    <row r="2432" spans="1:30">
      <c r="A2432" s="9">
        <v>15</v>
      </c>
      <c r="B2432" s="9" t="str">
        <f t="shared" si="113"/>
        <v>MTX T4154</v>
      </c>
      <c r="C2432" s="14" t="s">
        <v>1576</v>
      </c>
      <c r="D2432" s="14" t="s">
        <v>3186</v>
      </c>
      <c r="E2432" s="39"/>
      <c r="F2432" s="14"/>
      <c r="G2432" s="14"/>
      <c r="H2432" s="14">
        <v>250</v>
      </c>
      <c r="I2432" s="14">
        <v>91.6</v>
      </c>
      <c r="J2432" s="9">
        <v>9.4</v>
      </c>
      <c r="K2432" s="14">
        <v>27.8</v>
      </c>
      <c r="L2432" s="14">
        <v>244.5</v>
      </c>
      <c r="M2432" s="14">
        <v>0.64</v>
      </c>
      <c r="N2432" s="14">
        <f t="shared" si="111"/>
        <v>0.67804878048780493</v>
      </c>
      <c r="O2432" s="14">
        <f t="shared" si="112"/>
        <v>11.405128205128197</v>
      </c>
      <c r="P2432" s="14"/>
      <c r="Q2432" s="14"/>
      <c r="R2432" s="14"/>
      <c r="W2432" t="s">
        <v>3530</v>
      </c>
      <c r="X2432" s="6">
        <v>2004</v>
      </c>
      <c r="Z2432" s="6">
        <v>0</v>
      </c>
      <c r="AD2432" s="14">
        <v>41</v>
      </c>
    </row>
    <row r="2433" spans="1:30">
      <c r="A2433" s="9">
        <v>15</v>
      </c>
      <c r="B2433" s="9" t="str">
        <f t="shared" si="113"/>
        <v>MTX T4154A</v>
      </c>
      <c r="C2433" s="14" t="s">
        <v>1576</v>
      </c>
      <c r="D2433" s="14" t="s">
        <v>3187</v>
      </c>
      <c r="E2433" s="39"/>
      <c r="F2433" s="14"/>
      <c r="G2433" s="14"/>
      <c r="H2433" s="14">
        <v>250</v>
      </c>
      <c r="I2433" s="14">
        <v>91</v>
      </c>
      <c r="J2433" s="9">
        <v>9.4</v>
      </c>
      <c r="K2433" s="14">
        <v>25.2</v>
      </c>
      <c r="L2433" s="14">
        <v>299</v>
      </c>
      <c r="M2433" s="14">
        <v>0.63</v>
      </c>
      <c r="N2433" s="14">
        <f t="shared" si="111"/>
        <v>0.7</v>
      </c>
      <c r="O2433" s="14">
        <f t="shared" si="112"/>
        <v>6.3000000000000052</v>
      </c>
      <c r="P2433" s="14"/>
      <c r="Q2433" s="14"/>
      <c r="R2433" s="14"/>
      <c r="W2433" t="s">
        <v>3530</v>
      </c>
      <c r="X2433" s="6">
        <v>2004</v>
      </c>
      <c r="Z2433" s="6">
        <v>0</v>
      </c>
      <c r="AD2433" s="14">
        <v>36</v>
      </c>
    </row>
    <row r="2434" spans="1:30">
      <c r="A2434" s="9">
        <v>15</v>
      </c>
      <c r="B2434" s="9" t="str">
        <f t="shared" si="113"/>
        <v>MTX T4158</v>
      </c>
      <c r="C2434" s="14" t="s">
        <v>1576</v>
      </c>
      <c r="D2434" s="14" t="s">
        <v>3188</v>
      </c>
      <c r="E2434" s="39"/>
      <c r="F2434" s="14"/>
      <c r="G2434" s="14"/>
      <c r="H2434" s="14">
        <v>250</v>
      </c>
      <c r="I2434" s="14">
        <v>92</v>
      </c>
      <c r="J2434" s="9">
        <v>9.4</v>
      </c>
      <c r="K2434" s="14">
        <v>28.9</v>
      </c>
      <c r="L2434" s="14">
        <v>245.3</v>
      </c>
      <c r="M2434" s="14">
        <v>0.7</v>
      </c>
      <c r="N2434" s="14">
        <f t="shared" ref="N2434:N2497" si="114">IF(AD2434&gt;0,K2434/AD2434,0)</f>
        <v>0.72249999999999992</v>
      </c>
      <c r="O2434" s="14">
        <f t="shared" ref="O2434:O2497" si="115">IF(AD2434&gt;0,1/(1/M2434-1/N2434),0)</f>
        <v>22.477777777777817</v>
      </c>
      <c r="P2434" s="14"/>
      <c r="Q2434" s="14"/>
      <c r="R2434" s="14"/>
      <c r="W2434" t="s">
        <v>3530</v>
      </c>
      <c r="X2434" s="6">
        <v>2004</v>
      </c>
      <c r="Z2434" s="6">
        <v>0</v>
      </c>
      <c r="AD2434" s="14">
        <v>40</v>
      </c>
    </row>
    <row r="2435" spans="1:30">
      <c r="A2435" s="9">
        <v>15</v>
      </c>
      <c r="B2435" s="9" t="str">
        <f t="shared" ref="B2435:B2498" si="116">CONCATENATE(C2435,CHAR(32),D2435)</f>
        <v>MTX T4158A</v>
      </c>
      <c r="C2435" s="14" t="s">
        <v>1576</v>
      </c>
      <c r="D2435" s="14" t="s">
        <v>3189</v>
      </c>
      <c r="E2435" s="39"/>
      <c r="F2435" s="14"/>
      <c r="G2435" s="14"/>
      <c r="H2435" s="14">
        <v>250</v>
      </c>
      <c r="I2435" s="14">
        <v>92.2</v>
      </c>
      <c r="J2435" s="9">
        <v>9.4</v>
      </c>
      <c r="K2435" s="14">
        <v>26.5</v>
      </c>
      <c r="L2435" s="14">
        <v>292</v>
      </c>
      <c r="M2435" s="14">
        <v>0.6</v>
      </c>
      <c r="N2435" s="14">
        <f t="shared" si="114"/>
        <v>0.66249999999999998</v>
      </c>
      <c r="O2435" s="14">
        <f t="shared" si="115"/>
        <v>6.3600000000000012</v>
      </c>
      <c r="P2435" s="14"/>
      <c r="Q2435" s="14"/>
      <c r="R2435" s="14"/>
      <c r="W2435" t="s">
        <v>3530</v>
      </c>
      <c r="X2435" s="6">
        <v>2004</v>
      </c>
      <c r="Z2435" s="6">
        <v>0</v>
      </c>
      <c r="AD2435" s="14">
        <v>40</v>
      </c>
    </row>
    <row r="2436" spans="1:30">
      <c r="A2436" s="9">
        <v>15</v>
      </c>
      <c r="B2436" s="9" t="str">
        <f t="shared" si="116"/>
        <v>MTX T9515-04</v>
      </c>
      <c r="C2436" s="14" t="s">
        <v>1576</v>
      </c>
      <c r="D2436" s="14" t="s">
        <v>3190</v>
      </c>
      <c r="E2436" s="39"/>
      <c r="F2436" s="14"/>
      <c r="G2436" s="14"/>
      <c r="H2436" s="14">
        <v>1000</v>
      </c>
      <c r="I2436" s="14">
        <v>87.2</v>
      </c>
      <c r="J2436" s="9">
        <v>25.5</v>
      </c>
      <c r="K2436" s="14">
        <v>30.6</v>
      </c>
      <c r="L2436" s="14">
        <v>75.3</v>
      </c>
      <c r="M2436" s="14">
        <v>0.56999999999999995</v>
      </c>
      <c r="N2436" s="14">
        <f t="shared" si="114"/>
        <v>0.68</v>
      </c>
      <c r="O2436" s="14">
        <f t="shared" si="115"/>
        <v>3.5236363636363608</v>
      </c>
      <c r="P2436" s="14"/>
      <c r="Q2436" s="14"/>
      <c r="R2436" s="14"/>
      <c r="W2436" t="s">
        <v>3530</v>
      </c>
      <c r="X2436" s="6">
        <v>2004</v>
      </c>
      <c r="Z2436" s="6">
        <v>0</v>
      </c>
      <c r="AD2436" s="14">
        <v>45</v>
      </c>
    </row>
    <row r="2437" spans="1:30">
      <c r="A2437" s="9">
        <v>15</v>
      </c>
      <c r="B2437" s="9" t="str">
        <f t="shared" si="116"/>
        <v>MTX T9515-44</v>
      </c>
      <c r="C2437" s="14" t="s">
        <v>1576</v>
      </c>
      <c r="D2437" s="14" t="s">
        <v>3191</v>
      </c>
      <c r="E2437" s="39"/>
      <c r="F2437" s="14"/>
      <c r="G2437" s="14"/>
      <c r="H2437" s="14">
        <v>1000</v>
      </c>
      <c r="I2437" s="14">
        <v>87.1</v>
      </c>
      <c r="J2437" s="9">
        <v>25.5</v>
      </c>
      <c r="K2437" s="14">
        <v>31.9</v>
      </c>
      <c r="L2437" s="14">
        <v>70</v>
      </c>
      <c r="M2437" s="14">
        <v>0.65</v>
      </c>
      <c r="N2437" s="14">
        <f t="shared" si="114"/>
        <v>0.79749999999999999</v>
      </c>
      <c r="O2437" s="14">
        <f t="shared" si="115"/>
        <v>3.5144067796610199</v>
      </c>
      <c r="P2437" s="14"/>
      <c r="Q2437" s="14"/>
      <c r="R2437" s="14"/>
      <c r="W2437" t="s">
        <v>3530</v>
      </c>
      <c r="X2437" s="6">
        <v>2004</v>
      </c>
      <c r="Z2437" s="6">
        <v>0</v>
      </c>
      <c r="AD2437" s="14">
        <v>40</v>
      </c>
    </row>
    <row r="2438" spans="1:30">
      <c r="A2438" s="9">
        <v>15</v>
      </c>
      <c r="B2438" s="9" t="str">
        <f t="shared" si="116"/>
        <v>MTX Thunder 3154</v>
      </c>
      <c r="C2438" s="14" t="s">
        <v>1576</v>
      </c>
      <c r="D2438" s="14" t="s">
        <v>3192</v>
      </c>
      <c r="E2438" s="39"/>
      <c r="F2438" s="14"/>
      <c r="G2438" s="14"/>
      <c r="H2438" s="14">
        <v>250</v>
      </c>
      <c r="I2438" s="14">
        <v>90.6</v>
      </c>
      <c r="J2438" s="9">
        <v>9.4</v>
      </c>
      <c r="K2438" s="14">
        <v>22.7</v>
      </c>
      <c r="L2438" s="14">
        <v>315.89999999999998</v>
      </c>
      <c r="M2438" s="14">
        <v>0.56000000000000005</v>
      </c>
      <c r="N2438" s="14">
        <f t="shared" si="114"/>
        <v>0.59736842105263155</v>
      </c>
      <c r="O2438" s="14">
        <f t="shared" si="115"/>
        <v>8.952112676056359</v>
      </c>
      <c r="P2438" s="14"/>
      <c r="Q2438" s="14"/>
      <c r="R2438" s="14"/>
      <c r="W2438" t="s">
        <v>3530</v>
      </c>
      <c r="X2438" s="6">
        <v>2004</v>
      </c>
      <c r="Z2438" s="6">
        <v>0</v>
      </c>
      <c r="AD2438" s="14">
        <v>38</v>
      </c>
    </row>
    <row r="2439" spans="1:30">
      <c r="A2439" s="9">
        <v>15</v>
      </c>
      <c r="B2439" s="9" t="str">
        <f t="shared" si="116"/>
        <v>MTX Thunder 3158</v>
      </c>
      <c r="C2439" s="14" t="s">
        <v>1576</v>
      </c>
      <c r="D2439" s="14" t="s">
        <v>3193</v>
      </c>
      <c r="E2439" s="39"/>
      <c r="F2439" s="14"/>
      <c r="G2439" s="14"/>
      <c r="H2439" s="14">
        <v>250</v>
      </c>
      <c r="I2439" s="14">
        <v>90.4</v>
      </c>
      <c r="J2439" s="9">
        <v>9.4</v>
      </c>
      <c r="K2439" s="14">
        <v>23.6</v>
      </c>
      <c r="L2439" s="14">
        <v>311</v>
      </c>
      <c r="M2439" s="14">
        <v>0.65</v>
      </c>
      <c r="N2439" s="14">
        <f t="shared" si="114"/>
        <v>0.69411764705882362</v>
      </c>
      <c r="O2439" s="14">
        <f t="shared" si="115"/>
        <v>10.226666666666651</v>
      </c>
      <c r="P2439" s="14"/>
      <c r="Q2439" s="14"/>
      <c r="R2439" s="14"/>
      <c r="W2439" t="s">
        <v>3530</v>
      </c>
      <c r="X2439" s="6">
        <v>2004</v>
      </c>
      <c r="Z2439" s="6">
        <v>0</v>
      </c>
      <c r="AD2439" s="14">
        <v>34</v>
      </c>
    </row>
    <row r="2440" spans="1:30">
      <c r="A2440" s="9">
        <v>15</v>
      </c>
      <c r="B2440" s="9" t="str">
        <f t="shared" si="116"/>
        <v>MTX Thunder 51512</v>
      </c>
      <c r="C2440" s="14" t="s">
        <v>1576</v>
      </c>
      <c r="D2440" s="14" t="s">
        <v>3194</v>
      </c>
      <c r="E2440" s="39"/>
      <c r="F2440" s="14"/>
      <c r="G2440" s="14"/>
      <c r="H2440" s="14">
        <v>300</v>
      </c>
      <c r="I2440" s="14">
        <v>92.3</v>
      </c>
      <c r="J2440" s="9">
        <v>8.6</v>
      </c>
      <c r="K2440" s="14">
        <v>26.6</v>
      </c>
      <c r="L2440" s="14">
        <v>226</v>
      </c>
      <c r="M2440" s="14">
        <v>0.48</v>
      </c>
      <c r="N2440" s="14">
        <f t="shared" si="114"/>
        <v>0.50188679245283019</v>
      </c>
      <c r="O2440" s="14">
        <f t="shared" si="115"/>
        <v>11.006896551724113</v>
      </c>
      <c r="P2440" s="14"/>
      <c r="Q2440" s="14"/>
      <c r="R2440" s="14"/>
      <c r="W2440" t="s">
        <v>3530</v>
      </c>
      <c r="X2440" s="6">
        <v>2004</v>
      </c>
      <c r="Z2440" s="6">
        <v>0</v>
      </c>
      <c r="AD2440" s="14">
        <v>53</v>
      </c>
    </row>
    <row r="2441" spans="1:30">
      <c r="A2441" s="9">
        <v>15</v>
      </c>
      <c r="B2441" s="9" t="str">
        <f t="shared" si="116"/>
        <v>MTX Thunder 5154</v>
      </c>
      <c r="C2441" s="14" t="s">
        <v>1576</v>
      </c>
      <c r="D2441" s="14" t="s">
        <v>3195</v>
      </c>
      <c r="E2441" s="39"/>
      <c r="F2441" s="14"/>
      <c r="G2441" s="14"/>
      <c r="H2441" s="14">
        <v>300</v>
      </c>
      <c r="I2441" s="14">
        <v>91.5</v>
      </c>
      <c r="J2441" s="9">
        <v>9.4</v>
      </c>
      <c r="K2441" s="14">
        <v>25.2</v>
      </c>
      <c r="L2441" s="14">
        <v>220.9</v>
      </c>
      <c r="M2441" s="14">
        <v>0.44</v>
      </c>
      <c r="N2441" s="14">
        <f t="shared" si="114"/>
        <v>0.45</v>
      </c>
      <c r="O2441" s="14">
        <f t="shared" si="115"/>
        <v>19.799999999999958</v>
      </c>
      <c r="P2441" s="14"/>
      <c r="Q2441" s="14"/>
      <c r="R2441" s="14"/>
      <c r="W2441" t="s">
        <v>3530</v>
      </c>
      <c r="X2441" s="6">
        <v>2004</v>
      </c>
      <c r="Z2441" s="6">
        <v>0</v>
      </c>
      <c r="AD2441" s="14">
        <v>56</v>
      </c>
    </row>
    <row r="2442" spans="1:30">
      <c r="A2442" s="9">
        <v>15</v>
      </c>
      <c r="B2442" s="9" t="str">
        <f t="shared" si="116"/>
        <v>MTX Thunder 5158</v>
      </c>
      <c r="C2442" s="14" t="s">
        <v>1576</v>
      </c>
      <c r="D2442" s="14" t="s">
        <v>3196</v>
      </c>
      <c r="E2442" s="39"/>
      <c r="F2442" s="14"/>
      <c r="G2442" s="14"/>
      <c r="H2442" s="14">
        <v>300</v>
      </c>
      <c r="I2442" s="14">
        <v>92.2</v>
      </c>
      <c r="J2442" s="9">
        <v>9.4</v>
      </c>
      <c r="K2442" s="14">
        <v>25.9</v>
      </c>
      <c r="L2442" s="14">
        <v>233.9</v>
      </c>
      <c r="M2442" s="14">
        <v>0.44</v>
      </c>
      <c r="N2442" s="14">
        <f t="shared" si="114"/>
        <v>0.46249999999999997</v>
      </c>
      <c r="O2442" s="14">
        <f t="shared" si="115"/>
        <v>9.0444444444444372</v>
      </c>
      <c r="P2442" s="14"/>
      <c r="Q2442" s="14"/>
      <c r="R2442" s="14"/>
      <c r="W2442" t="s">
        <v>3530</v>
      </c>
      <c r="X2442" s="6">
        <v>2004</v>
      </c>
      <c r="Z2442" s="6">
        <v>0</v>
      </c>
      <c r="AD2442" s="14">
        <v>56</v>
      </c>
    </row>
    <row r="2443" spans="1:30">
      <c r="A2443" s="9">
        <v>15</v>
      </c>
      <c r="B2443" s="9" t="str">
        <f t="shared" si="116"/>
        <v>MTX Thunder 71512</v>
      </c>
      <c r="C2443" s="14" t="s">
        <v>1576</v>
      </c>
      <c r="D2443" s="14" t="s">
        <v>3197</v>
      </c>
      <c r="E2443" s="39"/>
      <c r="F2443" s="14"/>
      <c r="G2443" s="14"/>
      <c r="H2443" s="14">
        <v>500</v>
      </c>
      <c r="I2443" s="14">
        <v>88.9</v>
      </c>
      <c r="J2443" s="9">
        <v>12.7</v>
      </c>
      <c r="K2443" s="14">
        <v>19.899999999999999</v>
      </c>
      <c r="L2443" s="14">
        <v>193.4</v>
      </c>
      <c r="M2443" s="14">
        <v>0.33</v>
      </c>
      <c r="N2443" s="14">
        <f t="shared" si="114"/>
        <v>0.34912280701754383</v>
      </c>
      <c r="O2443" s="14">
        <f t="shared" si="115"/>
        <v>6.024770642201843</v>
      </c>
      <c r="P2443" s="14"/>
      <c r="Q2443" s="14"/>
      <c r="R2443" s="14"/>
      <c r="W2443" t="s">
        <v>3530</v>
      </c>
      <c r="X2443" s="6">
        <v>2004</v>
      </c>
      <c r="Z2443" s="6">
        <v>0</v>
      </c>
      <c r="AD2443" s="14">
        <v>57</v>
      </c>
    </row>
    <row r="2444" spans="1:30">
      <c r="A2444" s="9">
        <v>15</v>
      </c>
      <c r="B2444" s="9" t="str">
        <f t="shared" si="116"/>
        <v>MTX Thunder 7154</v>
      </c>
      <c r="C2444" s="14" t="s">
        <v>1576</v>
      </c>
      <c r="D2444" s="14" t="s">
        <v>3198</v>
      </c>
      <c r="E2444" s="39"/>
      <c r="F2444" s="14"/>
      <c r="G2444" s="14"/>
      <c r="H2444" s="14">
        <v>500</v>
      </c>
      <c r="I2444" s="14">
        <v>88.3</v>
      </c>
      <c r="J2444" s="9">
        <v>12.7</v>
      </c>
      <c r="K2444" s="14">
        <v>20.3</v>
      </c>
      <c r="L2444" s="14">
        <v>200.8</v>
      </c>
      <c r="M2444" s="14">
        <v>0.39</v>
      </c>
      <c r="N2444" s="14">
        <f t="shared" si="114"/>
        <v>0.40600000000000003</v>
      </c>
      <c r="O2444" s="14">
        <f t="shared" si="115"/>
        <v>9.8962499999999878</v>
      </c>
      <c r="P2444" s="14"/>
      <c r="Q2444" s="14"/>
      <c r="R2444" s="14"/>
      <c r="W2444" t="s">
        <v>3530</v>
      </c>
      <c r="X2444" s="6">
        <v>2004</v>
      </c>
      <c r="Z2444" s="6">
        <v>0</v>
      </c>
      <c r="AD2444" s="14">
        <v>50</v>
      </c>
    </row>
    <row r="2445" spans="1:30">
      <c r="A2445" s="9">
        <v>15</v>
      </c>
      <c r="B2445" s="9" t="str">
        <f t="shared" si="116"/>
        <v>MTX Thunder 7158</v>
      </c>
      <c r="C2445" s="14" t="s">
        <v>1576</v>
      </c>
      <c r="D2445" s="14" t="s">
        <v>3199</v>
      </c>
      <c r="E2445" s="39"/>
      <c r="F2445" s="14"/>
      <c r="G2445" s="14"/>
      <c r="H2445" s="14">
        <v>500</v>
      </c>
      <c r="I2445" s="14">
        <v>89</v>
      </c>
      <c r="J2445" s="9">
        <v>12.7</v>
      </c>
      <c r="K2445" s="14">
        <v>21.5</v>
      </c>
      <c r="L2445" s="14">
        <v>208.8</v>
      </c>
      <c r="M2445" s="14">
        <v>0.41</v>
      </c>
      <c r="N2445" s="14">
        <f t="shared" si="114"/>
        <v>0.42156862745098039</v>
      </c>
      <c r="O2445" s="14">
        <f t="shared" si="115"/>
        <v>14.940677966101656</v>
      </c>
      <c r="P2445" s="14"/>
      <c r="Q2445" s="14"/>
      <c r="R2445" s="14"/>
      <c r="W2445" t="s">
        <v>3530</v>
      </c>
      <c r="X2445" s="6">
        <v>2004</v>
      </c>
      <c r="Z2445" s="6">
        <v>0</v>
      </c>
      <c r="AD2445" s="14">
        <v>51</v>
      </c>
    </row>
    <row r="2446" spans="1:30">
      <c r="A2446" s="9">
        <v>15</v>
      </c>
      <c r="B2446" s="9" t="str">
        <f t="shared" si="116"/>
        <v>Orion C15D2</v>
      </c>
      <c r="C2446" s="14" t="s">
        <v>2071</v>
      </c>
      <c r="D2446" s="14" t="s">
        <v>3200</v>
      </c>
      <c r="E2446" s="39"/>
      <c r="F2446" s="14"/>
      <c r="G2446" s="14"/>
      <c r="H2446" s="14">
        <v>200</v>
      </c>
      <c r="I2446" s="14"/>
      <c r="J2446" s="9">
        <v>8.25</v>
      </c>
      <c r="K2446" s="14">
        <v>40.270000000000003</v>
      </c>
      <c r="L2446" s="14">
        <v>81.64</v>
      </c>
      <c r="M2446" s="14">
        <v>0.84</v>
      </c>
      <c r="N2446" s="14">
        <f t="shared" si="114"/>
        <v>0.95880952380952389</v>
      </c>
      <c r="O2446" s="14">
        <f t="shared" si="115"/>
        <v>6.7789178356713382</v>
      </c>
      <c r="P2446" s="14"/>
      <c r="Q2446" s="14"/>
      <c r="R2446" s="14"/>
      <c r="W2446" t="s">
        <v>3530</v>
      </c>
      <c r="X2446" s="6">
        <v>2004</v>
      </c>
      <c r="Z2446" s="6">
        <v>0</v>
      </c>
      <c r="AD2446" s="14">
        <v>42</v>
      </c>
    </row>
    <row r="2447" spans="1:30">
      <c r="A2447" s="9">
        <v>15</v>
      </c>
      <c r="B2447" s="9" t="str">
        <f t="shared" si="116"/>
        <v>Orion C15D4</v>
      </c>
      <c r="C2447" s="14" t="s">
        <v>2071</v>
      </c>
      <c r="D2447" s="14" t="s">
        <v>3201</v>
      </c>
      <c r="E2447" s="39"/>
      <c r="F2447" s="14"/>
      <c r="G2447" s="14"/>
      <c r="H2447" s="14">
        <v>200</v>
      </c>
      <c r="I2447" s="14"/>
      <c r="J2447" s="9">
        <v>8.25</v>
      </c>
      <c r="K2447" s="14">
        <v>39.479999999999997</v>
      </c>
      <c r="L2447" s="14">
        <v>87.09</v>
      </c>
      <c r="M2447" s="14">
        <v>0.9</v>
      </c>
      <c r="N2447" s="14">
        <f t="shared" si="114"/>
        <v>1.0389473684210526</v>
      </c>
      <c r="O2447" s="14">
        <f t="shared" si="115"/>
        <v>6.7295454545454545</v>
      </c>
      <c r="P2447" s="14"/>
      <c r="Q2447" s="14"/>
      <c r="R2447" s="14"/>
      <c r="W2447" t="s">
        <v>3530</v>
      </c>
      <c r="X2447" s="6">
        <v>2004</v>
      </c>
      <c r="Z2447" s="6">
        <v>0</v>
      </c>
      <c r="AD2447" s="14">
        <v>38</v>
      </c>
    </row>
    <row r="2448" spans="1:30">
      <c r="A2448" s="9">
        <v>15</v>
      </c>
      <c r="B2448" s="9" t="str">
        <f t="shared" si="116"/>
        <v>Orion H2 15.2</v>
      </c>
      <c r="C2448" s="14" t="s">
        <v>2071</v>
      </c>
      <c r="D2448" s="14" t="s">
        <v>3202</v>
      </c>
      <c r="E2448" s="39"/>
      <c r="F2448" s="14"/>
      <c r="G2448" s="14"/>
      <c r="H2448" s="14">
        <v>2000</v>
      </c>
      <c r="I2448" s="14"/>
      <c r="J2448" s="9">
        <v>29</v>
      </c>
      <c r="K2448" s="14">
        <v>29.99</v>
      </c>
      <c r="L2448" s="14">
        <v>79.52</v>
      </c>
      <c r="M2448" s="14">
        <v>0.77</v>
      </c>
      <c r="N2448" s="14">
        <f t="shared" si="114"/>
        <v>0.85685714285714276</v>
      </c>
      <c r="O2448" s="14">
        <f t="shared" si="115"/>
        <v>7.5961513157894771</v>
      </c>
      <c r="P2448" s="14"/>
      <c r="Q2448" s="14"/>
      <c r="R2448" s="14"/>
      <c r="W2448" t="s">
        <v>3530</v>
      </c>
      <c r="X2448" s="6">
        <v>2004</v>
      </c>
      <c r="Z2448" s="6">
        <v>0</v>
      </c>
      <c r="AD2448" s="14">
        <v>35</v>
      </c>
    </row>
    <row r="2449" spans="1:30">
      <c r="A2449" s="9">
        <v>15</v>
      </c>
      <c r="B2449" s="9" t="str">
        <f t="shared" si="116"/>
        <v>Orion H2 15.4</v>
      </c>
      <c r="C2449" s="14" t="s">
        <v>2071</v>
      </c>
      <c r="D2449" s="14" t="s">
        <v>3203</v>
      </c>
      <c r="E2449" s="39"/>
      <c r="F2449" s="14"/>
      <c r="G2449" s="14"/>
      <c r="H2449" s="14">
        <v>2000</v>
      </c>
      <c r="I2449" s="14"/>
      <c r="J2449" s="9">
        <v>29</v>
      </c>
      <c r="K2449" s="14">
        <v>30.54</v>
      </c>
      <c r="L2449" s="14">
        <v>83.77</v>
      </c>
      <c r="M2449" s="14">
        <v>0.73</v>
      </c>
      <c r="N2449" s="14">
        <f t="shared" si="114"/>
        <v>0.80368421052631578</v>
      </c>
      <c r="O2449" s="14">
        <f t="shared" si="115"/>
        <v>7.9622142857142988</v>
      </c>
      <c r="P2449" s="14"/>
      <c r="Q2449" s="14"/>
      <c r="R2449" s="14"/>
      <c r="W2449" t="s">
        <v>3530</v>
      </c>
      <c r="X2449" s="6">
        <v>2004</v>
      </c>
      <c r="Z2449" s="6">
        <v>0</v>
      </c>
      <c r="AD2449" s="14">
        <v>38</v>
      </c>
    </row>
    <row r="2450" spans="1:30">
      <c r="A2450" s="9">
        <v>15</v>
      </c>
      <c r="B2450" s="9" t="str">
        <f t="shared" si="116"/>
        <v>Orion P15D2</v>
      </c>
      <c r="C2450" s="14" t="s">
        <v>2071</v>
      </c>
      <c r="D2450" s="14" t="s">
        <v>3204</v>
      </c>
      <c r="E2450" s="39"/>
      <c r="F2450" s="14"/>
      <c r="G2450" s="14"/>
      <c r="H2450" s="14">
        <v>500</v>
      </c>
      <c r="I2450" s="14"/>
      <c r="J2450" s="9">
        <v>17.190000000000001</v>
      </c>
      <c r="K2450" s="14">
        <v>29.24</v>
      </c>
      <c r="L2450" s="14">
        <v>89.66</v>
      </c>
      <c r="M2450" s="14">
        <v>0.51</v>
      </c>
      <c r="N2450" s="14">
        <f t="shared" si="114"/>
        <v>0.59673469387755096</v>
      </c>
      <c r="O2450" s="14">
        <f t="shared" si="115"/>
        <v>3.5088000000000026</v>
      </c>
      <c r="P2450" s="14"/>
      <c r="Q2450" s="14"/>
      <c r="R2450" s="14"/>
      <c r="W2450" t="s">
        <v>3530</v>
      </c>
      <c r="X2450" s="6">
        <v>2004</v>
      </c>
      <c r="Z2450" s="6">
        <v>0</v>
      </c>
      <c r="AD2450" s="14">
        <v>49</v>
      </c>
    </row>
    <row r="2451" spans="1:30">
      <c r="A2451" s="9">
        <v>15</v>
      </c>
      <c r="B2451" s="9" t="str">
        <f t="shared" si="116"/>
        <v>Orion P15D4</v>
      </c>
      <c r="C2451" s="14" t="s">
        <v>2071</v>
      </c>
      <c r="D2451" s="14" t="s">
        <v>3205</v>
      </c>
      <c r="E2451" s="39"/>
      <c r="F2451" s="14"/>
      <c r="G2451" s="14"/>
      <c r="H2451" s="14">
        <v>500</v>
      </c>
      <c r="I2451" s="14"/>
      <c r="J2451" s="9">
        <v>17.190000000000001</v>
      </c>
      <c r="K2451" s="14">
        <v>30.46</v>
      </c>
      <c r="L2451" s="14">
        <v>90.99</v>
      </c>
      <c r="M2451" s="14">
        <v>0.49</v>
      </c>
      <c r="N2451" s="14">
        <f t="shared" si="114"/>
        <v>0.6216326530612245</v>
      </c>
      <c r="O2451" s="14">
        <f t="shared" si="115"/>
        <v>2.3140155038759684</v>
      </c>
      <c r="P2451" s="14"/>
      <c r="Q2451" s="14"/>
      <c r="R2451" s="14"/>
      <c r="W2451" t="s">
        <v>3530</v>
      </c>
      <c r="X2451" s="6">
        <v>2004</v>
      </c>
      <c r="Z2451" s="6">
        <v>0</v>
      </c>
      <c r="AD2451" s="14">
        <v>49</v>
      </c>
    </row>
    <row r="2452" spans="1:30">
      <c r="A2452" s="9">
        <v>15</v>
      </c>
      <c r="B2452" s="9" t="str">
        <f t="shared" si="116"/>
        <v>ORIS Electonics AMW-15</v>
      </c>
      <c r="C2452" s="14" t="s">
        <v>2078</v>
      </c>
      <c r="D2452" s="14" t="s">
        <v>3206</v>
      </c>
      <c r="E2452" s="39"/>
      <c r="F2452" s="14"/>
      <c r="G2452" s="14"/>
      <c r="H2452" s="14">
        <v>650</v>
      </c>
      <c r="I2452" s="14">
        <v>88</v>
      </c>
      <c r="J2452" s="9"/>
      <c r="K2452" s="14">
        <v>27.36</v>
      </c>
      <c r="L2452" s="14">
        <v>112.1</v>
      </c>
      <c r="M2452" s="14">
        <v>0.61</v>
      </c>
      <c r="N2452" s="14">
        <f t="shared" si="114"/>
        <v>0.66731707317073174</v>
      </c>
      <c r="O2452" s="14">
        <f t="shared" si="115"/>
        <v>7.1019574468085063</v>
      </c>
      <c r="P2452" s="14"/>
      <c r="Q2452" s="14"/>
      <c r="R2452" s="14"/>
      <c r="W2452" t="s">
        <v>3530</v>
      </c>
      <c r="X2452" s="6">
        <v>2004</v>
      </c>
      <c r="Z2452" s="6">
        <v>0</v>
      </c>
      <c r="AD2452" s="14">
        <v>41</v>
      </c>
    </row>
    <row r="2453" spans="1:30">
      <c r="A2453" s="9">
        <v>15</v>
      </c>
      <c r="B2453" s="9" t="str">
        <f t="shared" si="116"/>
        <v>Peavey 1501-4</v>
      </c>
      <c r="C2453" s="14" t="s">
        <v>1586</v>
      </c>
      <c r="D2453" s="14" t="s">
        <v>3207</v>
      </c>
      <c r="E2453" s="39"/>
      <c r="F2453" s="14"/>
      <c r="G2453" s="14"/>
      <c r="H2453" s="14">
        <v>350</v>
      </c>
      <c r="I2453" s="14">
        <v>100.4</v>
      </c>
      <c r="J2453" s="9">
        <v>0.6</v>
      </c>
      <c r="K2453" s="14">
        <v>48.1</v>
      </c>
      <c r="L2453" s="14">
        <v>183</v>
      </c>
      <c r="M2453" s="14">
        <v>0.251</v>
      </c>
      <c r="N2453" s="14">
        <f t="shared" si="114"/>
        <v>0</v>
      </c>
      <c r="O2453" s="14">
        <f t="shared" si="115"/>
        <v>0</v>
      </c>
      <c r="P2453" s="14"/>
      <c r="Q2453" s="14"/>
      <c r="R2453" s="14"/>
      <c r="W2453" t="s">
        <v>3530</v>
      </c>
      <c r="X2453" s="6">
        <v>2004</v>
      </c>
      <c r="Z2453" s="6">
        <v>0</v>
      </c>
      <c r="AD2453" s="14"/>
    </row>
    <row r="2454" spans="1:30">
      <c r="A2454" s="9">
        <v>15</v>
      </c>
      <c r="B2454" s="9" t="str">
        <f t="shared" si="116"/>
        <v>Peavey 1501-4DT</v>
      </c>
      <c r="C2454" s="14" t="s">
        <v>1586</v>
      </c>
      <c r="D2454" s="14" t="s">
        <v>3208</v>
      </c>
      <c r="E2454" s="39"/>
      <c r="F2454" s="14"/>
      <c r="G2454" s="14"/>
      <c r="H2454" s="14">
        <v>350</v>
      </c>
      <c r="I2454" s="14">
        <v>99</v>
      </c>
      <c r="J2454" s="9">
        <v>1.2</v>
      </c>
      <c r="K2454" s="14">
        <v>46.7</v>
      </c>
      <c r="L2454" s="14">
        <v>188</v>
      </c>
      <c r="M2454" s="14">
        <v>0.34289999999999998</v>
      </c>
      <c r="N2454" s="14">
        <f t="shared" si="114"/>
        <v>0.39914529914529917</v>
      </c>
      <c r="O2454" s="14">
        <f t="shared" si="115"/>
        <v>2.4333931040770724</v>
      </c>
      <c r="P2454" s="14"/>
      <c r="Q2454" s="14"/>
      <c r="R2454" s="14"/>
      <c r="W2454" t="s">
        <v>3530</v>
      </c>
      <c r="X2454" s="6">
        <v>2004</v>
      </c>
      <c r="Z2454" s="6">
        <v>0</v>
      </c>
      <c r="AD2454" s="14">
        <v>117</v>
      </c>
    </row>
    <row r="2455" spans="1:30">
      <c r="A2455" s="9">
        <v>15</v>
      </c>
      <c r="B2455" s="9" t="str">
        <f t="shared" si="116"/>
        <v>Peavey 1501-4DT</v>
      </c>
      <c r="C2455" s="14" t="s">
        <v>1586</v>
      </c>
      <c r="D2455" s="14" t="s">
        <v>3208</v>
      </c>
      <c r="E2455" s="39"/>
      <c r="F2455" s="14"/>
      <c r="G2455" s="14"/>
      <c r="H2455" s="14">
        <v>350</v>
      </c>
      <c r="I2455" s="14">
        <v>99</v>
      </c>
      <c r="J2455" s="9">
        <v>1.19</v>
      </c>
      <c r="K2455" s="14">
        <v>47</v>
      </c>
      <c r="L2455" s="14">
        <v>188.11</v>
      </c>
      <c r="M2455" s="14">
        <v>0.34</v>
      </c>
      <c r="N2455" s="14">
        <f t="shared" si="114"/>
        <v>0</v>
      </c>
      <c r="O2455" s="14">
        <f t="shared" si="115"/>
        <v>0</v>
      </c>
      <c r="P2455" s="14"/>
      <c r="Q2455" s="14"/>
      <c r="R2455" s="14"/>
      <c r="W2455" t="s">
        <v>3530</v>
      </c>
      <c r="X2455" s="6">
        <v>2004</v>
      </c>
      <c r="Z2455" s="6">
        <v>0</v>
      </c>
      <c r="AD2455" s="14"/>
    </row>
    <row r="2456" spans="1:30">
      <c r="A2456" s="9">
        <v>15</v>
      </c>
      <c r="B2456" s="9" t="str">
        <f t="shared" si="116"/>
        <v>Peavey 1502-4 DT</v>
      </c>
      <c r="C2456" s="14" t="s">
        <v>1586</v>
      </c>
      <c r="D2456" s="14" t="s">
        <v>3209</v>
      </c>
      <c r="E2456" s="39"/>
      <c r="F2456" s="14"/>
      <c r="G2456" s="14"/>
      <c r="H2456" s="14">
        <v>350</v>
      </c>
      <c r="I2456" s="14">
        <v>98.4</v>
      </c>
      <c r="J2456" s="9">
        <v>3.1</v>
      </c>
      <c r="K2456" s="14">
        <v>46.3</v>
      </c>
      <c r="L2456" s="14">
        <v>180</v>
      </c>
      <c r="M2456" s="14">
        <v>0.373</v>
      </c>
      <c r="N2456" s="14">
        <f t="shared" si="114"/>
        <v>0.37950819672131147</v>
      </c>
      <c r="O2456" s="14">
        <f t="shared" si="115"/>
        <v>21.75050377833751</v>
      </c>
      <c r="P2456" s="14"/>
      <c r="Q2456" s="14"/>
      <c r="R2456" s="14"/>
      <c r="W2456" t="s">
        <v>3530</v>
      </c>
      <c r="X2456" s="6">
        <v>2004</v>
      </c>
      <c r="Z2456" s="6">
        <v>0</v>
      </c>
      <c r="AD2456" s="14">
        <v>122</v>
      </c>
    </row>
    <row r="2457" spans="1:30">
      <c r="A2457" s="9">
        <v>15</v>
      </c>
      <c r="B2457" s="9" t="str">
        <f t="shared" si="116"/>
        <v>Peavey 1502-8 DT</v>
      </c>
      <c r="C2457" s="14" t="s">
        <v>1586</v>
      </c>
      <c r="D2457" s="14" t="s">
        <v>3210</v>
      </c>
      <c r="E2457" s="39"/>
      <c r="F2457" s="14"/>
      <c r="G2457" s="14"/>
      <c r="H2457" s="14">
        <v>350</v>
      </c>
      <c r="I2457" s="14">
        <v>99</v>
      </c>
      <c r="J2457" s="9">
        <v>2.9</v>
      </c>
      <c r="K2457" s="14">
        <v>47.8</v>
      </c>
      <c r="L2457" s="14">
        <v>163</v>
      </c>
      <c r="M2457" s="14">
        <v>0.32500000000000001</v>
      </c>
      <c r="N2457" s="14">
        <f t="shared" si="114"/>
        <v>0.33900709219858155</v>
      </c>
      <c r="O2457" s="14">
        <f t="shared" si="115"/>
        <v>7.865822784810149</v>
      </c>
      <c r="P2457" s="14"/>
      <c r="Q2457" s="14"/>
      <c r="R2457" s="14"/>
      <c r="W2457" t="s">
        <v>3530</v>
      </c>
      <c r="X2457" s="6">
        <v>2004</v>
      </c>
      <c r="Z2457" s="6">
        <v>0</v>
      </c>
      <c r="AD2457" s="14">
        <v>141</v>
      </c>
    </row>
    <row r="2458" spans="1:30">
      <c r="A2458" s="9">
        <v>15</v>
      </c>
      <c r="B2458" s="9" t="str">
        <f t="shared" si="116"/>
        <v>Peavey 1503-8</v>
      </c>
      <c r="C2458" s="14" t="s">
        <v>1586</v>
      </c>
      <c r="D2458" s="14" t="s">
        <v>3211</v>
      </c>
      <c r="E2458" s="39"/>
      <c r="F2458" s="14"/>
      <c r="G2458" s="14"/>
      <c r="H2458" s="14">
        <v>350</v>
      </c>
      <c r="I2458" s="14">
        <v>100</v>
      </c>
      <c r="J2458" s="9"/>
      <c r="K2458" s="14">
        <v>49</v>
      </c>
      <c r="L2458" s="14">
        <v>175.08</v>
      </c>
      <c r="M2458" s="14">
        <v>0.25700000000000001</v>
      </c>
      <c r="N2458" s="14">
        <f t="shared" si="114"/>
        <v>0</v>
      </c>
      <c r="O2458" s="14">
        <f t="shared" si="115"/>
        <v>0</v>
      </c>
      <c r="P2458" s="14"/>
      <c r="Q2458" s="14"/>
      <c r="R2458" s="14"/>
      <c r="W2458" t="s">
        <v>3530</v>
      </c>
      <c r="X2458" s="6">
        <v>2004</v>
      </c>
      <c r="Z2458" s="6">
        <v>0</v>
      </c>
      <c r="AD2458" s="14"/>
    </row>
    <row r="2459" spans="1:30">
      <c r="A2459" s="9">
        <v>15</v>
      </c>
      <c r="B2459" s="9" t="str">
        <f t="shared" si="116"/>
        <v>Peavey 1504-4 DT</v>
      </c>
      <c r="C2459" s="14" t="s">
        <v>1586</v>
      </c>
      <c r="D2459" s="14" t="s">
        <v>3212</v>
      </c>
      <c r="E2459" s="39"/>
      <c r="F2459" s="14"/>
      <c r="G2459" s="14"/>
      <c r="H2459" s="14">
        <v>350</v>
      </c>
      <c r="I2459" s="14">
        <v>98.1</v>
      </c>
      <c r="J2459" s="9">
        <v>2.5</v>
      </c>
      <c r="K2459" s="14">
        <v>42.3</v>
      </c>
      <c r="L2459" s="14">
        <v>191</v>
      </c>
      <c r="M2459" s="14">
        <v>0.33300000000000002</v>
      </c>
      <c r="N2459" s="14">
        <f t="shared" si="114"/>
        <v>0.32045454545454544</v>
      </c>
      <c r="O2459" s="14">
        <f t="shared" si="115"/>
        <v>-8.5059782608695471</v>
      </c>
      <c r="P2459" s="14"/>
      <c r="Q2459" s="14"/>
      <c r="R2459" s="14"/>
      <c r="W2459" t="s">
        <v>3530</v>
      </c>
      <c r="X2459" s="6">
        <v>2004</v>
      </c>
      <c r="Z2459" s="6">
        <v>0</v>
      </c>
      <c r="AD2459" s="14">
        <v>132</v>
      </c>
    </row>
    <row r="2460" spans="1:30">
      <c r="A2460" s="9">
        <v>15</v>
      </c>
      <c r="B2460" s="9" t="str">
        <f t="shared" si="116"/>
        <v>Peavey 1505-16 DT</v>
      </c>
      <c r="C2460" s="14" t="s">
        <v>1586</v>
      </c>
      <c r="D2460" s="14" t="s">
        <v>3213</v>
      </c>
      <c r="E2460" s="39"/>
      <c r="F2460" s="14"/>
      <c r="G2460" s="14"/>
      <c r="H2460" s="14">
        <v>350</v>
      </c>
      <c r="I2460" s="14">
        <v>98.5</v>
      </c>
      <c r="J2460" s="9">
        <v>5.8</v>
      </c>
      <c r="K2460" s="14">
        <v>51.9</v>
      </c>
      <c r="L2460" s="14">
        <v>134</v>
      </c>
      <c r="M2460" s="14">
        <v>0.38</v>
      </c>
      <c r="N2460" s="14">
        <f t="shared" si="114"/>
        <v>0</v>
      </c>
      <c r="O2460" s="14">
        <f t="shared" si="115"/>
        <v>0</v>
      </c>
      <c r="P2460" s="14"/>
      <c r="Q2460" s="14"/>
      <c r="R2460" s="14"/>
      <c r="W2460" t="s">
        <v>3530</v>
      </c>
      <c r="X2460" s="6">
        <v>2004</v>
      </c>
      <c r="Z2460" s="6">
        <v>0</v>
      </c>
      <c r="AD2460" s="14"/>
    </row>
    <row r="2461" spans="1:30">
      <c r="A2461" s="9">
        <v>15</v>
      </c>
      <c r="B2461" s="9" t="str">
        <f t="shared" si="116"/>
        <v>Peavey 1505-4 DT</v>
      </c>
      <c r="C2461" s="14" t="s">
        <v>1586</v>
      </c>
      <c r="D2461" s="14" t="s">
        <v>3214</v>
      </c>
      <c r="E2461" s="39"/>
      <c r="F2461" s="14"/>
      <c r="G2461" s="14"/>
      <c r="H2461" s="14">
        <v>350</v>
      </c>
      <c r="I2461" s="14">
        <v>98.1</v>
      </c>
      <c r="J2461" s="9">
        <v>3.4</v>
      </c>
      <c r="K2461" s="14">
        <v>51.3</v>
      </c>
      <c r="L2461" s="14">
        <v>133</v>
      </c>
      <c r="M2461" s="14">
        <v>0.40699999999999997</v>
      </c>
      <c r="N2461" s="14">
        <f t="shared" si="114"/>
        <v>0</v>
      </c>
      <c r="O2461" s="14">
        <f t="shared" si="115"/>
        <v>0</v>
      </c>
      <c r="P2461" s="14"/>
      <c r="Q2461" s="14"/>
      <c r="R2461" s="14"/>
      <c r="W2461" t="s">
        <v>3530</v>
      </c>
      <c r="X2461" s="6">
        <v>2004</v>
      </c>
      <c r="Z2461" s="6">
        <v>0</v>
      </c>
      <c r="AD2461" s="14"/>
    </row>
    <row r="2462" spans="1:30">
      <c r="A2462" s="9">
        <v>15</v>
      </c>
      <c r="B2462" s="9" t="str">
        <f t="shared" si="116"/>
        <v>Peavey 1505-4DT</v>
      </c>
      <c r="C2462" s="14" t="s">
        <v>1586</v>
      </c>
      <c r="D2462" s="14" t="s">
        <v>3215</v>
      </c>
      <c r="E2462" s="39"/>
      <c r="F2462" s="14"/>
      <c r="G2462" s="14"/>
      <c r="H2462" s="14">
        <v>350</v>
      </c>
      <c r="I2462" s="14">
        <v>98</v>
      </c>
      <c r="J2462" s="9">
        <v>4.8</v>
      </c>
      <c r="K2462" s="14">
        <v>44.6</v>
      </c>
      <c r="L2462" s="14">
        <v>182</v>
      </c>
      <c r="M2462" s="14">
        <v>0.37340000000000001</v>
      </c>
      <c r="N2462" s="14">
        <f t="shared" si="114"/>
        <v>0.39122807017543859</v>
      </c>
      <c r="O2462" s="14">
        <f t="shared" si="115"/>
        <v>8.1940759692973835</v>
      </c>
      <c r="P2462" s="14"/>
      <c r="Q2462" s="14"/>
      <c r="R2462" s="14"/>
      <c r="W2462" t="s">
        <v>3530</v>
      </c>
      <c r="X2462" s="6">
        <v>2004</v>
      </c>
      <c r="Z2462" s="6">
        <v>0</v>
      </c>
      <c r="AD2462" s="14">
        <v>114</v>
      </c>
    </row>
    <row r="2463" spans="1:30">
      <c r="A2463" s="9">
        <v>15</v>
      </c>
      <c r="B2463" s="9" t="str">
        <f t="shared" si="116"/>
        <v>Peavey 1505-8 DT</v>
      </c>
      <c r="C2463" s="14" t="s">
        <v>1586</v>
      </c>
      <c r="D2463" s="14" t="s">
        <v>3216</v>
      </c>
      <c r="E2463" s="39"/>
      <c r="F2463" s="14"/>
      <c r="G2463" s="14"/>
      <c r="H2463" s="14">
        <v>350</v>
      </c>
      <c r="I2463" s="14">
        <v>97.9</v>
      </c>
      <c r="J2463" s="9">
        <v>5.4</v>
      </c>
      <c r="K2463" s="14">
        <v>46.5</v>
      </c>
      <c r="L2463" s="14">
        <v>164</v>
      </c>
      <c r="M2463" s="14">
        <v>0.38900000000000001</v>
      </c>
      <c r="N2463" s="14">
        <f t="shared" si="114"/>
        <v>0.3907563025210084</v>
      </c>
      <c r="O2463" s="14">
        <f t="shared" si="115"/>
        <v>86.547846889951103</v>
      </c>
      <c r="P2463" s="14"/>
      <c r="Q2463" s="14"/>
      <c r="R2463" s="14"/>
      <c r="W2463" t="s">
        <v>3530</v>
      </c>
      <c r="X2463" s="6">
        <v>2004</v>
      </c>
      <c r="Z2463" s="6">
        <v>0</v>
      </c>
      <c r="AD2463" s="14">
        <v>119</v>
      </c>
    </row>
    <row r="2464" spans="1:30">
      <c r="A2464" s="9">
        <v>15</v>
      </c>
      <c r="B2464" s="9" t="str">
        <f t="shared" si="116"/>
        <v>Peavey 1505-8 DT HG</v>
      </c>
      <c r="C2464" s="14" t="s">
        <v>1586</v>
      </c>
      <c r="D2464" s="14" t="s">
        <v>3217</v>
      </c>
      <c r="E2464" s="39"/>
      <c r="F2464" s="14"/>
      <c r="G2464" s="14"/>
      <c r="H2464" s="14">
        <v>350</v>
      </c>
      <c r="I2464" s="14">
        <v>98.3</v>
      </c>
      <c r="J2464" s="9">
        <v>5.0999999999999996</v>
      </c>
      <c r="K2464" s="14">
        <v>52.1</v>
      </c>
      <c r="L2464" s="14">
        <v>136</v>
      </c>
      <c r="M2464" s="14">
        <v>0.40600000000000003</v>
      </c>
      <c r="N2464" s="14">
        <f t="shared" si="114"/>
        <v>0</v>
      </c>
      <c r="O2464" s="14">
        <f t="shared" si="115"/>
        <v>0</v>
      </c>
      <c r="P2464" s="14"/>
      <c r="Q2464" s="14"/>
      <c r="R2464" s="14"/>
      <c r="W2464" t="s">
        <v>3530</v>
      </c>
      <c r="X2464" s="6">
        <v>2004</v>
      </c>
      <c r="Z2464" s="6">
        <v>0</v>
      </c>
      <c r="AD2464" s="14"/>
    </row>
    <row r="2465" spans="1:30">
      <c r="A2465" s="9">
        <v>15</v>
      </c>
      <c r="B2465" s="9" t="str">
        <f t="shared" si="116"/>
        <v>Peavey 1505-8 KA DT</v>
      </c>
      <c r="C2465" s="14" t="s">
        <v>1586</v>
      </c>
      <c r="D2465" s="14" t="s">
        <v>3218</v>
      </c>
      <c r="E2465" s="39"/>
      <c r="F2465" s="14"/>
      <c r="G2465" s="14"/>
      <c r="H2465" s="14">
        <v>350</v>
      </c>
      <c r="I2465" s="14">
        <v>99</v>
      </c>
      <c r="J2465" s="9">
        <v>1.3</v>
      </c>
      <c r="K2465" s="14">
        <v>50.8</v>
      </c>
      <c r="L2465" s="14">
        <v>144</v>
      </c>
      <c r="M2465" s="14">
        <v>0.35</v>
      </c>
      <c r="N2465" s="14">
        <f t="shared" si="114"/>
        <v>0</v>
      </c>
      <c r="O2465" s="14">
        <f t="shared" si="115"/>
        <v>0</v>
      </c>
      <c r="P2465" s="14"/>
      <c r="Q2465" s="14"/>
      <c r="R2465" s="14"/>
      <c r="W2465" t="s">
        <v>3530</v>
      </c>
      <c r="X2465" s="6">
        <v>2004</v>
      </c>
      <c r="Z2465" s="6">
        <v>0</v>
      </c>
      <c r="AD2465" s="14"/>
    </row>
    <row r="2466" spans="1:30">
      <c r="A2466" s="9">
        <v>15</v>
      </c>
      <c r="B2466" s="9" t="str">
        <f t="shared" si="116"/>
        <v>Peavey 1505KA-8DT</v>
      </c>
      <c r="C2466" s="14" t="s">
        <v>1586</v>
      </c>
      <c r="D2466" s="14" t="s">
        <v>3219</v>
      </c>
      <c r="E2466" s="39"/>
      <c r="F2466" s="14"/>
      <c r="G2466" s="14"/>
      <c r="H2466" s="14">
        <v>350</v>
      </c>
      <c r="I2466" s="14">
        <v>98</v>
      </c>
      <c r="J2466" s="9">
        <v>2.6</v>
      </c>
      <c r="K2466" s="14">
        <v>44.3</v>
      </c>
      <c r="L2466" s="14">
        <v>157</v>
      </c>
      <c r="M2466" s="14">
        <v>0.3538</v>
      </c>
      <c r="N2466" s="14">
        <f t="shared" si="114"/>
        <v>0.36916666666666664</v>
      </c>
      <c r="O2466" s="14">
        <f t="shared" si="115"/>
        <v>8.4996420824294976</v>
      </c>
      <c r="P2466" s="14"/>
      <c r="Q2466" s="14"/>
      <c r="R2466" s="14"/>
      <c r="W2466" t="s">
        <v>3530</v>
      </c>
      <c r="X2466" s="6">
        <v>2004</v>
      </c>
      <c r="Z2466" s="6">
        <v>0</v>
      </c>
      <c r="AD2466" s="14">
        <v>120</v>
      </c>
    </row>
    <row r="2467" spans="1:30">
      <c r="A2467" s="9">
        <v>15</v>
      </c>
      <c r="B2467" s="9" t="str">
        <f t="shared" si="116"/>
        <v>Peavey 1508-4sps BWX</v>
      </c>
      <c r="C2467" s="14" t="s">
        <v>1586</v>
      </c>
      <c r="D2467" s="14" t="s">
        <v>3220</v>
      </c>
      <c r="E2467" s="39"/>
      <c r="F2467" s="14"/>
      <c r="G2467" s="14"/>
      <c r="H2467" s="14">
        <v>1000</v>
      </c>
      <c r="I2467" s="14">
        <v>97.53</v>
      </c>
      <c r="J2467" s="9">
        <v>1.95</v>
      </c>
      <c r="K2467" s="14">
        <v>42.11</v>
      </c>
      <c r="L2467" s="14">
        <v>163.6585</v>
      </c>
      <c r="M2467" s="14">
        <v>0.41699999999999998</v>
      </c>
      <c r="N2467" s="14">
        <f t="shared" si="114"/>
        <v>0.43412371134020616</v>
      </c>
      <c r="O2467" s="14">
        <f t="shared" si="115"/>
        <v>10.571866345574936</v>
      </c>
      <c r="P2467" s="14"/>
      <c r="Q2467" s="14"/>
      <c r="R2467" s="14"/>
      <c r="W2467" t="s">
        <v>3530</v>
      </c>
      <c r="X2467" s="6">
        <v>2004</v>
      </c>
      <c r="Z2467" s="6">
        <v>0</v>
      </c>
      <c r="AD2467" s="14">
        <v>97</v>
      </c>
    </row>
    <row r="2468" spans="1:30">
      <c r="A2468" s="9">
        <v>15</v>
      </c>
      <c r="B2468" s="9" t="str">
        <f t="shared" si="116"/>
        <v>Peavey 1508-8 ALCP Pro Rider</v>
      </c>
      <c r="C2468" s="14" t="s">
        <v>1586</v>
      </c>
      <c r="D2468" s="14" t="s">
        <v>3221</v>
      </c>
      <c r="E2468" s="39"/>
      <c r="F2468" s="14"/>
      <c r="G2468" s="14"/>
      <c r="H2468" s="14">
        <v>1200</v>
      </c>
      <c r="I2468" s="14">
        <v>96.3</v>
      </c>
      <c r="J2468" s="9">
        <v>4.9000000000000004</v>
      </c>
      <c r="K2468" s="14">
        <v>37.375999999999998</v>
      </c>
      <c r="L2468" s="14">
        <v>188.17760000000001</v>
      </c>
      <c r="M2468" s="14">
        <v>0.42799999999999999</v>
      </c>
      <c r="N2468" s="14">
        <f t="shared" si="114"/>
        <v>0.45031325301204816</v>
      </c>
      <c r="O2468" s="14">
        <f t="shared" si="115"/>
        <v>8.6376501079913535</v>
      </c>
      <c r="P2468" s="14"/>
      <c r="Q2468" s="14"/>
      <c r="R2468" s="14"/>
      <c r="W2468" t="s">
        <v>3530</v>
      </c>
      <c r="X2468" s="6">
        <v>2004</v>
      </c>
      <c r="Z2468" s="6">
        <v>0</v>
      </c>
      <c r="AD2468" s="14">
        <v>83</v>
      </c>
    </row>
    <row r="2469" spans="1:30">
      <c r="A2469" s="9">
        <v>15</v>
      </c>
      <c r="B2469" s="9" t="str">
        <f t="shared" si="116"/>
        <v>Peavey 1508-8 CUCP Pro Rider</v>
      </c>
      <c r="C2469" s="14" t="s">
        <v>1586</v>
      </c>
      <c r="D2469" s="14" t="s">
        <v>3222</v>
      </c>
      <c r="E2469" s="39"/>
      <c r="F2469" s="14"/>
      <c r="G2469" s="14"/>
      <c r="H2469" s="14">
        <v>1200</v>
      </c>
      <c r="I2469" s="14">
        <v>97.5</v>
      </c>
      <c r="J2469" s="9">
        <v>4.9000000000000004</v>
      </c>
      <c r="K2469" s="14">
        <v>32.645000000000003</v>
      </c>
      <c r="L2469" s="14">
        <v>207.97919999999999</v>
      </c>
      <c r="M2469" s="14">
        <v>0.23499999999999999</v>
      </c>
      <c r="N2469" s="14">
        <f t="shared" si="114"/>
        <v>0.24181481481481484</v>
      </c>
      <c r="O2469" s="14">
        <f t="shared" si="115"/>
        <v>8.3386684782608178</v>
      </c>
      <c r="P2469" s="14"/>
      <c r="Q2469" s="14"/>
      <c r="R2469" s="14"/>
      <c r="W2469" t="s">
        <v>3530</v>
      </c>
      <c r="X2469" s="6">
        <v>2004</v>
      </c>
      <c r="Z2469" s="6">
        <v>0</v>
      </c>
      <c r="AD2469" s="14">
        <v>135</v>
      </c>
    </row>
    <row r="2470" spans="1:30">
      <c r="A2470" s="9">
        <v>15</v>
      </c>
      <c r="B2470" s="9" t="str">
        <f t="shared" si="116"/>
        <v>Peavey 1508-8cu BWX</v>
      </c>
      <c r="C2470" s="14" t="s">
        <v>1586</v>
      </c>
      <c r="D2470" s="14" t="s">
        <v>3223</v>
      </c>
      <c r="E2470" s="39"/>
      <c r="F2470" s="14"/>
      <c r="G2470" s="14"/>
      <c r="H2470" s="14">
        <v>1000</v>
      </c>
      <c r="I2470" s="14">
        <v>97.15</v>
      </c>
      <c r="J2470" s="9">
        <v>5</v>
      </c>
      <c r="K2470" s="14">
        <v>34.317999999999998</v>
      </c>
      <c r="L2470" s="14">
        <v>199.6412</v>
      </c>
      <c r="M2470" s="14">
        <v>0.28599999999999998</v>
      </c>
      <c r="N2470" s="14">
        <f t="shared" si="114"/>
        <v>0.29584482758620689</v>
      </c>
      <c r="O2470" s="14">
        <f t="shared" si="115"/>
        <v>8.5945253940455117</v>
      </c>
      <c r="P2470" s="14"/>
      <c r="Q2470" s="14"/>
      <c r="R2470" s="14"/>
      <c r="W2470" t="s">
        <v>3530</v>
      </c>
      <c r="X2470" s="6">
        <v>2004</v>
      </c>
      <c r="Z2470" s="6">
        <v>0</v>
      </c>
      <c r="AD2470" s="14">
        <v>116</v>
      </c>
    </row>
    <row r="2471" spans="1:30">
      <c r="A2471" s="9">
        <v>15</v>
      </c>
      <c r="B2471" s="9" t="str">
        <f t="shared" si="116"/>
        <v>Peavey 1508-8he BWX</v>
      </c>
      <c r="C2471" s="14" t="s">
        <v>1586</v>
      </c>
      <c r="D2471" s="14" t="s">
        <v>3224</v>
      </c>
      <c r="E2471" s="39"/>
      <c r="F2471" s="14"/>
      <c r="G2471" s="14"/>
      <c r="H2471" s="14">
        <v>1000</v>
      </c>
      <c r="I2471" s="14">
        <v>100.32</v>
      </c>
      <c r="J2471" s="9">
        <v>1.95</v>
      </c>
      <c r="K2471" s="14">
        <v>45.597999999999999</v>
      </c>
      <c r="L2471" s="14">
        <v>182.3503</v>
      </c>
      <c r="M2471" s="14">
        <v>0.34100000000000003</v>
      </c>
      <c r="N2471" s="14">
        <f t="shared" si="114"/>
        <v>0.35075384615384614</v>
      </c>
      <c r="O2471" s="14">
        <f t="shared" si="115"/>
        <v>12.262553627760298</v>
      </c>
      <c r="P2471" s="14"/>
      <c r="Q2471" s="14"/>
      <c r="R2471" s="14"/>
      <c r="W2471" t="s">
        <v>3530</v>
      </c>
      <c r="X2471" s="6">
        <v>2004</v>
      </c>
      <c r="Z2471" s="6">
        <v>0</v>
      </c>
      <c r="AD2471" s="14">
        <v>130</v>
      </c>
    </row>
    <row r="2472" spans="1:30">
      <c r="A2472" s="9">
        <v>15</v>
      </c>
      <c r="B2472" s="9" t="str">
        <f t="shared" si="116"/>
        <v>Peavey 1508-8sps BWX</v>
      </c>
      <c r="C2472" s="14" t="s">
        <v>1586</v>
      </c>
      <c r="D2472" s="14" t="s">
        <v>3225</v>
      </c>
      <c r="E2472" s="39"/>
      <c r="F2472" s="14"/>
      <c r="G2472" s="14"/>
      <c r="H2472" s="14">
        <v>1000</v>
      </c>
      <c r="I2472" s="14">
        <v>96.66</v>
      </c>
      <c r="J2472" s="9">
        <v>5</v>
      </c>
      <c r="K2472" s="14">
        <v>38.607999999999997</v>
      </c>
      <c r="L2472" s="14">
        <v>185.86760000000001</v>
      </c>
      <c r="M2472" s="14">
        <v>0.437</v>
      </c>
      <c r="N2472" s="14">
        <f t="shared" si="114"/>
        <v>0.45961904761904759</v>
      </c>
      <c r="O2472" s="14">
        <f t="shared" si="115"/>
        <v>8.8798400000000104</v>
      </c>
      <c r="P2472" s="14"/>
      <c r="Q2472" s="14"/>
      <c r="R2472" s="14"/>
      <c r="W2472" t="s">
        <v>3530</v>
      </c>
      <c r="X2472" s="6">
        <v>2004</v>
      </c>
      <c r="Z2472" s="6">
        <v>0</v>
      </c>
      <c r="AD2472" s="14">
        <v>84</v>
      </c>
    </row>
    <row r="2473" spans="1:30">
      <c r="A2473" s="9">
        <v>15</v>
      </c>
      <c r="B2473" s="9" t="str">
        <f t="shared" si="116"/>
        <v>Peavey BW 1501-4</v>
      </c>
      <c r="C2473" s="14" t="s">
        <v>1586</v>
      </c>
      <c r="D2473" s="14" t="s">
        <v>3226</v>
      </c>
      <c r="E2473" s="39"/>
      <c r="F2473" s="14"/>
      <c r="G2473" s="14"/>
      <c r="H2473" s="14">
        <v>500</v>
      </c>
      <c r="I2473" s="14">
        <v>100.4</v>
      </c>
      <c r="J2473" s="9">
        <v>0.31</v>
      </c>
      <c r="K2473" s="14">
        <v>43.283999999999999</v>
      </c>
      <c r="L2473" s="14">
        <v>182.95820000000001</v>
      </c>
      <c r="M2473" s="14">
        <v>0.251</v>
      </c>
      <c r="N2473" s="14">
        <f t="shared" si="114"/>
        <v>0.28664900662251652</v>
      </c>
      <c r="O2473" s="14">
        <f t="shared" si="115"/>
        <v>2.0182582203232413</v>
      </c>
      <c r="P2473" s="14"/>
      <c r="Q2473" s="14"/>
      <c r="R2473" s="14"/>
      <c r="W2473" t="s">
        <v>3530</v>
      </c>
      <c r="X2473" s="6">
        <v>2004</v>
      </c>
      <c r="Z2473" s="6">
        <v>0</v>
      </c>
      <c r="AD2473" s="14">
        <v>151</v>
      </c>
    </row>
    <row r="2474" spans="1:30">
      <c r="A2474" s="9">
        <v>15</v>
      </c>
      <c r="B2474" s="9" t="str">
        <f t="shared" si="116"/>
        <v>Peavey BW 1502-4DT</v>
      </c>
      <c r="C2474" s="14" t="s">
        <v>1586</v>
      </c>
      <c r="D2474" s="14" t="s">
        <v>3227</v>
      </c>
      <c r="E2474" s="39"/>
      <c r="F2474" s="14"/>
      <c r="G2474" s="14"/>
      <c r="H2474" s="14">
        <v>700</v>
      </c>
      <c r="I2474" s="14">
        <v>98.43</v>
      </c>
      <c r="J2474" s="9">
        <v>2.7250000000000001</v>
      </c>
      <c r="K2474" s="14">
        <v>42.061</v>
      </c>
      <c r="L2474" s="14">
        <v>179.5934</v>
      </c>
      <c r="M2474" s="14">
        <v>0.373</v>
      </c>
      <c r="N2474" s="14">
        <f t="shared" si="114"/>
        <v>0.39680188679245282</v>
      </c>
      <c r="O2474" s="14">
        <f t="shared" si="115"/>
        <v>6.2182929052714968</v>
      </c>
      <c r="P2474" s="14"/>
      <c r="Q2474" s="14"/>
      <c r="R2474" s="14"/>
      <c r="W2474" t="s">
        <v>3530</v>
      </c>
      <c r="X2474" s="6">
        <v>2004</v>
      </c>
      <c r="Z2474" s="6">
        <v>0</v>
      </c>
      <c r="AD2474" s="14">
        <v>106</v>
      </c>
    </row>
    <row r="2475" spans="1:30">
      <c r="A2475" s="9">
        <v>15</v>
      </c>
      <c r="B2475" s="9" t="str">
        <f t="shared" si="116"/>
        <v>Peavey BW 1502-8DT</v>
      </c>
      <c r="C2475" s="14" t="s">
        <v>1586</v>
      </c>
      <c r="D2475" s="14" t="s">
        <v>3228</v>
      </c>
      <c r="E2475" s="39"/>
      <c r="F2475" s="14"/>
      <c r="G2475" s="14"/>
      <c r="H2475" s="14">
        <v>700</v>
      </c>
      <c r="I2475" s="14">
        <v>98.98</v>
      </c>
      <c r="J2475" s="9">
        <v>2.5950000000000002</v>
      </c>
      <c r="K2475" s="14">
        <v>43.517000000000003</v>
      </c>
      <c r="L2475" s="14">
        <v>162.63300000000001</v>
      </c>
      <c r="M2475" s="14">
        <v>0.32500000000000001</v>
      </c>
      <c r="N2475" s="14">
        <f t="shared" si="114"/>
        <v>0.34537301587301589</v>
      </c>
      <c r="O2475" s="14">
        <f t="shared" si="115"/>
        <v>5.5095539540319471</v>
      </c>
      <c r="P2475" s="14"/>
      <c r="Q2475" s="14"/>
      <c r="R2475" s="14"/>
      <c r="W2475" t="s">
        <v>3530</v>
      </c>
      <c r="X2475" s="6">
        <v>2004</v>
      </c>
      <c r="Z2475" s="6">
        <v>0</v>
      </c>
      <c r="AD2475" s="14">
        <v>126</v>
      </c>
    </row>
    <row r="2476" spans="1:30">
      <c r="A2476" s="9">
        <v>15</v>
      </c>
      <c r="B2476" s="9" t="str">
        <f t="shared" si="116"/>
        <v>Peavey BW 1504-4DT</v>
      </c>
      <c r="C2476" s="14" t="s">
        <v>1586</v>
      </c>
      <c r="D2476" s="14" t="s">
        <v>3229</v>
      </c>
      <c r="E2476" s="39"/>
      <c r="F2476" s="14"/>
      <c r="G2476" s="14"/>
      <c r="H2476" s="14">
        <v>700</v>
      </c>
      <c r="I2476" s="14">
        <v>98.11</v>
      </c>
      <c r="J2476" s="9">
        <v>2.2149999999999999</v>
      </c>
      <c r="K2476" s="14">
        <v>38.819000000000003</v>
      </c>
      <c r="L2476" s="14">
        <v>191.22120000000001</v>
      </c>
      <c r="M2476" s="14">
        <v>0.33300000000000002</v>
      </c>
      <c r="N2476" s="14">
        <f t="shared" si="114"/>
        <v>0.3465982142857143</v>
      </c>
      <c r="O2476" s="14">
        <f t="shared" si="115"/>
        <v>8.4876736703873856</v>
      </c>
      <c r="P2476" s="14"/>
      <c r="Q2476" s="14"/>
      <c r="R2476" s="14"/>
      <c r="W2476" t="s">
        <v>3530</v>
      </c>
      <c r="X2476" s="6">
        <v>2004</v>
      </c>
      <c r="Z2476" s="6">
        <v>0</v>
      </c>
      <c r="AD2476" s="14">
        <v>112</v>
      </c>
    </row>
    <row r="2477" spans="1:30">
      <c r="A2477" s="9">
        <v>15</v>
      </c>
      <c r="B2477" s="9" t="str">
        <f t="shared" si="116"/>
        <v>Peavey BW 1505-16</v>
      </c>
      <c r="C2477" s="14" t="s">
        <v>1586</v>
      </c>
      <c r="D2477" s="14" t="s">
        <v>3230</v>
      </c>
      <c r="E2477" s="39"/>
      <c r="F2477" s="14"/>
      <c r="G2477" s="14"/>
      <c r="H2477" s="14">
        <v>700</v>
      </c>
      <c r="I2477" s="14">
        <v>98.49</v>
      </c>
      <c r="J2477" s="9">
        <v>5.5149999999999997</v>
      </c>
      <c r="K2477" s="14">
        <v>47.363999999999997</v>
      </c>
      <c r="L2477" s="14">
        <v>133.9957</v>
      </c>
      <c r="M2477" s="14">
        <v>0.38</v>
      </c>
      <c r="N2477" s="14">
        <f t="shared" si="114"/>
        <v>0.40831034482758616</v>
      </c>
      <c r="O2477" s="14">
        <f t="shared" si="115"/>
        <v>5.4806090133983023</v>
      </c>
      <c r="P2477" s="14"/>
      <c r="Q2477" s="14"/>
      <c r="R2477" s="14"/>
      <c r="W2477" t="s">
        <v>3530</v>
      </c>
      <c r="X2477" s="6">
        <v>2004</v>
      </c>
      <c r="Z2477" s="6">
        <v>0</v>
      </c>
      <c r="AD2477" s="14">
        <v>116</v>
      </c>
    </row>
    <row r="2478" spans="1:30">
      <c r="A2478" s="9">
        <v>15</v>
      </c>
      <c r="B2478" s="9" t="str">
        <f t="shared" si="116"/>
        <v>Peavey BW 1505-4DT</v>
      </c>
      <c r="C2478" s="14" t="s">
        <v>1586</v>
      </c>
      <c r="D2478" s="14" t="s">
        <v>3231</v>
      </c>
      <c r="E2478" s="39"/>
      <c r="F2478" s="14"/>
      <c r="G2478" s="14"/>
      <c r="H2478" s="14">
        <v>700</v>
      </c>
      <c r="I2478" s="14">
        <v>98.1</v>
      </c>
      <c r="J2478" s="9">
        <v>3.04</v>
      </c>
      <c r="K2478" s="14">
        <v>46.938000000000002</v>
      </c>
      <c r="L2478" s="14">
        <v>133.28290000000001</v>
      </c>
      <c r="M2478" s="14">
        <v>0.40699999999999997</v>
      </c>
      <c r="N2478" s="14">
        <f t="shared" si="114"/>
        <v>0.43062385321100921</v>
      </c>
      <c r="O2478" s="14">
        <f t="shared" si="115"/>
        <v>7.4189382524271537</v>
      </c>
      <c r="P2478" s="14"/>
      <c r="Q2478" s="14"/>
      <c r="R2478" s="14"/>
      <c r="W2478" t="s">
        <v>3530</v>
      </c>
      <c r="X2478" s="6">
        <v>2004</v>
      </c>
      <c r="Z2478" s="6">
        <v>0</v>
      </c>
      <c r="AD2478" s="14">
        <v>109</v>
      </c>
    </row>
    <row r="2479" spans="1:30">
      <c r="A2479" s="9">
        <v>15</v>
      </c>
      <c r="B2479" s="9" t="str">
        <f t="shared" si="116"/>
        <v>Peavey BW 1505-8DT</v>
      </c>
      <c r="C2479" s="14" t="s">
        <v>1586</v>
      </c>
      <c r="D2479" s="14" t="s">
        <v>3232</v>
      </c>
      <c r="E2479" s="39"/>
      <c r="F2479" s="14"/>
      <c r="G2479" s="14"/>
      <c r="H2479" s="14">
        <v>700</v>
      </c>
      <c r="I2479" s="14">
        <v>97.9</v>
      </c>
      <c r="J2479" s="9">
        <v>5.0750000000000002</v>
      </c>
      <c r="K2479" s="14">
        <v>42.527000000000001</v>
      </c>
      <c r="L2479" s="14">
        <v>164.33340000000001</v>
      </c>
      <c r="M2479" s="14">
        <v>0.38900000000000001</v>
      </c>
      <c r="N2479" s="14">
        <f t="shared" si="114"/>
        <v>0.41288349514563105</v>
      </c>
      <c r="O2479" s="14">
        <f t="shared" si="115"/>
        <v>6.7247979674796774</v>
      </c>
      <c r="P2479" s="14"/>
      <c r="Q2479" s="14"/>
      <c r="R2479" s="14"/>
      <c r="W2479" t="s">
        <v>3530</v>
      </c>
      <c r="X2479" s="6">
        <v>2004</v>
      </c>
      <c r="Z2479" s="6">
        <v>0</v>
      </c>
      <c r="AD2479" s="14">
        <v>103</v>
      </c>
    </row>
    <row r="2480" spans="1:30">
      <c r="A2480" s="9">
        <v>15</v>
      </c>
      <c r="B2480" s="9" t="str">
        <f t="shared" si="116"/>
        <v>Peavey BW 1505-8DT HG</v>
      </c>
      <c r="C2480" s="14" t="s">
        <v>1586</v>
      </c>
      <c r="D2480" s="14" t="s">
        <v>3233</v>
      </c>
      <c r="E2480" s="39"/>
      <c r="F2480" s="14"/>
      <c r="G2480" s="14"/>
      <c r="H2480" s="14">
        <v>700</v>
      </c>
      <c r="I2480" s="14">
        <v>98.34</v>
      </c>
      <c r="J2480" s="9">
        <v>4.7549999999999999</v>
      </c>
      <c r="K2480" s="14">
        <v>47.459000000000003</v>
      </c>
      <c r="L2480" s="14">
        <v>135.935</v>
      </c>
      <c r="M2480" s="14">
        <v>0.40600000000000003</v>
      </c>
      <c r="N2480" s="14">
        <f t="shared" si="114"/>
        <v>0.43540366972477068</v>
      </c>
      <c r="O2480" s="14">
        <f t="shared" si="115"/>
        <v>6.0119669266770783</v>
      </c>
      <c r="P2480" s="14"/>
      <c r="Q2480" s="14"/>
      <c r="R2480" s="14"/>
      <c r="W2480" t="s">
        <v>3530</v>
      </c>
      <c r="X2480" s="6">
        <v>2004</v>
      </c>
      <c r="Z2480" s="6">
        <v>0</v>
      </c>
      <c r="AD2480" s="14">
        <v>109</v>
      </c>
    </row>
    <row r="2481" spans="1:30">
      <c r="A2481" s="9">
        <v>15</v>
      </c>
      <c r="B2481" s="9" t="str">
        <f t="shared" si="116"/>
        <v>Peavey BW 1505-8KADT</v>
      </c>
      <c r="C2481" s="14" t="s">
        <v>1586</v>
      </c>
      <c r="D2481" s="14" t="s">
        <v>3234</v>
      </c>
      <c r="E2481" s="39"/>
      <c r="F2481" s="14"/>
      <c r="G2481" s="14"/>
      <c r="H2481" s="14">
        <v>700</v>
      </c>
      <c r="I2481" s="14">
        <v>98.98</v>
      </c>
      <c r="J2481" s="9">
        <v>0.94499999999999995</v>
      </c>
      <c r="K2481" s="14">
        <v>46.283000000000001</v>
      </c>
      <c r="L2481" s="14">
        <v>143.548</v>
      </c>
      <c r="M2481" s="14">
        <v>0.35</v>
      </c>
      <c r="N2481" s="14">
        <f t="shared" si="114"/>
        <v>0.36732539682539683</v>
      </c>
      <c r="O2481" s="14">
        <f t="shared" si="115"/>
        <v>7.4205451213925659</v>
      </c>
      <c r="P2481" s="14"/>
      <c r="Q2481" s="14"/>
      <c r="R2481" s="14"/>
      <c r="W2481" t="s">
        <v>3530</v>
      </c>
      <c r="X2481" s="6">
        <v>2004</v>
      </c>
      <c r="Z2481" s="6">
        <v>0</v>
      </c>
      <c r="AD2481" s="14">
        <v>126</v>
      </c>
    </row>
    <row r="2482" spans="1:30">
      <c r="A2482" s="9">
        <v>15</v>
      </c>
      <c r="B2482" s="9" t="str">
        <f t="shared" si="116"/>
        <v>Peavey Lo Max 15</v>
      </c>
      <c r="C2482" s="14" t="s">
        <v>1586</v>
      </c>
      <c r="D2482" s="14" t="s">
        <v>3235</v>
      </c>
      <c r="E2482" s="39"/>
      <c r="F2482" s="14"/>
      <c r="G2482" s="14"/>
      <c r="H2482" s="14">
        <v>2400</v>
      </c>
      <c r="I2482" s="14">
        <v>94.72</v>
      </c>
      <c r="J2482" s="9">
        <v>8.25</v>
      </c>
      <c r="K2482" s="14">
        <v>36.390999999999998</v>
      </c>
      <c r="L2482" s="14">
        <v>125.6858</v>
      </c>
      <c r="M2482" s="14">
        <v>0.35199999999999998</v>
      </c>
      <c r="N2482" s="14">
        <f t="shared" si="114"/>
        <v>0.36390999999999996</v>
      </c>
      <c r="O2482" s="14">
        <f t="shared" si="115"/>
        <v>10.75535852225021</v>
      </c>
      <c r="P2482" s="14"/>
      <c r="Q2482" s="14"/>
      <c r="R2482" s="14"/>
      <c r="W2482" t="s">
        <v>3530</v>
      </c>
      <c r="X2482" s="6">
        <v>2004</v>
      </c>
      <c r="Z2482" s="6">
        <v>0</v>
      </c>
      <c r="AD2482" s="14">
        <v>100</v>
      </c>
    </row>
    <row r="2483" spans="1:30">
      <c r="A2483" s="9">
        <v>15</v>
      </c>
      <c r="B2483" s="9" t="str">
        <f t="shared" si="116"/>
        <v>Peavey Low Rider 15</v>
      </c>
      <c r="C2483" s="14" t="s">
        <v>1586</v>
      </c>
      <c r="D2483" s="14" t="s">
        <v>3236</v>
      </c>
      <c r="E2483" s="39"/>
      <c r="F2483" s="14"/>
      <c r="G2483" s="14"/>
      <c r="H2483" s="14">
        <v>1600</v>
      </c>
      <c r="I2483" s="14">
        <v>94.09</v>
      </c>
      <c r="J2483" s="9">
        <v>9.6</v>
      </c>
      <c r="K2483" s="14">
        <v>32.362000000000002</v>
      </c>
      <c r="L2483" s="14">
        <v>155.0581</v>
      </c>
      <c r="M2483" s="14">
        <v>0.35199999999999998</v>
      </c>
      <c r="N2483" s="14">
        <f t="shared" si="114"/>
        <v>0.36361797752808989</v>
      </c>
      <c r="O2483" s="14">
        <f t="shared" si="115"/>
        <v>11.016851063829726</v>
      </c>
      <c r="P2483" s="14"/>
      <c r="Q2483" s="14"/>
      <c r="R2483" s="14"/>
      <c r="W2483" t="s">
        <v>3530</v>
      </c>
      <c r="X2483" s="6">
        <v>2004</v>
      </c>
      <c r="Z2483" s="6">
        <v>0</v>
      </c>
      <c r="AD2483" s="14">
        <v>89</v>
      </c>
    </row>
    <row r="2484" spans="1:30">
      <c r="A2484" s="9">
        <v>15</v>
      </c>
      <c r="B2484" s="9" t="str">
        <f t="shared" si="116"/>
        <v>Peavey Low Rider 15 Mueller cone</v>
      </c>
      <c r="C2484" s="14" t="s">
        <v>1586</v>
      </c>
      <c r="D2484" s="14" t="s">
        <v>3237</v>
      </c>
      <c r="E2484" s="39"/>
      <c r="F2484" s="14"/>
      <c r="G2484" s="14"/>
      <c r="H2484" s="14">
        <v>0</v>
      </c>
      <c r="I2484" s="14">
        <v>93.73</v>
      </c>
      <c r="J2484" s="9">
        <v>9.6</v>
      </c>
      <c r="K2484" s="14">
        <v>37.694000000000003</v>
      </c>
      <c r="L2484" s="14">
        <v>118.21510000000001</v>
      </c>
      <c r="M2484" s="14">
        <v>0.46400000000000002</v>
      </c>
      <c r="N2484" s="14">
        <f t="shared" si="114"/>
        <v>0.48325641025641031</v>
      </c>
      <c r="O2484" s="14">
        <f t="shared" si="115"/>
        <v>11.644484687083906</v>
      </c>
      <c r="P2484" s="14"/>
      <c r="Q2484" s="14"/>
      <c r="R2484" s="14"/>
      <c r="W2484" t="s">
        <v>3530</v>
      </c>
      <c r="X2484" s="6">
        <v>2004</v>
      </c>
      <c r="Z2484" s="6">
        <v>0</v>
      </c>
      <c r="AD2484" s="14">
        <v>78</v>
      </c>
    </row>
    <row r="2485" spans="1:30">
      <c r="A2485" s="9">
        <v>15</v>
      </c>
      <c r="B2485" s="9" t="str">
        <f t="shared" si="116"/>
        <v>Peavey Pro 15 8 ohm</v>
      </c>
      <c r="C2485" s="14" t="s">
        <v>1586</v>
      </c>
      <c r="D2485" s="14" t="s">
        <v>3238</v>
      </c>
      <c r="E2485" s="39"/>
      <c r="F2485" s="14"/>
      <c r="G2485" s="14"/>
      <c r="H2485" s="14">
        <v>0</v>
      </c>
      <c r="I2485" s="14">
        <v>96.47</v>
      </c>
      <c r="J2485" s="9">
        <v>2.5</v>
      </c>
      <c r="K2485" s="14">
        <v>35.749000000000002</v>
      </c>
      <c r="L2485" s="14">
        <v>209.56120000000001</v>
      </c>
      <c r="M2485" s="14">
        <v>0.40400000000000003</v>
      </c>
      <c r="N2485" s="14">
        <f t="shared" si="114"/>
        <v>0.42558333333333337</v>
      </c>
      <c r="O2485" s="14">
        <f t="shared" si="115"/>
        <v>7.9661312741312749</v>
      </c>
      <c r="P2485" s="14"/>
      <c r="Q2485" s="14"/>
      <c r="R2485" s="14"/>
      <c r="W2485" t="s">
        <v>3530</v>
      </c>
      <c r="X2485" s="6">
        <v>2004</v>
      </c>
      <c r="Z2485" s="6">
        <v>0</v>
      </c>
      <c r="AD2485" s="14">
        <v>84</v>
      </c>
    </row>
    <row r="2486" spans="1:30">
      <c r="A2486" s="9">
        <v>15</v>
      </c>
      <c r="B2486" s="9" t="str">
        <f t="shared" si="116"/>
        <v>Peavey S-15825</v>
      </c>
      <c r="C2486" s="14" t="s">
        <v>1586</v>
      </c>
      <c r="D2486" s="14" t="s">
        <v>3239</v>
      </c>
      <c r="E2486" s="39"/>
      <c r="F2486" s="14"/>
      <c r="G2486" s="14"/>
      <c r="H2486" s="14">
        <v>200</v>
      </c>
      <c r="I2486" s="14">
        <v>94.7</v>
      </c>
      <c r="J2486" s="9">
        <v>3.1</v>
      </c>
      <c r="K2486" s="14">
        <v>50.2</v>
      </c>
      <c r="L2486" s="14">
        <v>132</v>
      </c>
      <c r="M2486" s="14">
        <v>0.75900000000000001</v>
      </c>
      <c r="N2486" s="14">
        <f t="shared" si="114"/>
        <v>0</v>
      </c>
      <c r="O2486" s="14">
        <f t="shared" si="115"/>
        <v>0</v>
      </c>
      <c r="P2486" s="14"/>
      <c r="Q2486" s="14"/>
      <c r="R2486" s="14"/>
      <c r="W2486" t="s">
        <v>3530</v>
      </c>
      <c r="X2486" s="6">
        <v>2004</v>
      </c>
      <c r="Z2486" s="6">
        <v>0</v>
      </c>
      <c r="AD2486" s="14"/>
    </row>
    <row r="2487" spans="1:30">
      <c r="A2487" s="9">
        <v>15</v>
      </c>
      <c r="B2487" s="9" t="str">
        <f t="shared" si="116"/>
        <v>Peavey Scorpion Plus</v>
      </c>
      <c r="C2487" s="14" t="s">
        <v>1586</v>
      </c>
      <c r="D2487" s="14" t="s">
        <v>3240</v>
      </c>
      <c r="E2487" s="39"/>
      <c r="F2487" s="14"/>
      <c r="G2487" s="14"/>
      <c r="H2487" s="14">
        <v>150</v>
      </c>
      <c r="I2487" s="14">
        <v>102</v>
      </c>
      <c r="J2487" s="9"/>
      <c r="K2487" s="14">
        <v>45</v>
      </c>
      <c r="L2487" s="14">
        <v>180.18</v>
      </c>
      <c r="M2487" s="14">
        <v>0.38</v>
      </c>
      <c r="N2487" s="14">
        <f t="shared" si="114"/>
        <v>0</v>
      </c>
      <c r="O2487" s="14">
        <f t="shared" si="115"/>
        <v>0</v>
      </c>
      <c r="P2487" s="14"/>
      <c r="Q2487" s="14"/>
      <c r="R2487" s="14"/>
      <c r="W2487" t="s">
        <v>3530</v>
      </c>
      <c r="X2487" s="6">
        <v>2004</v>
      </c>
      <c r="Z2487" s="6">
        <v>0</v>
      </c>
      <c r="AD2487" s="14"/>
    </row>
    <row r="2488" spans="1:30">
      <c r="A2488" s="9">
        <v>15</v>
      </c>
      <c r="B2488" s="9" t="str">
        <f t="shared" si="116"/>
        <v>Peavey SP-15425</v>
      </c>
      <c r="C2488" s="14" t="s">
        <v>1586</v>
      </c>
      <c r="D2488" s="14" t="s">
        <v>3241</v>
      </c>
      <c r="E2488" s="39"/>
      <c r="F2488" s="14"/>
      <c r="G2488" s="14"/>
      <c r="H2488" s="14">
        <v>200</v>
      </c>
      <c r="I2488" s="14">
        <v>97.6</v>
      </c>
      <c r="J2488" s="9">
        <v>3.2</v>
      </c>
      <c r="K2488" s="14">
        <v>49.4</v>
      </c>
      <c r="L2488" s="14">
        <v>139</v>
      </c>
      <c r="M2488" s="14">
        <v>0.41499999999999998</v>
      </c>
      <c r="N2488" s="14">
        <f t="shared" si="114"/>
        <v>0</v>
      </c>
      <c r="O2488" s="14">
        <f t="shared" si="115"/>
        <v>0</v>
      </c>
      <c r="P2488" s="14"/>
      <c r="Q2488" s="14"/>
      <c r="R2488" s="14"/>
      <c r="W2488" t="s">
        <v>3530</v>
      </c>
      <c r="X2488" s="6">
        <v>2004</v>
      </c>
      <c r="Z2488" s="6">
        <v>0</v>
      </c>
      <c r="AD2488" s="14"/>
    </row>
    <row r="2489" spans="1:30">
      <c r="A2489" s="9">
        <v>15</v>
      </c>
      <c r="B2489" s="9" t="str">
        <f t="shared" si="116"/>
        <v>Peavey SP-15825</v>
      </c>
      <c r="C2489" s="14" t="s">
        <v>1586</v>
      </c>
      <c r="D2489" s="14" t="s">
        <v>3242</v>
      </c>
      <c r="E2489" s="39"/>
      <c r="F2489" s="14"/>
      <c r="G2489" s="14"/>
      <c r="H2489" s="14">
        <v>200</v>
      </c>
      <c r="I2489" s="14"/>
      <c r="J2489" s="9"/>
      <c r="K2489" s="14">
        <v>54</v>
      </c>
      <c r="L2489" s="14">
        <v>98</v>
      </c>
      <c r="M2489" s="14">
        <v>0.51</v>
      </c>
      <c r="N2489" s="14">
        <f t="shared" si="114"/>
        <v>0</v>
      </c>
      <c r="O2489" s="14">
        <f t="shared" si="115"/>
        <v>0</v>
      </c>
      <c r="P2489" s="14"/>
      <c r="Q2489" s="14"/>
      <c r="R2489" s="14"/>
      <c r="W2489" t="s">
        <v>3530</v>
      </c>
      <c r="X2489" s="6">
        <v>2004</v>
      </c>
      <c r="Z2489" s="6">
        <v>0</v>
      </c>
      <c r="AD2489" s="14"/>
    </row>
    <row r="2490" spans="1:30">
      <c r="A2490" s="9">
        <v>15</v>
      </c>
      <c r="B2490" s="9" t="str">
        <f t="shared" si="116"/>
        <v>Peerless 385 SWL 4 ohm</v>
      </c>
      <c r="C2490" s="14" t="s">
        <v>236</v>
      </c>
      <c r="D2490" s="14" t="s">
        <v>3243</v>
      </c>
      <c r="E2490" s="39"/>
      <c r="F2490" s="14"/>
      <c r="G2490" s="14"/>
      <c r="H2490" s="14"/>
      <c r="I2490" s="14">
        <v>99.2</v>
      </c>
      <c r="J2490" s="9">
        <v>4.5</v>
      </c>
      <c r="K2490" s="14">
        <v>40.4</v>
      </c>
      <c r="L2490" s="14">
        <v>163.30000000000001</v>
      </c>
      <c r="M2490" s="14">
        <v>0.3</v>
      </c>
      <c r="N2490" s="14">
        <f t="shared" si="114"/>
        <v>0.32063492063492061</v>
      </c>
      <c r="O2490" s="14">
        <f t="shared" si="115"/>
        <v>4.661538461538461</v>
      </c>
      <c r="P2490" s="14"/>
      <c r="Q2490" s="14"/>
      <c r="R2490" s="14"/>
      <c r="W2490" t="s">
        <v>3530</v>
      </c>
      <c r="X2490" s="6">
        <v>2004</v>
      </c>
      <c r="Z2490" s="6">
        <v>0</v>
      </c>
      <c r="AD2490" s="14">
        <v>126</v>
      </c>
    </row>
    <row r="2491" spans="1:30">
      <c r="A2491" s="9">
        <v>15</v>
      </c>
      <c r="B2491" s="9" t="str">
        <f t="shared" si="116"/>
        <v>Peerless 385 SWL 8 Ohm</v>
      </c>
      <c r="C2491" s="14" t="s">
        <v>236</v>
      </c>
      <c r="D2491" s="14" t="s">
        <v>3244</v>
      </c>
      <c r="E2491" s="39"/>
      <c r="F2491" s="14"/>
      <c r="G2491" s="14"/>
      <c r="H2491" s="14"/>
      <c r="I2491" s="14">
        <v>96</v>
      </c>
      <c r="J2491" s="9">
        <v>4</v>
      </c>
      <c r="K2491" s="14">
        <v>39.9</v>
      </c>
      <c r="L2491" s="14">
        <v>170.3</v>
      </c>
      <c r="M2491" s="14">
        <v>0.39</v>
      </c>
      <c r="N2491" s="14">
        <f t="shared" si="114"/>
        <v>0.41134020618556699</v>
      </c>
      <c r="O2491" s="14">
        <f t="shared" si="115"/>
        <v>7.51739130434785</v>
      </c>
      <c r="P2491" s="14"/>
      <c r="Q2491" s="14"/>
      <c r="R2491" s="14"/>
      <c r="W2491" t="s">
        <v>3530</v>
      </c>
      <c r="X2491" s="6">
        <v>2004</v>
      </c>
      <c r="Z2491" s="6">
        <v>0</v>
      </c>
      <c r="AD2491" s="14">
        <v>97</v>
      </c>
    </row>
    <row r="2492" spans="1:30">
      <c r="A2492" s="9">
        <v>15</v>
      </c>
      <c r="B2492" s="9" t="str">
        <f t="shared" si="116"/>
        <v>Peerless SLS 385 PA 4 ohm</v>
      </c>
      <c r="C2492" s="14" t="s">
        <v>236</v>
      </c>
      <c r="D2492" s="14" t="s">
        <v>3245</v>
      </c>
      <c r="E2492" s="39"/>
      <c r="F2492" s="14"/>
      <c r="G2492" s="14"/>
      <c r="H2492" s="14"/>
      <c r="I2492" s="14"/>
      <c r="J2492" s="9">
        <v>4.5</v>
      </c>
      <c r="K2492" s="14">
        <v>40.4</v>
      </c>
      <c r="L2492" s="14">
        <v>163.30000000000001</v>
      </c>
      <c r="M2492" s="14">
        <v>0.3</v>
      </c>
      <c r="N2492" s="14">
        <f t="shared" si="114"/>
        <v>0.32063492063492061</v>
      </c>
      <c r="O2492" s="14">
        <f t="shared" si="115"/>
        <v>4.661538461538461</v>
      </c>
      <c r="P2492" s="14"/>
      <c r="Q2492" s="14"/>
      <c r="R2492" s="14"/>
      <c r="W2492" t="s">
        <v>3530</v>
      </c>
      <c r="X2492" s="6">
        <v>2004</v>
      </c>
      <c r="Z2492" s="6">
        <v>0</v>
      </c>
      <c r="AD2492" s="14">
        <v>126</v>
      </c>
    </row>
    <row r="2493" spans="1:30">
      <c r="A2493" s="9">
        <v>15</v>
      </c>
      <c r="B2493" s="9" t="str">
        <f t="shared" si="116"/>
        <v>Peerless SLS 385 PA 8 ohm</v>
      </c>
      <c r="C2493" s="14" t="s">
        <v>236</v>
      </c>
      <c r="D2493" s="14" t="s">
        <v>3246</v>
      </c>
      <c r="E2493" s="39"/>
      <c r="F2493" s="14"/>
      <c r="G2493" s="14"/>
      <c r="H2493" s="14"/>
      <c r="I2493" s="14"/>
      <c r="J2493" s="9">
        <v>4</v>
      </c>
      <c r="K2493" s="14">
        <v>39.9</v>
      </c>
      <c r="L2493" s="14">
        <v>170.3</v>
      </c>
      <c r="M2493" s="14">
        <v>0.39</v>
      </c>
      <c r="N2493" s="14">
        <f t="shared" si="114"/>
        <v>0.41134020618556699</v>
      </c>
      <c r="O2493" s="14">
        <f t="shared" si="115"/>
        <v>7.51739130434785</v>
      </c>
      <c r="P2493" s="14"/>
      <c r="Q2493" s="14"/>
      <c r="R2493" s="14"/>
      <c r="W2493" t="s">
        <v>3530</v>
      </c>
      <c r="X2493" s="6">
        <v>2004</v>
      </c>
      <c r="Z2493" s="6">
        <v>0</v>
      </c>
      <c r="AD2493" s="14">
        <v>97</v>
      </c>
    </row>
    <row r="2494" spans="1:30">
      <c r="A2494" s="9">
        <v>15</v>
      </c>
      <c r="B2494" s="9" t="str">
        <f t="shared" si="116"/>
        <v>Phoenix Gold Tantrum 15</v>
      </c>
      <c r="C2494" s="14" t="s">
        <v>768</v>
      </c>
      <c r="D2494" s="14" t="s">
        <v>3247</v>
      </c>
      <c r="E2494" s="39"/>
      <c r="F2494" s="14"/>
      <c r="G2494" s="14"/>
      <c r="H2494" s="14">
        <v>250</v>
      </c>
      <c r="I2494" s="14"/>
      <c r="J2494" s="9">
        <v>2.9</v>
      </c>
      <c r="K2494" s="14">
        <v>24</v>
      </c>
      <c r="L2494" s="14">
        <v>357.57799999999997</v>
      </c>
      <c r="M2494" s="14">
        <v>0.46200000000000002</v>
      </c>
      <c r="N2494" s="14">
        <f t="shared" si="114"/>
        <v>0.5</v>
      </c>
      <c r="O2494" s="14">
        <f t="shared" si="115"/>
        <v>6.0789473684210531</v>
      </c>
      <c r="P2494" s="14"/>
      <c r="Q2494" s="14"/>
      <c r="R2494" s="14"/>
      <c r="W2494" t="s">
        <v>3530</v>
      </c>
      <c r="X2494" s="6">
        <v>2004</v>
      </c>
      <c r="Z2494" s="6">
        <v>0</v>
      </c>
      <c r="AD2494" s="14">
        <v>48</v>
      </c>
    </row>
    <row r="2495" spans="1:30">
      <c r="A2495" s="9">
        <v>15</v>
      </c>
      <c r="B2495" s="9" t="str">
        <f t="shared" si="116"/>
        <v>Phoenix Gold Tantrum 15d</v>
      </c>
      <c r="C2495" s="14" t="s">
        <v>768</v>
      </c>
      <c r="D2495" s="14" t="s">
        <v>3248</v>
      </c>
      <c r="E2495" s="39"/>
      <c r="F2495" s="14"/>
      <c r="G2495" s="14"/>
      <c r="H2495" s="14">
        <v>250</v>
      </c>
      <c r="I2495" s="14"/>
      <c r="J2495" s="9">
        <v>2.9</v>
      </c>
      <c r="K2495" s="14">
        <v>24</v>
      </c>
      <c r="L2495" s="14">
        <v>382.16800000000001</v>
      </c>
      <c r="M2495" s="14">
        <v>0.47099999999999997</v>
      </c>
      <c r="N2495" s="14">
        <f t="shared" si="114"/>
        <v>0.51063829787234039</v>
      </c>
      <c r="O2495" s="14">
        <f t="shared" si="115"/>
        <v>6.0676328502415524</v>
      </c>
      <c r="P2495" s="14"/>
      <c r="Q2495" s="14"/>
      <c r="R2495" s="14"/>
      <c r="W2495" t="s">
        <v>3530</v>
      </c>
      <c r="X2495" s="6">
        <v>2004</v>
      </c>
      <c r="Z2495" s="6">
        <v>0</v>
      </c>
      <c r="AD2495" s="14">
        <v>47</v>
      </c>
    </row>
    <row r="2496" spans="1:30">
      <c r="A2496" s="9">
        <v>15</v>
      </c>
      <c r="B2496" s="9" t="str">
        <f t="shared" si="116"/>
        <v>Phoenix Gold Titanium 15</v>
      </c>
      <c r="C2496" s="14" t="s">
        <v>768</v>
      </c>
      <c r="D2496" s="14" t="s">
        <v>3249</v>
      </c>
      <c r="E2496" s="39"/>
      <c r="F2496" s="14"/>
      <c r="G2496" s="14"/>
      <c r="H2496" s="14">
        <v>550</v>
      </c>
      <c r="I2496" s="14"/>
      <c r="J2496" s="9">
        <v>17.5</v>
      </c>
      <c r="K2496" s="14">
        <v>26.44</v>
      </c>
      <c r="L2496" s="14">
        <v>120.78</v>
      </c>
      <c r="M2496" s="14">
        <v>0.52</v>
      </c>
      <c r="N2496" s="14">
        <f t="shared" si="114"/>
        <v>0.5508333333333334</v>
      </c>
      <c r="O2496" s="14">
        <f t="shared" si="115"/>
        <v>9.2897297297297232</v>
      </c>
      <c r="P2496" s="14"/>
      <c r="Q2496" s="14"/>
      <c r="R2496" s="14"/>
      <c r="W2496" t="s">
        <v>3530</v>
      </c>
      <c r="X2496" s="6">
        <v>2004</v>
      </c>
      <c r="Z2496" s="6">
        <v>0</v>
      </c>
      <c r="AD2496" s="14">
        <v>48</v>
      </c>
    </row>
    <row r="2497" spans="1:30">
      <c r="A2497" s="9">
        <v>15</v>
      </c>
      <c r="B2497" s="9" t="str">
        <f t="shared" si="116"/>
        <v>Phoenix Gold Titanium 15d</v>
      </c>
      <c r="C2497" s="14" t="s">
        <v>768</v>
      </c>
      <c r="D2497" s="14" t="s">
        <v>3250</v>
      </c>
      <c r="E2497" s="39"/>
      <c r="F2497" s="14"/>
      <c r="G2497" s="14"/>
      <c r="H2497" s="14">
        <v>550</v>
      </c>
      <c r="I2497" s="14"/>
      <c r="J2497" s="9">
        <v>18.100000000000001</v>
      </c>
      <c r="K2497" s="14">
        <v>26.21</v>
      </c>
      <c r="L2497" s="14">
        <v>114.63</v>
      </c>
      <c r="M2497" s="14">
        <v>0.55800000000000005</v>
      </c>
      <c r="N2497" s="14">
        <f t="shared" si="114"/>
        <v>0.5956818181818182</v>
      </c>
      <c r="O2497" s="14">
        <f t="shared" si="115"/>
        <v>8.8209770808202688</v>
      </c>
      <c r="P2497" s="14"/>
      <c r="Q2497" s="14"/>
      <c r="R2497" s="14"/>
      <c r="W2497" t="s">
        <v>3530</v>
      </c>
      <c r="X2497" s="6">
        <v>2004</v>
      </c>
      <c r="Z2497" s="6">
        <v>0</v>
      </c>
      <c r="AD2497" s="14">
        <v>44</v>
      </c>
    </row>
    <row r="2498" spans="1:30">
      <c r="A2498" s="9">
        <v>15</v>
      </c>
      <c r="B2498" s="9" t="str">
        <f t="shared" si="116"/>
        <v>Pioneer A38GU40-51E-Q</v>
      </c>
      <c r="C2498" s="14" t="s">
        <v>21</v>
      </c>
      <c r="D2498" s="14" t="s">
        <v>3251</v>
      </c>
      <c r="E2498" s="39"/>
      <c r="F2498" s="14"/>
      <c r="G2498" s="14"/>
      <c r="H2498" s="14">
        <v>100</v>
      </c>
      <c r="I2498" s="14">
        <v>93</v>
      </c>
      <c r="J2498" s="9">
        <v>3.1</v>
      </c>
      <c r="K2498" s="14">
        <v>22</v>
      </c>
      <c r="L2498" s="14">
        <v>574.29999999999995</v>
      </c>
      <c r="M2498" s="14">
        <v>0.37730000000000002</v>
      </c>
      <c r="N2498" s="14">
        <f t="shared" ref="N2498:N2561" si="117">IF(AD2498&gt;0,K2498/AD2498,0)</f>
        <v>0.44</v>
      </c>
      <c r="O2498" s="14">
        <f t="shared" ref="O2498:O2561" si="118">IF(AD2498&gt;0,1/(1/M2498-1/N2498),0)</f>
        <v>2.6477192982456157</v>
      </c>
      <c r="P2498" s="14"/>
      <c r="Q2498" s="14"/>
      <c r="R2498" s="14"/>
      <c r="W2498" t="s">
        <v>3530</v>
      </c>
      <c r="X2498" s="6">
        <v>2004</v>
      </c>
      <c r="Z2498" s="6">
        <v>0</v>
      </c>
      <c r="AD2498" s="14">
        <v>50</v>
      </c>
    </row>
    <row r="2499" spans="1:30">
      <c r="A2499" s="9">
        <v>15</v>
      </c>
      <c r="B2499" s="9" t="str">
        <f t="shared" ref="B2499:B2562" si="119">CONCATENATE(C2499,CHAR(32),D2499)</f>
        <v>Pioneer A38GU40-52D</v>
      </c>
      <c r="C2499" s="14" t="s">
        <v>21</v>
      </c>
      <c r="D2499" s="14" t="s">
        <v>3252</v>
      </c>
      <c r="E2499" s="39"/>
      <c r="F2499" s="14"/>
      <c r="G2499" s="14"/>
      <c r="H2499" s="14">
        <v>100</v>
      </c>
      <c r="I2499" s="14">
        <v>95</v>
      </c>
      <c r="J2499" s="9">
        <v>2.5</v>
      </c>
      <c r="K2499" s="14">
        <v>24</v>
      </c>
      <c r="L2499" s="14">
        <v>470.1</v>
      </c>
      <c r="M2499" s="14">
        <v>0.32</v>
      </c>
      <c r="N2499" s="14">
        <f t="shared" si="117"/>
        <v>0.34782608695652173</v>
      </c>
      <c r="O2499" s="14">
        <f t="shared" si="118"/>
        <v>4</v>
      </c>
      <c r="P2499" s="14"/>
      <c r="Q2499" s="14"/>
      <c r="R2499" s="14"/>
      <c r="W2499" t="s">
        <v>3530</v>
      </c>
      <c r="X2499" s="6">
        <v>2004</v>
      </c>
      <c r="Z2499" s="6">
        <v>0</v>
      </c>
      <c r="AD2499" s="14">
        <v>69</v>
      </c>
    </row>
    <row r="2500" spans="1:30">
      <c r="A2500" s="9">
        <v>15</v>
      </c>
      <c r="B2500" s="9" t="str">
        <f t="shared" si="119"/>
        <v>Pioneer A38GU40-52F-Q</v>
      </c>
      <c r="C2500" s="14" t="s">
        <v>21</v>
      </c>
      <c r="D2500" s="14" t="s">
        <v>3253</v>
      </c>
      <c r="E2500" s="39"/>
      <c r="F2500" s="14"/>
      <c r="G2500" s="14"/>
      <c r="H2500" s="14">
        <v>100</v>
      </c>
      <c r="I2500" s="14">
        <v>96</v>
      </c>
      <c r="J2500" s="9">
        <v>3.8</v>
      </c>
      <c r="K2500" s="14">
        <v>20</v>
      </c>
      <c r="L2500" s="14">
        <v>799.5</v>
      </c>
      <c r="M2500" s="14">
        <v>0.24310000000000001</v>
      </c>
      <c r="N2500" s="14">
        <f t="shared" si="117"/>
        <v>0.27027027027027029</v>
      </c>
      <c r="O2500" s="14">
        <f t="shared" si="118"/>
        <v>2.4181836267780756</v>
      </c>
      <c r="P2500" s="14"/>
      <c r="Q2500" s="14"/>
      <c r="R2500" s="14"/>
      <c r="W2500" t="s">
        <v>3530</v>
      </c>
      <c r="X2500" s="6">
        <v>2004</v>
      </c>
      <c r="Z2500" s="6">
        <v>0</v>
      </c>
      <c r="AD2500" s="14">
        <v>74</v>
      </c>
    </row>
    <row r="2501" spans="1:30">
      <c r="A2501" s="9">
        <v>15</v>
      </c>
      <c r="B2501" s="9" t="str">
        <f t="shared" si="119"/>
        <v>Pioneer TS-W383F</v>
      </c>
      <c r="C2501" s="14" t="s">
        <v>21</v>
      </c>
      <c r="D2501" s="14" t="s">
        <v>3254</v>
      </c>
      <c r="E2501" s="39"/>
      <c r="F2501" s="14"/>
      <c r="G2501" s="14"/>
      <c r="H2501" s="14">
        <v>200</v>
      </c>
      <c r="I2501" s="14">
        <v>95</v>
      </c>
      <c r="J2501" s="9"/>
      <c r="K2501" s="14">
        <v>32.299999999999997</v>
      </c>
      <c r="L2501" s="14">
        <v>198.8</v>
      </c>
      <c r="M2501" s="14">
        <v>0.76800000000000002</v>
      </c>
      <c r="N2501" s="14">
        <f t="shared" si="117"/>
        <v>0</v>
      </c>
      <c r="O2501" s="14">
        <f t="shared" si="118"/>
        <v>0</v>
      </c>
      <c r="P2501" s="14"/>
      <c r="Q2501" s="14"/>
      <c r="R2501" s="14"/>
      <c r="W2501" t="s">
        <v>3530</v>
      </c>
      <c r="X2501" s="6">
        <v>2004</v>
      </c>
      <c r="Z2501" s="6">
        <v>0</v>
      </c>
      <c r="AD2501" s="14"/>
    </row>
    <row r="2502" spans="1:30">
      <c r="A2502" s="9">
        <v>15</v>
      </c>
      <c r="B2502" s="9" t="str">
        <f t="shared" si="119"/>
        <v>Planet Audio BB-150</v>
      </c>
      <c r="C2502" s="14" t="s">
        <v>1614</v>
      </c>
      <c r="D2502" s="14" t="s">
        <v>3255</v>
      </c>
      <c r="E2502" s="39"/>
      <c r="F2502" s="14"/>
      <c r="G2502" s="14"/>
      <c r="H2502" s="14">
        <v>500</v>
      </c>
      <c r="I2502" s="14">
        <v>89</v>
      </c>
      <c r="J2502" s="9">
        <v>30.73</v>
      </c>
      <c r="K2502" s="14">
        <v>29.5</v>
      </c>
      <c r="L2502" s="14">
        <v>75.06</v>
      </c>
      <c r="M2502" s="14">
        <v>0.39</v>
      </c>
      <c r="N2502" s="14">
        <f t="shared" si="117"/>
        <v>0.40972222222222221</v>
      </c>
      <c r="O2502" s="14">
        <f t="shared" si="118"/>
        <v>8.1021126760563629</v>
      </c>
      <c r="P2502" s="14"/>
      <c r="Q2502" s="14"/>
      <c r="R2502" s="14"/>
      <c r="W2502" t="s">
        <v>3530</v>
      </c>
      <c r="X2502" s="6">
        <v>2004</v>
      </c>
      <c r="Z2502" s="6">
        <v>0</v>
      </c>
      <c r="AD2502" s="14">
        <v>72</v>
      </c>
    </row>
    <row r="2503" spans="1:30">
      <c r="A2503" s="9">
        <v>15</v>
      </c>
      <c r="B2503" s="9" t="str">
        <f t="shared" si="119"/>
        <v>Planet Audio FU-15/2</v>
      </c>
      <c r="C2503" s="14" t="s">
        <v>1614</v>
      </c>
      <c r="D2503" s="14" t="s">
        <v>3256</v>
      </c>
      <c r="E2503" s="39"/>
      <c r="F2503" s="14"/>
      <c r="G2503" s="14"/>
      <c r="H2503" s="14">
        <v>1500</v>
      </c>
      <c r="I2503" s="14">
        <v>90</v>
      </c>
      <c r="J2503" s="9">
        <v>10.33</v>
      </c>
      <c r="K2503" s="14">
        <v>39.42</v>
      </c>
      <c r="L2503" s="14">
        <v>60.372</v>
      </c>
      <c r="M2503" s="14">
        <v>0.26100000000000001</v>
      </c>
      <c r="N2503" s="14">
        <f t="shared" si="117"/>
        <v>0.2096808510638298</v>
      </c>
      <c r="O2503" s="14">
        <f t="shared" si="118"/>
        <v>-1.066399253731344</v>
      </c>
      <c r="P2503" s="14"/>
      <c r="Q2503" s="14"/>
      <c r="R2503" s="14"/>
      <c r="W2503" t="s">
        <v>3530</v>
      </c>
      <c r="X2503" s="6">
        <v>2004</v>
      </c>
      <c r="Z2503" s="6">
        <v>0</v>
      </c>
      <c r="AD2503" s="14">
        <v>188</v>
      </c>
    </row>
    <row r="2504" spans="1:30">
      <c r="A2504" s="9">
        <v>15</v>
      </c>
      <c r="B2504" s="9" t="str">
        <f t="shared" si="119"/>
        <v>Planet Audio FU-15/4</v>
      </c>
      <c r="C2504" s="14" t="s">
        <v>1614</v>
      </c>
      <c r="D2504" s="14" t="s">
        <v>3257</v>
      </c>
      <c r="E2504" s="39"/>
      <c r="F2504" s="14"/>
      <c r="G2504" s="14"/>
      <c r="H2504" s="14">
        <v>1500</v>
      </c>
      <c r="I2504" s="14">
        <v>90</v>
      </c>
      <c r="J2504" s="9">
        <v>10.58</v>
      </c>
      <c r="K2504" s="14">
        <v>39.42</v>
      </c>
      <c r="L2504" s="14">
        <v>60.372</v>
      </c>
      <c r="M2504" s="14">
        <v>0.32</v>
      </c>
      <c r="N2504" s="14">
        <f t="shared" si="117"/>
        <v>0.18420560747663553</v>
      </c>
      <c r="O2504" s="14">
        <f t="shared" si="118"/>
        <v>-0.43408121128699245</v>
      </c>
      <c r="P2504" s="14"/>
      <c r="Q2504" s="14"/>
      <c r="R2504" s="14"/>
      <c r="W2504" t="s">
        <v>3530</v>
      </c>
      <c r="X2504" s="6">
        <v>2004</v>
      </c>
      <c r="Z2504" s="6">
        <v>0</v>
      </c>
      <c r="AD2504" s="14">
        <v>214</v>
      </c>
    </row>
    <row r="2505" spans="1:30">
      <c r="A2505" s="9">
        <v>15</v>
      </c>
      <c r="B2505" s="9" t="str">
        <f t="shared" si="119"/>
        <v>Planet Audio P115</v>
      </c>
      <c r="C2505" s="14" t="s">
        <v>1614</v>
      </c>
      <c r="D2505" s="14" t="s">
        <v>3258</v>
      </c>
      <c r="E2505" s="39"/>
      <c r="F2505" s="14"/>
      <c r="G2505" s="14"/>
      <c r="H2505" s="14">
        <v>300</v>
      </c>
      <c r="I2505" s="14">
        <v>92</v>
      </c>
      <c r="J2505" s="9">
        <v>14.5</v>
      </c>
      <c r="K2505" s="14">
        <v>21</v>
      </c>
      <c r="L2505" s="14">
        <v>189.81</v>
      </c>
      <c r="M2505" s="14">
        <v>0.45800000000000002</v>
      </c>
      <c r="N2505" s="14">
        <f t="shared" si="117"/>
        <v>0.77777777777777779</v>
      </c>
      <c r="O2505" s="14">
        <f t="shared" si="118"/>
        <v>1.1139680333564976</v>
      </c>
      <c r="P2505" s="14"/>
      <c r="Q2505" s="14"/>
      <c r="R2505" s="14"/>
      <c r="W2505" t="s">
        <v>3530</v>
      </c>
      <c r="X2505" s="6">
        <v>2004</v>
      </c>
      <c r="Z2505" s="6">
        <v>0</v>
      </c>
      <c r="AD2505" s="14">
        <v>27</v>
      </c>
    </row>
    <row r="2506" spans="1:30">
      <c r="A2506" s="9">
        <v>15</v>
      </c>
      <c r="B2506" s="9" t="str">
        <f t="shared" si="119"/>
        <v>Planet Audio P115DVC</v>
      </c>
      <c r="C2506" s="14" t="s">
        <v>1614</v>
      </c>
      <c r="D2506" s="14" t="s">
        <v>3259</v>
      </c>
      <c r="E2506" s="39"/>
      <c r="F2506" s="14"/>
      <c r="G2506" s="14"/>
      <c r="H2506" s="14">
        <v>300</v>
      </c>
      <c r="I2506" s="14">
        <v>92</v>
      </c>
      <c r="J2506" s="9">
        <v>14.5</v>
      </c>
      <c r="K2506" s="14">
        <v>21</v>
      </c>
      <c r="L2506" s="14">
        <v>210.6</v>
      </c>
      <c r="M2506" s="14">
        <v>0.48699999999999999</v>
      </c>
      <c r="N2506" s="14">
        <f t="shared" si="117"/>
        <v>0.80769230769230771</v>
      </c>
      <c r="O2506" s="14">
        <f t="shared" si="118"/>
        <v>1.2265531302470614</v>
      </c>
      <c r="P2506" s="14"/>
      <c r="Q2506" s="14"/>
      <c r="R2506" s="14"/>
      <c r="W2506" t="s">
        <v>3530</v>
      </c>
      <c r="X2506" s="6">
        <v>2004</v>
      </c>
      <c r="Z2506" s="6">
        <v>0</v>
      </c>
      <c r="AD2506" s="14">
        <v>26</v>
      </c>
    </row>
    <row r="2507" spans="1:30">
      <c r="A2507" s="9">
        <v>15</v>
      </c>
      <c r="B2507" s="9" t="str">
        <f t="shared" si="119"/>
        <v>Planet Audio P152X-4</v>
      </c>
      <c r="C2507" s="14" t="s">
        <v>1614</v>
      </c>
      <c r="D2507" s="14" t="s">
        <v>3260</v>
      </c>
      <c r="E2507" s="39"/>
      <c r="F2507" s="14"/>
      <c r="G2507" s="14"/>
      <c r="H2507" s="14">
        <v>275</v>
      </c>
      <c r="I2507" s="14">
        <v>93</v>
      </c>
      <c r="J2507" s="9">
        <v>9.08</v>
      </c>
      <c r="K2507" s="14">
        <v>22.13</v>
      </c>
      <c r="L2507" s="14">
        <v>130.78800000000001</v>
      </c>
      <c r="M2507" s="14">
        <v>0.33200000000000002</v>
      </c>
      <c r="N2507" s="14">
        <f t="shared" si="117"/>
        <v>0.39517857142857143</v>
      </c>
      <c r="O2507" s="14">
        <f t="shared" si="118"/>
        <v>2.0766421707179217</v>
      </c>
      <c r="P2507" s="14"/>
      <c r="Q2507" s="14"/>
      <c r="R2507" s="14"/>
      <c r="W2507" t="s">
        <v>3530</v>
      </c>
      <c r="X2507" s="6">
        <v>2004</v>
      </c>
      <c r="Z2507" s="6">
        <v>0</v>
      </c>
      <c r="AD2507" s="14">
        <v>56</v>
      </c>
    </row>
    <row r="2508" spans="1:30">
      <c r="A2508" s="9">
        <v>15</v>
      </c>
      <c r="B2508" s="9" t="str">
        <f t="shared" si="119"/>
        <v>Planet Audio P152X-8</v>
      </c>
      <c r="C2508" s="14" t="s">
        <v>1614</v>
      </c>
      <c r="D2508" s="14" t="s">
        <v>3261</v>
      </c>
      <c r="E2508" s="39"/>
      <c r="F2508" s="14"/>
      <c r="G2508" s="14"/>
      <c r="H2508" s="14">
        <v>275</v>
      </c>
      <c r="I2508" s="14">
        <v>93</v>
      </c>
      <c r="J2508" s="9">
        <v>8.76</v>
      </c>
      <c r="K2508" s="14">
        <v>22.13</v>
      </c>
      <c r="L2508" s="14">
        <v>130.78800000000001</v>
      </c>
      <c r="M2508" s="14">
        <v>0.35</v>
      </c>
      <c r="N2508" s="14">
        <f t="shared" si="117"/>
        <v>0.27662500000000001</v>
      </c>
      <c r="O2508" s="14">
        <f t="shared" si="118"/>
        <v>-1.319505962521295</v>
      </c>
      <c r="P2508" s="14"/>
      <c r="Q2508" s="14"/>
      <c r="R2508" s="14"/>
      <c r="W2508" t="s">
        <v>3530</v>
      </c>
      <c r="X2508" s="6">
        <v>2004</v>
      </c>
      <c r="Z2508" s="6">
        <v>0</v>
      </c>
      <c r="AD2508" s="14">
        <v>80</v>
      </c>
    </row>
    <row r="2509" spans="1:30">
      <c r="A2509" s="9">
        <v>15</v>
      </c>
      <c r="B2509" s="9" t="str">
        <f t="shared" si="119"/>
        <v>Planet Audio P15C-4</v>
      </c>
      <c r="C2509" s="14" t="s">
        <v>1614</v>
      </c>
      <c r="D2509" s="14" t="s">
        <v>3262</v>
      </c>
      <c r="E2509" s="39"/>
      <c r="F2509" s="14"/>
      <c r="G2509" s="14"/>
      <c r="H2509" s="14">
        <v>450</v>
      </c>
      <c r="I2509" s="14">
        <v>90</v>
      </c>
      <c r="J2509" s="9">
        <v>13.97</v>
      </c>
      <c r="K2509" s="14">
        <v>24.4</v>
      </c>
      <c r="L2509" s="14">
        <v>103.248</v>
      </c>
      <c r="M2509" s="14">
        <v>0.40500000000000003</v>
      </c>
      <c r="N2509" s="14">
        <f t="shared" si="117"/>
        <v>0.46037735849056599</v>
      </c>
      <c r="O2509" s="14">
        <f t="shared" si="118"/>
        <v>3.3669505962521318</v>
      </c>
      <c r="P2509" s="14"/>
      <c r="Q2509" s="14"/>
      <c r="R2509" s="14"/>
      <c r="W2509" t="s">
        <v>3530</v>
      </c>
      <c r="X2509" s="6">
        <v>2004</v>
      </c>
      <c r="Z2509" s="6">
        <v>0</v>
      </c>
      <c r="AD2509" s="14">
        <v>53</v>
      </c>
    </row>
    <row r="2510" spans="1:30">
      <c r="A2510" s="9">
        <v>15</v>
      </c>
      <c r="B2510" s="9" t="str">
        <f t="shared" si="119"/>
        <v>Planet Audio P15C-8</v>
      </c>
      <c r="C2510" s="14" t="s">
        <v>1614</v>
      </c>
      <c r="D2510" s="14" t="s">
        <v>3263</v>
      </c>
      <c r="E2510" s="39"/>
      <c r="F2510" s="14"/>
      <c r="G2510" s="14"/>
      <c r="H2510" s="14">
        <v>450</v>
      </c>
      <c r="I2510" s="14">
        <v>90</v>
      </c>
      <c r="J2510" s="9">
        <v>13.97</v>
      </c>
      <c r="K2510" s="14">
        <v>24.4</v>
      </c>
      <c r="L2510" s="14">
        <v>100.143</v>
      </c>
      <c r="M2510" s="14">
        <v>0.39700000000000002</v>
      </c>
      <c r="N2510" s="14">
        <f t="shared" si="117"/>
        <v>0.42068965517241375</v>
      </c>
      <c r="O2510" s="14">
        <f t="shared" si="118"/>
        <v>7.0500727802038039</v>
      </c>
      <c r="P2510" s="14"/>
      <c r="Q2510" s="14"/>
      <c r="R2510" s="14"/>
      <c r="W2510" t="s">
        <v>3530</v>
      </c>
      <c r="X2510" s="6">
        <v>2004</v>
      </c>
      <c r="Z2510" s="6">
        <v>0</v>
      </c>
      <c r="AD2510" s="14">
        <v>58</v>
      </c>
    </row>
    <row r="2511" spans="1:30">
      <c r="A2511" s="9">
        <v>15</v>
      </c>
      <c r="B2511" s="9" t="str">
        <f t="shared" si="119"/>
        <v>Planet Audio Z-15</v>
      </c>
      <c r="C2511" s="14" t="s">
        <v>1614</v>
      </c>
      <c r="D2511" s="14" t="s">
        <v>3264</v>
      </c>
      <c r="E2511" s="39"/>
      <c r="F2511" s="14"/>
      <c r="G2511" s="14"/>
      <c r="H2511" s="14">
        <v>400</v>
      </c>
      <c r="I2511" s="14">
        <v>97</v>
      </c>
      <c r="J2511" s="9">
        <v>13.97</v>
      </c>
      <c r="K2511" s="14">
        <v>23</v>
      </c>
      <c r="L2511" s="14">
        <v>168.48</v>
      </c>
      <c r="M2511" s="14">
        <v>0.39</v>
      </c>
      <c r="N2511" s="14">
        <f t="shared" si="117"/>
        <v>0.88461538461538458</v>
      </c>
      <c r="O2511" s="14">
        <f t="shared" si="118"/>
        <v>0.69751166407465026</v>
      </c>
      <c r="P2511" s="14"/>
      <c r="Q2511" s="14"/>
      <c r="R2511" s="14"/>
      <c r="W2511" t="s">
        <v>3530</v>
      </c>
      <c r="X2511" s="6">
        <v>2004</v>
      </c>
      <c r="Z2511" s="6">
        <v>0</v>
      </c>
      <c r="AD2511" s="14">
        <v>26</v>
      </c>
    </row>
    <row r="2512" spans="1:30">
      <c r="A2512" s="9">
        <v>15</v>
      </c>
      <c r="B2512" s="9" t="str">
        <f t="shared" si="119"/>
        <v>Precision Devices PD 152</v>
      </c>
      <c r="C2512" s="14" t="s">
        <v>2136</v>
      </c>
      <c r="D2512" s="14" t="s">
        <v>3265</v>
      </c>
      <c r="E2512" s="39"/>
      <c r="F2512" s="14"/>
      <c r="G2512" s="14"/>
      <c r="H2512" s="14">
        <v>300</v>
      </c>
      <c r="I2512" s="14">
        <v>99</v>
      </c>
      <c r="J2512" s="9">
        <v>5</v>
      </c>
      <c r="K2512" s="14">
        <v>40</v>
      </c>
      <c r="L2512" s="14">
        <v>107</v>
      </c>
      <c r="M2512" s="14">
        <v>0.26900000000000002</v>
      </c>
      <c r="N2512" s="14">
        <f t="shared" si="117"/>
        <v>0.28368794326241137</v>
      </c>
      <c r="O2512" s="14">
        <f t="shared" si="118"/>
        <v>5.1955577015934313</v>
      </c>
      <c r="P2512" s="14"/>
      <c r="Q2512" s="14"/>
      <c r="R2512" s="14"/>
      <c r="W2512" t="s">
        <v>3530</v>
      </c>
      <c r="X2512" s="6">
        <v>2004</v>
      </c>
      <c r="Z2512" s="6">
        <v>0</v>
      </c>
      <c r="AD2512" s="14">
        <v>141</v>
      </c>
    </row>
    <row r="2513" spans="1:30">
      <c r="A2513" s="9">
        <v>15</v>
      </c>
      <c r="B2513" s="9" t="str">
        <f t="shared" si="119"/>
        <v>Precision Devices PD 154</v>
      </c>
      <c r="C2513" s="14" t="s">
        <v>2136</v>
      </c>
      <c r="D2513" s="14" t="s">
        <v>3266</v>
      </c>
      <c r="E2513" s="39"/>
      <c r="F2513" s="14"/>
      <c r="G2513" s="14"/>
      <c r="H2513" s="14">
        <v>400</v>
      </c>
      <c r="I2513" s="14">
        <v>99</v>
      </c>
      <c r="J2513" s="9">
        <v>6.5</v>
      </c>
      <c r="K2513" s="14">
        <v>39</v>
      </c>
      <c r="L2513" s="14">
        <v>149</v>
      </c>
      <c r="M2513" s="14">
        <v>0.20499999999999999</v>
      </c>
      <c r="N2513" s="14">
        <f t="shared" si="117"/>
        <v>0.21546961325966851</v>
      </c>
      <c r="O2513" s="14">
        <f t="shared" si="118"/>
        <v>4.218997361477566</v>
      </c>
      <c r="P2513" s="14"/>
      <c r="Q2513" s="14"/>
      <c r="R2513" s="14"/>
      <c r="W2513" t="s">
        <v>3530</v>
      </c>
      <c r="X2513" s="6">
        <v>2004</v>
      </c>
      <c r="Z2513" s="6">
        <v>0</v>
      </c>
      <c r="AD2513" s="14">
        <v>181</v>
      </c>
    </row>
    <row r="2514" spans="1:30">
      <c r="A2514" s="9">
        <v>15</v>
      </c>
      <c r="B2514" s="9" t="str">
        <f t="shared" si="119"/>
        <v>Precision Devices PD 1550</v>
      </c>
      <c r="C2514" s="14" t="s">
        <v>2136</v>
      </c>
      <c r="D2514" s="14" t="s">
        <v>3267</v>
      </c>
      <c r="E2514" s="39"/>
      <c r="F2514" s="14"/>
      <c r="G2514" s="14"/>
      <c r="H2514" s="14">
        <v>500</v>
      </c>
      <c r="I2514" s="14">
        <v>99</v>
      </c>
      <c r="J2514" s="9">
        <v>8</v>
      </c>
      <c r="K2514" s="14">
        <v>31</v>
      </c>
      <c r="L2514" s="14">
        <v>242</v>
      </c>
      <c r="M2514" s="14">
        <v>0.21</v>
      </c>
      <c r="N2514" s="14">
        <f t="shared" si="117"/>
        <v>0.21985815602836881</v>
      </c>
      <c r="O2514" s="14">
        <f t="shared" si="118"/>
        <v>4.6834532374100624</v>
      </c>
      <c r="P2514" s="14"/>
      <c r="Q2514" s="14"/>
      <c r="R2514" s="14"/>
      <c r="W2514" t="s">
        <v>3530</v>
      </c>
      <c r="X2514" s="6">
        <v>2004</v>
      </c>
      <c r="Z2514" s="6">
        <v>0</v>
      </c>
      <c r="AD2514" s="14">
        <v>141</v>
      </c>
    </row>
    <row r="2515" spans="1:30">
      <c r="A2515" s="9">
        <v>15</v>
      </c>
      <c r="B2515" s="9" t="str">
        <f t="shared" si="119"/>
        <v>Precision Devices PD 156</v>
      </c>
      <c r="C2515" s="14" t="s">
        <v>2136</v>
      </c>
      <c r="D2515" s="14" t="s">
        <v>3268</v>
      </c>
      <c r="E2515" s="39"/>
      <c r="F2515" s="14"/>
      <c r="G2515" s="14"/>
      <c r="H2515" s="14">
        <v>600</v>
      </c>
      <c r="I2515" s="14">
        <v>97</v>
      </c>
      <c r="J2515" s="9"/>
      <c r="K2515" s="14">
        <v>50.15</v>
      </c>
      <c r="L2515" s="14">
        <v>120.17</v>
      </c>
      <c r="M2515" s="14">
        <v>0.38</v>
      </c>
      <c r="N2515" s="14">
        <f t="shared" si="117"/>
        <v>0.4012</v>
      </c>
      <c r="O2515" s="14">
        <f t="shared" si="118"/>
        <v>7.191320754716978</v>
      </c>
      <c r="P2515" s="14"/>
      <c r="Q2515" s="14"/>
      <c r="R2515" s="14"/>
      <c r="W2515" t="s">
        <v>3530</v>
      </c>
      <c r="X2515" s="6">
        <v>2004</v>
      </c>
      <c r="Z2515" s="6">
        <v>0</v>
      </c>
      <c r="AD2515" s="14">
        <v>125</v>
      </c>
    </row>
    <row r="2516" spans="1:30">
      <c r="A2516" s="9">
        <v>15</v>
      </c>
      <c r="B2516" s="9" t="str">
        <f t="shared" si="119"/>
        <v>Precision Devices PD 158</v>
      </c>
      <c r="C2516" s="14" t="s">
        <v>2136</v>
      </c>
      <c r="D2516" s="14" t="s">
        <v>3269</v>
      </c>
      <c r="E2516" s="39"/>
      <c r="F2516" s="14"/>
      <c r="G2516" s="14"/>
      <c r="H2516" s="14">
        <v>600</v>
      </c>
      <c r="I2516" s="14">
        <v>98.5</v>
      </c>
      <c r="J2516" s="9"/>
      <c r="K2516" s="14">
        <v>39.85</v>
      </c>
      <c r="L2516" s="14">
        <v>161.94</v>
      </c>
      <c r="M2516" s="14">
        <v>0.20499999999999999</v>
      </c>
      <c r="N2516" s="14">
        <f t="shared" si="117"/>
        <v>0.21540540540540543</v>
      </c>
      <c r="O2516" s="14">
        <f t="shared" si="118"/>
        <v>4.243766233766233</v>
      </c>
      <c r="P2516" s="14"/>
      <c r="Q2516" s="14"/>
      <c r="R2516" s="14"/>
      <c r="W2516" t="s">
        <v>3530</v>
      </c>
      <c r="X2516" s="6">
        <v>2004</v>
      </c>
      <c r="Z2516" s="6">
        <v>0</v>
      </c>
      <c r="AD2516" s="14">
        <v>185</v>
      </c>
    </row>
    <row r="2517" spans="1:30">
      <c r="A2517" s="9">
        <v>15</v>
      </c>
      <c r="B2517" s="9" t="str">
        <f t="shared" si="119"/>
        <v>Precision Devices PD 915</v>
      </c>
      <c r="C2517" s="14" t="s">
        <v>2136</v>
      </c>
      <c r="D2517" s="14" t="s">
        <v>3270</v>
      </c>
      <c r="E2517" s="39"/>
      <c r="F2517" s="14"/>
      <c r="G2517" s="14"/>
      <c r="H2517" s="14">
        <v>600</v>
      </c>
      <c r="I2517" s="14">
        <v>97</v>
      </c>
      <c r="J2517" s="9"/>
      <c r="K2517" s="14">
        <v>42.9</v>
      </c>
      <c r="L2517" s="14">
        <v>129.52000000000001</v>
      </c>
      <c r="M2517" s="14">
        <v>0.28000000000000003</v>
      </c>
      <c r="N2517" s="14">
        <f t="shared" si="117"/>
        <v>0.28986486486486485</v>
      </c>
      <c r="O2517" s="14">
        <f t="shared" si="118"/>
        <v>8.2273972602740191</v>
      </c>
      <c r="P2517" s="14"/>
      <c r="Q2517" s="14"/>
      <c r="R2517" s="14"/>
      <c r="W2517" t="s">
        <v>3530</v>
      </c>
      <c r="X2517" s="6">
        <v>2004</v>
      </c>
      <c r="Z2517" s="6">
        <v>0</v>
      </c>
      <c r="AD2517" s="14">
        <v>148</v>
      </c>
    </row>
    <row r="2518" spans="1:30">
      <c r="A2518" s="9">
        <v>15</v>
      </c>
      <c r="B2518" s="9" t="str">
        <f t="shared" si="119"/>
        <v>Radian 2216</v>
      </c>
      <c r="C2518" s="14" t="s">
        <v>2764</v>
      </c>
      <c r="D2518" s="14" t="s">
        <v>3271</v>
      </c>
      <c r="E2518" s="39"/>
      <c r="F2518" s="14"/>
      <c r="G2518" s="14"/>
      <c r="H2518" s="14">
        <v>600</v>
      </c>
      <c r="I2518" s="14">
        <v>96</v>
      </c>
      <c r="J2518" s="9">
        <v>4.75</v>
      </c>
      <c r="K2518" s="14">
        <v>38.700000000000003</v>
      </c>
      <c r="L2518" s="14">
        <v>183.9</v>
      </c>
      <c r="M2518" s="14">
        <v>0.37469999999999998</v>
      </c>
      <c r="N2518" s="14">
        <f t="shared" si="117"/>
        <v>0.43000000000000005</v>
      </c>
      <c r="O2518" s="14">
        <f t="shared" si="118"/>
        <v>2.9135804701627452</v>
      </c>
      <c r="P2518" s="14"/>
      <c r="Q2518" s="14"/>
      <c r="R2518" s="14"/>
      <c r="W2518" t="s">
        <v>3530</v>
      </c>
      <c r="X2518" s="6">
        <v>2004</v>
      </c>
      <c r="Z2518" s="6">
        <v>0</v>
      </c>
      <c r="AD2518" s="14">
        <v>90</v>
      </c>
    </row>
    <row r="2519" spans="1:30">
      <c r="A2519" s="9">
        <v>15</v>
      </c>
      <c r="B2519" s="9" t="str">
        <f t="shared" si="119"/>
        <v>Radian 5215B</v>
      </c>
      <c r="C2519" s="14" t="s">
        <v>2764</v>
      </c>
      <c r="D2519" s="14" t="s">
        <v>3272</v>
      </c>
      <c r="E2519" s="39"/>
      <c r="F2519" s="14"/>
      <c r="G2519" s="14"/>
      <c r="H2519" s="14">
        <v>500</v>
      </c>
      <c r="I2519" s="14">
        <v>97</v>
      </c>
      <c r="J2519" s="9">
        <v>2.6</v>
      </c>
      <c r="K2519" s="14">
        <v>39</v>
      </c>
      <c r="L2519" s="14">
        <v>192</v>
      </c>
      <c r="M2519" s="14">
        <v>0.313</v>
      </c>
      <c r="N2519" s="14">
        <f t="shared" si="117"/>
        <v>0.34513274336283184</v>
      </c>
      <c r="O2519" s="14">
        <f t="shared" si="118"/>
        <v>3.3618837785733975</v>
      </c>
      <c r="P2519" s="14"/>
      <c r="Q2519" s="14"/>
      <c r="R2519" s="14"/>
      <c r="W2519" t="s">
        <v>3530</v>
      </c>
      <c r="X2519" s="6">
        <v>2004</v>
      </c>
      <c r="Z2519" s="6">
        <v>0</v>
      </c>
      <c r="AD2519" s="14">
        <v>113</v>
      </c>
    </row>
    <row r="2520" spans="1:30">
      <c r="A2520" s="9">
        <v>15</v>
      </c>
      <c r="B2520" s="9" t="str">
        <f t="shared" si="119"/>
        <v>RCF LF15X400</v>
      </c>
      <c r="C2520" s="14" t="s">
        <v>2770</v>
      </c>
      <c r="D2520" s="14" t="s">
        <v>3273</v>
      </c>
      <c r="E2520" s="39"/>
      <c r="F2520" s="14"/>
      <c r="G2520" s="14"/>
      <c r="H2520" s="14">
        <v>800</v>
      </c>
      <c r="I2520" s="14">
        <v>97</v>
      </c>
      <c r="J2520" s="9">
        <v>8</v>
      </c>
      <c r="K2520" s="14">
        <v>37</v>
      </c>
      <c r="L2520" s="14">
        <v>164</v>
      </c>
      <c r="M2520" s="14">
        <v>0.25</v>
      </c>
      <c r="N2520" s="14">
        <f t="shared" si="117"/>
        <v>0.26056338028169013</v>
      </c>
      <c r="O2520" s="14">
        <f t="shared" si="118"/>
        <v>6.1666666666666794</v>
      </c>
      <c r="P2520" s="14"/>
      <c r="Q2520" s="14"/>
      <c r="R2520" s="14"/>
      <c r="W2520" t="s">
        <v>3530</v>
      </c>
      <c r="X2520" s="6">
        <v>2004</v>
      </c>
      <c r="Z2520" s="6">
        <v>0</v>
      </c>
      <c r="AD2520" s="14">
        <v>142</v>
      </c>
    </row>
    <row r="2521" spans="1:30">
      <c r="A2521" s="9">
        <v>15</v>
      </c>
      <c r="B2521" s="9" t="str">
        <f t="shared" si="119"/>
        <v>Rockford-Fosgate RFD2115</v>
      </c>
      <c r="C2521" s="14" t="s">
        <v>1262</v>
      </c>
      <c r="D2521" s="14" t="s">
        <v>3274</v>
      </c>
      <c r="E2521" s="39"/>
      <c r="F2521" s="14"/>
      <c r="G2521" s="14"/>
      <c r="H2521" s="14">
        <v>600</v>
      </c>
      <c r="I2521" s="14">
        <v>88.2</v>
      </c>
      <c r="J2521" s="9"/>
      <c r="K2521" s="14">
        <v>22</v>
      </c>
      <c r="L2521" s="14">
        <v>172.53</v>
      </c>
      <c r="M2521" s="14">
        <v>0.45300000000000001</v>
      </c>
      <c r="N2521" s="14">
        <f t="shared" si="117"/>
        <v>0</v>
      </c>
      <c r="O2521" s="14">
        <f t="shared" si="118"/>
        <v>0</v>
      </c>
      <c r="P2521" s="14"/>
      <c r="Q2521" s="14"/>
      <c r="R2521" s="14"/>
      <c r="W2521" t="s">
        <v>3530</v>
      </c>
      <c r="X2521" s="6">
        <v>2004</v>
      </c>
      <c r="Z2521" s="6">
        <v>0</v>
      </c>
      <c r="AD2521" s="14"/>
    </row>
    <row r="2522" spans="1:30">
      <c r="A2522" s="9">
        <v>15</v>
      </c>
      <c r="B2522" s="9" t="str">
        <f t="shared" si="119"/>
        <v>Rockford-Fosgate RFD2215</v>
      </c>
      <c r="C2522" s="14" t="s">
        <v>1262</v>
      </c>
      <c r="D2522" s="14" t="s">
        <v>3275</v>
      </c>
      <c r="E2522" s="39"/>
      <c r="F2522" s="14"/>
      <c r="G2522" s="14"/>
      <c r="H2522" s="14">
        <v>600</v>
      </c>
      <c r="I2522" s="14">
        <v>89</v>
      </c>
      <c r="J2522" s="9"/>
      <c r="K2522" s="14">
        <v>24</v>
      </c>
      <c r="L2522" s="14">
        <v>139.32</v>
      </c>
      <c r="M2522" s="14">
        <v>0.53</v>
      </c>
      <c r="N2522" s="14">
        <f t="shared" si="117"/>
        <v>0</v>
      </c>
      <c r="O2522" s="14">
        <f t="shared" si="118"/>
        <v>0</v>
      </c>
      <c r="P2522" s="14"/>
      <c r="Q2522" s="14"/>
      <c r="R2522" s="14"/>
      <c r="W2522" t="s">
        <v>3530</v>
      </c>
      <c r="X2522" s="6">
        <v>2004</v>
      </c>
      <c r="Z2522" s="6">
        <v>0</v>
      </c>
      <c r="AD2522" s="14"/>
    </row>
    <row r="2523" spans="1:30">
      <c r="A2523" s="9">
        <v>15</v>
      </c>
      <c r="B2523" s="9" t="str">
        <f t="shared" si="119"/>
        <v>Rockford-Fosgate RFP4115</v>
      </c>
      <c r="C2523" s="14" t="s">
        <v>1262</v>
      </c>
      <c r="D2523" s="14" t="s">
        <v>3276</v>
      </c>
      <c r="E2523" s="39"/>
      <c r="F2523" s="14"/>
      <c r="G2523" s="14"/>
      <c r="H2523" s="14">
        <v>500</v>
      </c>
      <c r="I2523" s="14">
        <v>81</v>
      </c>
      <c r="J2523" s="9"/>
      <c r="K2523" s="14">
        <v>23</v>
      </c>
      <c r="L2523" s="14">
        <v>164.7</v>
      </c>
      <c r="M2523" s="14">
        <v>0.61</v>
      </c>
      <c r="N2523" s="14">
        <f t="shared" si="117"/>
        <v>0</v>
      </c>
      <c r="O2523" s="14">
        <f t="shared" si="118"/>
        <v>0</v>
      </c>
      <c r="P2523" s="14"/>
      <c r="Q2523" s="14"/>
      <c r="R2523" s="14"/>
      <c r="W2523" t="s">
        <v>3530</v>
      </c>
      <c r="X2523" s="6">
        <v>2004</v>
      </c>
      <c r="Z2523" s="6">
        <v>0</v>
      </c>
      <c r="AD2523" s="14"/>
    </row>
    <row r="2524" spans="1:30">
      <c r="A2524" s="9">
        <v>15</v>
      </c>
      <c r="B2524" s="9" t="str">
        <f t="shared" si="119"/>
        <v>Rockford-Fosgate RFP4215</v>
      </c>
      <c r="C2524" s="14" t="s">
        <v>1262</v>
      </c>
      <c r="D2524" s="14" t="s">
        <v>3277</v>
      </c>
      <c r="E2524" s="39"/>
      <c r="F2524" s="14"/>
      <c r="G2524" s="14"/>
      <c r="H2524" s="14">
        <v>500</v>
      </c>
      <c r="I2524" s="14">
        <v>81</v>
      </c>
      <c r="J2524" s="9"/>
      <c r="K2524" s="14">
        <v>24</v>
      </c>
      <c r="L2524" s="14">
        <v>164.7</v>
      </c>
      <c r="M2524" s="14">
        <v>0.64</v>
      </c>
      <c r="N2524" s="14">
        <f t="shared" si="117"/>
        <v>0</v>
      </c>
      <c r="O2524" s="14">
        <f t="shared" si="118"/>
        <v>0</v>
      </c>
      <c r="P2524" s="14"/>
      <c r="Q2524" s="14"/>
      <c r="R2524" s="14"/>
      <c r="W2524" t="s">
        <v>3530</v>
      </c>
      <c r="X2524" s="6">
        <v>2004</v>
      </c>
      <c r="Z2524" s="6">
        <v>0</v>
      </c>
      <c r="AD2524" s="14"/>
    </row>
    <row r="2525" spans="1:30">
      <c r="A2525" s="9">
        <v>15</v>
      </c>
      <c r="B2525" s="9" t="str">
        <f t="shared" si="119"/>
        <v>Rockford-Fosgate RFP4415</v>
      </c>
      <c r="C2525" s="14" t="s">
        <v>1262</v>
      </c>
      <c r="D2525" s="14" t="s">
        <v>3278</v>
      </c>
      <c r="E2525" s="39"/>
      <c r="F2525" s="14"/>
      <c r="G2525" s="14"/>
      <c r="H2525" s="14">
        <v>200</v>
      </c>
      <c r="I2525" s="14">
        <v>88.5</v>
      </c>
      <c r="J2525" s="9"/>
      <c r="K2525" s="14">
        <v>22</v>
      </c>
      <c r="L2525" s="14">
        <v>230.04</v>
      </c>
      <c r="M2525" s="14">
        <v>0.51</v>
      </c>
      <c r="N2525" s="14">
        <f t="shared" si="117"/>
        <v>0</v>
      </c>
      <c r="O2525" s="14">
        <f t="shared" si="118"/>
        <v>0</v>
      </c>
      <c r="P2525" s="14"/>
      <c r="Q2525" s="14"/>
      <c r="R2525" s="14"/>
      <c r="W2525" t="s">
        <v>3530</v>
      </c>
      <c r="X2525" s="6">
        <v>2004</v>
      </c>
      <c r="Z2525" s="6">
        <v>0</v>
      </c>
      <c r="AD2525" s="14"/>
    </row>
    <row r="2526" spans="1:30">
      <c r="A2526" s="9">
        <v>15</v>
      </c>
      <c r="B2526" s="9" t="str">
        <f t="shared" si="119"/>
        <v>Rockford-Fosgate RFP4815</v>
      </c>
      <c r="C2526" s="14" t="s">
        <v>1262</v>
      </c>
      <c r="D2526" s="14" t="s">
        <v>3279</v>
      </c>
      <c r="E2526" s="39"/>
      <c r="F2526" s="14"/>
      <c r="G2526" s="14"/>
      <c r="H2526" s="14">
        <v>200</v>
      </c>
      <c r="I2526" s="14">
        <v>88.5</v>
      </c>
      <c r="J2526" s="9"/>
      <c r="K2526" s="14">
        <v>23</v>
      </c>
      <c r="L2526" s="14">
        <v>230.04</v>
      </c>
      <c r="M2526" s="14">
        <v>0.51</v>
      </c>
      <c r="N2526" s="14">
        <f t="shared" si="117"/>
        <v>0</v>
      </c>
      <c r="O2526" s="14">
        <f t="shared" si="118"/>
        <v>0</v>
      </c>
      <c r="P2526" s="14"/>
      <c r="Q2526" s="14"/>
      <c r="R2526" s="14"/>
      <c r="W2526" t="s">
        <v>3530</v>
      </c>
      <c r="X2526" s="6">
        <v>2004</v>
      </c>
      <c r="Z2526" s="6">
        <v>0</v>
      </c>
      <c r="AD2526" s="14"/>
    </row>
    <row r="2527" spans="1:30">
      <c r="A2527" s="9">
        <v>15</v>
      </c>
      <c r="B2527" s="9" t="str">
        <f t="shared" si="119"/>
        <v>Rockford-Fosgate RFR3115</v>
      </c>
      <c r="C2527" s="14" t="s">
        <v>1262</v>
      </c>
      <c r="D2527" s="14" t="s">
        <v>3280</v>
      </c>
      <c r="E2527" s="39"/>
      <c r="F2527" s="14"/>
      <c r="G2527" s="14"/>
      <c r="H2527" s="14">
        <v>1000</v>
      </c>
      <c r="I2527" s="14">
        <v>81.5</v>
      </c>
      <c r="J2527" s="9"/>
      <c r="K2527" s="14">
        <v>22</v>
      </c>
      <c r="L2527" s="14">
        <v>120.15</v>
      </c>
      <c r="M2527" s="14">
        <v>0.38800000000000001</v>
      </c>
      <c r="N2527" s="14">
        <f t="shared" si="117"/>
        <v>0</v>
      </c>
      <c r="O2527" s="14">
        <f t="shared" si="118"/>
        <v>0</v>
      </c>
      <c r="P2527" s="14"/>
      <c r="Q2527" s="14"/>
      <c r="R2527" s="14"/>
      <c r="W2527" t="s">
        <v>3530</v>
      </c>
      <c r="X2527" s="6">
        <v>2004</v>
      </c>
      <c r="Z2527" s="6">
        <v>0</v>
      </c>
      <c r="AD2527" s="14"/>
    </row>
    <row r="2528" spans="1:30">
      <c r="A2528" s="9">
        <v>15</v>
      </c>
      <c r="B2528" s="9" t="str">
        <f t="shared" si="119"/>
        <v>Rockford-Fosgate RFZ3415</v>
      </c>
      <c r="C2528" s="14" t="s">
        <v>1262</v>
      </c>
      <c r="D2528" s="14" t="s">
        <v>3281</v>
      </c>
      <c r="E2528" s="39"/>
      <c r="F2528" s="14"/>
      <c r="G2528" s="14"/>
      <c r="H2528" s="14">
        <v>150</v>
      </c>
      <c r="I2528" s="14">
        <v>91</v>
      </c>
      <c r="J2528" s="9"/>
      <c r="K2528" s="14">
        <v>22</v>
      </c>
      <c r="L2528" s="14">
        <v>11.25</v>
      </c>
      <c r="M2528" s="14">
        <v>0.41</v>
      </c>
      <c r="N2528" s="14">
        <f t="shared" si="117"/>
        <v>0</v>
      </c>
      <c r="O2528" s="14">
        <f t="shared" si="118"/>
        <v>0</v>
      </c>
      <c r="P2528" s="14"/>
      <c r="Q2528" s="14"/>
      <c r="R2528" s="14"/>
      <c r="W2528" t="s">
        <v>3530</v>
      </c>
      <c r="X2528" s="6">
        <v>2004</v>
      </c>
      <c r="Z2528" s="6">
        <v>0</v>
      </c>
      <c r="AD2528" s="14"/>
    </row>
    <row r="2529" spans="1:30">
      <c r="A2529" s="9">
        <v>15</v>
      </c>
      <c r="B2529" s="9" t="str">
        <f t="shared" si="119"/>
        <v>Rockford-Fosgate RFZ3815</v>
      </c>
      <c r="C2529" s="14" t="s">
        <v>1262</v>
      </c>
      <c r="D2529" s="14" t="s">
        <v>3282</v>
      </c>
      <c r="E2529" s="39"/>
      <c r="F2529" s="14"/>
      <c r="G2529" s="14"/>
      <c r="H2529" s="14">
        <v>150</v>
      </c>
      <c r="I2529" s="14">
        <v>90</v>
      </c>
      <c r="J2529" s="9"/>
      <c r="K2529" s="14">
        <v>23</v>
      </c>
      <c r="L2529" s="14">
        <v>11.25</v>
      </c>
      <c r="M2529" s="14">
        <v>0.54600000000000004</v>
      </c>
      <c r="N2529" s="14">
        <f t="shared" si="117"/>
        <v>0</v>
      </c>
      <c r="O2529" s="14">
        <f t="shared" si="118"/>
        <v>0</v>
      </c>
      <c r="P2529" s="14"/>
      <c r="Q2529" s="14"/>
      <c r="R2529" s="14"/>
      <c r="W2529" t="s">
        <v>3530</v>
      </c>
      <c r="X2529" s="6">
        <v>2004</v>
      </c>
      <c r="Z2529" s="6">
        <v>0</v>
      </c>
      <c r="AD2529" s="14"/>
    </row>
    <row r="2530" spans="1:30">
      <c r="A2530" s="9">
        <v>15</v>
      </c>
      <c r="B2530" s="9" t="str">
        <f t="shared" si="119"/>
        <v>Rockford-Fosgate TRF2215</v>
      </c>
      <c r="C2530" s="14" t="s">
        <v>1262</v>
      </c>
      <c r="D2530" s="14" t="s">
        <v>3283</v>
      </c>
      <c r="E2530" s="39"/>
      <c r="F2530" s="14"/>
      <c r="G2530" s="14"/>
      <c r="H2530" s="14">
        <v>2000</v>
      </c>
      <c r="I2530" s="14">
        <v>91.8</v>
      </c>
      <c r="J2530" s="9"/>
      <c r="K2530" s="14">
        <v>36</v>
      </c>
      <c r="L2530" s="14">
        <v>31.1</v>
      </c>
      <c r="M2530" s="14">
        <v>0.17100000000000001</v>
      </c>
      <c r="N2530" s="14">
        <f t="shared" si="117"/>
        <v>0</v>
      </c>
      <c r="O2530" s="14">
        <f t="shared" si="118"/>
        <v>0</v>
      </c>
      <c r="P2530" s="14"/>
      <c r="Q2530" s="14"/>
      <c r="R2530" s="14"/>
      <c r="W2530" t="s">
        <v>3530</v>
      </c>
      <c r="X2530" s="6">
        <v>2004</v>
      </c>
      <c r="Z2530" s="6">
        <v>0</v>
      </c>
      <c r="AD2530" s="14"/>
    </row>
    <row r="2531" spans="1:30">
      <c r="A2531" s="9">
        <v>15</v>
      </c>
      <c r="B2531" s="9" t="str">
        <f t="shared" si="119"/>
        <v>Selenium 15CV3</v>
      </c>
      <c r="C2531" s="14" t="s">
        <v>1639</v>
      </c>
      <c r="D2531" s="14" t="s">
        <v>3284</v>
      </c>
      <c r="E2531" s="39"/>
      <c r="F2531" s="14"/>
      <c r="G2531" s="14"/>
      <c r="H2531" s="14">
        <v>150</v>
      </c>
      <c r="I2531" s="14">
        <v>100</v>
      </c>
      <c r="J2531" s="9">
        <v>1.25</v>
      </c>
      <c r="K2531" s="14">
        <v>50</v>
      </c>
      <c r="L2531" s="14">
        <v>154</v>
      </c>
      <c r="M2531" s="14">
        <v>1.2</v>
      </c>
      <c r="N2531" s="14">
        <f t="shared" si="117"/>
        <v>1.3513513513513513</v>
      </c>
      <c r="O2531" s="14">
        <f t="shared" si="118"/>
        <v>10.714285714285708</v>
      </c>
      <c r="P2531" s="14"/>
      <c r="Q2531" s="14"/>
      <c r="R2531" s="14"/>
      <c r="W2531" t="s">
        <v>3530</v>
      </c>
      <c r="X2531" s="6">
        <v>2004</v>
      </c>
      <c r="Z2531" s="6">
        <v>0</v>
      </c>
      <c r="AD2531" s="14">
        <v>37</v>
      </c>
    </row>
    <row r="2532" spans="1:30">
      <c r="A2532" s="9">
        <v>15</v>
      </c>
      <c r="B2532" s="9" t="str">
        <f t="shared" si="119"/>
        <v>Selenium 15PW3</v>
      </c>
      <c r="C2532" s="14" t="s">
        <v>1639</v>
      </c>
      <c r="D2532" s="14" t="s">
        <v>3285</v>
      </c>
      <c r="E2532" s="39"/>
      <c r="F2532" s="14"/>
      <c r="G2532" s="14"/>
      <c r="H2532" s="14">
        <v>250</v>
      </c>
      <c r="I2532" s="14">
        <v>98</v>
      </c>
      <c r="J2532" s="9">
        <v>3</v>
      </c>
      <c r="K2532" s="14">
        <v>37</v>
      </c>
      <c r="L2532" s="14">
        <v>274</v>
      </c>
      <c r="M2532" s="14">
        <v>0.61</v>
      </c>
      <c r="N2532" s="14">
        <f t="shared" si="117"/>
        <v>0.68518518518518523</v>
      </c>
      <c r="O2532" s="14">
        <f t="shared" si="118"/>
        <v>5.5591133004926085</v>
      </c>
      <c r="P2532" s="14"/>
      <c r="Q2532" s="14"/>
      <c r="R2532" s="14"/>
      <c r="W2532" t="s">
        <v>3530</v>
      </c>
      <c r="X2532" s="6">
        <v>2004</v>
      </c>
      <c r="Z2532" s="6">
        <v>0</v>
      </c>
      <c r="AD2532" s="14">
        <v>54</v>
      </c>
    </row>
    <row r="2533" spans="1:30">
      <c r="A2533" s="9">
        <v>15</v>
      </c>
      <c r="B2533" s="9" t="str">
        <f t="shared" si="119"/>
        <v>Selenium 15PW5</v>
      </c>
      <c r="C2533" s="14" t="s">
        <v>1639</v>
      </c>
      <c r="D2533" s="14" t="s">
        <v>3286</v>
      </c>
      <c r="E2533" s="39"/>
      <c r="F2533" s="14"/>
      <c r="G2533" s="14"/>
      <c r="H2533" s="14">
        <v>350</v>
      </c>
      <c r="I2533" s="14">
        <v>98</v>
      </c>
      <c r="J2533" s="9">
        <v>5.7</v>
      </c>
      <c r="K2533" s="14">
        <v>40</v>
      </c>
      <c r="L2533" s="14">
        <v>190</v>
      </c>
      <c r="M2533" s="14">
        <v>0.4</v>
      </c>
      <c r="N2533" s="14">
        <f t="shared" si="117"/>
        <v>0.40816326530612246</v>
      </c>
      <c r="O2533" s="14">
        <f t="shared" si="118"/>
        <v>19.999999999999893</v>
      </c>
      <c r="P2533" s="14"/>
      <c r="Q2533" s="14"/>
      <c r="R2533" s="14"/>
      <c r="W2533" t="s">
        <v>3530</v>
      </c>
      <c r="X2533" s="6">
        <v>2004</v>
      </c>
      <c r="Z2533" s="6">
        <v>0</v>
      </c>
      <c r="AD2533" s="14">
        <v>98</v>
      </c>
    </row>
    <row r="2534" spans="1:30">
      <c r="A2534" s="9">
        <v>15</v>
      </c>
      <c r="B2534" s="9" t="str">
        <f t="shared" si="119"/>
        <v>Selenium 15SW1P</v>
      </c>
      <c r="C2534" s="14" t="s">
        <v>1639</v>
      </c>
      <c r="D2534" s="14" t="s">
        <v>3287</v>
      </c>
      <c r="E2534" s="39"/>
      <c r="F2534" s="14"/>
      <c r="G2534" s="14"/>
      <c r="H2534" s="14">
        <v>800</v>
      </c>
      <c r="I2534" s="14">
        <v>96</v>
      </c>
      <c r="J2534" s="9">
        <v>9.3000000000000007</v>
      </c>
      <c r="K2534" s="14">
        <v>40</v>
      </c>
      <c r="L2534" s="14">
        <v>120</v>
      </c>
      <c r="M2534" s="14">
        <v>0.35</v>
      </c>
      <c r="N2534" s="14">
        <f t="shared" si="117"/>
        <v>0.36036036036036034</v>
      </c>
      <c r="O2534" s="14">
        <f t="shared" si="118"/>
        <v>12.173913043478239</v>
      </c>
      <c r="P2534" s="14"/>
      <c r="Q2534" s="14"/>
      <c r="R2534" s="14"/>
      <c r="W2534" t="s">
        <v>3530</v>
      </c>
      <c r="X2534" s="6">
        <v>2004</v>
      </c>
      <c r="Z2534" s="6">
        <v>0</v>
      </c>
      <c r="AD2534" s="14">
        <v>111</v>
      </c>
    </row>
    <row r="2535" spans="1:30">
      <c r="A2535" s="9">
        <v>15</v>
      </c>
      <c r="B2535" s="9" t="str">
        <f t="shared" si="119"/>
        <v>Selenium WPU1505</v>
      </c>
      <c r="C2535" s="14" t="s">
        <v>1639</v>
      </c>
      <c r="D2535" s="14" t="s">
        <v>3288</v>
      </c>
      <c r="E2535" s="39"/>
      <c r="F2535" s="14"/>
      <c r="G2535" s="14"/>
      <c r="H2535" s="14">
        <v>450</v>
      </c>
      <c r="I2535" s="14">
        <v>97</v>
      </c>
      <c r="J2535" s="9">
        <v>4.3</v>
      </c>
      <c r="K2535" s="14">
        <v>36</v>
      </c>
      <c r="L2535" s="14">
        <v>163</v>
      </c>
      <c r="M2535" s="14">
        <v>0.39</v>
      </c>
      <c r="N2535" s="14">
        <f t="shared" si="117"/>
        <v>0.4</v>
      </c>
      <c r="O2535" s="14">
        <f t="shared" si="118"/>
        <v>15.600000000000055</v>
      </c>
      <c r="P2535" s="14"/>
      <c r="Q2535" s="14"/>
      <c r="R2535" s="14"/>
      <c r="W2535" t="s">
        <v>3530</v>
      </c>
      <c r="X2535" s="6">
        <v>2004</v>
      </c>
      <c r="Z2535" s="6">
        <v>0</v>
      </c>
      <c r="AD2535" s="14">
        <v>90</v>
      </c>
    </row>
    <row r="2536" spans="1:30">
      <c r="A2536" s="9">
        <v>15</v>
      </c>
      <c r="B2536" s="9" t="str">
        <f t="shared" si="119"/>
        <v>Selenium WPU1505</v>
      </c>
      <c r="C2536" s="14" t="s">
        <v>1639</v>
      </c>
      <c r="D2536" s="14" t="s">
        <v>3288</v>
      </c>
      <c r="E2536" s="39"/>
      <c r="F2536" s="14"/>
      <c r="G2536" s="14"/>
      <c r="H2536" s="14">
        <v>450</v>
      </c>
      <c r="I2536" s="14">
        <v>97</v>
      </c>
      <c r="J2536" s="9">
        <v>4.3</v>
      </c>
      <c r="K2536" s="14">
        <v>36</v>
      </c>
      <c r="L2536" s="14">
        <v>163</v>
      </c>
      <c r="M2536" s="14">
        <v>0.39</v>
      </c>
      <c r="N2536" s="14">
        <f t="shared" si="117"/>
        <v>0.4</v>
      </c>
      <c r="O2536" s="14">
        <f t="shared" si="118"/>
        <v>15.600000000000055</v>
      </c>
      <c r="P2536" s="14"/>
      <c r="Q2536" s="14"/>
      <c r="R2536" s="14"/>
      <c r="W2536" t="s">
        <v>3530</v>
      </c>
      <c r="X2536" s="6">
        <v>2004</v>
      </c>
      <c r="Z2536" s="6">
        <v>0</v>
      </c>
      <c r="AD2536" s="14">
        <v>90</v>
      </c>
    </row>
    <row r="2537" spans="1:30">
      <c r="A2537" s="9">
        <v>15</v>
      </c>
      <c r="B2537" s="9" t="str">
        <f t="shared" si="119"/>
        <v>Selenium WPU1505</v>
      </c>
      <c r="C2537" s="14" t="s">
        <v>1639</v>
      </c>
      <c r="D2537" s="14" t="s">
        <v>3288</v>
      </c>
      <c r="E2537" s="39"/>
      <c r="F2537" s="14"/>
      <c r="G2537" s="14"/>
      <c r="H2537" s="14">
        <v>450</v>
      </c>
      <c r="I2537" s="14">
        <v>97</v>
      </c>
      <c r="J2537" s="9">
        <v>4.3</v>
      </c>
      <c r="K2537" s="14">
        <v>36</v>
      </c>
      <c r="L2537" s="14">
        <v>163</v>
      </c>
      <c r="M2537" s="14">
        <v>0.39</v>
      </c>
      <c r="N2537" s="14">
        <f t="shared" si="117"/>
        <v>0.4</v>
      </c>
      <c r="O2537" s="14">
        <f t="shared" si="118"/>
        <v>15.600000000000055</v>
      </c>
      <c r="P2537" s="14"/>
      <c r="Q2537" s="14"/>
      <c r="R2537" s="14"/>
      <c r="W2537" t="s">
        <v>3530</v>
      </c>
      <c r="X2537" s="6">
        <v>2004</v>
      </c>
      <c r="Z2537" s="6">
        <v>0</v>
      </c>
      <c r="AD2537" s="14">
        <v>90</v>
      </c>
    </row>
    <row r="2538" spans="1:30">
      <c r="A2538" s="9">
        <v>15</v>
      </c>
      <c r="B2538" s="9" t="str">
        <f t="shared" si="119"/>
        <v>Selenium WPU1507</v>
      </c>
      <c r="C2538" s="14" t="s">
        <v>1639</v>
      </c>
      <c r="D2538" s="14" t="s">
        <v>3289</v>
      </c>
      <c r="E2538" s="39"/>
      <c r="F2538" s="14"/>
      <c r="G2538" s="14"/>
      <c r="H2538" s="14">
        <v>500</v>
      </c>
      <c r="I2538" s="14">
        <v>96</v>
      </c>
      <c r="J2538" s="9">
        <v>4.3</v>
      </c>
      <c r="K2538" s="14">
        <v>35</v>
      </c>
      <c r="L2538" s="14">
        <v>170</v>
      </c>
      <c r="M2538" s="14">
        <v>0.33</v>
      </c>
      <c r="N2538" s="14">
        <f t="shared" si="117"/>
        <v>0.330188679245283</v>
      </c>
      <c r="O2538" s="14">
        <f t="shared" si="118"/>
        <v>577.50000000012324</v>
      </c>
      <c r="P2538" s="14"/>
      <c r="Q2538" s="14"/>
      <c r="R2538" s="14"/>
      <c r="W2538" t="s">
        <v>3530</v>
      </c>
      <c r="X2538" s="6">
        <v>2004</v>
      </c>
      <c r="Z2538" s="6">
        <v>0</v>
      </c>
      <c r="AD2538" s="14">
        <v>106</v>
      </c>
    </row>
    <row r="2539" spans="1:30">
      <c r="A2539" s="9">
        <v>15</v>
      </c>
      <c r="B2539" s="9" t="str">
        <f t="shared" si="119"/>
        <v>Sica LP 385651450 SWT 4 ohm</v>
      </c>
      <c r="C2539" s="14" t="s">
        <v>879</v>
      </c>
      <c r="D2539" s="14" t="s">
        <v>3290</v>
      </c>
      <c r="E2539" s="39"/>
      <c r="F2539" s="14"/>
      <c r="G2539" s="14"/>
      <c r="H2539" s="14">
        <v>150</v>
      </c>
      <c r="I2539" s="14">
        <v>98.2</v>
      </c>
      <c r="J2539" s="9">
        <v>2.5</v>
      </c>
      <c r="K2539" s="14">
        <v>38.5</v>
      </c>
      <c r="L2539" s="14">
        <v>199.4</v>
      </c>
      <c r="M2539" s="14">
        <v>0.28000000000000003</v>
      </c>
      <c r="N2539" s="14">
        <f t="shared" si="117"/>
        <v>0.28947368421052633</v>
      </c>
      <c r="O2539" s="14">
        <f t="shared" si="118"/>
        <v>8.5555555555555767</v>
      </c>
      <c r="P2539" s="14"/>
      <c r="Q2539" s="14"/>
      <c r="R2539" s="14"/>
      <c r="W2539" t="s">
        <v>3530</v>
      </c>
      <c r="X2539" s="6">
        <v>2004</v>
      </c>
      <c r="Z2539" s="6">
        <v>0</v>
      </c>
      <c r="AD2539" s="14">
        <v>133</v>
      </c>
    </row>
    <row r="2540" spans="1:30">
      <c r="A2540" s="9">
        <v>15</v>
      </c>
      <c r="B2540" s="9" t="str">
        <f t="shared" si="119"/>
        <v>Sica LP 385651450 SWT 8 ohm</v>
      </c>
      <c r="C2540" s="14" t="s">
        <v>879</v>
      </c>
      <c r="D2540" s="14" t="s">
        <v>3291</v>
      </c>
      <c r="E2540" s="39"/>
      <c r="F2540" s="14"/>
      <c r="G2540" s="14"/>
      <c r="H2540" s="14">
        <v>150</v>
      </c>
      <c r="I2540" s="14">
        <v>97.1</v>
      </c>
      <c r="J2540" s="9">
        <v>7</v>
      </c>
      <c r="K2540" s="14">
        <v>31</v>
      </c>
      <c r="L2540" s="14">
        <v>235.8</v>
      </c>
      <c r="M2540" s="14">
        <v>0.25</v>
      </c>
      <c r="N2540" s="14">
        <f t="shared" si="117"/>
        <v>0.26050420168067229</v>
      </c>
      <c r="O2540" s="14">
        <f t="shared" si="118"/>
        <v>6.1999999999999886</v>
      </c>
      <c r="P2540" s="14"/>
      <c r="Q2540" s="14"/>
      <c r="R2540" s="14"/>
      <c r="W2540" t="s">
        <v>3530</v>
      </c>
      <c r="X2540" s="6">
        <v>2004</v>
      </c>
      <c r="Z2540" s="6">
        <v>0</v>
      </c>
      <c r="AD2540" s="14">
        <v>119</v>
      </c>
    </row>
    <row r="2541" spans="1:30">
      <c r="A2541" s="9">
        <v>15</v>
      </c>
      <c r="B2541" s="9" t="str">
        <f t="shared" si="119"/>
        <v>Sica LP 385651450 SWT 8 ohm</v>
      </c>
      <c r="C2541" s="14" t="s">
        <v>879</v>
      </c>
      <c r="D2541" s="14" t="s">
        <v>3291</v>
      </c>
      <c r="E2541" s="39"/>
      <c r="F2541" s="14"/>
      <c r="G2541" s="14"/>
      <c r="H2541" s="14">
        <v>150</v>
      </c>
      <c r="I2541" s="14">
        <v>97.6</v>
      </c>
      <c r="J2541" s="9">
        <v>4</v>
      </c>
      <c r="K2541" s="14">
        <v>40</v>
      </c>
      <c r="L2541" s="14">
        <v>170</v>
      </c>
      <c r="M2541" s="14">
        <v>0.32</v>
      </c>
      <c r="N2541" s="14">
        <f t="shared" si="117"/>
        <v>0.33057851239669422</v>
      </c>
      <c r="O2541" s="14">
        <f t="shared" si="118"/>
        <v>9.9999999999999911</v>
      </c>
      <c r="P2541" s="14"/>
      <c r="Q2541" s="14"/>
      <c r="R2541" s="14"/>
      <c r="W2541" t="s">
        <v>3530</v>
      </c>
      <c r="X2541" s="6">
        <v>2004</v>
      </c>
      <c r="Z2541" s="6">
        <v>0</v>
      </c>
      <c r="AD2541" s="14">
        <v>121</v>
      </c>
    </row>
    <row r="2542" spans="1:30">
      <c r="A2542" s="9">
        <v>15</v>
      </c>
      <c r="B2542" s="9" t="str">
        <f t="shared" si="119"/>
        <v>Sica LP 385651450 T 8 ohm</v>
      </c>
      <c r="C2542" s="14" t="s">
        <v>879</v>
      </c>
      <c r="D2542" s="14" t="s">
        <v>3292</v>
      </c>
      <c r="E2542" s="39"/>
      <c r="F2542" s="14"/>
      <c r="G2542" s="14"/>
      <c r="H2542" s="14">
        <v>150</v>
      </c>
      <c r="I2542" s="14">
        <v>97.2</v>
      </c>
      <c r="J2542" s="9">
        <v>2</v>
      </c>
      <c r="K2542" s="14">
        <v>45</v>
      </c>
      <c r="L2542" s="14">
        <v>166.2</v>
      </c>
      <c r="M2542" s="14">
        <v>0.45</v>
      </c>
      <c r="N2542" s="14">
        <f t="shared" si="117"/>
        <v>0.51724137931034486</v>
      </c>
      <c r="O2542" s="14">
        <f t="shared" si="118"/>
        <v>3.4615384615384577</v>
      </c>
      <c r="P2542" s="14"/>
      <c r="Q2542" s="14"/>
      <c r="R2542" s="14"/>
      <c r="W2542" t="s">
        <v>3530</v>
      </c>
      <c r="X2542" s="6">
        <v>2004</v>
      </c>
      <c r="Z2542" s="6">
        <v>0</v>
      </c>
      <c r="AD2542" s="14">
        <v>87</v>
      </c>
    </row>
    <row r="2543" spans="1:30">
      <c r="A2543" s="9">
        <v>15</v>
      </c>
      <c r="B2543" s="9" t="str">
        <f t="shared" si="119"/>
        <v>Sica LP 385651450 WT 8 ohm</v>
      </c>
      <c r="C2543" s="14" t="s">
        <v>879</v>
      </c>
      <c r="D2543" s="14" t="s">
        <v>3293</v>
      </c>
      <c r="E2543" s="39"/>
      <c r="F2543" s="14"/>
      <c r="G2543" s="14"/>
      <c r="H2543" s="14">
        <v>150</v>
      </c>
      <c r="I2543" s="14">
        <v>98.5</v>
      </c>
      <c r="J2543" s="9">
        <v>2.5</v>
      </c>
      <c r="K2543" s="14">
        <v>49</v>
      </c>
      <c r="L2543" s="14">
        <v>170</v>
      </c>
      <c r="M2543" s="14">
        <v>0.45</v>
      </c>
      <c r="N2543" s="14">
        <f t="shared" si="117"/>
        <v>0.52127659574468088</v>
      </c>
      <c r="O2543" s="14">
        <f t="shared" si="118"/>
        <v>3.291044776119401</v>
      </c>
      <c r="P2543" s="14"/>
      <c r="Q2543" s="14"/>
      <c r="R2543" s="14"/>
      <c r="W2543" t="s">
        <v>3530</v>
      </c>
      <c r="X2543" s="6">
        <v>2004</v>
      </c>
      <c r="Z2543" s="6">
        <v>0</v>
      </c>
      <c r="AD2543" s="14">
        <v>94</v>
      </c>
    </row>
    <row r="2544" spans="1:30">
      <c r="A2544" s="9">
        <v>15</v>
      </c>
      <c r="B2544" s="9" t="str">
        <f t="shared" si="119"/>
        <v>Sica LP 38565N220 T 4 ohm</v>
      </c>
      <c r="C2544" s="14" t="s">
        <v>879</v>
      </c>
      <c r="D2544" s="14" t="s">
        <v>3294</v>
      </c>
      <c r="E2544" s="39"/>
      <c r="F2544" s="14"/>
      <c r="G2544" s="14"/>
      <c r="H2544" s="14">
        <v>150</v>
      </c>
      <c r="I2544" s="14">
        <v>97.5</v>
      </c>
      <c r="J2544" s="9">
        <v>4</v>
      </c>
      <c r="K2544" s="14">
        <v>45.8</v>
      </c>
      <c r="L2544" s="14">
        <v>156.6</v>
      </c>
      <c r="M2544" s="14">
        <v>0.46</v>
      </c>
      <c r="N2544" s="14">
        <f t="shared" si="117"/>
        <v>0.5388235294117647</v>
      </c>
      <c r="O2544" s="14">
        <f t="shared" si="118"/>
        <v>3.1444776119402995</v>
      </c>
      <c r="P2544" s="14"/>
      <c r="Q2544" s="14"/>
      <c r="R2544" s="14"/>
      <c r="W2544" t="s">
        <v>3530</v>
      </c>
      <c r="X2544" s="6">
        <v>2004</v>
      </c>
      <c r="Z2544" s="6">
        <v>0</v>
      </c>
      <c r="AD2544" s="14">
        <v>85</v>
      </c>
    </row>
    <row r="2545" spans="1:30">
      <c r="A2545" s="9">
        <v>15</v>
      </c>
      <c r="B2545" s="9" t="str">
        <f t="shared" si="119"/>
        <v>Sica LP 38565N220 T 8 ohm</v>
      </c>
      <c r="C2545" s="14" t="s">
        <v>879</v>
      </c>
      <c r="D2545" s="14" t="s">
        <v>3295</v>
      </c>
      <c r="E2545" s="39"/>
      <c r="F2545" s="14"/>
      <c r="G2545" s="14"/>
      <c r="H2545" s="14">
        <v>150</v>
      </c>
      <c r="I2545" s="14">
        <v>98</v>
      </c>
      <c r="J2545" s="9">
        <v>4</v>
      </c>
      <c r="K2545" s="14">
        <v>41</v>
      </c>
      <c r="L2545" s="14">
        <v>213.4</v>
      </c>
      <c r="M2545" s="14">
        <v>0.4</v>
      </c>
      <c r="N2545" s="14">
        <f t="shared" si="117"/>
        <v>0.4823529411764706</v>
      </c>
      <c r="O2545" s="14">
        <f t="shared" si="118"/>
        <v>2.3428571428571434</v>
      </c>
      <c r="P2545" s="14"/>
      <c r="Q2545" s="14"/>
      <c r="R2545" s="14"/>
      <c r="W2545" t="s">
        <v>3530</v>
      </c>
      <c r="X2545" s="6">
        <v>2004</v>
      </c>
      <c r="Z2545" s="6">
        <v>0</v>
      </c>
      <c r="AD2545" s="14">
        <v>85</v>
      </c>
    </row>
    <row r="2546" spans="1:30">
      <c r="A2546" s="9">
        <v>15</v>
      </c>
      <c r="B2546" s="9" t="str">
        <f t="shared" si="119"/>
        <v>Sica LP 385751800 SW 4 ohm</v>
      </c>
      <c r="C2546" s="14" t="s">
        <v>879</v>
      </c>
      <c r="D2546" s="14" t="s">
        <v>3296</v>
      </c>
      <c r="E2546" s="39"/>
      <c r="F2546" s="14"/>
      <c r="G2546" s="14"/>
      <c r="H2546" s="14">
        <v>300</v>
      </c>
      <c r="I2546" s="14">
        <v>95.4</v>
      </c>
      <c r="J2546" s="9">
        <v>6</v>
      </c>
      <c r="K2546" s="14">
        <v>32.700000000000003</v>
      </c>
      <c r="L2546" s="14">
        <v>184.3</v>
      </c>
      <c r="M2546" s="14">
        <v>0.35</v>
      </c>
      <c r="N2546" s="14">
        <f t="shared" si="117"/>
        <v>0.3593406593406594</v>
      </c>
      <c r="O2546" s="14">
        <f t="shared" si="118"/>
        <v>13.464705882352829</v>
      </c>
      <c r="P2546" s="14"/>
      <c r="Q2546" s="14"/>
      <c r="R2546" s="14"/>
      <c r="W2546" t="s">
        <v>3530</v>
      </c>
      <c r="X2546" s="6">
        <v>2004</v>
      </c>
      <c r="Z2546" s="6">
        <v>0</v>
      </c>
      <c r="AD2546" s="14">
        <v>91</v>
      </c>
    </row>
    <row r="2547" spans="1:30">
      <c r="A2547" s="9">
        <v>15</v>
      </c>
      <c r="B2547" s="9" t="str">
        <f t="shared" si="119"/>
        <v>Sica LP 385751800 WT 8 ohm</v>
      </c>
      <c r="C2547" s="14" t="s">
        <v>879</v>
      </c>
      <c r="D2547" s="14" t="s">
        <v>3297</v>
      </c>
      <c r="E2547" s="39"/>
      <c r="F2547" s="14"/>
      <c r="G2547" s="14"/>
      <c r="H2547" s="14">
        <v>300</v>
      </c>
      <c r="I2547" s="14">
        <v>98.3</v>
      </c>
      <c r="J2547" s="9">
        <v>2.5</v>
      </c>
      <c r="K2547" s="14">
        <v>43.1</v>
      </c>
      <c r="L2547" s="14">
        <v>171.3</v>
      </c>
      <c r="M2547" s="14">
        <v>0.36</v>
      </c>
      <c r="N2547" s="14">
        <f t="shared" si="117"/>
        <v>0.37155172413793103</v>
      </c>
      <c r="O2547" s="14">
        <f t="shared" si="118"/>
        <v>11.579104477611953</v>
      </c>
      <c r="P2547" s="14"/>
      <c r="Q2547" s="14"/>
      <c r="R2547" s="14"/>
      <c r="W2547" t="s">
        <v>3530</v>
      </c>
      <c r="X2547" s="6">
        <v>2004</v>
      </c>
      <c r="Z2547" s="6">
        <v>0</v>
      </c>
      <c r="AD2547" s="14">
        <v>116</v>
      </c>
    </row>
    <row r="2548" spans="1:30">
      <c r="A2548" s="9">
        <v>15</v>
      </c>
      <c r="B2548" s="9" t="str">
        <f t="shared" si="119"/>
        <v>Sica LP 385751800 WT 8 ohm</v>
      </c>
      <c r="C2548" s="14" t="s">
        <v>879</v>
      </c>
      <c r="D2548" s="14" t="s">
        <v>3297</v>
      </c>
      <c r="E2548" s="39"/>
      <c r="F2548" s="14"/>
      <c r="G2548" s="14"/>
      <c r="H2548" s="14">
        <v>300</v>
      </c>
      <c r="I2548" s="14">
        <v>98.3</v>
      </c>
      <c r="J2548" s="9">
        <v>2.5</v>
      </c>
      <c r="K2548" s="14">
        <v>43.1</v>
      </c>
      <c r="L2548" s="14">
        <v>171.3</v>
      </c>
      <c r="M2548" s="14">
        <v>0.36</v>
      </c>
      <c r="N2548" s="14">
        <f t="shared" si="117"/>
        <v>0.37155172413793103</v>
      </c>
      <c r="O2548" s="14">
        <f t="shared" si="118"/>
        <v>11.579104477611953</v>
      </c>
      <c r="P2548" s="14"/>
      <c r="Q2548" s="14"/>
      <c r="R2548" s="14"/>
      <c r="W2548" t="s">
        <v>3530</v>
      </c>
      <c r="X2548" s="6">
        <v>2004</v>
      </c>
      <c r="Z2548" s="6">
        <v>0</v>
      </c>
      <c r="AD2548" s="14">
        <v>116</v>
      </c>
    </row>
    <row r="2549" spans="1:30">
      <c r="A2549" s="9">
        <v>15</v>
      </c>
      <c r="B2549" s="9" t="str">
        <f t="shared" si="119"/>
        <v>Sica LP 38575N360 WTA 4 ohm</v>
      </c>
      <c r="C2549" s="14" t="s">
        <v>879</v>
      </c>
      <c r="D2549" s="14" t="s">
        <v>3298</v>
      </c>
      <c r="E2549" s="39"/>
      <c r="F2549" s="14"/>
      <c r="G2549" s="14"/>
      <c r="H2549" s="14">
        <v>300</v>
      </c>
      <c r="I2549" s="14">
        <v>98.3</v>
      </c>
      <c r="J2549" s="9">
        <v>4</v>
      </c>
      <c r="K2549" s="14">
        <v>44</v>
      </c>
      <c r="L2549" s="14">
        <v>152</v>
      </c>
      <c r="M2549" s="14">
        <v>0.35</v>
      </c>
      <c r="N2549" s="14">
        <f t="shared" si="117"/>
        <v>0.36974789915966388</v>
      </c>
      <c r="O2549" s="14">
        <f t="shared" si="118"/>
        <v>6.5531914893617014</v>
      </c>
      <c r="P2549" s="14"/>
      <c r="Q2549" s="14"/>
      <c r="R2549" s="14"/>
      <c r="W2549" t="s">
        <v>3530</v>
      </c>
      <c r="X2549" s="6">
        <v>2004</v>
      </c>
      <c r="Z2549" s="6">
        <v>0</v>
      </c>
      <c r="AD2549" s="14">
        <v>119</v>
      </c>
    </row>
    <row r="2550" spans="1:30">
      <c r="A2550" s="9">
        <v>15</v>
      </c>
      <c r="B2550" s="9" t="str">
        <f t="shared" si="119"/>
        <v>Sica LP 38575N360 WTA 8 ohm</v>
      </c>
      <c r="C2550" s="14" t="s">
        <v>879</v>
      </c>
      <c r="D2550" s="14" t="s">
        <v>3299</v>
      </c>
      <c r="E2550" s="39"/>
      <c r="F2550" s="14"/>
      <c r="G2550" s="14"/>
      <c r="H2550" s="14">
        <v>300</v>
      </c>
      <c r="I2550" s="14">
        <v>98.6</v>
      </c>
      <c r="J2550" s="9">
        <v>4</v>
      </c>
      <c r="K2550" s="14">
        <v>41.9</v>
      </c>
      <c r="L2550" s="14">
        <v>191.6</v>
      </c>
      <c r="M2550" s="14">
        <v>0.42</v>
      </c>
      <c r="N2550" s="14">
        <f t="shared" si="117"/>
        <v>0.4319587628865979</v>
      </c>
      <c r="O2550" s="14">
        <f t="shared" si="118"/>
        <v>15.170689655172493</v>
      </c>
      <c r="P2550" s="14"/>
      <c r="Q2550" s="14"/>
      <c r="R2550" s="14"/>
      <c r="W2550" t="s">
        <v>3530</v>
      </c>
      <c r="X2550" s="6">
        <v>2004</v>
      </c>
      <c r="Z2550" s="6">
        <v>0</v>
      </c>
      <c r="AD2550" s="14">
        <v>97</v>
      </c>
    </row>
    <row r="2551" spans="1:30">
      <c r="A2551" s="9">
        <v>15</v>
      </c>
      <c r="B2551" s="9" t="str">
        <f t="shared" si="119"/>
        <v>Sica LP 389751800 8 ohm</v>
      </c>
      <c r="C2551" s="14" t="s">
        <v>879</v>
      </c>
      <c r="D2551" s="14" t="s">
        <v>3300</v>
      </c>
      <c r="E2551" s="39"/>
      <c r="F2551" s="14"/>
      <c r="G2551" s="14"/>
      <c r="H2551" s="14">
        <v>300</v>
      </c>
      <c r="I2551" s="14">
        <v>100.9</v>
      </c>
      <c r="J2551" s="9">
        <v>2.5</v>
      </c>
      <c r="K2551" s="14">
        <v>47</v>
      </c>
      <c r="L2551" s="14">
        <v>162.1</v>
      </c>
      <c r="M2551" s="14">
        <v>0.31</v>
      </c>
      <c r="N2551" s="14">
        <f t="shared" si="117"/>
        <v>0.31972789115646261</v>
      </c>
      <c r="O2551" s="14">
        <f t="shared" si="118"/>
        <v>10.18881118881116</v>
      </c>
      <c r="P2551" s="14"/>
      <c r="Q2551" s="14"/>
      <c r="R2551" s="14"/>
      <c r="W2551" t="s">
        <v>3530</v>
      </c>
      <c r="X2551" s="6">
        <v>2004</v>
      </c>
      <c r="Z2551" s="6">
        <v>0</v>
      </c>
      <c r="AD2551" s="14">
        <v>147</v>
      </c>
    </row>
    <row r="2552" spans="1:30">
      <c r="A2552" s="9">
        <v>15</v>
      </c>
      <c r="B2552" s="9" t="str">
        <f t="shared" si="119"/>
        <v>Sica LP 390751800 SW 8 ohm</v>
      </c>
      <c r="C2552" s="14" t="s">
        <v>879</v>
      </c>
      <c r="D2552" s="14" t="s">
        <v>3301</v>
      </c>
      <c r="E2552" s="39"/>
      <c r="F2552" s="14"/>
      <c r="G2552" s="14"/>
      <c r="H2552" s="14">
        <v>300</v>
      </c>
      <c r="I2552" s="14">
        <v>95.9</v>
      </c>
      <c r="J2552" s="9">
        <v>6</v>
      </c>
      <c r="K2552" s="14">
        <v>33.4</v>
      </c>
      <c r="L2552" s="14">
        <v>182</v>
      </c>
      <c r="M2552" s="14">
        <v>0.34</v>
      </c>
      <c r="N2552" s="14">
        <f t="shared" si="117"/>
        <v>0.35157894736842105</v>
      </c>
      <c r="O2552" s="14">
        <f t="shared" si="118"/>
        <v>10.323636363636377</v>
      </c>
      <c r="P2552" s="14"/>
      <c r="Q2552" s="14"/>
      <c r="R2552" s="14"/>
      <c r="W2552" t="s">
        <v>3530</v>
      </c>
      <c r="X2552" s="6">
        <v>2004</v>
      </c>
      <c r="Z2552" s="6">
        <v>0</v>
      </c>
      <c r="AD2552" s="14">
        <v>95</v>
      </c>
    </row>
    <row r="2553" spans="1:30">
      <c r="A2553" s="9">
        <v>15</v>
      </c>
      <c r="B2553" s="9" t="str">
        <f t="shared" si="119"/>
        <v>Soundstream EGW-15</v>
      </c>
      <c r="C2553" s="14" t="s">
        <v>1656</v>
      </c>
      <c r="D2553" s="14" t="s">
        <v>3302</v>
      </c>
      <c r="E2553" s="39"/>
      <c r="F2553" s="14"/>
      <c r="G2553" s="14"/>
      <c r="H2553" s="14">
        <v>300</v>
      </c>
      <c r="I2553" s="14">
        <v>91</v>
      </c>
      <c r="J2553" s="9">
        <v>5</v>
      </c>
      <c r="K2553" s="14">
        <v>22</v>
      </c>
      <c r="L2553" s="14">
        <v>223.83</v>
      </c>
      <c r="M2553" s="14">
        <v>0.42649999999999999</v>
      </c>
      <c r="N2553" s="14">
        <f t="shared" si="117"/>
        <v>0.45833333333333331</v>
      </c>
      <c r="O2553" s="14">
        <f t="shared" si="118"/>
        <v>6.1407068062827284</v>
      </c>
      <c r="P2553" s="14"/>
      <c r="Q2553" s="14"/>
      <c r="R2553" s="14"/>
      <c r="W2553" t="s">
        <v>3530</v>
      </c>
      <c r="X2553" s="6">
        <v>2004</v>
      </c>
      <c r="Z2553" s="6">
        <v>0</v>
      </c>
      <c r="AD2553" s="14">
        <v>48</v>
      </c>
    </row>
    <row r="2554" spans="1:30">
      <c r="A2554" s="9">
        <v>15</v>
      </c>
      <c r="B2554" s="9" t="str">
        <f t="shared" si="119"/>
        <v>Soundstream SPLX15/ SPLX154</v>
      </c>
      <c r="C2554" s="14" t="s">
        <v>1656</v>
      </c>
      <c r="D2554" s="14" t="s">
        <v>3303</v>
      </c>
      <c r="E2554" s="39"/>
      <c r="F2554" s="14"/>
      <c r="G2554" s="14"/>
      <c r="H2554" s="14">
        <v>1000</v>
      </c>
      <c r="I2554" s="14">
        <v>99.9</v>
      </c>
      <c r="J2554" s="9">
        <v>14.125</v>
      </c>
      <c r="K2554" s="14">
        <v>38.200000000000003</v>
      </c>
      <c r="L2554" s="14">
        <v>62.234999999999999</v>
      </c>
      <c r="M2554" s="14">
        <v>0.42199999999999999</v>
      </c>
      <c r="N2554" s="14">
        <f t="shared" si="117"/>
        <v>0.46585365853658539</v>
      </c>
      <c r="O2554" s="14">
        <f t="shared" si="118"/>
        <v>4.4828698553948811</v>
      </c>
      <c r="P2554" s="14"/>
      <c r="Q2554" s="14"/>
      <c r="R2554" s="14"/>
      <c r="W2554" t="s">
        <v>3530</v>
      </c>
      <c r="X2554" s="6">
        <v>2004</v>
      </c>
      <c r="Z2554" s="6">
        <v>0</v>
      </c>
      <c r="AD2554" s="14">
        <v>82</v>
      </c>
    </row>
    <row r="2555" spans="1:30">
      <c r="A2555" s="9">
        <v>15</v>
      </c>
      <c r="B2555" s="9" t="str">
        <f t="shared" si="119"/>
        <v>Soundstream T2-15</v>
      </c>
      <c r="C2555" s="14" t="s">
        <v>1656</v>
      </c>
      <c r="D2555" s="14" t="s">
        <v>3304</v>
      </c>
      <c r="E2555" s="39"/>
      <c r="F2555" s="14"/>
      <c r="G2555" s="14"/>
      <c r="H2555" s="14">
        <v>1000</v>
      </c>
      <c r="I2555" s="14">
        <v>91</v>
      </c>
      <c r="J2555" s="9">
        <v>19.5</v>
      </c>
      <c r="K2555" s="14">
        <v>26.5</v>
      </c>
      <c r="L2555" s="14">
        <v>80.459999999999994</v>
      </c>
      <c r="M2555" s="14">
        <v>0.30840000000000001</v>
      </c>
      <c r="N2555" s="14">
        <f t="shared" si="117"/>
        <v>0.33124999999999999</v>
      </c>
      <c r="O2555" s="14">
        <f t="shared" si="118"/>
        <v>4.4707877461706822</v>
      </c>
      <c r="P2555" s="14"/>
      <c r="Q2555" s="14"/>
      <c r="R2555" s="14"/>
      <c r="W2555" t="s">
        <v>3530</v>
      </c>
      <c r="X2555" s="6">
        <v>2004</v>
      </c>
      <c r="Z2555" s="6">
        <v>0</v>
      </c>
      <c r="AD2555" s="14">
        <v>80</v>
      </c>
    </row>
    <row r="2556" spans="1:30">
      <c r="A2556" s="9">
        <v>15</v>
      </c>
      <c r="B2556" s="9" t="str">
        <f t="shared" si="119"/>
        <v>SPL 153W</v>
      </c>
      <c r="C2556" s="14" t="s">
        <v>723</v>
      </c>
      <c r="D2556" s="14" t="s">
        <v>3305</v>
      </c>
      <c r="E2556" s="39"/>
      <c r="F2556" s="14"/>
      <c r="G2556" s="14"/>
      <c r="H2556" s="14">
        <v>300</v>
      </c>
      <c r="I2556" s="14">
        <v>97.5</v>
      </c>
      <c r="J2556" s="9">
        <v>8</v>
      </c>
      <c r="K2556" s="14">
        <v>37</v>
      </c>
      <c r="L2556" s="14">
        <v>200</v>
      </c>
      <c r="M2556" s="14">
        <v>0.23</v>
      </c>
      <c r="N2556" s="14">
        <f t="shared" si="117"/>
        <v>0.25</v>
      </c>
      <c r="O2556" s="14">
        <f t="shared" si="118"/>
        <v>2.8750000000000018</v>
      </c>
      <c r="P2556" s="14"/>
      <c r="Q2556" s="14"/>
      <c r="R2556" s="14"/>
      <c r="W2556" t="s">
        <v>3530</v>
      </c>
      <c r="X2556" s="6">
        <v>2004</v>
      </c>
      <c r="Z2556" s="6">
        <v>0</v>
      </c>
      <c r="AD2556" s="14">
        <v>148</v>
      </c>
    </row>
    <row r="2557" spans="1:30">
      <c r="A2557" s="9">
        <v>15</v>
      </c>
      <c r="B2557" s="9" t="str">
        <f t="shared" si="119"/>
        <v>SPL 154W</v>
      </c>
      <c r="C2557" s="14" t="s">
        <v>723</v>
      </c>
      <c r="D2557" s="14" t="s">
        <v>3306</v>
      </c>
      <c r="E2557" s="39"/>
      <c r="F2557" s="14"/>
      <c r="G2557" s="14"/>
      <c r="H2557" s="14">
        <v>800</v>
      </c>
      <c r="I2557" s="14">
        <v>96</v>
      </c>
      <c r="J2557" s="9">
        <v>12.5</v>
      </c>
      <c r="K2557" s="14">
        <v>32</v>
      </c>
      <c r="L2557" s="14">
        <v>190</v>
      </c>
      <c r="M2557" s="14">
        <v>0.22</v>
      </c>
      <c r="N2557" s="14">
        <f t="shared" si="117"/>
        <v>0.23021582733812951</v>
      </c>
      <c r="O2557" s="14">
        <f t="shared" si="118"/>
        <v>4.9577464788732293</v>
      </c>
      <c r="P2557" s="14"/>
      <c r="Q2557" s="14"/>
      <c r="R2557" s="14"/>
      <c r="W2557" t="s">
        <v>3530</v>
      </c>
      <c r="X2557" s="6">
        <v>2004</v>
      </c>
      <c r="Z2557" s="6">
        <v>0</v>
      </c>
      <c r="AD2557" s="14">
        <v>139</v>
      </c>
    </row>
    <row r="2558" spans="1:30">
      <c r="A2558" s="9">
        <v>15</v>
      </c>
      <c r="B2558" s="9" t="str">
        <f t="shared" si="119"/>
        <v>SPL 154W20</v>
      </c>
      <c r="C2558" s="14" t="s">
        <v>723</v>
      </c>
      <c r="D2558" s="14" t="s">
        <v>3307</v>
      </c>
      <c r="E2558" s="39"/>
      <c r="F2558" s="14"/>
      <c r="G2558" s="14"/>
      <c r="H2558" s="14">
        <v>600</v>
      </c>
      <c r="I2558" s="14">
        <v>99</v>
      </c>
      <c r="J2558" s="9">
        <v>7.5</v>
      </c>
      <c r="K2558" s="14">
        <v>38</v>
      </c>
      <c r="L2558" s="14">
        <v>181</v>
      </c>
      <c r="M2558" s="14">
        <v>0.2</v>
      </c>
      <c r="N2558" s="14">
        <f t="shared" si="117"/>
        <v>0.20994475138121546</v>
      </c>
      <c r="O2558" s="14">
        <f t="shared" si="118"/>
        <v>4.2222222222222285</v>
      </c>
      <c r="P2558" s="14"/>
      <c r="Q2558" s="14"/>
      <c r="R2558" s="14"/>
      <c r="W2558" t="s">
        <v>3530</v>
      </c>
      <c r="X2558" s="6">
        <v>2004</v>
      </c>
      <c r="Z2558" s="6">
        <v>0</v>
      </c>
      <c r="AD2558" s="14">
        <v>181</v>
      </c>
    </row>
    <row r="2559" spans="1:30">
      <c r="A2559" s="9">
        <v>15</v>
      </c>
      <c r="B2559" s="9" t="str">
        <f t="shared" si="119"/>
        <v>Stage Audio PAX 158</v>
      </c>
      <c r="C2559" s="14" t="s">
        <v>2819</v>
      </c>
      <c r="D2559" s="14" t="s">
        <v>3308</v>
      </c>
      <c r="E2559" s="39"/>
      <c r="F2559" s="14"/>
      <c r="G2559" s="14"/>
      <c r="H2559" s="14">
        <v>200</v>
      </c>
      <c r="I2559" s="14"/>
      <c r="J2559" s="9">
        <v>3</v>
      </c>
      <c r="K2559" s="14">
        <v>33.4</v>
      </c>
      <c r="L2559" s="14">
        <v>240.7</v>
      </c>
      <c r="M2559" s="14">
        <v>0.5</v>
      </c>
      <c r="N2559" s="14">
        <f t="shared" si="117"/>
        <v>0.57586206896551717</v>
      </c>
      <c r="O2559" s="14">
        <f t="shared" si="118"/>
        <v>3.7954545454545476</v>
      </c>
      <c r="P2559" s="14"/>
      <c r="Q2559" s="14"/>
      <c r="R2559" s="14"/>
      <c r="W2559" t="s">
        <v>3530</v>
      </c>
      <c r="X2559" s="6">
        <v>2004</v>
      </c>
      <c r="Z2559" s="6">
        <v>0</v>
      </c>
      <c r="AD2559" s="14">
        <v>58</v>
      </c>
    </row>
    <row r="2560" spans="1:30">
      <c r="A2560" s="9">
        <v>15</v>
      </c>
      <c r="B2560" s="9" t="str">
        <f t="shared" si="119"/>
        <v>Stillwater C-15</v>
      </c>
      <c r="C2560" s="14" t="s">
        <v>1292</v>
      </c>
      <c r="D2560" s="14" t="s">
        <v>3309</v>
      </c>
      <c r="E2560" s="39"/>
      <c r="F2560" s="14"/>
      <c r="G2560" s="14"/>
      <c r="H2560" s="14">
        <v>500</v>
      </c>
      <c r="I2560" s="14">
        <v>92</v>
      </c>
      <c r="J2560" s="9"/>
      <c r="K2560" s="14">
        <v>21</v>
      </c>
      <c r="L2560" s="14">
        <v>555.27</v>
      </c>
      <c r="M2560" s="14">
        <v>0.5</v>
      </c>
      <c r="N2560" s="14">
        <f t="shared" si="117"/>
        <v>0</v>
      </c>
      <c r="O2560" s="14">
        <f t="shared" si="118"/>
        <v>0</v>
      </c>
      <c r="P2560" s="14"/>
      <c r="Q2560" s="14"/>
      <c r="R2560" s="14"/>
      <c r="W2560" t="s">
        <v>3530</v>
      </c>
      <c r="X2560" s="6">
        <v>2004</v>
      </c>
      <c r="Z2560" s="6">
        <v>0</v>
      </c>
      <c r="AD2560" s="14"/>
    </row>
    <row r="2561" spans="1:30">
      <c r="A2561" s="9">
        <v>15</v>
      </c>
      <c r="B2561" s="9" t="str">
        <f t="shared" si="119"/>
        <v>Stillwater F-15</v>
      </c>
      <c r="C2561" s="14" t="s">
        <v>1292</v>
      </c>
      <c r="D2561" s="14" t="s">
        <v>3310</v>
      </c>
      <c r="E2561" s="39"/>
      <c r="F2561" s="14"/>
      <c r="G2561" s="14"/>
      <c r="H2561" s="14">
        <v>500</v>
      </c>
      <c r="I2561" s="14">
        <v>93</v>
      </c>
      <c r="J2561" s="9"/>
      <c r="K2561" s="14">
        <v>28</v>
      </c>
      <c r="L2561" s="14">
        <v>260.07</v>
      </c>
      <c r="M2561" s="14">
        <v>0.64200000000000002</v>
      </c>
      <c r="N2561" s="14">
        <f t="shared" si="117"/>
        <v>0</v>
      </c>
      <c r="O2561" s="14">
        <f t="shared" si="118"/>
        <v>0</v>
      </c>
      <c r="P2561" s="14"/>
      <c r="Q2561" s="14"/>
      <c r="R2561" s="14"/>
      <c r="W2561" t="s">
        <v>3530</v>
      </c>
      <c r="X2561" s="6">
        <v>2004</v>
      </c>
      <c r="Z2561" s="6">
        <v>0</v>
      </c>
      <c r="AD2561" s="14"/>
    </row>
    <row r="2562" spans="1:30">
      <c r="A2562" s="9">
        <v>15</v>
      </c>
      <c r="B2562" s="9" t="str">
        <f t="shared" si="119"/>
        <v>Stryke Audio AV15</v>
      </c>
      <c r="C2562" s="14" t="s">
        <v>2823</v>
      </c>
      <c r="D2562" s="14" t="s">
        <v>3311</v>
      </c>
      <c r="E2562" s="39"/>
      <c r="F2562" s="14"/>
      <c r="G2562" s="14"/>
      <c r="H2562" s="14">
        <v>500</v>
      </c>
      <c r="I2562" s="14">
        <v>88.5</v>
      </c>
      <c r="J2562" s="9">
        <v>23</v>
      </c>
      <c r="K2562" s="14">
        <v>19.7</v>
      </c>
      <c r="L2562" s="14">
        <v>228</v>
      </c>
      <c r="M2562" s="14">
        <v>0.36799999999999999</v>
      </c>
      <c r="N2562" s="14">
        <f t="shared" ref="N2562:N2625" si="120">IF(AD2562&gt;0,K2562/AD2562,0)</f>
        <v>0.4020408163265306</v>
      </c>
      <c r="O2562" s="14">
        <f t="shared" ref="O2562:O2625" si="121">IF(AD2562&gt;0,1/(1/M2562-1/N2562),0)</f>
        <v>4.3462829736211042</v>
      </c>
      <c r="P2562" s="14"/>
      <c r="Q2562" s="14"/>
      <c r="R2562" s="14"/>
      <c r="W2562" t="s">
        <v>3530</v>
      </c>
      <c r="X2562" s="6">
        <v>2004</v>
      </c>
      <c r="Z2562" s="6">
        <v>0</v>
      </c>
      <c r="AD2562" s="14">
        <v>49</v>
      </c>
    </row>
    <row r="2563" spans="1:30">
      <c r="A2563" s="9">
        <v>15</v>
      </c>
      <c r="B2563" s="9" t="str">
        <f t="shared" ref="B2563:B2626" si="122">CONCATENATE(C2563,CHAR(32),D2563)</f>
        <v>Supravox 400-2000</v>
      </c>
      <c r="C2563" s="14" t="s">
        <v>1209</v>
      </c>
      <c r="D2563" s="14" t="s">
        <v>3312</v>
      </c>
      <c r="E2563" s="39"/>
      <c r="F2563" s="14"/>
      <c r="G2563" s="14"/>
      <c r="H2563" s="14">
        <v>120</v>
      </c>
      <c r="I2563" s="14">
        <v>96</v>
      </c>
      <c r="J2563" s="9">
        <v>10</v>
      </c>
      <c r="K2563" s="14">
        <v>23</v>
      </c>
      <c r="L2563" s="14">
        <v>450</v>
      </c>
      <c r="M2563" s="14">
        <v>0.27</v>
      </c>
      <c r="N2563" s="14">
        <f t="shared" si="120"/>
        <v>0.28048780487804881</v>
      </c>
      <c r="O2563" s="14">
        <f t="shared" si="121"/>
        <v>7.2209302325581541</v>
      </c>
      <c r="P2563" s="14"/>
      <c r="Q2563" s="14"/>
      <c r="R2563" s="14"/>
      <c r="W2563" t="s">
        <v>3530</v>
      </c>
      <c r="X2563" s="6">
        <v>2004</v>
      </c>
      <c r="Z2563" s="6">
        <v>0</v>
      </c>
      <c r="AD2563" s="14">
        <v>82</v>
      </c>
    </row>
    <row r="2564" spans="1:30">
      <c r="A2564" s="9">
        <v>15</v>
      </c>
      <c r="B2564" s="9" t="str">
        <f t="shared" si="122"/>
        <v>Tang Band WF-1000</v>
      </c>
      <c r="C2564" s="14" t="s">
        <v>14</v>
      </c>
      <c r="D2564" s="14" t="s">
        <v>3313</v>
      </c>
      <c r="E2564" s="39"/>
      <c r="F2564" s="14"/>
      <c r="G2564" s="14"/>
      <c r="H2564" s="14">
        <v>1000</v>
      </c>
      <c r="I2564" s="14">
        <v>95</v>
      </c>
      <c r="J2564" s="9">
        <v>6</v>
      </c>
      <c r="K2564" s="14">
        <v>43</v>
      </c>
      <c r="L2564" s="14">
        <v>114.67</v>
      </c>
      <c r="M2564" s="14">
        <v>0.33</v>
      </c>
      <c r="N2564" s="14">
        <f t="shared" si="120"/>
        <v>0.42156862745098039</v>
      </c>
      <c r="O2564" s="14">
        <f t="shared" si="121"/>
        <v>1.5192719486081365</v>
      </c>
      <c r="P2564" s="14"/>
      <c r="Q2564" s="14"/>
      <c r="R2564" s="14"/>
      <c r="W2564" t="s">
        <v>3530</v>
      </c>
      <c r="X2564" s="6">
        <v>2004</v>
      </c>
      <c r="Z2564" s="6">
        <v>0</v>
      </c>
      <c r="AD2564" s="14">
        <v>102</v>
      </c>
    </row>
    <row r="2565" spans="1:30">
      <c r="A2565" s="9">
        <v>15</v>
      </c>
      <c r="B2565" s="9" t="str">
        <f t="shared" si="122"/>
        <v>Tang Band WF-1003</v>
      </c>
      <c r="C2565" s="14" t="s">
        <v>14</v>
      </c>
      <c r="D2565" s="14" t="s">
        <v>3314</v>
      </c>
      <c r="E2565" s="39"/>
      <c r="F2565" s="14"/>
      <c r="G2565" s="14"/>
      <c r="H2565" s="14">
        <v>800</v>
      </c>
      <c r="I2565" s="14">
        <v>98</v>
      </c>
      <c r="J2565" s="9">
        <v>5</v>
      </c>
      <c r="K2565" s="14">
        <v>53</v>
      </c>
      <c r="L2565" s="14">
        <v>88.3</v>
      </c>
      <c r="M2565" s="14">
        <v>0.33</v>
      </c>
      <c r="N2565" s="14">
        <f t="shared" si="120"/>
        <v>0.35099337748344372</v>
      </c>
      <c r="O2565" s="14">
        <f t="shared" si="121"/>
        <v>5.5173501577287087</v>
      </c>
      <c r="P2565" s="14"/>
      <c r="Q2565" s="14"/>
      <c r="R2565" s="14"/>
      <c r="W2565" t="s">
        <v>3530</v>
      </c>
      <c r="X2565" s="6">
        <v>2004</v>
      </c>
      <c r="Z2565" s="6">
        <v>0</v>
      </c>
      <c r="AD2565" s="14">
        <v>151</v>
      </c>
    </row>
    <row r="2566" spans="1:30">
      <c r="A2566" s="9">
        <v>15</v>
      </c>
      <c r="B2566" s="9" t="str">
        <f t="shared" si="122"/>
        <v>Tang Band WF-1007</v>
      </c>
      <c r="C2566" s="14" t="s">
        <v>14</v>
      </c>
      <c r="D2566" s="14" t="s">
        <v>3315</v>
      </c>
      <c r="E2566" s="39"/>
      <c r="F2566" s="14"/>
      <c r="G2566" s="14"/>
      <c r="H2566" s="14">
        <v>500</v>
      </c>
      <c r="I2566" s="14">
        <v>97</v>
      </c>
      <c r="J2566" s="9">
        <v>3</v>
      </c>
      <c r="K2566" s="14">
        <v>45</v>
      </c>
      <c r="L2566" s="14">
        <v>141.83000000000001</v>
      </c>
      <c r="M2566" s="14">
        <v>0.28000000000000003</v>
      </c>
      <c r="N2566" s="14">
        <f t="shared" si="120"/>
        <v>0.34883720930232559</v>
      </c>
      <c r="O2566" s="14">
        <f t="shared" si="121"/>
        <v>1.4189189189189195</v>
      </c>
      <c r="P2566" s="14"/>
      <c r="Q2566" s="14"/>
      <c r="R2566" s="14"/>
      <c r="W2566" t="s">
        <v>3530</v>
      </c>
      <c r="X2566" s="6">
        <v>2004</v>
      </c>
      <c r="Z2566" s="6">
        <v>0</v>
      </c>
      <c r="AD2566" s="14">
        <v>129</v>
      </c>
    </row>
    <row r="2567" spans="1:30">
      <c r="A2567" s="9">
        <v>15</v>
      </c>
      <c r="B2567" s="9" t="str">
        <f t="shared" si="122"/>
        <v>Tannoy Gold 15"</v>
      </c>
      <c r="C2567" s="14" t="s">
        <v>2834</v>
      </c>
      <c r="D2567" s="14" t="s">
        <v>3316</v>
      </c>
      <c r="E2567" s="39"/>
      <c r="F2567" s="14"/>
      <c r="G2567" s="14"/>
      <c r="H2567" s="14">
        <v>50</v>
      </c>
      <c r="I2567" s="14">
        <v>94.8</v>
      </c>
      <c r="J2567" s="9"/>
      <c r="K2567" s="14">
        <v>26</v>
      </c>
      <c r="L2567" s="14">
        <v>350</v>
      </c>
      <c r="M2567" s="14">
        <v>0.2</v>
      </c>
      <c r="N2567" s="14">
        <f t="shared" si="120"/>
        <v>0.22033898305084745</v>
      </c>
      <c r="O2567" s="14">
        <f t="shared" si="121"/>
        <v>2.1666666666666661</v>
      </c>
      <c r="P2567" s="14"/>
      <c r="Q2567" s="14"/>
      <c r="R2567" s="14"/>
      <c r="W2567" t="s">
        <v>3530</v>
      </c>
      <c r="X2567" s="6">
        <v>2004</v>
      </c>
      <c r="Z2567" s="6">
        <v>0</v>
      </c>
      <c r="AD2567" s="14">
        <v>118</v>
      </c>
    </row>
    <row r="2568" spans="1:30">
      <c r="A2568" s="9">
        <v>15</v>
      </c>
      <c r="B2568" s="9" t="str">
        <f t="shared" si="122"/>
        <v>Tannoy HPD 385A</v>
      </c>
      <c r="C2568" s="14" t="s">
        <v>2834</v>
      </c>
      <c r="D2568" s="14" t="s">
        <v>3317</v>
      </c>
      <c r="E2568" s="39"/>
      <c r="F2568" s="14"/>
      <c r="G2568" s="14"/>
      <c r="H2568" s="14">
        <v>85</v>
      </c>
      <c r="I2568" s="14">
        <v>94.3</v>
      </c>
      <c r="J2568" s="9"/>
      <c r="K2568" s="14">
        <v>22</v>
      </c>
      <c r="L2568" s="14">
        <v>483</v>
      </c>
      <c r="M2568" s="14">
        <v>0.18</v>
      </c>
      <c r="N2568" s="14">
        <f t="shared" si="120"/>
        <v>0.2</v>
      </c>
      <c r="O2568" s="14">
        <f t="shared" si="121"/>
        <v>1.8000000000000007</v>
      </c>
      <c r="P2568" s="14"/>
      <c r="Q2568" s="14"/>
      <c r="R2568" s="14"/>
      <c r="W2568" t="s">
        <v>3530</v>
      </c>
      <c r="X2568" s="6">
        <v>2004</v>
      </c>
      <c r="Z2568" s="6">
        <v>0</v>
      </c>
      <c r="AD2568" s="14">
        <v>110</v>
      </c>
    </row>
    <row r="2569" spans="1:30">
      <c r="A2569" s="9">
        <v>15</v>
      </c>
      <c r="B2569" s="9" t="str">
        <f t="shared" si="122"/>
        <v>Tannoy Monitor Red 15"</v>
      </c>
      <c r="C2569" s="14" t="s">
        <v>2834</v>
      </c>
      <c r="D2569" s="14" t="s">
        <v>3318</v>
      </c>
      <c r="E2569" s="39"/>
      <c r="F2569" s="14"/>
      <c r="G2569" s="14"/>
      <c r="H2569" s="14">
        <v>50</v>
      </c>
      <c r="I2569" s="14">
        <v>93</v>
      </c>
      <c r="J2569" s="9"/>
      <c r="K2569" s="14">
        <v>32</v>
      </c>
      <c r="L2569" s="14">
        <v>266</v>
      </c>
      <c r="M2569" s="14">
        <v>0.26</v>
      </c>
      <c r="N2569" s="14">
        <f t="shared" si="120"/>
        <v>0.32</v>
      </c>
      <c r="O2569" s="14">
        <f t="shared" si="121"/>
        <v>1.3866666666666674</v>
      </c>
      <c r="P2569" s="14"/>
      <c r="Q2569" s="14"/>
      <c r="R2569" s="14"/>
      <c r="W2569" t="s">
        <v>3530</v>
      </c>
      <c r="X2569" s="6">
        <v>2004</v>
      </c>
      <c r="Z2569" s="6">
        <v>0</v>
      </c>
      <c r="AD2569" s="14">
        <v>100</v>
      </c>
    </row>
    <row r="2570" spans="1:30">
      <c r="A2570" s="9">
        <v>15</v>
      </c>
      <c r="B2570" s="9" t="str">
        <f t="shared" si="122"/>
        <v>Tannoy Monitor Silver 15"</v>
      </c>
      <c r="C2570" s="14" t="s">
        <v>2834</v>
      </c>
      <c r="D2570" s="14" t="s">
        <v>3319</v>
      </c>
      <c r="E2570" s="39"/>
      <c r="F2570" s="14"/>
      <c r="G2570" s="14"/>
      <c r="H2570" s="14">
        <v>25</v>
      </c>
      <c r="I2570" s="14">
        <v>93</v>
      </c>
      <c r="J2570" s="9"/>
      <c r="K2570" s="14">
        <v>32</v>
      </c>
      <c r="L2570" s="14">
        <v>266</v>
      </c>
      <c r="M2570" s="14">
        <v>0.26</v>
      </c>
      <c r="N2570" s="14">
        <f t="shared" si="120"/>
        <v>0.32</v>
      </c>
      <c r="O2570" s="14">
        <f t="shared" si="121"/>
        <v>1.3866666666666674</v>
      </c>
      <c r="P2570" s="14"/>
      <c r="Q2570" s="14"/>
      <c r="R2570" s="14"/>
      <c r="W2570" t="s">
        <v>3530</v>
      </c>
      <c r="X2570" s="6">
        <v>2004</v>
      </c>
      <c r="Z2570" s="6">
        <v>0</v>
      </c>
      <c r="AD2570" s="14">
        <v>100</v>
      </c>
    </row>
    <row r="2571" spans="1:30">
      <c r="A2571" s="9">
        <v>15</v>
      </c>
      <c r="B2571" s="9" t="str">
        <f t="shared" si="122"/>
        <v>TC Sounds TC15SCU</v>
      </c>
      <c r="C2571" s="14" t="s">
        <v>377</v>
      </c>
      <c r="D2571" s="14" t="s">
        <v>3320</v>
      </c>
      <c r="E2571" s="39"/>
      <c r="F2571" s="14"/>
      <c r="G2571" s="14"/>
      <c r="H2571" s="14">
        <v>200</v>
      </c>
      <c r="I2571" s="14">
        <v>93</v>
      </c>
      <c r="J2571" s="9">
        <v>11</v>
      </c>
      <c r="K2571" s="14">
        <v>15.6</v>
      </c>
      <c r="L2571" s="14">
        <v>1039</v>
      </c>
      <c r="M2571" s="14">
        <v>0.31180000000000002</v>
      </c>
      <c r="N2571" s="14">
        <f t="shared" si="120"/>
        <v>0.3183673469387755</v>
      </c>
      <c r="O2571" s="14">
        <f t="shared" si="121"/>
        <v>15.115226848974588</v>
      </c>
      <c r="P2571" s="14"/>
      <c r="Q2571" s="14"/>
      <c r="R2571" s="14"/>
      <c r="W2571" t="s">
        <v>3530</v>
      </c>
      <c r="X2571" s="6">
        <v>2004</v>
      </c>
      <c r="Z2571" s="6">
        <v>0</v>
      </c>
      <c r="AD2571" s="14">
        <v>49</v>
      </c>
    </row>
    <row r="2572" spans="1:30">
      <c r="A2572" s="9">
        <v>15</v>
      </c>
      <c r="B2572" s="9" t="str">
        <f t="shared" si="122"/>
        <v>Techno Voice GTS 15 BM</v>
      </c>
      <c r="C2572" s="14" t="s">
        <v>3321</v>
      </c>
      <c r="D2572" s="14" t="s">
        <v>3322</v>
      </c>
      <c r="E2572" s="39"/>
      <c r="F2572" s="14"/>
      <c r="G2572" s="14"/>
      <c r="H2572" s="14">
        <v>500</v>
      </c>
      <c r="I2572" s="14"/>
      <c r="J2572" s="9">
        <v>13</v>
      </c>
      <c r="K2572" s="14">
        <v>35.299999999999997</v>
      </c>
      <c r="L2572" s="14">
        <v>309.08999999999997</v>
      </c>
      <c r="M2572" s="14">
        <v>0.18</v>
      </c>
      <c r="N2572" s="14">
        <f t="shared" si="120"/>
        <v>0.18978494623655912</v>
      </c>
      <c r="O2572" s="14">
        <f t="shared" si="121"/>
        <v>3.4912087912088068</v>
      </c>
      <c r="P2572" s="14"/>
      <c r="Q2572" s="14"/>
      <c r="R2572" s="14"/>
      <c r="W2572" t="s">
        <v>3530</v>
      </c>
      <c r="X2572" s="6">
        <v>2004</v>
      </c>
      <c r="Z2572" s="6">
        <v>0</v>
      </c>
      <c r="AD2572" s="14">
        <v>186</v>
      </c>
    </row>
    <row r="2573" spans="1:30">
      <c r="A2573" s="9">
        <v>15</v>
      </c>
      <c r="B2573" s="9" t="str">
        <f t="shared" si="122"/>
        <v>Techno Voice GTS 15 SB</v>
      </c>
      <c r="C2573" s="14" t="s">
        <v>3321</v>
      </c>
      <c r="D2573" s="14" t="s">
        <v>3323</v>
      </c>
      <c r="E2573" s="39"/>
      <c r="F2573" s="14"/>
      <c r="G2573" s="14"/>
      <c r="H2573" s="14">
        <v>600</v>
      </c>
      <c r="I2573" s="14"/>
      <c r="J2573" s="9">
        <v>12</v>
      </c>
      <c r="K2573" s="14">
        <v>26.7</v>
      </c>
      <c r="L2573" s="14">
        <v>452.54</v>
      </c>
      <c r="M2573" s="14">
        <v>0.2</v>
      </c>
      <c r="N2573" s="14">
        <f t="shared" si="120"/>
        <v>0.19925373134328359</v>
      </c>
      <c r="O2573" s="14">
        <f t="shared" si="121"/>
        <v>-53.400000000000503</v>
      </c>
      <c r="P2573" s="14"/>
      <c r="Q2573" s="14"/>
      <c r="R2573" s="14"/>
      <c r="W2573" t="s">
        <v>3530</v>
      </c>
      <c r="X2573" s="6">
        <v>2004</v>
      </c>
      <c r="Z2573" s="6">
        <v>0</v>
      </c>
      <c r="AD2573" s="14">
        <v>134</v>
      </c>
    </row>
    <row r="2574" spans="1:30">
      <c r="A2574" s="9">
        <v>15</v>
      </c>
      <c r="B2574" s="9" t="str">
        <f t="shared" si="122"/>
        <v>Thump T1508P</v>
      </c>
      <c r="C2574" s="14" t="s">
        <v>1668</v>
      </c>
      <c r="D2574" s="14" t="s">
        <v>3324</v>
      </c>
      <c r="E2574" s="39"/>
      <c r="F2574" s="14"/>
      <c r="G2574" s="14"/>
      <c r="H2574" s="14">
        <v>175</v>
      </c>
      <c r="I2574" s="14">
        <v>92</v>
      </c>
      <c r="J2574" s="9"/>
      <c r="K2574" s="14">
        <v>30</v>
      </c>
      <c r="L2574" s="14">
        <v>112</v>
      </c>
      <c r="M2574" s="14">
        <v>0.6</v>
      </c>
      <c r="N2574" s="14">
        <f t="shared" si="120"/>
        <v>0.78947368421052633</v>
      </c>
      <c r="O2574" s="14">
        <f t="shared" si="121"/>
        <v>2.4999999999999991</v>
      </c>
      <c r="P2574" s="14"/>
      <c r="Q2574" s="14"/>
      <c r="R2574" s="14"/>
      <c r="W2574" t="s">
        <v>3530</v>
      </c>
      <c r="X2574" s="6">
        <v>2004</v>
      </c>
      <c r="Z2574" s="6">
        <v>0</v>
      </c>
      <c r="AD2574" s="14">
        <v>38</v>
      </c>
    </row>
    <row r="2575" spans="1:30">
      <c r="A2575" s="9">
        <v>15</v>
      </c>
      <c r="B2575" s="9" t="str">
        <f t="shared" si="122"/>
        <v>Thump T1546</v>
      </c>
      <c r="C2575" s="14" t="s">
        <v>1668</v>
      </c>
      <c r="D2575" s="14" t="s">
        <v>3325</v>
      </c>
      <c r="E2575" s="39"/>
      <c r="F2575" s="14"/>
      <c r="G2575" s="14"/>
      <c r="H2575" s="14">
        <v>350</v>
      </c>
      <c r="I2575" s="14">
        <v>92</v>
      </c>
      <c r="J2575" s="9"/>
      <c r="K2575" s="14">
        <v>25</v>
      </c>
      <c r="L2575" s="14">
        <v>112</v>
      </c>
      <c r="M2575" s="14">
        <v>0.79</v>
      </c>
      <c r="N2575" s="14">
        <f t="shared" si="120"/>
        <v>0.80645161290322576</v>
      </c>
      <c r="O2575" s="14">
        <f t="shared" si="121"/>
        <v>38.725490196078624</v>
      </c>
      <c r="P2575" s="14"/>
      <c r="Q2575" s="14"/>
      <c r="R2575" s="14"/>
      <c r="W2575" t="s">
        <v>3530</v>
      </c>
      <c r="X2575" s="6">
        <v>2004</v>
      </c>
      <c r="Z2575" s="6">
        <v>0</v>
      </c>
      <c r="AD2575" s="14">
        <v>31</v>
      </c>
    </row>
    <row r="2576" spans="1:30">
      <c r="A2576" s="9">
        <v>15</v>
      </c>
      <c r="B2576" s="9" t="str">
        <f t="shared" si="122"/>
        <v>Thump T1567</v>
      </c>
      <c r="C2576" s="14" t="s">
        <v>1668</v>
      </c>
      <c r="D2576" s="14" t="s">
        <v>3326</v>
      </c>
      <c r="E2576" s="39"/>
      <c r="F2576" s="14"/>
      <c r="G2576" s="14"/>
      <c r="H2576" s="14">
        <v>700</v>
      </c>
      <c r="I2576" s="14">
        <v>93</v>
      </c>
      <c r="J2576" s="9"/>
      <c r="K2576" s="14">
        <v>25</v>
      </c>
      <c r="L2576" s="14">
        <v>112</v>
      </c>
      <c r="M2576" s="14">
        <v>0.59</v>
      </c>
      <c r="N2576" s="14">
        <f t="shared" si="120"/>
        <v>0.78125</v>
      </c>
      <c r="O2576" s="14">
        <f t="shared" si="121"/>
        <v>2.4101307189542478</v>
      </c>
      <c r="P2576" s="14"/>
      <c r="Q2576" s="14"/>
      <c r="R2576" s="14"/>
      <c r="W2576" t="s">
        <v>3530</v>
      </c>
      <c r="X2576" s="6">
        <v>2004</v>
      </c>
      <c r="Z2576" s="6">
        <v>0</v>
      </c>
      <c r="AD2576" s="14">
        <v>32</v>
      </c>
    </row>
    <row r="2577" spans="1:30">
      <c r="A2577" s="9">
        <v>15</v>
      </c>
      <c r="B2577" s="9" t="str">
        <f t="shared" si="122"/>
        <v>Ultimate PW1550</v>
      </c>
      <c r="C2577" s="14" t="s">
        <v>936</v>
      </c>
      <c r="D2577" s="14" t="s">
        <v>3327</v>
      </c>
      <c r="E2577" s="39"/>
      <c r="F2577" s="14"/>
      <c r="G2577" s="14"/>
      <c r="H2577" s="14">
        <v>210</v>
      </c>
      <c r="I2577" s="14">
        <v>89</v>
      </c>
      <c r="J2577" s="9">
        <v>12.7</v>
      </c>
      <c r="K2577" s="14">
        <v>20</v>
      </c>
      <c r="L2577" s="14">
        <v>406.4</v>
      </c>
      <c r="M2577" s="14">
        <v>0.5696</v>
      </c>
      <c r="N2577" s="14">
        <f t="shared" si="120"/>
        <v>0.625</v>
      </c>
      <c r="O2577" s="14">
        <f t="shared" si="121"/>
        <v>6.4259927797833925</v>
      </c>
      <c r="P2577" s="14"/>
      <c r="Q2577" s="14"/>
      <c r="R2577" s="14"/>
      <c r="W2577" t="s">
        <v>3530</v>
      </c>
      <c r="X2577" s="6">
        <v>2004</v>
      </c>
      <c r="Z2577" s="6">
        <v>0</v>
      </c>
      <c r="AD2577" s="14">
        <v>32</v>
      </c>
    </row>
    <row r="2578" spans="1:30">
      <c r="A2578" s="9">
        <v>15</v>
      </c>
      <c r="B2578" s="9" t="str">
        <f t="shared" si="122"/>
        <v>Ultimate REFLEX 15</v>
      </c>
      <c r="C2578" s="14" t="s">
        <v>936</v>
      </c>
      <c r="D2578" s="14" t="s">
        <v>3328</v>
      </c>
      <c r="E2578" s="39"/>
      <c r="F2578" s="14"/>
      <c r="G2578" s="14"/>
      <c r="H2578" s="14">
        <v>450</v>
      </c>
      <c r="I2578" s="14">
        <v>91</v>
      </c>
      <c r="J2578" s="9">
        <v>11.4</v>
      </c>
      <c r="K2578" s="14">
        <v>20</v>
      </c>
      <c r="L2578" s="14">
        <v>396.5</v>
      </c>
      <c r="M2578" s="14">
        <v>0.38879999999999998</v>
      </c>
      <c r="N2578" s="14">
        <f t="shared" si="120"/>
        <v>0.4</v>
      </c>
      <c r="O2578" s="14">
        <f t="shared" si="121"/>
        <v>13.885714285714252</v>
      </c>
      <c r="P2578" s="14"/>
      <c r="Q2578" s="14"/>
      <c r="R2578" s="14"/>
      <c r="W2578" t="s">
        <v>3530</v>
      </c>
      <c r="X2578" s="6">
        <v>2004</v>
      </c>
      <c r="Z2578" s="6">
        <v>0</v>
      </c>
      <c r="AD2578" s="14">
        <v>50</v>
      </c>
    </row>
    <row r="2579" spans="1:30">
      <c r="A2579" s="9">
        <v>15</v>
      </c>
      <c r="B2579" s="9" t="str">
        <f t="shared" si="122"/>
        <v>Visaton BGS 40 8 Ohm</v>
      </c>
      <c r="C2579" s="14" t="s">
        <v>752</v>
      </c>
      <c r="D2579" s="14" t="s">
        <v>3329</v>
      </c>
      <c r="E2579" s="39"/>
      <c r="F2579" s="14"/>
      <c r="G2579" s="14"/>
      <c r="H2579" s="14">
        <v>200</v>
      </c>
      <c r="I2579" s="14">
        <v>98</v>
      </c>
      <c r="J2579" s="9">
        <v>8</v>
      </c>
      <c r="K2579" s="14">
        <v>38</v>
      </c>
      <c r="L2579" s="14">
        <v>263</v>
      </c>
      <c r="M2579" s="14">
        <v>0.2</v>
      </c>
      <c r="N2579" s="14">
        <f t="shared" si="120"/>
        <v>0.4</v>
      </c>
      <c r="O2579" s="14">
        <f t="shared" si="121"/>
        <v>0.4</v>
      </c>
      <c r="P2579" s="14"/>
      <c r="Q2579" s="14"/>
      <c r="R2579" s="14"/>
      <c r="W2579" t="s">
        <v>3530</v>
      </c>
      <c r="X2579" s="6">
        <v>2004</v>
      </c>
      <c r="Z2579" s="6">
        <v>0</v>
      </c>
      <c r="AD2579" s="14">
        <v>95</v>
      </c>
    </row>
    <row r="2580" spans="1:30">
      <c r="A2580" s="9">
        <v>15</v>
      </c>
      <c r="B2580" s="9" t="str">
        <f t="shared" si="122"/>
        <v>Visaton TIW 400 8 Ohm</v>
      </c>
      <c r="C2580" s="14" t="s">
        <v>752</v>
      </c>
      <c r="D2580" s="14" t="s">
        <v>3330</v>
      </c>
      <c r="E2580" s="39"/>
      <c r="F2580" s="14"/>
      <c r="G2580" s="14"/>
      <c r="H2580" s="14">
        <v>300</v>
      </c>
      <c r="I2580" s="14">
        <v>91</v>
      </c>
      <c r="J2580" s="9">
        <v>13.5</v>
      </c>
      <c r="K2580" s="14">
        <v>23</v>
      </c>
      <c r="L2580" s="14">
        <v>300</v>
      </c>
      <c r="M2580" s="14">
        <v>0.35</v>
      </c>
      <c r="N2580" s="14">
        <f t="shared" si="120"/>
        <v>0.37096774193548387</v>
      </c>
      <c r="O2580" s="14">
        <f t="shared" si="121"/>
        <v>6.192307692307689</v>
      </c>
      <c r="P2580" s="14"/>
      <c r="Q2580" s="14"/>
      <c r="R2580" s="14"/>
      <c r="W2580" t="s">
        <v>3530</v>
      </c>
      <c r="X2580" s="6">
        <v>2004</v>
      </c>
      <c r="Z2580" s="6">
        <v>0</v>
      </c>
      <c r="AD2580" s="14">
        <v>62</v>
      </c>
    </row>
    <row r="2581" spans="1:30">
      <c r="A2581" s="9">
        <v>15</v>
      </c>
      <c r="B2581" s="9" t="str">
        <f t="shared" si="122"/>
        <v>Visaton TIW 400 DS 2 Ohm</v>
      </c>
      <c r="C2581" s="14" t="s">
        <v>752</v>
      </c>
      <c r="D2581" s="14" t="s">
        <v>3331</v>
      </c>
      <c r="E2581" s="39"/>
      <c r="F2581" s="14"/>
      <c r="G2581" s="14"/>
      <c r="H2581" s="14">
        <v>300</v>
      </c>
      <c r="I2581" s="14">
        <v>91</v>
      </c>
      <c r="J2581" s="9">
        <v>13.5</v>
      </c>
      <c r="K2581" s="14">
        <v>21</v>
      </c>
      <c r="L2581" s="14">
        <v>400</v>
      </c>
      <c r="M2581" s="14">
        <v>0.41</v>
      </c>
      <c r="N2581" s="14">
        <f t="shared" si="120"/>
        <v>0.42857142857142855</v>
      </c>
      <c r="O2581" s="14">
        <f t="shared" si="121"/>
        <v>9.4615384615384794</v>
      </c>
      <c r="P2581" s="14"/>
      <c r="Q2581" s="14"/>
      <c r="R2581" s="14"/>
      <c r="W2581" t="s">
        <v>3530</v>
      </c>
      <c r="X2581" s="6">
        <v>2004</v>
      </c>
      <c r="Z2581" s="6">
        <v>0</v>
      </c>
      <c r="AD2581" s="14">
        <v>49</v>
      </c>
    </row>
    <row r="2582" spans="1:30">
      <c r="A2582" s="9">
        <v>15</v>
      </c>
      <c r="B2582" s="9" t="str">
        <f t="shared" si="122"/>
        <v>Visaton TIW 400 DS 4 Ohm</v>
      </c>
      <c r="C2582" s="14" t="s">
        <v>752</v>
      </c>
      <c r="D2582" s="14" t="s">
        <v>3332</v>
      </c>
      <c r="E2582" s="39"/>
      <c r="F2582" s="14"/>
      <c r="G2582" s="14"/>
      <c r="H2582" s="14">
        <v>300</v>
      </c>
      <c r="I2582" s="14">
        <v>88</v>
      </c>
      <c r="J2582" s="9">
        <v>13.5</v>
      </c>
      <c r="K2582" s="14">
        <v>21</v>
      </c>
      <c r="L2582" s="14">
        <v>422</v>
      </c>
      <c r="M2582" s="14">
        <v>0.79</v>
      </c>
      <c r="N2582" s="14">
        <f t="shared" si="120"/>
        <v>0.91304347826086951</v>
      </c>
      <c r="O2582" s="14">
        <f t="shared" si="121"/>
        <v>5.8621908127208568</v>
      </c>
      <c r="P2582" s="14"/>
      <c r="Q2582" s="14"/>
      <c r="R2582" s="14"/>
      <c r="W2582" t="s">
        <v>3530</v>
      </c>
      <c r="X2582" s="6">
        <v>2004</v>
      </c>
      <c r="Z2582" s="6">
        <v>0</v>
      </c>
      <c r="AD2582" s="14">
        <v>23</v>
      </c>
    </row>
    <row r="2583" spans="1:30">
      <c r="A2583" s="9">
        <v>15</v>
      </c>
      <c r="B2583" s="9" t="str">
        <f t="shared" si="122"/>
        <v>Visaton TIW 400 DS 8 Ohm</v>
      </c>
      <c r="C2583" s="14" t="s">
        <v>752</v>
      </c>
      <c r="D2583" s="14" t="s">
        <v>3333</v>
      </c>
      <c r="E2583" s="39"/>
      <c r="F2583" s="14"/>
      <c r="G2583" s="14"/>
      <c r="H2583" s="14">
        <v>300</v>
      </c>
      <c r="I2583" s="14">
        <v>91</v>
      </c>
      <c r="J2583" s="9">
        <v>13.5</v>
      </c>
      <c r="K2583" s="14">
        <v>20</v>
      </c>
      <c r="L2583" s="14">
        <v>440</v>
      </c>
      <c r="M2583" s="14">
        <v>0.32</v>
      </c>
      <c r="N2583" s="14">
        <f t="shared" si="120"/>
        <v>0.33898305084745761</v>
      </c>
      <c r="O2583" s="14">
        <f t="shared" si="121"/>
        <v>5.7142857142857197</v>
      </c>
      <c r="P2583" s="14"/>
      <c r="Q2583" s="14"/>
      <c r="R2583" s="14"/>
      <c r="W2583" t="s">
        <v>3530</v>
      </c>
      <c r="X2583" s="6">
        <v>2004</v>
      </c>
      <c r="Z2583" s="6">
        <v>0</v>
      </c>
      <c r="AD2583" s="14">
        <v>59</v>
      </c>
    </row>
    <row r="2584" spans="1:30">
      <c r="A2584" s="9">
        <v>15</v>
      </c>
      <c r="B2584" s="9" t="str">
        <f t="shared" si="122"/>
        <v>Volt PS15/250-16ohm</v>
      </c>
      <c r="C2584" s="14" t="s">
        <v>1700</v>
      </c>
      <c r="D2584" s="14" t="s">
        <v>3334</v>
      </c>
      <c r="E2584" s="39"/>
      <c r="F2584" s="14"/>
      <c r="G2584" s="14"/>
      <c r="H2584" s="14">
        <v>250</v>
      </c>
      <c r="I2584" s="14">
        <v>97</v>
      </c>
      <c r="J2584" s="9">
        <v>2.5</v>
      </c>
      <c r="K2584" s="14">
        <v>35</v>
      </c>
      <c r="L2584" s="14">
        <v>215</v>
      </c>
      <c r="M2584" s="14">
        <v>0.4</v>
      </c>
      <c r="N2584" s="14">
        <f t="shared" si="120"/>
        <v>0.47945205479452052</v>
      </c>
      <c r="O2584" s="14">
        <f t="shared" si="121"/>
        <v>2.4137931034482767</v>
      </c>
      <c r="P2584" s="14"/>
      <c r="Q2584" s="14"/>
      <c r="R2584" s="14"/>
      <c r="W2584" t="s">
        <v>3530</v>
      </c>
      <c r="X2584" s="6">
        <v>2004</v>
      </c>
      <c r="Z2584" s="6">
        <v>0</v>
      </c>
      <c r="AD2584" s="14">
        <v>73</v>
      </c>
    </row>
    <row r="2585" spans="1:30">
      <c r="A2585" s="9">
        <v>15</v>
      </c>
      <c r="B2585" s="9" t="str">
        <f t="shared" si="122"/>
        <v>Volt PS15/250-8ohm</v>
      </c>
      <c r="C2585" s="14" t="s">
        <v>1700</v>
      </c>
      <c r="D2585" s="14" t="s">
        <v>3335</v>
      </c>
      <c r="E2585" s="39"/>
      <c r="F2585" s="14"/>
      <c r="G2585" s="14"/>
      <c r="H2585" s="14">
        <v>250</v>
      </c>
      <c r="I2585" s="14">
        <v>97</v>
      </c>
      <c r="J2585" s="9">
        <v>2.5</v>
      </c>
      <c r="K2585" s="14">
        <v>35</v>
      </c>
      <c r="L2585" s="14">
        <v>215</v>
      </c>
      <c r="M2585" s="14">
        <v>0.4</v>
      </c>
      <c r="N2585" s="14">
        <f t="shared" si="120"/>
        <v>0.47945205479452052</v>
      </c>
      <c r="O2585" s="14">
        <f t="shared" si="121"/>
        <v>2.4137931034482767</v>
      </c>
      <c r="P2585" s="14"/>
      <c r="Q2585" s="14"/>
      <c r="R2585" s="14"/>
      <c r="W2585" t="s">
        <v>3530</v>
      </c>
      <c r="X2585" s="6">
        <v>2004</v>
      </c>
      <c r="Z2585" s="6">
        <v>0</v>
      </c>
      <c r="AD2585" s="14">
        <v>73</v>
      </c>
    </row>
    <row r="2586" spans="1:30">
      <c r="A2586" s="9">
        <v>15</v>
      </c>
      <c r="B2586" s="9" t="str">
        <f t="shared" si="122"/>
        <v>Volt PS15/300-16ohm</v>
      </c>
      <c r="C2586" s="14" t="s">
        <v>1700</v>
      </c>
      <c r="D2586" s="14" t="s">
        <v>3336</v>
      </c>
      <c r="E2586" s="39"/>
      <c r="F2586" s="14"/>
      <c r="G2586" s="14"/>
      <c r="H2586" s="14">
        <v>300</v>
      </c>
      <c r="I2586" s="14">
        <v>99</v>
      </c>
      <c r="J2586" s="9">
        <v>2</v>
      </c>
      <c r="K2586" s="14">
        <v>30</v>
      </c>
      <c r="L2586" s="14">
        <v>239</v>
      </c>
      <c r="M2586" s="14">
        <v>0.23</v>
      </c>
      <c r="N2586" s="14">
        <f t="shared" si="120"/>
        <v>0.27027027027027029</v>
      </c>
      <c r="O2586" s="14">
        <f t="shared" si="121"/>
        <v>1.5436241610738255</v>
      </c>
      <c r="P2586" s="14"/>
      <c r="Q2586" s="14"/>
      <c r="R2586" s="14"/>
      <c r="W2586" t="s">
        <v>3530</v>
      </c>
      <c r="X2586" s="6">
        <v>2004</v>
      </c>
      <c r="Z2586" s="6">
        <v>0</v>
      </c>
      <c r="AD2586" s="14">
        <v>111</v>
      </c>
    </row>
    <row r="2587" spans="1:30">
      <c r="A2587" s="9">
        <v>15</v>
      </c>
      <c r="B2587" s="9" t="str">
        <f t="shared" si="122"/>
        <v>Volt PS15/300-8ohm</v>
      </c>
      <c r="C2587" s="14" t="s">
        <v>1700</v>
      </c>
      <c r="D2587" s="14" t="s">
        <v>3337</v>
      </c>
      <c r="E2587" s="39"/>
      <c r="F2587" s="14"/>
      <c r="G2587" s="14"/>
      <c r="H2587" s="14">
        <v>300</v>
      </c>
      <c r="I2587" s="14">
        <v>99</v>
      </c>
      <c r="J2587" s="9">
        <v>2</v>
      </c>
      <c r="K2587" s="14">
        <v>30</v>
      </c>
      <c r="L2587" s="14">
        <v>239</v>
      </c>
      <c r="M2587" s="14">
        <v>0.23</v>
      </c>
      <c r="N2587" s="14">
        <f t="shared" si="120"/>
        <v>0.27027027027027029</v>
      </c>
      <c r="O2587" s="14">
        <f t="shared" si="121"/>
        <v>1.5436241610738255</v>
      </c>
      <c r="P2587" s="14"/>
      <c r="Q2587" s="14"/>
      <c r="R2587" s="14"/>
      <c r="W2587" t="s">
        <v>3530</v>
      </c>
      <c r="X2587" s="6">
        <v>2004</v>
      </c>
      <c r="Z2587" s="6">
        <v>0</v>
      </c>
      <c r="AD2587" s="14">
        <v>111</v>
      </c>
    </row>
    <row r="2588" spans="1:30">
      <c r="A2588" s="9">
        <v>15</v>
      </c>
      <c r="B2588" s="9" t="str">
        <f t="shared" si="122"/>
        <v>Volt R3813-16ohm</v>
      </c>
      <c r="C2588" s="14" t="s">
        <v>1700</v>
      </c>
      <c r="D2588" s="14" t="s">
        <v>3338</v>
      </c>
      <c r="E2588" s="39"/>
      <c r="F2588" s="14"/>
      <c r="G2588" s="14"/>
      <c r="H2588" s="14">
        <v>500</v>
      </c>
      <c r="I2588" s="14">
        <v>98</v>
      </c>
      <c r="J2588" s="9">
        <v>4.5</v>
      </c>
      <c r="K2588" s="14">
        <v>35</v>
      </c>
      <c r="L2588" s="14">
        <v>191</v>
      </c>
      <c r="M2588" s="14">
        <v>0.3</v>
      </c>
      <c r="N2588" s="14">
        <f t="shared" si="120"/>
        <v>0.33980582524271846</v>
      </c>
      <c r="O2588" s="14">
        <f t="shared" si="121"/>
        <v>2.560975609756095</v>
      </c>
      <c r="P2588" s="14"/>
      <c r="Q2588" s="14"/>
      <c r="R2588" s="14"/>
      <c r="W2588" t="s">
        <v>3530</v>
      </c>
      <c r="X2588" s="6">
        <v>2004</v>
      </c>
      <c r="Z2588" s="6">
        <v>0</v>
      </c>
      <c r="AD2588" s="14">
        <v>103</v>
      </c>
    </row>
    <row r="2589" spans="1:30">
      <c r="A2589" s="9">
        <v>15</v>
      </c>
      <c r="B2589" s="9" t="str">
        <f t="shared" si="122"/>
        <v>Volt R3813-8ohm</v>
      </c>
      <c r="C2589" s="14" t="s">
        <v>1700</v>
      </c>
      <c r="D2589" s="14" t="s">
        <v>3339</v>
      </c>
      <c r="E2589" s="39"/>
      <c r="F2589" s="14"/>
      <c r="G2589" s="14"/>
      <c r="H2589" s="14">
        <v>500</v>
      </c>
      <c r="I2589" s="14">
        <v>98</v>
      </c>
      <c r="J2589" s="9">
        <v>4.5</v>
      </c>
      <c r="K2589" s="14">
        <v>35</v>
      </c>
      <c r="L2589" s="14">
        <v>191</v>
      </c>
      <c r="M2589" s="14">
        <v>0.3</v>
      </c>
      <c r="N2589" s="14">
        <f t="shared" si="120"/>
        <v>0.33980582524271846</v>
      </c>
      <c r="O2589" s="14">
        <f t="shared" si="121"/>
        <v>2.560975609756095</v>
      </c>
      <c r="P2589" s="14"/>
      <c r="Q2589" s="14"/>
      <c r="R2589" s="14"/>
      <c r="W2589" t="s">
        <v>3530</v>
      </c>
      <c r="X2589" s="6">
        <v>2004</v>
      </c>
      <c r="Z2589" s="6">
        <v>0</v>
      </c>
      <c r="AD2589" s="14">
        <v>103</v>
      </c>
    </row>
    <row r="2590" spans="1:30">
      <c r="A2590" s="9">
        <v>15</v>
      </c>
      <c r="B2590" s="9" t="str">
        <f t="shared" si="122"/>
        <v>Volt R3823-16ohm</v>
      </c>
      <c r="C2590" s="14" t="s">
        <v>1700</v>
      </c>
      <c r="D2590" s="14" t="s">
        <v>3340</v>
      </c>
      <c r="E2590" s="39"/>
      <c r="F2590" s="14"/>
      <c r="G2590" s="14"/>
      <c r="H2590" s="14">
        <v>500</v>
      </c>
      <c r="I2590" s="14">
        <v>96</v>
      </c>
      <c r="J2590" s="9">
        <v>4.5</v>
      </c>
      <c r="K2590" s="14">
        <v>39</v>
      </c>
      <c r="L2590" s="14">
        <v>133</v>
      </c>
      <c r="M2590" s="14">
        <v>0.32</v>
      </c>
      <c r="N2590" s="14">
        <f t="shared" si="120"/>
        <v>0.35135135135135137</v>
      </c>
      <c r="O2590" s="14">
        <f t="shared" si="121"/>
        <v>3.5862068965517198</v>
      </c>
      <c r="P2590" s="14"/>
      <c r="Q2590" s="14"/>
      <c r="R2590" s="14"/>
      <c r="W2590" t="s">
        <v>3530</v>
      </c>
      <c r="X2590" s="6">
        <v>2004</v>
      </c>
      <c r="Z2590" s="6">
        <v>0</v>
      </c>
      <c r="AD2590" s="14">
        <v>111</v>
      </c>
    </row>
    <row r="2591" spans="1:30">
      <c r="A2591" s="9">
        <v>15</v>
      </c>
      <c r="B2591" s="9" t="str">
        <f t="shared" si="122"/>
        <v>Volt R3823-8ohm</v>
      </c>
      <c r="C2591" s="14" t="s">
        <v>1700</v>
      </c>
      <c r="D2591" s="14" t="s">
        <v>3341</v>
      </c>
      <c r="E2591" s="39"/>
      <c r="F2591" s="14"/>
      <c r="G2591" s="14"/>
      <c r="H2591" s="14">
        <v>500</v>
      </c>
      <c r="I2591" s="14">
        <v>96</v>
      </c>
      <c r="J2591" s="9">
        <v>4.5</v>
      </c>
      <c r="K2591" s="14">
        <v>39</v>
      </c>
      <c r="L2591" s="14">
        <v>133</v>
      </c>
      <c r="M2591" s="14">
        <v>0.32</v>
      </c>
      <c r="N2591" s="14">
        <f t="shared" si="120"/>
        <v>0.35135135135135137</v>
      </c>
      <c r="O2591" s="14">
        <f t="shared" si="121"/>
        <v>3.5862068965517198</v>
      </c>
      <c r="P2591" s="14"/>
      <c r="Q2591" s="14"/>
      <c r="R2591" s="14"/>
      <c r="W2591" t="s">
        <v>3530</v>
      </c>
      <c r="X2591" s="6">
        <v>2004</v>
      </c>
      <c r="Z2591" s="6">
        <v>0</v>
      </c>
      <c r="AD2591" s="14">
        <v>111</v>
      </c>
    </row>
    <row r="2592" spans="1:30">
      <c r="A2592" s="9">
        <v>15</v>
      </c>
      <c r="B2592" s="9" t="str">
        <f t="shared" si="122"/>
        <v>Volt R3853-16ohm</v>
      </c>
      <c r="C2592" s="14" t="s">
        <v>1700</v>
      </c>
      <c r="D2592" s="14" t="s">
        <v>3342</v>
      </c>
      <c r="E2592" s="39"/>
      <c r="F2592" s="14"/>
      <c r="G2592" s="14"/>
      <c r="H2592" s="14">
        <v>300</v>
      </c>
      <c r="I2592" s="14">
        <v>93</v>
      </c>
      <c r="J2592" s="9">
        <v>5.5</v>
      </c>
      <c r="K2592" s="14">
        <v>32</v>
      </c>
      <c r="L2592" s="14">
        <v>172</v>
      </c>
      <c r="M2592" s="14">
        <v>0.39</v>
      </c>
      <c r="N2592" s="14">
        <f t="shared" si="120"/>
        <v>0.43835616438356162</v>
      </c>
      <c r="O2592" s="14">
        <f t="shared" si="121"/>
        <v>3.5354107648725241</v>
      </c>
      <c r="P2592" s="14"/>
      <c r="Q2592" s="14"/>
      <c r="R2592" s="14"/>
      <c r="W2592" t="s">
        <v>3530</v>
      </c>
      <c r="X2592" s="6">
        <v>2004</v>
      </c>
      <c r="Z2592" s="6">
        <v>0</v>
      </c>
      <c r="AD2592" s="14">
        <v>73</v>
      </c>
    </row>
    <row r="2593" spans="1:30">
      <c r="A2593" s="9">
        <v>15</v>
      </c>
      <c r="B2593" s="9" t="str">
        <f t="shared" si="122"/>
        <v>Volt R3853-8ohm</v>
      </c>
      <c r="C2593" s="14" t="s">
        <v>1700</v>
      </c>
      <c r="D2593" s="14" t="s">
        <v>3343</v>
      </c>
      <c r="E2593" s="39"/>
      <c r="F2593" s="14"/>
      <c r="G2593" s="14"/>
      <c r="H2593" s="14">
        <v>300</v>
      </c>
      <c r="I2593" s="14">
        <v>93</v>
      </c>
      <c r="J2593" s="9">
        <v>5.5</v>
      </c>
      <c r="K2593" s="14">
        <v>32</v>
      </c>
      <c r="L2593" s="14">
        <v>172</v>
      </c>
      <c r="M2593" s="14">
        <v>0.39</v>
      </c>
      <c r="N2593" s="14">
        <f t="shared" si="120"/>
        <v>0.43835616438356162</v>
      </c>
      <c r="O2593" s="14">
        <f t="shared" si="121"/>
        <v>3.5354107648725241</v>
      </c>
      <c r="P2593" s="14"/>
      <c r="Q2593" s="14"/>
      <c r="R2593" s="14"/>
      <c r="W2593" t="s">
        <v>3530</v>
      </c>
      <c r="X2593" s="6">
        <v>2004</v>
      </c>
      <c r="Z2593" s="6">
        <v>0</v>
      </c>
      <c r="AD2593" s="14">
        <v>73</v>
      </c>
    </row>
    <row r="2594" spans="1:30">
      <c r="A2594" s="9">
        <v>15</v>
      </c>
      <c r="B2594" s="9" t="str">
        <f t="shared" si="122"/>
        <v>Zachry 38K50</v>
      </c>
      <c r="C2594" s="14" t="s">
        <v>918</v>
      </c>
      <c r="D2594" s="14" t="s">
        <v>3344</v>
      </c>
      <c r="E2594" s="39"/>
      <c r="F2594" s="14"/>
      <c r="G2594" s="14"/>
      <c r="H2594" s="14"/>
      <c r="I2594" s="14"/>
      <c r="J2594" s="9"/>
      <c r="K2594" s="14">
        <v>25.6</v>
      </c>
      <c r="L2594" s="14">
        <v>581</v>
      </c>
      <c r="M2594" s="14">
        <v>0.5</v>
      </c>
      <c r="N2594" s="14">
        <f t="shared" si="120"/>
        <v>0.56888888888888889</v>
      </c>
      <c r="O2594" s="14">
        <f t="shared" si="121"/>
        <v>4.129032258064516</v>
      </c>
      <c r="P2594" s="14"/>
      <c r="Q2594" s="14"/>
      <c r="R2594" s="14"/>
      <c r="W2594" t="s">
        <v>3530</v>
      </c>
      <c r="X2594" s="6">
        <v>2004</v>
      </c>
      <c r="Z2594" s="6">
        <v>0</v>
      </c>
      <c r="AD2594" s="14">
        <v>45</v>
      </c>
    </row>
    <row r="2595" spans="1:30">
      <c r="A2595" s="9">
        <v>15</v>
      </c>
      <c r="B2595" s="9" t="str">
        <f t="shared" si="122"/>
        <v>Zachry BX-115</v>
      </c>
      <c r="C2595" s="14" t="s">
        <v>918</v>
      </c>
      <c r="D2595" s="14" t="s">
        <v>3345</v>
      </c>
      <c r="E2595" s="39"/>
      <c r="F2595" s="14"/>
      <c r="G2595" s="14"/>
      <c r="H2595" s="14"/>
      <c r="I2595" s="14"/>
      <c r="J2595" s="9"/>
      <c r="K2595" s="14">
        <v>28</v>
      </c>
      <c r="L2595" s="14">
        <v>379</v>
      </c>
      <c r="M2595" s="14">
        <v>0.28000000000000003</v>
      </c>
      <c r="N2595" s="14">
        <f t="shared" si="120"/>
        <v>0</v>
      </c>
      <c r="O2595" s="14">
        <f t="shared" si="121"/>
        <v>0</v>
      </c>
      <c r="P2595" s="14"/>
      <c r="Q2595" s="14"/>
      <c r="R2595" s="14"/>
      <c r="W2595" t="s">
        <v>3530</v>
      </c>
      <c r="X2595" s="6">
        <v>2004</v>
      </c>
      <c r="Z2595" s="6">
        <v>0</v>
      </c>
      <c r="AD2595" s="14"/>
    </row>
    <row r="2596" spans="1:30">
      <c r="A2596" s="9">
        <v>15</v>
      </c>
      <c r="B2596" s="9" t="str">
        <f t="shared" si="122"/>
        <v>Zomax PA-15100220</v>
      </c>
      <c r="C2596" s="14" t="s">
        <v>920</v>
      </c>
      <c r="D2596" s="14" t="s">
        <v>3346</v>
      </c>
      <c r="E2596" s="39"/>
      <c r="F2596" s="14"/>
      <c r="G2596" s="14"/>
      <c r="H2596" s="14">
        <v>500</v>
      </c>
      <c r="I2596" s="14">
        <v>97</v>
      </c>
      <c r="J2596" s="9"/>
      <c r="K2596" s="14">
        <v>40</v>
      </c>
      <c r="L2596" s="14">
        <v>158</v>
      </c>
      <c r="M2596" s="14">
        <v>0.28999999999999998</v>
      </c>
      <c r="N2596" s="14">
        <f t="shared" si="120"/>
        <v>0.32</v>
      </c>
      <c r="O2596" s="14">
        <f t="shared" si="121"/>
        <v>3.093333333333331</v>
      </c>
      <c r="P2596" s="14"/>
      <c r="Q2596" s="14"/>
      <c r="R2596" s="14"/>
      <c r="W2596" t="s">
        <v>3530</v>
      </c>
      <c r="X2596" s="6">
        <v>2004</v>
      </c>
      <c r="Z2596" s="6">
        <v>0</v>
      </c>
      <c r="AD2596" s="14">
        <v>125</v>
      </c>
    </row>
    <row r="2597" spans="1:30">
      <c r="A2597" s="9">
        <v>15</v>
      </c>
      <c r="B2597" s="9" t="str">
        <f t="shared" si="122"/>
        <v>Zomax PA-15100220J</v>
      </c>
      <c r="C2597" s="14" t="s">
        <v>920</v>
      </c>
      <c r="D2597" s="14" t="s">
        <v>3347</v>
      </c>
      <c r="E2597" s="39"/>
      <c r="F2597" s="14"/>
      <c r="G2597" s="14"/>
      <c r="H2597" s="14">
        <v>500</v>
      </c>
      <c r="I2597" s="14">
        <v>98</v>
      </c>
      <c r="J2597" s="9"/>
      <c r="K2597" s="14">
        <v>40</v>
      </c>
      <c r="L2597" s="14">
        <v>191</v>
      </c>
      <c r="M2597" s="14">
        <v>0.3</v>
      </c>
      <c r="N2597" s="14">
        <f t="shared" si="120"/>
        <v>0.33057851239669422</v>
      </c>
      <c r="O2597" s="14">
        <f t="shared" si="121"/>
        <v>3.2432432432432408</v>
      </c>
      <c r="P2597" s="14"/>
      <c r="Q2597" s="14"/>
      <c r="R2597" s="14"/>
      <c r="W2597" t="s">
        <v>3530</v>
      </c>
      <c r="X2597" s="6">
        <v>2004</v>
      </c>
      <c r="Z2597" s="6">
        <v>0</v>
      </c>
      <c r="AD2597" s="14">
        <v>121</v>
      </c>
    </row>
    <row r="2598" spans="1:30">
      <c r="A2598" s="9">
        <v>15</v>
      </c>
      <c r="B2598" s="9" t="str">
        <f t="shared" si="122"/>
        <v>Zomax PA-15100220JH</v>
      </c>
      <c r="C2598" s="14" t="s">
        <v>920</v>
      </c>
      <c r="D2598" s="14" t="s">
        <v>3348</v>
      </c>
      <c r="E2598" s="39"/>
      <c r="F2598" s="14"/>
      <c r="G2598" s="14"/>
      <c r="H2598" s="14">
        <v>500</v>
      </c>
      <c r="I2598" s="14">
        <v>98</v>
      </c>
      <c r="J2598" s="9"/>
      <c r="K2598" s="14">
        <v>42</v>
      </c>
      <c r="L2598" s="14">
        <v>174</v>
      </c>
      <c r="M2598" s="14">
        <v>0.42</v>
      </c>
      <c r="N2598" s="14">
        <f t="shared" si="120"/>
        <v>0.42857142857142855</v>
      </c>
      <c r="O2598" s="14">
        <f t="shared" si="121"/>
        <v>21.000000000000075</v>
      </c>
      <c r="P2598" s="14"/>
      <c r="Q2598" s="14"/>
      <c r="R2598" s="14"/>
      <c r="W2598" t="s">
        <v>3530</v>
      </c>
      <c r="X2598" s="6">
        <v>2004</v>
      </c>
      <c r="Z2598" s="6">
        <v>0</v>
      </c>
      <c r="AD2598" s="14">
        <v>98</v>
      </c>
    </row>
    <row r="2599" spans="1:30">
      <c r="A2599" s="9">
        <v>15</v>
      </c>
      <c r="B2599" s="9" t="str">
        <f t="shared" si="122"/>
        <v>Zomax PA-15100220JS</v>
      </c>
      <c r="C2599" s="14" t="s">
        <v>920</v>
      </c>
      <c r="D2599" s="14" t="s">
        <v>3349</v>
      </c>
      <c r="E2599" s="39"/>
      <c r="F2599" s="14"/>
      <c r="G2599" s="14"/>
      <c r="H2599" s="14">
        <v>500</v>
      </c>
      <c r="I2599" s="14">
        <v>98</v>
      </c>
      <c r="J2599" s="9"/>
      <c r="K2599" s="14">
        <v>55</v>
      </c>
      <c r="L2599" s="14">
        <v>96</v>
      </c>
      <c r="M2599" s="14">
        <v>0.41</v>
      </c>
      <c r="N2599" s="14">
        <f t="shared" si="120"/>
        <v>0.45833333333333331</v>
      </c>
      <c r="O2599" s="14">
        <f t="shared" si="121"/>
        <v>3.8879310344827638</v>
      </c>
      <c r="P2599" s="14"/>
      <c r="Q2599" s="14"/>
      <c r="R2599" s="14"/>
      <c r="W2599" t="s">
        <v>3530</v>
      </c>
      <c r="X2599" s="6">
        <v>2004</v>
      </c>
      <c r="Z2599" s="6">
        <v>0</v>
      </c>
      <c r="AD2599" s="14">
        <v>120</v>
      </c>
    </row>
    <row r="2600" spans="1:30">
      <c r="A2600" s="9">
        <v>15</v>
      </c>
      <c r="B2600" s="9" t="str">
        <f t="shared" si="122"/>
        <v>Zomax PA-1575180C</v>
      </c>
      <c r="C2600" s="14" t="s">
        <v>920</v>
      </c>
      <c r="D2600" s="14" t="s">
        <v>3350</v>
      </c>
      <c r="E2600" s="39"/>
      <c r="F2600" s="14"/>
      <c r="G2600" s="14"/>
      <c r="H2600" s="14">
        <v>300</v>
      </c>
      <c r="I2600" s="14">
        <v>96</v>
      </c>
      <c r="J2600" s="9"/>
      <c r="K2600" s="14">
        <v>43</v>
      </c>
      <c r="L2600" s="14">
        <v>148</v>
      </c>
      <c r="M2600" s="14">
        <v>0.4</v>
      </c>
      <c r="N2600" s="14">
        <f t="shared" si="120"/>
        <v>0.46236559139784944</v>
      </c>
      <c r="O2600" s="14">
        <f t="shared" si="121"/>
        <v>2.9655172413793127</v>
      </c>
      <c r="P2600" s="14"/>
      <c r="Q2600" s="14"/>
      <c r="R2600" s="14"/>
      <c r="W2600" t="s">
        <v>3530</v>
      </c>
      <c r="X2600" s="6">
        <v>2004</v>
      </c>
      <c r="Z2600" s="6">
        <v>0</v>
      </c>
      <c r="AD2600" s="14">
        <v>93</v>
      </c>
    </row>
    <row r="2601" spans="1:30">
      <c r="A2601" s="9">
        <v>15</v>
      </c>
      <c r="B2601" s="9" t="str">
        <f t="shared" si="122"/>
        <v>Zomax PA-1575190JH</v>
      </c>
      <c r="C2601" s="14" t="s">
        <v>920</v>
      </c>
      <c r="D2601" s="14" t="s">
        <v>3351</v>
      </c>
      <c r="E2601" s="39"/>
      <c r="F2601" s="14"/>
      <c r="G2601" s="14"/>
      <c r="H2601" s="14">
        <v>300</v>
      </c>
      <c r="I2601" s="14">
        <v>98</v>
      </c>
      <c r="J2601" s="9"/>
      <c r="K2601" s="14">
        <v>46</v>
      </c>
      <c r="L2601" s="14">
        <v>190</v>
      </c>
      <c r="M2601" s="14">
        <v>0.42</v>
      </c>
      <c r="N2601" s="14">
        <f t="shared" si="120"/>
        <v>0.42990654205607476</v>
      </c>
      <c r="O2601" s="14">
        <f t="shared" si="121"/>
        <v>18.226415094339668</v>
      </c>
      <c r="P2601" s="14"/>
      <c r="Q2601" s="14"/>
      <c r="R2601" s="14"/>
      <c r="W2601" t="s">
        <v>3530</v>
      </c>
      <c r="X2601" s="6">
        <v>2004</v>
      </c>
      <c r="Z2601" s="6">
        <v>0</v>
      </c>
      <c r="AD2601" s="14">
        <v>107</v>
      </c>
    </row>
    <row r="2602" spans="1:30">
      <c r="A2602" s="9">
        <v>15</v>
      </c>
      <c r="B2602" s="9" t="str">
        <f t="shared" si="122"/>
        <v>Zomax PA-1575190JM</v>
      </c>
      <c r="C2602" s="14" t="s">
        <v>920</v>
      </c>
      <c r="D2602" s="14" t="s">
        <v>3352</v>
      </c>
      <c r="E2602" s="39"/>
      <c r="F2602" s="14"/>
      <c r="G2602" s="14"/>
      <c r="H2602" s="14">
        <v>500</v>
      </c>
      <c r="I2602" s="14">
        <v>98</v>
      </c>
      <c r="J2602" s="9"/>
      <c r="K2602" s="14">
        <v>55</v>
      </c>
      <c r="L2602" s="14">
        <v>98</v>
      </c>
      <c r="M2602" s="14">
        <v>0.42</v>
      </c>
      <c r="N2602" s="14">
        <f t="shared" si="120"/>
        <v>0.49107142857142855</v>
      </c>
      <c r="O2602" s="14">
        <f t="shared" si="121"/>
        <v>2.9020100502512585</v>
      </c>
      <c r="P2602" s="14"/>
      <c r="Q2602" s="14"/>
      <c r="R2602" s="14"/>
      <c r="W2602" t="s">
        <v>3530</v>
      </c>
      <c r="X2602" s="6">
        <v>2004</v>
      </c>
      <c r="Z2602" s="6">
        <v>0</v>
      </c>
      <c r="AD2602" s="14">
        <v>112</v>
      </c>
    </row>
    <row r="2603" spans="1:30">
      <c r="A2603" s="9">
        <v>15</v>
      </c>
      <c r="B2603" s="9" t="str">
        <f t="shared" si="122"/>
        <v>Zomax PF-1550140</v>
      </c>
      <c r="C2603" s="14" t="s">
        <v>920</v>
      </c>
      <c r="D2603" s="14" t="s">
        <v>3353</v>
      </c>
      <c r="E2603" s="39"/>
      <c r="F2603" s="14"/>
      <c r="G2603" s="14"/>
      <c r="H2603" s="14">
        <v>150</v>
      </c>
      <c r="I2603" s="14">
        <v>93</v>
      </c>
      <c r="J2603" s="9"/>
      <c r="K2603" s="14">
        <v>35</v>
      </c>
      <c r="L2603" s="14">
        <v>178</v>
      </c>
      <c r="M2603" s="14">
        <v>0.69</v>
      </c>
      <c r="N2603" s="14">
        <f t="shared" si="120"/>
        <v>0.7142857142857143</v>
      </c>
      <c r="O2603" s="14">
        <f t="shared" si="121"/>
        <v>20.294117647058698</v>
      </c>
      <c r="P2603" s="14"/>
      <c r="Q2603" s="14"/>
      <c r="R2603" s="14"/>
      <c r="W2603" t="s">
        <v>3530</v>
      </c>
      <c r="X2603" s="6">
        <v>2004</v>
      </c>
      <c r="Z2603" s="6">
        <v>0</v>
      </c>
      <c r="AD2603" s="14">
        <v>49</v>
      </c>
    </row>
    <row r="2604" spans="1:30">
      <c r="A2604" s="9">
        <v>15</v>
      </c>
      <c r="B2604" s="9" t="str">
        <f t="shared" si="122"/>
        <v>Zomax PF-1565156</v>
      </c>
      <c r="C2604" s="14" t="s">
        <v>920</v>
      </c>
      <c r="D2604" s="14" t="s">
        <v>3354</v>
      </c>
      <c r="E2604" s="39"/>
      <c r="F2604" s="14"/>
      <c r="G2604" s="14"/>
      <c r="H2604" s="14">
        <v>200</v>
      </c>
      <c r="I2604" s="14">
        <v>93</v>
      </c>
      <c r="J2604" s="9"/>
      <c r="K2604" s="14">
        <v>35</v>
      </c>
      <c r="L2604" s="14">
        <v>186</v>
      </c>
      <c r="M2604" s="14">
        <v>0.59</v>
      </c>
      <c r="N2604" s="14">
        <f t="shared" si="120"/>
        <v>0.68627450980392157</v>
      </c>
      <c r="O2604" s="14">
        <f t="shared" si="121"/>
        <v>4.2057026476578372</v>
      </c>
      <c r="P2604" s="14"/>
      <c r="Q2604" s="14"/>
      <c r="R2604" s="14"/>
      <c r="W2604" t="s">
        <v>3530</v>
      </c>
      <c r="X2604" s="6">
        <v>2004</v>
      </c>
      <c r="Z2604" s="6">
        <v>0</v>
      </c>
      <c r="AD2604" s="14">
        <v>51</v>
      </c>
    </row>
    <row r="2605" spans="1:30">
      <c r="A2605" s="9">
        <v>15</v>
      </c>
      <c r="B2605" s="9" t="str">
        <f t="shared" si="122"/>
        <v>Zomax PF-1575180YL</v>
      </c>
      <c r="C2605" s="14" t="s">
        <v>920</v>
      </c>
      <c r="D2605" s="14" t="s">
        <v>3355</v>
      </c>
      <c r="E2605" s="39"/>
      <c r="F2605" s="14"/>
      <c r="G2605" s="14"/>
      <c r="H2605" s="14">
        <v>300</v>
      </c>
      <c r="I2605" s="14">
        <v>96</v>
      </c>
      <c r="J2605" s="9"/>
      <c r="K2605" s="14">
        <v>41</v>
      </c>
      <c r="L2605" s="14">
        <v>195</v>
      </c>
      <c r="M2605" s="14">
        <v>0.5</v>
      </c>
      <c r="N2605" s="14">
        <f t="shared" si="120"/>
        <v>0.51898734177215189</v>
      </c>
      <c r="O2605" s="14">
        <f t="shared" si="121"/>
        <v>13.666666666666654</v>
      </c>
      <c r="P2605" s="14"/>
      <c r="Q2605" s="14"/>
      <c r="R2605" s="14"/>
      <c r="W2605" t="s">
        <v>3530</v>
      </c>
      <c r="X2605" s="6">
        <v>2004</v>
      </c>
      <c r="Z2605" s="6">
        <v>0</v>
      </c>
      <c r="AD2605" s="14">
        <v>79</v>
      </c>
    </row>
    <row r="2606" spans="1:30">
      <c r="A2606" s="9">
        <v>16</v>
      </c>
      <c r="B2606" s="9" t="str">
        <f t="shared" si="122"/>
        <v>Focal 40KX</v>
      </c>
      <c r="C2606" s="14" t="s">
        <v>977</v>
      </c>
      <c r="D2606" s="14" t="s">
        <v>3356</v>
      </c>
      <c r="E2606" s="39"/>
      <c r="F2606" s="14"/>
      <c r="G2606" s="14"/>
      <c r="H2606" s="14">
        <v>500</v>
      </c>
      <c r="I2606" s="14">
        <v>92.5</v>
      </c>
      <c r="J2606" s="9">
        <v>11</v>
      </c>
      <c r="K2606" s="14">
        <v>34.6</v>
      </c>
      <c r="L2606" s="14">
        <v>65.510000000000005</v>
      </c>
      <c r="M2606" s="14">
        <v>0.82</v>
      </c>
      <c r="N2606" s="14">
        <f t="shared" si="120"/>
        <v>0.96111111111111114</v>
      </c>
      <c r="O2606" s="14">
        <f t="shared" si="121"/>
        <v>5.5850393700787384</v>
      </c>
      <c r="P2606" s="14"/>
      <c r="Q2606" s="14"/>
      <c r="R2606" s="14"/>
      <c r="W2606" t="s">
        <v>3530</v>
      </c>
      <c r="X2606" s="6">
        <v>2004</v>
      </c>
      <c r="Z2606" s="6">
        <v>0</v>
      </c>
      <c r="AD2606" s="14">
        <v>36</v>
      </c>
    </row>
    <row r="2607" spans="1:30">
      <c r="A2607" s="9">
        <v>16</v>
      </c>
      <c r="B2607" s="9" t="str">
        <f t="shared" si="122"/>
        <v>Fostex FW405</v>
      </c>
      <c r="C2607" s="14" t="s">
        <v>786</v>
      </c>
      <c r="D2607" s="14" t="s">
        <v>3357</v>
      </c>
      <c r="E2607" s="39"/>
      <c r="F2607" s="14"/>
      <c r="G2607" s="14"/>
      <c r="H2607" s="14">
        <v>150</v>
      </c>
      <c r="I2607" s="14">
        <v>96</v>
      </c>
      <c r="J2607" s="9">
        <v>7</v>
      </c>
      <c r="K2607" s="14">
        <v>20</v>
      </c>
      <c r="L2607" s="14">
        <v>595</v>
      </c>
      <c r="M2607" s="14">
        <v>0.34</v>
      </c>
      <c r="N2607" s="14">
        <f t="shared" si="120"/>
        <v>0</v>
      </c>
      <c r="O2607" s="14">
        <f t="shared" si="121"/>
        <v>0</v>
      </c>
      <c r="P2607" s="14"/>
      <c r="Q2607" s="14"/>
      <c r="R2607" s="14"/>
      <c r="W2607" t="s">
        <v>3530</v>
      </c>
      <c r="X2607" s="6">
        <v>2004</v>
      </c>
      <c r="Z2607" s="6">
        <v>0</v>
      </c>
      <c r="AD2607" s="14"/>
    </row>
    <row r="2608" spans="1:30">
      <c r="A2608" s="9">
        <v>16</v>
      </c>
      <c r="B2608" s="9" t="str">
        <f t="shared" si="122"/>
        <v>Fostex W400A</v>
      </c>
      <c r="C2608" s="14" t="s">
        <v>786</v>
      </c>
      <c r="D2608" s="14" t="s">
        <v>3358</v>
      </c>
      <c r="E2608" s="39"/>
      <c r="F2608" s="14"/>
      <c r="G2608" s="14"/>
      <c r="H2608" s="14">
        <v>75</v>
      </c>
      <c r="I2608" s="14">
        <v>97</v>
      </c>
      <c r="J2608" s="9">
        <v>7</v>
      </c>
      <c r="K2608" s="14">
        <v>25</v>
      </c>
      <c r="L2608" s="14">
        <v>312.3</v>
      </c>
      <c r="M2608" s="14">
        <v>0.32</v>
      </c>
      <c r="N2608" s="14">
        <f t="shared" si="120"/>
        <v>0.32051282051282054</v>
      </c>
      <c r="O2608" s="14">
        <f t="shared" si="121"/>
        <v>199.9999999999865</v>
      </c>
      <c r="P2608" s="14"/>
      <c r="Q2608" s="14"/>
      <c r="R2608" s="14"/>
      <c r="W2608" t="s">
        <v>3530</v>
      </c>
      <c r="X2608" s="6">
        <v>2004</v>
      </c>
      <c r="Z2608" s="6">
        <v>0</v>
      </c>
      <c r="AD2608" s="14">
        <v>78</v>
      </c>
    </row>
    <row r="2609" spans="1:30">
      <c r="A2609" s="9">
        <v>16</v>
      </c>
      <c r="B2609" s="9" t="str">
        <f t="shared" si="122"/>
        <v>Soundstream DV-15</v>
      </c>
      <c r="C2609" s="14" t="s">
        <v>1656</v>
      </c>
      <c r="D2609" s="14" t="s">
        <v>3359</v>
      </c>
      <c r="E2609" s="39"/>
      <c r="F2609" s="14"/>
      <c r="G2609" s="14"/>
      <c r="H2609" s="14">
        <v>1200</v>
      </c>
      <c r="I2609" s="14">
        <v>88.5</v>
      </c>
      <c r="J2609" s="9">
        <v>12.75</v>
      </c>
      <c r="K2609" s="14">
        <v>29</v>
      </c>
      <c r="L2609" s="14">
        <v>60.966000000000001</v>
      </c>
      <c r="M2609" s="14">
        <v>0.42299999999999999</v>
      </c>
      <c r="N2609" s="14">
        <f t="shared" si="120"/>
        <v>0.52727272727272723</v>
      </c>
      <c r="O2609" s="14">
        <f t="shared" si="121"/>
        <v>2.1389712292938117</v>
      </c>
      <c r="P2609" s="14"/>
      <c r="Q2609" s="14"/>
      <c r="R2609" s="14"/>
      <c r="W2609" t="s">
        <v>3530</v>
      </c>
      <c r="X2609" s="6">
        <v>2004</v>
      </c>
      <c r="Z2609" s="6">
        <v>0</v>
      </c>
      <c r="AD2609" s="14">
        <v>55</v>
      </c>
    </row>
    <row r="2610" spans="1:30">
      <c r="A2610" s="9">
        <v>16</v>
      </c>
      <c r="B2610" s="9" t="str">
        <f t="shared" si="122"/>
        <v>TAD TL-1601a</v>
      </c>
      <c r="C2610" s="14" t="s">
        <v>2264</v>
      </c>
      <c r="D2610" s="14" t="s">
        <v>3360</v>
      </c>
      <c r="E2610" s="39"/>
      <c r="F2610" s="14"/>
      <c r="G2610" s="14"/>
      <c r="H2610" s="14">
        <v>150</v>
      </c>
      <c r="I2610" s="14">
        <v>97</v>
      </c>
      <c r="J2610" s="9">
        <v>8</v>
      </c>
      <c r="K2610" s="14">
        <v>28</v>
      </c>
      <c r="L2610" s="14">
        <v>304</v>
      </c>
      <c r="M2610" s="14">
        <v>0.31</v>
      </c>
      <c r="N2610" s="14">
        <f t="shared" si="120"/>
        <v>0.31818181818181818</v>
      </c>
      <c r="O2610" s="14">
        <f t="shared" si="121"/>
        <v>12.055555555555511</v>
      </c>
      <c r="P2610" s="14"/>
      <c r="Q2610" s="14"/>
      <c r="R2610" s="14"/>
      <c r="W2610" t="s">
        <v>3530</v>
      </c>
      <c r="X2610" s="6">
        <v>2004</v>
      </c>
      <c r="Z2610" s="6">
        <v>0</v>
      </c>
      <c r="AD2610" s="14">
        <v>88</v>
      </c>
    </row>
    <row r="2611" spans="1:30">
      <c r="A2611" s="9">
        <v>16</v>
      </c>
      <c r="B2611" s="9" t="str">
        <f t="shared" si="122"/>
        <v>TAD TL-1601b</v>
      </c>
      <c r="C2611" s="14" t="s">
        <v>2264</v>
      </c>
      <c r="D2611" s="14" t="s">
        <v>3361</v>
      </c>
      <c r="E2611" s="39"/>
      <c r="F2611" s="14"/>
      <c r="G2611" s="14"/>
      <c r="H2611" s="14">
        <v>200</v>
      </c>
      <c r="I2611" s="14">
        <v>97.5</v>
      </c>
      <c r="J2611" s="9">
        <v>8</v>
      </c>
      <c r="K2611" s="14">
        <v>28</v>
      </c>
      <c r="L2611" s="14">
        <v>307</v>
      </c>
      <c r="M2611" s="14">
        <v>0.34</v>
      </c>
      <c r="N2611" s="14">
        <f t="shared" si="120"/>
        <v>0.35897435897435898</v>
      </c>
      <c r="O2611" s="14">
        <f t="shared" si="121"/>
        <v>6.4324324324324369</v>
      </c>
      <c r="P2611" s="14"/>
      <c r="Q2611" s="14"/>
      <c r="R2611" s="14"/>
      <c r="W2611" t="s">
        <v>3530</v>
      </c>
      <c r="X2611" s="6">
        <v>2004</v>
      </c>
      <c r="Z2611" s="6">
        <v>0</v>
      </c>
      <c r="AD2611" s="14">
        <v>78</v>
      </c>
    </row>
    <row r="2612" spans="1:30">
      <c r="A2612" s="9">
        <v>16</v>
      </c>
      <c r="B2612" s="9" t="str">
        <f t="shared" si="122"/>
        <v>TAD TL-1601c</v>
      </c>
      <c r="C2612" s="14" t="s">
        <v>2264</v>
      </c>
      <c r="D2612" s="14" t="s">
        <v>3362</v>
      </c>
      <c r="E2612" s="39"/>
      <c r="F2612" s="14"/>
      <c r="G2612" s="14"/>
      <c r="H2612" s="14">
        <v>200</v>
      </c>
      <c r="I2612" s="14">
        <v>97</v>
      </c>
      <c r="J2612" s="9">
        <v>7.5</v>
      </c>
      <c r="K2612" s="14">
        <v>28</v>
      </c>
      <c r="L2612" s="14">
        <v>304</v>
      </c>
      <c r="M2612" s="14">
        <v>0.31</v>
      </c>
      <c r="N2612" s="14">
        <f t="shared" si="120"/>
        <v>0.31818181818181818</v>
      </c>
      <c r="O2612" s="14">
        <f t="shared" si="121"/>
        <v>12.055555555555511</v>
      </c>
      <c r="P2612" s="14"/>
      <c r="Q2612" s="14"/>
      <c r="R2612" s="14"/>
      <c r="W2612" t="s">
        <v>3530</v>
      </c>
      <c r="X2612" s="6">
        <v>2004</v>
      </c>
      <c r="Z2612" s="6">
        <v>0</v>
      </c>
      <c r="AD2612" s="14">
        <v>88</v>
      </c>
    </row>
    <row r="2613" spans="1:30">
      <c r="A2613" s="9">
        <v>16</v>
      </c>
      <c r="B2613" s="9" t="str">
        <f t="shared" si="122"/>
        <v>TAD TL-1602</v>
      </c>
      <c r="C2613" s="14" t="s">
        <v>2264</v>
      </c>
      <c r="D2613" s="14" t="s">
        <v>3363</v>
      </c>
      <c r="E2613" s="39"/>
      <c r="F2613" s="14"/>
      <c r="G2613" s="14"/>
      <c r="H2613" s="14">
        <v>150</v>
      </c>
      <c r="I2613" s="14">
        <v>97.5</v>
      </c>
      <c r="J2613" s="9">
        <v>5.5</v>
      </c>
      <c r="K2613" s="14">
        <v>21</v>
      </c>
      <c r="L2613" s="14">
        <v>519</v>
      </c>
      <c r="M2613" s="14">
        <v>0.21</v>
      </c>
      <c r="N2613" s="14">
        <f t="shared" si="120"/>
        <v>0.23076923076923078</v>
      </c>
      <c r="O2613" s="14">
        <f t="shared" si="121"/>
        <v>2.3333333333333321</v>
      </c>
      <c r="P2613" s="14"/>
      <c r="Q2613" s="14"/>
      <c r="R2613" s="14"/>
      <c r="W2613" t="s">
        <v>3530</v>
      </c>
      <c r="X2613" s="6">
        <v>2004</v>
      </c>
      <c r="Z2613" s="6">
        <v>0</v>
      </c>
      <c r="AD2613" s="14">
        <v>91</v>
      </c>
    </row>
    <row r="2614" spans="1:30">
      <c r="A2614" s="9">
        <v>16</v>
      </c>
      <c r="B2614" s="9" t="str">
        <f t="shared" si="122"/>
        <v>TAD TL-1603</v>
      </c>
      <c r="C2614" s="14" t="s">
        <v>2264</v>
      </c>
      <c r="D2614" s="14" t="s">
        <v>3364</v>
      </c>
      <c r="E2614" s="39"/>
      <c r="F2614" s="14"/>
      <c r="G2614" s="14"/>
      <c r="H2614" s="14">
        <v>200</v>
      </c>
      <c r="I2614" s="14">
        <v>97</v>
      </c>
      <c r="J2614" s="9">
        <v>8</v>
      </c>
      <c r="K2614" s="14">
        <v>28</v>
      </c>
      <c r="L2614" s="14">
        <v>304</v>
      </c>
      <c r="M2614" s="14">
        <v>0.34</v>
      </c>
      <c r="N2614" s="14">
        <f t="shared" si="120"/>
        <v>0.35897435897435898</v>
      </c>
      <c r="O2614" s="14">
        <f t="shared" si="121"/>
        <v>6.4324324324324369</v>
      </c>
      <c r="P2614" s="14"/>
      <c r="Q2614" s="14"/>
      <c r="R2614" s="14"/>
      <c r="W2614" t="s">
        <v>3530</v>
      </c>
      <c r="X2614" s="6">
        <v>2004</v>
      </c>
      <c r="Z2614" s="6">
        <v>0</v>
      </c>
      <c r="AD2614" s="14">
        <v>78</v>
      </c>
    </row>
    <row r="2615" spans="1:30">
      <c r="A2615" s="9">
        <v>18</v>
      </c>
      <c r="B2615" s="9" t="str">
        <f t="shared" si="122"/>
        <v>Acousto Pro P-18110A</v>
      </c>
      <c r="C2615" s="14" t="s">
        <v>948</v>
      </c>
      <c r="D2615" s="14" t="s">
        <v>3365</v>
      </c>
      <c r="E2615" s="39"/>
      <c r="F2615" s="14"/>
      <c r="G2615" s="14"/>
      <c r="H2615" s="14">
        <v>300</v>
      </c>
      <c r="I2615" s="14">
        <v>98</v>
      </c>
      <c r="J2615" s="9"/>
      <c r="K2615" s="14">
        <v>30</v>
      </c>
      <c r="L2615" s="14">
        <v>423</v>
      </c>
      <c r="M2615" s="14">
        <v>0.54</v>
      </c>
      <c r="N2615" s="14">
        <f t="shared" si="120"/>
        <v>0.56603773584905659</v>
      </c>
      <c r="O2615" s="14">
        <f t="shared" si="121"/>
        <v>11.739130434782631</v>
      </c>
      <c r="P2615" s="14"/>
      <c r="Q2615" s="14"/>
      <c r="R2615" s="14"/>
      <c r="W2615" t="s">
        <v>3530</v>
      </c>
      <c r="X2615" s="6">
        <v>2004</v>
      </c>
      <c r="Z2615" s="6">
        <v>0</v>
      </c>
      <c r="AD2615" s="14">
        <v>53</v>
      </c>
    </row>
    <row r="2616" spans="1:30">
      <c r="A2616" s="9">
        <v>18</v>
      </c>
      <c r="B2616" s="9" t="str">
        <f t="shared" si="122"/>
        <v>Adire Audio Maelstrom</v>
      </c>
      <c r="C2616" s="14" t="s">
        <v>2272</v>
      </c>
      <c r="D2616" s="14" t="s">
        <v>3366</v>
      </c>
      <c r="E2616" s="39"/>
      <c r="F2616" s="14"/>
      <c r="G2616" s="14"/>
      <c r="H2616" s="14">
        <v>1000</v>
      </c>
      <c r="I2616" s="14">
        <v>92.9</v>
      </c>
      <c r="J2616" s="9">
        <v>13</v>
      </c>
      <c r="K2616" s="14">
        <v>20</v>
      </c>
      <c r="L2616" s="14">
        <v>460</v>
      </c>
      <c r="M2616" s="14">
        <v>0.28000000000000003</v>
      </c>
      <c r="N2616" s="14">
        <f t="shared" si="120"/>
        <v>0.28985507246376813</v>
      </c>
      <c r="O2616" s="14">
        <f t="shared" si="121"/>
        <v>8.235294117647058</v>
      </c>
      <c r="P2616" s="14"/>
      <c r="Q2616" s="14"/>
      <c r="R2616" s="14"/>
      <c r="W2616" t="s">
        <v>3530</v>
      </c>
      <c r="X2616" s="6">
        <v>2004</v>
      </c>
      <c r="Z2616" s="6">
        <v>0</v>
      </c>
      <c r="AD2616" s="14">
        <v>69</v>
      </c>
    </row>
    <row r="2617" spans="1:30">
      <c r="A2617" s="9">
        <v>18</v>
      </c>
      <c r="B2617" s="9" t="str">
        <f t="shared" si="122"/>
        <v>Atomic APX18D2</v>
      </c>
      <c r="C2617" s="14" t="s">
        <v>1113</v>
      </c>
      <c r="D2617" s="14" t="s">
        <v>3367</v>
      </c>
      <c r="E2617" s="39"/>
      <c r="F2617" s="14"/>
      <c r="G2617" s="14"/>
      <c r="H2617" s="14"/>
      <c r="I2617" s="14">
        <v>92.54</v>
      </c>
      <c r="J2617" s="9">
        <v>15</v>
      </c>
      <c r="K2617" s="14">
        <v>26.17</v>
      </c>
      <c r="L2617" s="14">
        <v>188</v>
      </c>
      <c r="M2617" s="14">
        <v>0.26</v>
      </c>
      <c r="N2617" s="14">
        <f t="shared" si="120"/>
        <v>0.2907777777777778</v>
      </c>
      <c r="O2617" s="14">
        <f t="shared" si="121"/>
        <v>2.4563898916967508</v>
      </c>
      <c r="P2617" s="14"/>
      <c r="Q2617" s="14"/>
      <c r="R2617" s="14"/>
      <c r="W2617" t="s">
        <v>3530</v>
      </c>
      <c r="X2617" s="6">
        <v>2004</v>
      </c>
      <c r="Z2617" s="6">
        <v>0</v>
      </c>
      <c r="AD2617" s="14">
        <v>90</v>
      </c>
    </row>
    <row r="2618" spans="1:30">
      <c r="A2618" s="9">
        <v>18</v>
      </c>
      <c r="B2618" s="9" t="str">
        <f t="shared" si="122"/>
        <v>Atomic APX18Q2</v>
      </c>
      <c r="C2618" s="14" t="s">
        <v>1113</v>
      </c>
      <c r="D2618" s="14" t="s">
        <v>3368</v>
      </c>
      <c r="E2618" s="39"/>
      <c r="F2618" s="14"/>
      <c r="G2618" s="14"/>
      <c r="H2618" s="14"/>
      <c r="I2618" s="14">
        <v>94.9</v>
      </c>
      <c r="J2618" s="9">
        <v>15</v>
      </c>
      <c r="K2618" s="14">
        <v>28.85</v>
      </c>
      <c r="L2618" s="14">
        <v>195</v>
      </c>
      <c r="M2618" s="14">
        <v>0.248</v>
      </c>
      <c r="N2618" s="14">
        <f t="shared" si="120"/>
        <v>0.25990990990990992</v>
      </c>
      <c r="O2618" s="14">
        <f t="shared" si="121"/>
        <v>5.4121028744326773</v>
      </c>
      <c r="P2618" s="14"/>
      <c r="Q2618" s="14"/>
      <c r="R2618" s="14"/>
      <c r="W2618" t="s">
        <v>3530</v>
      </c>
      <c r="X2618" s="6">
        <v>2004</v>
      </c>
      <c r="Z2618" s="6">
        <v>0</v>
      </c>
      <c r="AD2618" s="14">
        <v>111</v>
      </c>
    </row>
    <row r="2619" spans="1:30">
      <c r="A2619" s="9">
        <v>18</v>
      </c>
      <c r="B2619" s="9" t="str">
        <f t="shared" si="122"/>
        <v>Atomic APX18Q5</v>
      </c>
      <c r="C2619" s="14" t="s">
        <v>1113</v>
      </c>
      <c r="D2619" s="14" t="s">
        <v>3369</v>
      </c>
      <c r="E2619" s="39"/>
      <c r="F2619" s="14"/>
      <c r="G2619" s="14"/>
      <c r="H2619" s="14"/>
      <c r="I2619" s="14">
        <v>95.67</v>
      </c>
      <c r="J2619" s="9">
        <v>15</v>
      </c>
      <c r="K2619" s="14">
        <v>32.25</v>
      </c>
      <c r="L2619" s="14">
        <v>144</v>
      </c>
      <c r="M2619" s="14">
        <v>0.19</v>
      </c>
      <c r="N2619" s="14">
        <f t="shared" si="120"/>
        <v>0.20031055900621117</v>
      </c>
      <c r="O2619" s="14">
        <f t="shared" si="121"/>
        <v>3.6912650602409585</v>
      </c>
      <c r="P2619" s="14"/>
      <c r="Q2619" s="14"/>
      <c r="R2619" s="14"/>
      <c r="W2619" t="s">
        <v>3530</v>
      </c>
      <c r="X2619" s="6">
        <v>2004</v>
      </c>
      <c r="Z2619" s="6">
        <v>0</v>
      </c>
      <c r="AD2619" s="14">
        <v>161</v>
      </c>
    </row>
    <row r="2620" spans="1:30">
      <c r="A2620" s="9">
        <v>18</v>
      </c>
      <c r="B2620" s="9" t="str">
        <f t="shared" si="122"/>
        <v>Aura MR18.4</v>
      </c>
      <c r="C2620" s="14" t="s">
        <v>724</v>
      </c>
      <c r="D2620" s="14" t="s">
        <v>3370</v>
      </c>
      <c r="E2620" s="39"/>
      <c r="F2620" s="14"/>
      <c r="G2620" s="14"/>
      <c r="H2620" s="14"/>
      <c r="I2620" s="14">
        <v>89.5</v>
      </c>
      <c r="J2620" s="9"/>
      <c r="K2620" s="14">
        <v>17</v>
      </c>
      <c r="L2620" s="14">
        <v>423</v>
      </c>
      <c r="M2620" s="14">
        <v>0.39</v>
      </c>
      <c r="N2620" s="14">
        <f t="shared" si="120"/>
        <v>0.42499999999999999</v>
      </c>
      <c r="O2620" s="14">
        <f t="shared" si="121"/>
        <v>4.7357142857142929</v>
      </c>
      <c r="P2620" s="14"/>
      <c r="Q2620" s="14"/>
      <c r="R2620" s="14"/>
      <c r="W2620" t="s">
        <v>3530</v>
      </c>
      <c r="X2620" s="6">
        <v>2004</v>
      </c>
      <c r="Z2620" s="6">
        <v>0</v>
      </c>
      <c r="AD2620" s="14">
        <v>40</v>
      </c>
    </row>
    <row r="2621" spans="1:30">
      <c r="A2621" s="9">
        <v>18</v>
      </c>
      <c r="B2621" s="9" t="str">
        <f t="shared" si="122"/>
        <v>Aura NRT 18-8</v>
      </c>
      <c r="C2621" s="14" t="s">
        <v>724</v>
      </c>
      <c r="D2621" s="14" t="s">
        <v>3371</v>
      </c>
      <c r="E2621" s="39"/>
      <c r="F2621" s="14"/>
      <c r="G2621" s="14"/>
      <c r="H2621" s="14">
        <v>800</v>
      </c>
      <c r="I2621" s="14">
        <v>96</v>
      </c>
      <c r="J2621" s="9">
        <v>18</v>
      </c>
      <c r="K2621" s="14">
        <v>25</v>
      </c>
      <c r="L2621" s="14">
        <v>475</v>
      </c>
      <c r="M2621" s="14">
        <v>0.26</v>
      </c>
      <c r="N2621" s="14">
        <f t="shared" si="120"/>
        <v>0.2808988764044944</v>
      </c>
      <c r="O2621" s="14">
        <f t="shared" si="121"/>
        <v>3.4946236559139781</v>
      </c>
      <c r="P2621" s="14"/>
      <c r="Q2621" s="14"/>
      <c r="R2621" s="14"/>
      <c r="W2621" t="s">
        <v>3530</v>
      </c>
      <c r="X2621" s="6">
        <v>2004</v>
      </c>
      <c r="Z2621" s="6">
        <v>0</v>
      </c>
      <c r="AD2621" s="14">
        <v>89</v>
      </c>
    </row>
    <row r="2622" spans="1:30">
      <c r="A2622" s="9">
        <v>18</v>
      </c>
      <c r="B2622" s="9" t="str">
        <f t="shared" si="122"/>
        <v>Aura NS18-992-4A</v>
      </c>
      <c r="C2622" s="14" t="s">
        <v>724</v>
      </c>
      <c r="D2622" s="14" t="s">
        <v>3372</v>
      </c>
      <c r="E2622" s="39"/>
      <c r="F2622" s="14"/>
      <c r="G2622" s="14"/>
      <c r="H2622" s="14">
        <v>800</v>
      </c>
      <c r="I2622" s="14">
        <v>86</v>
      </c>
      <c r="J2622" s="9">
        <v>25</v>
      </c>
      <c r="K2622" s="14">
        <v>20</v>
      </c>
      <c r="L2622" s="14">
        <v>322</v>
      </c>
      <c r="M2622" s="14">
        <v>0.47</v>
      </c>
      <c r="N2622" s="14">
        <f t="shared" si="120"/>
        <v>0.5</v>
      </c>
      <c r="O2622" s="14">
        <f t="shared" si="121"/>
        <v>7.8333333333333357</v>
      </c>
      <c r="P2622" s="14"/>
      <c r="Q2622" s="14"/>
      <c r="R2622" s="14"/>
      <c r="W2622" t="s">
        <v>3530</v>
      </c>
      <c r="X2622" s="6">
        <v>2004</v>
      </c>
      <c r="Z2622" s="6">
        <v>0</v>
      </c>
      <c r="AD2622" s="14">
        <v>40</v>
      </c>
    </row>
    <row r="2623" spans="1:30">
      <c r="A2623" s="9">
        <v>18</v>
      </c>
      <c r="B2623" s="9" t="str">
        <f t="shared" si="122"/>
        <v>BC 18 PS 46 4 ohm</v>
      </c>
      <c r="C2623" s="14" t="s">
        <v>1221</v>
      </c>
      <c r="D2623" s="14" t="s">
        <v>3373</v>
      </c>
      <c r="E2623" s="39"/>
      <c r="F2623" s="14"/>
      <c r="G2623" s="14"/>
      <c r="H2623" s="14">
        <v>700</v>
      </c>
      <c r="I2623" s="14">
        <v>96.5</v>
      </c>
      <c r="J2623" s="9">
        <v>6</v>
      </c>
      <c r="K2623" s="14">
        <v>28</v>
      </c>
      <c r="L2623" s="14">
        <v>386</v>
      </c>
      <c r="M2623" s="14">
        <v>0.31</v>
      </c>
      <c r="N2623" s="14">
        <f t="shared" si="120"/>
        <v>0.32941176470588235</v>
      </c>
      <c r="O2623" s="14">
        <f t="shared" si="121"/>
        <v>5.2606060606060501</v>
      </c>
      <c r="P2623" s="14"/>
      <c r="Q2623" s="14"/>
      <c r="R2623" s="14"/>
      <c r="W2623" t="s">
        <v>3530</v>
      </c>
      <c r="X2623" s="6">
        <v>2004</v>
      </c>
      <c r="Z2623" s="6">
        <v>0</v>
      </c>
      <c r="AD2623" s="14">
        <v>85</v>
      </c>
    </row>
    <row r="2624" spans="1:30">
      <c r="A2624" s="9">
        <v>18</v>
      </c>
      <c r="B2624" s="9" t="str">
        <f t="shared" si="122"/>
        <v>BC 18 PS 46 8 ohm</v>
      </c>
      <c r="C2624" s="14" t="s">
        <v>1221</v>
      </c>
      <c r="D2624" s="14" t="s">
        <v>3374</v>
      </c>
      <c r="E2624" s="39"/>
      <c r="F2624" s="14"/>
      <c r="G2624" s="14"/>
      <c r="H2624" s="14">
        <v>700</v>
      </c>
      <c r="I2624" s="14">
        <v>96.5</v>
      </c>
      <c r="J2624" s="9">
        <v>6</v>
      </c>
      <c r="K2624" s="14">
        <v>28</v>
      </c>
      <c r="L2624" s="14">
        <v>386</v>
      </c>
      <c r="M2624" s="14">
        <v>0.31</v>
      </c>
      <c r="N2624" s="14">
        <f t="shared" si="120"/>
        <v>0.32941176470588235</v>
      </c>
      <c r="O2624" s="14">
        <f t="shared" si="121"/>
        <v>5.2606060606060501</v>
      </c>
      <c r="P2624" s="14"/>
      <c r="Q2624" s="14"/>
      <c r="R2624" s="14"/>
      <c r="W2624" t="s">
        <v>3530</v>
      </c>
      <c r="X2624" s="6">
        <v>2004</v>
      </c>
      <c r="Z2624" s="6">
        <v>0</v>
      </c>
      <c r="AD2624" s="14">
        <v>85</v>
      </c>
    </row>
    <row r="2625" spans="1:30">
      <c r="A2625" s="9">
        <v>18</v>
      </c>
      <c r="B2625" s="9" t="str">
        <f t="shared" si="122"/>
        <v>BC 18 PZB 46 4 ohm</v>
      </c>
      <c r="C2625" s="14" t="s">
        <v>1221</v>
      </c>
      <c r="D2625" s="14" t="s">
        <v>3375</v>
      </c>
      <c r="E2625" s="39"/>
      <c r="F2625" s="14"/>
      <c r="G2625" s="14"/>
      <c r="H2625" s="14">
        <v>700</v>
      </c>
      <c r="I2625" s="14">
        <v>97</v>
      </c>
      <c r="J2625" s="9">
        <v>8</v>
      </c>
      <c r="K2625" s="14">
        <v>37</v>
      </c>
      <c r="L2625" s="14">
        <v>155</v>
      </c>
      <c r="M2625" s="14">
        <v>0.37</v>
      </c>
      <c r="N2625" s="14">
        <f t="shared" si="120"/>
        <v>0.38947368421052631</v>
      </c>
      <c r="O2625" s="14">
        <f t="shared" si="121"/>
        <v>7.400000000000003</v>
      </c>
      <c r="P2625" s="14"/>
      <c r="Q2625" s="14"/>
      <c r="R2625" s="14"/>
      <c r="W2625" t="s">
        <v>3530</v>
      </c>
      <c r="X2625" s="6">
        <v>2004</v>
      </c>
      <c r="Z2625" s="6">
        <v>0</v>
      </c>
      <c r="AD2625" s="14">
        <v>95</v>
      </c>
    </row>
    <row r="2626" spans="1:30">
      <c r="A2626" s="9">
        <v>18</v>
      </c>
      <c r="B2626" s="9" t="str">
        <f t="shared" si="122"/>
        <v>BC 18 PZB 46 8 ohm</v>
      </c>
      <c r="C2626" s="14" t="s">
        <v>1221</v>
      </c>
      <c r="D2626" s="14" t="s">
        <v>3376</v>
      </c>
      <c r="E2626" s="39"/>
      <c r="F2626" s="14"/>
      <c r="G2626" s="14"/>
      <c r="H2626" s="14">
        <v>700</v>
      </c>
      <c r="I2626" s="14">
        <v>97</v>
      </c>
      <c r="J2626" s="9">
        <v>8</v>
      </c>
      <c r="K2626" s="14">
        <v>37</v>
      </c>
      <c r="L2626" s="14">
        <v>155</v>
      </c>
      <c r="M2626" s="14">
        <v>0.37</v>
      </c>
      <c r="N2626" s="14">
        <f t="shared" ref="N2626:N2689" si="123">IF(AD2626&gt;0,K2626/AD2626,0)</f>
        <v>0.38947368421052631</v>
      </c>
      <c r="O2626" s="14">
        <f t="shared" ref="O2626:O2689" si="124">IF(AD2626&gt;0,1/(1/M2626-1/N2626),0)</f>
        <v>7.400000000000003</v>
      </c>
      <c r="P2626" s="14"/>
      <c r="Q2626" s="14"/>
      <c r="R2626" s="14"/>
      <c r="W2626" t="s">
        <v>3530</v>
      </c>
      <c r="X2626" s="6">
        <v>2004</v>
      </c>
      <c r="Z2626" s="6">
        <v>0</v>
      </c>
      <c r="AD2626" s="14">
        <v>95</v>
      </c>
    </row>
    <row r="2627" spans="1:30">
      <c r="A2627" s="9">
        <v>18</v>
      </c>
      <c r="B2627" s="9" t="str">
        <f t="shared" ref="B2627:B2690" si="125">CONCATENATE(C2627,CHAR(32),D2627)</f>
        <v>BC 18 TBX 46 8 ohm</v>
      </c>
      <c r="C2627" s="14" t="s">
        <v>1221</v>
      </c>
      <c r="D2627" s="14" t="s">
        <v>3377</v>
      </c>
      <c r="E2627" s="39"/>
      <c r="F2627" s="14"/>
      <c r="G2627" s="14"/>
      <c r="H2627" s="14">
        <v>1000</v>
      </c>
      <c r="I2627" s="14">
        <v>97</v>
      </c>
      <c r="J2627" s="9">
        <v>9</v>
      </c>
      <c r="K2627" s="14">
        <v>34</v>
      </c>
      <c r="L2627" s="14">
        <v>227</v>
      </c>
      <c r="M2627" s="14">
        <v>0.31</v>
      </c>
      <c r="N2627" s="14">
        <f t="shared" si="123"/>
        <v>0.3300970873786408</v>
      </c>
      <c r="O2627" s="14">
        <f t="shared" si="124"/>
        <v>5.0917874396135172</v>
      </c>
      <c r="P2627" s="14"/>
      <c r="Q2627" s="14"/>
      <c r="R2627" s="14"/>
      <c r="W2627" t="s">
        <v>3530</v>
      </c>
      <c r="X2627" s="6">
        <v>2004</v>
      </c>
      <c r="Z2627" s="6">
        <v>0</v>
      </c>
      <c r="AD2627" s="14">
        <v>103</v>
      </c>
    </row>
    <row r="2628" spans="1:30">
      <c r="A2628" s="9">
        <v>18</v>
      </c>
      <c r="B2628" s="9" t="str">
        <f t="shared" si="125"/>
        <v>BC 18 TBX 46 8 ohm</v>
      </c>
      <c r="C2628" s="14" t="s">
        <v>1221</v>
      </c>
      <c r="D2628" s="14" t="s">
        <v>3377</v>
      </c>
      <c r="E2628" s="39"/>
      <c r="F2628" s="14"/>
      <c r="G2628" s="14"/>
      <c r="H2628" s="14">
        <v>1000</v>
      </c>
      <c r="I2628" s="14">
        <v>97</v>
      </c>
      <c r="J2628" s="9">
        <v>9</v>
      </c>
      <c r="K2628" s="14">
        <v>34</v>
      </c>
      <c r="L2628" s="14">
        <v>227</v>
      </c>
      <c r="M2628" s="14">
        <v>0.31</v>
      </c>
      <c r="N2628" s="14">
        <f t="shared" si="123"/>
        <v>0.3300970873786408</v>
      </c>
      <c r="O2628" s="14">
        <f t="shared" si="124"/>
        <v>5.0917874396135172</v>
      </c>
      <c r="P2628" s="14"/>
      <c r="Q2628" s="14"/>
      <c r="R2628" s="14"/>
      <c r="W2628" t="s">
        <v>3530</v>
      </c>
      <c r="X2628" s="6">
        <v>2004</v>
      </c>
      <c r="Z2628" s="6">
        <v>0</v>
      </c>
      <c r="AD2628" s="14">
        <v>103</v>
      </c>
    </row>
    <row r="2629" spans="1:30">
      <c r="A2629" s="9">
        <v>18</v>
      </c>
      <c r="B2629" s="9" t="str">
        <f t="shared" si="125"/>
        <v>Beyma 18 G400</v>
      </c>
      <c r="C2629" s="14" t="s">
        <v>952</v>
      </c>
      <c r="D2629" s="14" t="s">
        <v>3378</v>
      </c>
      <c r="E2629" s="39"/>
      <c r="F2629" s="14"/>
      <c r="G2629" s="14"/>
      <c r="H2629" s="14">
        <v>400</v>
      </c>
      <c r="I2629" s="14">
        <v>99</v>
      </c>
      <c r="J2629" s="9">
        <v>7</v>
      </c>
      <c r="K2629" s="14">
        <v>36</v>
      </c>
      <c r="L2629" s="14">
        <v>300</v>
      </c>
      <c r="M2629" s="14">
        <v>0.37</v>
      </c>
      <c r="N2629" s="14">
        <f t="shared" si="123"/>
        <v>0.38709677419354838</v>
      </c>
      <c r="O2629" s="14">
        <f t="shared" si="124"/>
        <v>8.3773584905660528</v>
      </c>
      <c r="P2629" s="14"/>
      <c r="Q2629" s="14"/>
      <c r="R2629" s="14"/>
      <c r="W2629" t="s">
        <v>3530</v>
      </c>
      <c r="X2629" s="6">
        <v>2004</v>
      </c>
      <c r="Z2629" s="6">
        <v>0</v>
      </c>
      <c r="AD2629" s="14">
        <v>93</v>
      </c>
    </row>
    <row r="2630" spans="1:30">
      <c r="A2630" s="9">
        <v>18</v>
      </c>
      <c r="B2630" s="9" t="str">
        <f t="shared" si="125"/>
        <v>Beyma 18 G50</v>
      </c>
      <c r="C2630" s="14" t="s">
        <v>952</v>
      </c>
      <c r="D2630" s="14" t="s">
        <v>3379</v>
      </c>
      <c r="E2630" s="39"/>
      <c r="F2630" s="14"/>
      <c r="G2630" s="14"/>
      <c r="H2630" s="14">
        <v>800</v>
      </c>
      <c r="I2630" s="14">
        <v>98</v>
      </c>
      <c r="J2630" s="9">
        <v>9</v>
      </c>
      <c r="K2630" s="14">
        <v>40</v>
      </c>
      <c r="L2630" s="14">
        <v>212</v>
      </c>
      <c r="M2630" s="14">
        <v>0.32500000000000001</v>
      </c>
      <c r="N2630" s="14">
        <f t="shared" si="123"/>
        <v>0.33333333333333331</v>
      </c>
      <c r="O2630" s="14">
        <f t="shared" si="124"/>
        <v>13.000000000000046</v>
      </c>
      <c r="P2630" s="14"/>
      <c r="Q2630" s="14"/>
      <c r="R2630" s="14"/>
      <c r="W2630" t="s">
        <v>3530</v>
      </c>
      <c r="X2630" s="6">
        <v>2004</v>
      </c>
      <c r="Z2630" s="6">
        <v>0</v>
      </c>
      <c r="AD2630" s="14">
        <v>120</v>
      </c>
    </row>
    <row r="2631" spans="1:30">
      <c r="A2631" s="9">
        <v>18</v>
      </c>
      <c r="B2631" s="9" t="str">
        <f t="shared" si="125"/>
        <v>Beyma 18 G550</v>
      </c>
      <c r="C2631" s="14" t="s">
        <v>952</v>
      </c>
      <c r="D2631" s="14" t="s">
        <v>3380</v>
      </c>
      <c r="E2631" s="39"/>
      <c r="F2631" s="14"/>
      <c r="G2631" s="14"/>
      <c r="H2631" s="14">
        <v>750</v>
      </c>
      <c r="I2631" s="14">
        <v>98</v>
      </c>
      <c r="J2631" s="9">
        <v>9</v>
      </c>
      <c r="K2631" s="14">
        <v>36</v>
      </c>
      <c r="L2631" s="14">
        <v>210</v>
      </c>
      <c r="M2631" s="14">
        <v>0.37</v>
      </c>
      <c r="N2631" s="14">
        <f t="shared" si="123"/>
        <v>0.38297872340425532</v>
      </c>
      <c r="O2631" s="14">
        <f t="shared" si="124"/>
        <v>10.918032786885261</v>
      </c>
      <c r="P2631" s="14"/>
      <c r="Q2631" s="14"/>
      <c r="R2631" s="14"/>
      <c r="W2631" t="s">
        <v>3530</v>
      </c>
      <c r="X2631" s="6">
        <v>2004</v>
      </c>
      <c r="Z2631" s="6">
        <v>0</v>
      </c>
      <c r="AD2631" s="14">
        <v>94</v>
      </c>
    </row>
    <row r="2632" spans="1:30">
      <c r="A2632" s="9">
        <v>18</v>
      </c>
      <c r="B2632" s="9" t="str">
        <f t="shared" si="125"/>
        <v>Beyma 18 LX60</v>
      </c>
      <c r="C2632" s="14" t="s">
        <v>952</v>
      </c>
      <c r="D2632" s="14" t="s">
        <v>3381</v>
      </c>
      <c r="E2632" s="39"/>
      <c r="F2632" s="14"/>
      <c r="G2632" s="14"/>
      <c r="H2632" s="14">
        <v>600</v>
      </c>
      <c r="I2632" s="14">
        <v>98</v>
      </c>
      <c r="J2632" s="9">
        <v>9</v>
      </c>
      <c r="K2632" s="14">
        <v>27</v>
      </c>
      <c r="L2632" s="14">
        <v>500</v>
      </c>
      <c r="M2632" s="14">
        <v>0.37</v>
      </c>
      <c r="N2632" s="14">
        <f t="shared" si="123"/>
        <v>0.38028169014084506</v>
      </c>
      <c r="O2632" s="14">
        <f t="shared" si="124"/>
        <v>13.684931506849352</v>
      </c>
      <c r="P2632" s="14"/>
      <c r="Q2632" s="14"/>
      <c r="R2632" s="14"/>
      <c r="W2632" t="s">
        <v>3530</v>
      </c>
      <c r="X2632" s="6">
        <v>2004</v>
      </c>
      <c r="Z2632" s="6">
        <v>0</v>
      </c>
      <c r="AD2632" s="14">
        <v>71</v>
      </c>
    </row>
    <row r="2633" spans="1:30">
      <c r="A2633" s="9">
        <v>18</v>
      </c>
      <c r="B2633" s="9" t="str">
        <f t="shared" si="125"/>
        <v>Beyma ASL 18</v>
      </c>
      <c r="C2633" s="14" t="s">
        <v>952</v>
      </c>
      <c r="D2633" s="14" t="s">
        <v>3382</v>
      </c>
      <c r="E2633" s="39"/>
      <c r="F2633" s="14"/>
      <c r="G2633" s="14"/>
      <c r="H2633" s="14">
        <v>300</v>
      </c>
      <c r="I2633" s="14">
        <v>95</v>
      </c>
      <c r="J2633" s="9">
        <v>7</v>
      </c>
      <c r="K2633" s="14">
        <v>32</v>
      </c>
      <c r="L2633" s="14">
        <v>255</v>
      </c>
      <c r="M2633" s="14">
        <v>0.39</v>
      </c>
      <c r="N2633" s="14">
        <f t="shared" si="123"/>
        <v>0.41025641025641024</v>
      </c>
      <c r="O2633" s="14">
        <f t="shared" si="124"/>
        <v>7.8987341772152044</v>
      </c>
      <c r="P2633" s="14"/>
      <c r="Q2633" s="14"/>
      <c r="R2633" s="14"/>
      <c r="W2633" t="s">
        <v>3530</v>
      </c>
      <c r="X2633" s="6">
        <v>2004</v>
      </c>
      <c r="Z2633" s="6">
        <v>0</v>
      </c>
      <c r="AD2633" s="14">
        <v>78</v>
      </c>
    </row>
    <row r="2634" spans="1:30">
      <c r="A2634" s="9">
        <v>18</v>
      </c>
      <c r="B2634" s="9" t="str">
        <f t="shared" si="125"/>
        <v>Bumper 18110C</v>
      </c>
      <c r="C2634" s="14" t="s">
        <v>1127</v>
      </c>
      <c r="D2634" s="14" t="s">
        <v>3383</v>
      </c>
      <c r="E2634" s="39"/>
      <c r="F2634" s="14"/>
      <c r="G2634" s="14"/>
      <c r="H2634" s="14">
        <v>700</v>
      </c>
      <c r="I2634" s="14">
        <v>96.7</v>
      </c>
      <c r="J2634" s="9">
        <v>4.57</v>
      </c>
      <c r="K2634" s="14">
        <v>32.200000000000003</v>
      </c>
      <c r="L2634" s="14">
        <v>359.1</v>
      </c>
      <c r="M2634" s="14">
        <v>0.36</v>
      </c>
      <c r="N2634" s="14">
        <f t="shared" si="123"/>
        <v>0.39753086419753092</v>
      </c>
      <c r="O2634" s="14">
        <f t="shared" si="124"/>
        <v>3.8131578947368401</v>
      </c>
      <c r="P2634" s="14"/>
      <c r="Q2634" s="14"/>
      <c r="R2634" s="14"/>
      <c r="W2634" t="s">
        <v>3530</v>
      </c>
      <c r="X2634" s="6">
        <v>2004</v>
      </c>
      <c r="Z2634" s="6">
        <v>0</v>
      </c>
      <c r="AD2634" s="14">
        <v>81</v>
      </c>
    </row>
    <row r="2635" spans="1:30">
      <c r="A2635" s="9">
        <v>18</v>
      </c>
      <c r="B2635" s="9" t="str">
        <f t="shared" si="125"/>
        <v>Bumper 18180C</v>
      </c>
      <c r="C2635" s="14" t="s">
        <v>1127</v>
      </c>
      <c r="D2635" s="14" t="s">
        <v>3384</v>
      </c>
      <c r="E2635" s="39"/>
      <c r="F2635" s="14"/>
      <c r="G2635" s="14"/>
      <c r="H2635" s="14">
        <v>800</v>
      </c>
      <c r="I2635" s="14">
        <v>93.3</v>
      </c>
      <c r="J2635" s="9">
        <v>4.32</v>
      </c>
      <c r="K2635" s="14">
        <v>25</v>
      </c>
      <c r="L2635" s="14">
        <v>389.2</v>
      </c>
      <c r="M2635" s="14">
        <v>0.4</v>
      </c>
      <c r="N2635" s="14">
        <f t="shared" si="123"/>
        <v>0.3968253968253968</v>
      </c>
      <c r="O2635" s="14">
        <f t="shared" si="124"/>
        <v>-49.999999999999957</v>
      </c>
      <c r="P2635" s="14"/>
      <c r="Q2635" s="14"/>
      <c r="R2635" s="14"/>
      <c r="W2635" t="s">
        <v>3530</v>
      </c>
      <c r="X2635" s="6">
        <v>2004</v>
      </c>
      <c r="Z2635" s="6">
        <v>0</v>
      </c>
      <c r="AD2635" s="14">
        <v>63</v>
      </c>
    </row>
    <row r="2636" spans="1:30">
      <c r="A2636" s="9">
        <v>18</v>
      </c>
      <c r="B2636" s="9" t="str">
        <f t="shared" si="125"/>
        <v>Bumper 18180RF</v>
      </c>
      <c r="C2636" s="14" t="s">
        <v>1127</v>
      </c>
      <c r="D2636" s="14" t="s">
        <v>3385</v>
      </c>
      <c r="E2636" s="39"/>
      <c r="F2636" s="14"/>
      <c r="G2636" s="14"/>
      <c r="H2636" s="14">
        <v>700</v>
      </c>
      <c r="I2636" s="14">
        <v>93.7</v>
      </c>
      <c r="J2636" s="9">
        <v>4.83</v>
      </c>
      <c r="K2636" s="14">
        <v>25</v>
      </c>
      <c r="L2636" s="14">
        <v>414</v>
      </c>
      <c r="M2636" s="14">
        <v>0.4</v>
      </c>
      <c r="N2636" s="14">
        <f t="shared" si="123"/>
        <v>0.3968253968253968</v>
      </c>
      <c r="O2636" s="14">
        <f t="shared" si="124"/>
        <v>-49.999999999999957</v>
      </c>
      <c r="P2636" s="14"/>
      <c r="Q2636" s="14"/>
      <c r="R2636" s="14"/>
      <c r="W2636" t="s">
        <v>3530</v>
      </c>
      <c r="X2636" s="6">
        <v>2004</v>
      </c>
      <c r="Z2636" s="6">
        <v>0</v>
      </c>
      <c r="AD2636" s="14">
        <v>63</v>
      </c>
    </row>
    <row r="2637" spans="1:30">
      <c r="A2637" s="9">
        <v>18</v>
      </c>
      <c r="B2637" s="9" t="str">
        <f t="shared" si="125"/>
        <v>Bumper 18220C</v>
      </c>
      <c r="C2637" s="14" t="s">
        <v>1127</v>
      </c>
      <c r="D2637" s="14" t="s">
        <v>3386</v>
      </c>
      <c r="E2637" s="39"/>
      <c r="F2637" s="14"/>
      <c r="G2637" s="14"/>
      <c r="H2637" s="14">
        <v>1000</v>
      </c>
      <c r="I2637" s="14">
        <v>96.6</v>
      </c>
      <c r="J2637" s="9">
        <v>4.57</v>
      </c>
      <c r="K2637" s="14">
        <v>32.200000000000003</v>
      </c>
      <c r="L2637" s="14">
        <v>268.5</v>
      </c>
      <c r="M2637" s="14">
        <v>0.27</v>
      </c>
      <c r="N2637" s="14">
        <f t="shared" si="123"/>
        <v>0.30093457943925234</v>
      </c>
      <c r="O2637" s="14">
        <f t="shared" si="124"/>
        <v>2.6265861027190374</v>
      </c>
      <c r="P2637" s="14"/>
      <c r="Q2637" s="14"/>
      <c r="R2637" s="14"/>
      <c r="W2637" t="s">
        <v>3530</v>
      </c>
      <c r="X2637" s="6">
        <v>2004</v>
      </c>
      <c r="Z2637" s="6">
        <v>0</v>
      </c>
      <c r="AD2637" s="14">
        <v>107</v>
      </c>
    </row>
    <row r="2638" spans="1:30">
      <c r="A2638" s="9">
        <v>18</v>
      </c>
      <c r="B2638" s="9" t="str">
        <f t="shared" si="125"/>
        <v>Bumper 1865C</v>
      </c>
      <c r="C2638" s="14" t="s">
        <v>1127</v>
      </c>
      <c r="D2638" s="14" t="s">
        <v>3387</v>
      </c>
      <c r="E2638" s="39"/>
      <c r="F2638" s="14"/>
      <c r="G2638" s="14"/>
      <c r="H2638" s="14">
        <v>510</v>
      </c>
      <c r="I2638" s="14">
        <v>95</v>
      </c>
      <c r="J2638" s="9">
        <v>4.32</v>
      </c>
      <c r="K2638" s="14">
        <v>28.2</v>
      </c>
      <c r="L2638" s="14">
        <v>763.8</v>
      </c>
      <c r="M2638" s="14">
        <v>0.76</v>
      </c>
      <c r="N2638" s="14">
        <f t="shared" si="123"/>
        <v>0.80571428571428572</v>
      </c>
      <c r="O2638" s="14">
        <f t="shared" si="124"/>
        <v>13.394999999999966</v>
      </c>
      <c r="P2638" s="14"/>
      <c r="Q2638" s="14"/>
      <c r="R2638" s="14"/>
      <c r="W2638" t="s">
        <v>3530</v>
      </c>
      <c r="X2638" s="6">
        <v>2004</v>
      </c>
      <c r="Z2638" s="6">
        <v>0</v>
      </c>
      <c r="AD2638" s="14">
        <v>35</v>
      </c>
    </row>
    <row r="2639" spans="1:30">
      <c r="A2639" s="9">
        <v>18</v>
      </c>
      <c r="B2639" s="9" t="str">
        <f t="shared" si="125"/>
        <v>Bumper 1865RF</v>
      </c>
      <c r="C2639" s="14" t="s">
        <v>1127</v>
      </c>
      <c r="D2639" s="14" t="s">
        <v>3388</v>
      </c>
      <c r="E2639" s="39"/>
      <c r="F2639" s="14"/>
      <c r="G2639" s="14"/>
      <c r="H2639" s="14">
        <v>510</v>
      </c>
      <c r="I2639" s="14">
        <v>91</v>
      </c>
      <c r="J2639" s="9">
        <v>5.08</v>
      </c>
      <c r="K2639" s="14">
        <v>26.9</v>
      </c>
      <c r="L2639" s="14">
        <v>355.3</v>
      </c>
      <c r="M2639" s="14">
        <v>0.76</v>
      </c>
      <c r="N2639" s="14">
        <f t="shared" si="123"/>
        <v>0.79117647058823526</v>
      </c>
      <c r="O2639" s="14">
        <f t="shared" si="124"/>
        <v>19.286792452830181</v>
      </c>
      <c r="P2639" s="14"/>
      <c r="Q2639" s="14"/>
      <c r="R2639" s="14"/>
      <c r="W2639" t="s">
        <v>3530</v>
      </c>
      <c r="X2639" s="6">
        <v>2004</v>
      </c>
      <c r="Z2639" s="6">
        <v>0</v>
      </c>
      <c r="AD2639" s="14">
        <v>34</v>
      </c>
    </row>
    <row r="2640" spans="1:30">
      <c r="A2640" s="9">
        <v>18</v>
      </c>
      <c r="B2640" s="9" t="str">
        <f t="shared" si="125"/>
        <v>Bumper 1890C</v>
      </c>
      <c r="C2640" s="14" t="s">
        <v>1127</v>
      </c>
      <c r="D2640" s="14" t="s">
        <v>3389</v>
      </c>
      <c r="E2640" s="39"/>
      <c r="F2640" s="14"/>
      <c r="G2640" s="14"/>
      <c r="H2640" s="14">
        <v>600</v>
      </c>
      <c r="I2640" s="14">
        <v>95.1</v>
      </c>
      <c r="J2640" s="9">
        <v>4.32</v>
      </c>
      <c r="K2640" s="14">
        <v>33.700000000000003</v>
      </c>
      <c r="L2640" s="14">
        <v>334.7</v>
      </c>
      <c r="M2640" s="14">
        <v>0.56000000000000005</v>
      </c>
      <c r="N2640" s="14">
        <f t="shared" si="123"/>
        <v>0.60178571428571437</v>
      </c>
      <c r="O2640" s="14">
        <f t="shared" si="124"/>
        <v>8.0649572649572647</v>
      </c>
      <c r="P2640" s="14"/>
      <c r="Q2640" s="14"/>
      <c r="R2640" s="14"/>
      <c r="W2640" t="s">
        <v>3530</v>
      </c>
      <c r="X2640" s="6">
        <v>2004</v>
      </c>
      <c r="Z2640" s="6">
        <v>0</v>
      </c>
      <c r="AD2640" s="14">
        <v>56</v>
      </c>
    </row>
    <row r="2641" spans="1:30">
      <c r="A2641" s="9">
        <v>18</v>
      </c>
      <c r="B2641" s="9" t="str">
        <f t="shared" si="125"/>
        <v>Bumper 1890RF</v>
      </c>
      <c r="C2641" s="14" t="s">
        <v>1127</v>
      </c>
      <c r="D2641" s="14" t="s">
        <v>3390</v>
      </c>
      <c r="E2641" s="39"/>
      <c r="F2641" s="14"/>
      <c r="G2641" s="14"/>
      <c r="H2641" s="14">
        <v>600</v>
      </c>
      <c r="I2641" s="14">
        <v>94.1</v>
      </c>
      <c r="J2641" s="9">
        <v>4.83</v>
      </c>
      <c r="K2641" s="14">
        <v>43.5</v>
      </c>
      <c r="L2641" s="14">
        <v>13.6</v>
      </c>
      <c r="M2641" s="14">
        <v>0.48</v>
      </c>
      <c r="N2641" s="14">
        <f t="shared" si="123"/>
        <v>0.59589041095890416</v>
      </c>
      <c r="O2641" s="14">
        <f t="shared" si="124"/>
        <v>2.4680851063829774</v>
      </c>
      <c r="P2641" s="14"/>
      <c r="Q2641" s="14"/>
      <c r="R2641" s="14"/>
      <c r="W2641" t="s">
        <v>3530</v>
      </c>
      <c r="X2641" s="6">
        <v>2004</v>
      </c>
      <c r="Z2641" s="6">
        <v>0</v>
      </c>
      <c r="AD2641" s="14">
        <v>73</v>
      </c>
    </row>
    <row r="2642" spans="1:30">
      <c r="A2642" s="9">
        <v>18</v>
      </c>
      <c r="B2642" s="9" t="str">
        <f t="shared" si="125"/>
        <v>Bumper 1890RF-8</v>
      </c>
      <c r="C2642" s="14" t="s">
        <v>1127</v>
      </c>
      <c r="D2642" s="14" t="s">
        <v>3391</v>
      </c>
      <c r="E2642" s="39"/>
      <c r="F2642" s="14"/>
      <c r="G2642" s="14"/>
      <c r="H2642" s="14">
        <v>600</v>
      </c>
      <c r="I2642" s="14">
        <v>92.2</v>
      </c>
      <c r="J2642" s="9">
        <v>7.62</v>
      </c>
      <c r="K2642" s="14">
        <v>24.2</v>
      </c>
      <c r="L2642" s="14">
        <v>439.9</v>
      </c>
      <c r="M2642" s="14">
        <v>0.53</v>
      </c>
      <c r="N2642" s="14">
        <f t="shared" si="123"/>
        <v>0.60499999999999998</v>
      </c>
      <c r="O2642" s="14">
        <f t="shared" si="124"/>
        <v>4.2753333333333376</v>
      </c>
      <c r="P2642" s="14"/>
      <c r="Q2642" s="14"/>
      <c r="R2642" s="14"/>
      <c r="W2642" t="s">
        <v>3530</v>
      </c>
      <c r="X2642" s="6">
        <v>2004</v>
      </c>
      <c r="Z2642" s="6">
        <v>0</v>
      </c>
      <c r="AD2642" s="14">
        <v>40</v>
      </c>
    </row>
    <row r="2643" spans="1:30">
      <c r="A2643" s="9">
        <v>18</v>
      </c>
      <c r="B2643" s="9" t="str">
        <f t="shared" si="125"/>
        <v>Bumper DC18105IP</v>
      </c>
      <c r="C2643" s="14" t="s">
        <v>1127</v>
      </c>
      <c r="D2643" s="14" t="s">
        <v>3392</v>
      </c>
      <c r="E2643" s="39"/>
      <c r="F2643" s="14"/>
      <c r="G2643" s="14"/>
      <c r="H2643" s="14">
        <v>1000</v>
      </c>
      <c r="I2643" s="14">
        <v>91.3</v>
      </c>
      <c r="J2643" s="9">
        <v>7.62</v>
      </c>
      <c r="K2643" s="14">
        <v>23.2</v>
      </c>
      <c r="L2643" s="14">
        <v>396.8</v>
      </c>
      <c r="M2643" s="14">
        <v>0.53</v>
      </c>
      <c r="N2643" s="14">
        <f t="shared" si="123"/>
        <v>0.59487179487179487</v>
      </c>
      <c r="O2643" s="14">
        <f t="shared" si="124"/>
        <v>4.8600790513834058</v>
      </c>
      <c r="P2643" s="14"/>
      <c r="Q2643" s="14"/>
      <c r="R2643" s="14"/>
      <c r="W2643" t="s">
        <v>3530</v>
      </c>
      <c r="X2643" s="6">
        <v>2004</v>
      </c>
      <c r="Z2643" s="6">
        <v>0</v>
      </c>
      <c r="AD2643" s="14">
        <v>39</v>
      </c>
    </row>
    <row r="2644" spans="1:30">
      <c r="A2644" s="9">
        <v>18</v>
      </c>
      <c r="B2644" s="9" t="str">
        <f t="shared" si="125"/>
        <v>Bumper DC18115X</v>
      </c>
      <c r="C2644" s="14" t="s">
        <v>1127</v>
      </c>
      <c r="D2644" s="14" t="s">
        <v>3393</v>
      </c>
      <c r="E2644" s="39"/>
      <c r="F2644" s="14"/>
      <c r="G2644" s="14"/>
      <c r="H2644" s="14">
        <v>1050</v>
      </c>
      <c r="I2644" s="14">
        <v>94.3</v>
      </c>
      <c r="J2644" s="9">
        <v>10.16</v>
      </c>
      <c r="K2644" s="14">
        <v>23</v>
      </c>
      <c r="L2644" s="14">
        <v>550.1</v>
      </c>
      <c r="M2644" s="14">
        <v>0.37</v>
      </c>
      <c r="N2644" s="14">
        <f t="shared" si="123"/>
        <v>0.39655172413793105</v>
      </c>
      <c r="O2644" s="14">
        <f t="shared" si="124"/>
        <v>5.5259740259740315</v>
      </c>
      <c r="P2644" s="14"/>
      <c r="Q2644" s="14"/>
      <c r="R2644" s="14"/>
      <c r="W2644" t="s">
        <v>3530</v>
      </c>
      <c r="X2644" s="6">
        <v>2004</v>
      </c>
      <c r="Z2644" s="6">
        <v>0</v>
      </c>
      <c r="AD2644" s="14">
        <v>58</v>
      </c>
    </row>
    <row r="2645" spans="1:30">
      <c r="A2645" s="9">
        <v>18</v>
      </c>
      <c r="B2645" s="9" t="str">
        <f t="shared" si="125"/>
        <v>Bumper DC18120C</v>
      </c>
      <c r="C2645" s="14" t="s">
        <v>1127</v>
      </c>
      <c r="D2645" s="14" t="s">
        <v>3394</v>
      </c>
      <c r="E2645" s="39"/>
      <c r="F2645" s="14"/>
      <c r="G2645" s="14"/>
      <c r="H2645" s="14">
        <v>1250</v>
      </c>
      <c r="I2645" s="14">
        <v>94.3</v>
      </c>
      <c r="J2645" s="9">
        <v>4.32</v>
      </c>
      <c r="K2645" s="14">
        <v>24.1</v>
      </c>
      <c r="L2645" s="14">
        <v>495.4</v>
      </c>
      <c r="M2645" s="14">
        <v>0.37</v>
      </c>
      <c r="N2645" s="14">
        <f t="shared" si="123"/>
        <v>0.40166666666666667</v>
      </c>
      <c r="O2645" s="14">
        <f t="shared" si="124"/>
        <v>4.6931578947368449</v>
      </c>
      <c r="P2645" s="14"/>
      <c r="Q2645" s="14"/>
      <c r="R2645" s="14"/>
      <c r="W2645" t="s">
        <v>3530</v>
      </c>
      <c r="X2645" s="6">
        <v>2004</v>
      </c>
      <c r="Z2645" s="6">
        <v>0</v>
      </c>
      <c r="AD2645" s="14">
        <v>60</v>
      </c>
    </row>
    <row r="2646" spans="1:30">
      <c r="A2646" s="9">
        <v>18</v>
      </c>
      <c r="B2646" s="9" t="str">
        <f t="shared" si="125"/>
        <v>Bumper DC18180IP</v>
      </c>
      <c r="C2646" s="14" t="s">
        <v>1127</v>
      </c>
      <c r="D2646" s="14" t="s">
        <v>3395</v>
      </c>
      <c r="E2646" s="39"/>
      <c r="F2646" s="14"/>
      <c r="G2646" s="14"/>
      <c r="H2646" s="14">
        <v>1250</v>
      </c>
      <c r="I2646" s="14">
        <v>91.6</v>
      </c>
      <c r="J2646" s="9">
        <v>8.5</v>
      </c>
      <c r="K2646" s="14">
        <v>22.2</v>
      </c>
      <c r="L2646" s="14">
        <v>429.3</v>
      </c>
      <c r="M2646" s="14">
        <v>0.46</v>
      </c>
      <c r="N2646" s="14">
        <f t="shared" si="123"/>
        <v>0.50454545454545452</v>
      </c>
      <c r="O2646" s="14">
        <f t="shared" si="124"/>
        <v>5.2102040816326616</v>
      </c>
      <c r="P2646" s="14"/>
      <c r="Q2646" s="14"/>
      <c r="R2646" s="14"/>
      <c r="W2646" t="s">
        <v>3530</v>
      </c>
      <c r="X2646" s="6">
        <v>2004</v>
      </c>
      <c r="Z2646" s="6">
        <v>0</v>
      </c>
      <c r="AD2646" s="14">
        <v>44</v>
      </c>
    </row>
    <row r="2647" spans="1:30">
      <c r="A2647" s="9">
        <v>18</v>
      </c>
      <c r="B2647" s="9" t="str">
        <f t="shared" si="125"/>
        <v>Cadence BEAST MASTER 18 DVC 2</v>
      </c>
      <c r="C2647" s="14" t="s">
        <v>849</v>
      </c>
      <c r="D2647" s="14" t="s">
        <v>3396</v>
      </c>
      <c r="E2647" s="39"/>
      <c r="F2647" s="14"/>
      <c r="G2647" s="14"/>
      <c r="H2647" s="14">
        <v>1000</v>
      </c>
      <c r="I2647" s="14">
        <v>95.4</v>
      </c>
      <c r="J2647" s="9">
        <v>7.87</v>
      </c>
      <c r="K2647" s="14">
        <v>23.2</v>
      </c>
      <c r="L2647" s="14">
        <v>483.9</v>
      </c>
      <c r="M2647" s="14">
        <v>0.26</v>
      </c>
      <c r="N2647" s="14">
        <f t="shared" si="123"/>
        <v>0.26976744186046508</v>
      </c>
      <c r="O2647" s="14">
        <f t="shared" si="124"/>
        <v>7.1809523809524203</v>
      </c>
      <c r="P2647" s="14"/>
      <c r="Q2647" s="14"/>
      <c r="R2647" s="14"/>
      <c r="W2647" t="s">
        <v>3530</v>
      </c>
      <c r="X2647" s="6">
        <v>2004</v>
      </c>
      <c r="Z2647" s="6">
        <v>0</v>
      </c>
      <c r="AD2647" s="14">
        <v>86</v>
      </c>
    </row>
    <row r="2648" spans="1:30">
      <c r="A2648" s="9">
        <v>18</v>
      </c>
      <c r="B2648" s="9" t="str">
        <f t="shared" si="125"/>
        <v>Cadence SW184-LX</v>
      </c>
      <c r="C2648" s="9" t="s">
        <v>849</v>
      </c>
      <c r="D2648" s="9" t="s">
        <v>3397</v>
      </c>
      <c r="E2648" s="38"/>
      <c r="F2648" s="9"/>
      <c r="G2648" s="9"/>
      <c r="H2648" s="9">
        <v>500</v>
      </c>
      <c r="I2648" s="9">
        <v>89</v>
      </c>
      <c r="J2648" s="9">
        <v>0.63</v>
      </c>
      <c r="K2648" s="9">
        <v>25</v>
      </c>
      <c r="L2648" s="9">
        <v>3.85</v>
      </c>
      <c r="M2648" s="9">
        <v>0.37</v>
      </c>
      <c r="N2648" s="14">
        <f t="shared" si="123"/>
        <v>0.36764705882352944</v>
      </c>
      <c r="O2648" s="14">
        <f t="shared" si="124"/>
        <v>-57.81250000000059</v>
      </c>
      <c r="P2648" s="9"/>
      <c r="Q2648" s="9"/>
      <c r="R2648" s="9"/>
      <c r="W2648" t="s">
        <v>3530</v>
      </c>
      <c r="X2648" s="6">
        <v>2004</v>
      </c>
      <c r="Z2648" s="6">
        <v>0</v>
      </c>
      <c r="AD2648" s="9">
        <v>68</v>
      </c>
    </row>
    <row r="2649" spans="1:30">
      <c r="A2649" s="9">
        <v>18</v>
      </c>
      <c r="B2649" s="9" t="str">
        <f t="shared" si="125"/>
        <v xml:space="preserve">Celestion Frontline 18 </v>
      </c>
      <c r="C2649" s="9" t="s">
        <v>960</v>
      </c>
      <c r="D2649" s="9" t="s">
        <v>3398</v>
      </c>
      <c r="E2649" s="38"/>
      <c r="F2649" s="9"/>
      <c r="G2649" s="9"/>
      <c r="H2649" s="9">
        <v>600</v>
      </c>
      <c r="I2649" s="9">
        <v>99</v>
      </c>
      <c r="J2649" s="9">
        <v>3.3</v>
      </c>
      <c r="K2649" s="9">
        <v>30</v>
      </c>
      <c r="L2649" s="9">
        <v>347.2</v>
      </c>
      <c r="M2649" s="9">
        <v>0.22</v>
      </c>
      <c r="N2649" s="14">
        <f t="shared" si="123"/>
        <v>0.2608695652173913</v>
      </c>
      <c r="O2649" s="14">
        <f t="shared" si="124"/>
        <v>1.4042553191489358</v>
      </c>
      <c r="P2649" s="9"/>
      <c r="Q2649" s="9"/>
      <c r="R2649" s="9"/>
      <c r="W2649" t="s">
        <v>3530</v>
      </c>
      <c r="X2649" s="6">
        <v>2004</v>
      </c>
      <c r="Z2649" s="6">
        <v>0</v>
      </c>
      <c r="AD2649" s="9">
        <v>115</v>
      </c>
    </row>
    <row r="2650" spans="1:30">
      <c r="A2650" s="9">
        <v>18</v>
      </c>
      <c r="B2650" s="9" t="str">
        <f t="shared" si="125"/>
        <v>Cerwin-Vega Stroker 18</v>
      </c>
      <c r="C2650" s="9" t="s">
        <v>1384</v>
      </c>
      <c r="D2650" s="9" t="s">
        <v>3399</v>
      </c>
      <c r="E2650" s="38"/>
      <c r="F2650" s="9"/>
      <c r="G2650" s="9"/>
      <c r="H2650" s="9">
        <v>1600</v>
      </c>
      <c r="I2650" s="9">
        <v>96</v>
      </c>
      <c r="J2650" s="9">
        <v>15.9</v>
      </c>
      <c r="K2650" s="9">
        <v>31.8</v>
      </c>
      <c r="L2650" s="9">
        <v>163.65</v>
      </c>
      <c r="M2650" s="9">
        <v>0.1913</v>
      </c>
      <c r="N2650" s="14">
        <f t="shared" si="123"/>
        <v>0.1962962962962963</v>
      </c>
      <c r="O2650" s="14">
        <f t="shared" si="124"/>
        <v>7.5158636026686727</v>
      </c>
      <c r="P2650" s="9"/>
      <c r="Q2650" s="9"/>
      <c r="R2650" s="9"/>
      <c r="W2650" t="s">
        <v>3530</v>
      </c>
      <c r="X2650" s="6">
        <v>2004</v>
      </c>
      <c r="Z2650" s="6">
        <v>0</v>
      </c>
      <c r="AD2650" s="9">
        <v>162</v>
      </c>
    </row>
    <row r="2651" spans="1:30">
      <c r="A2651" s="9">
        <v>18</v>
      </c>
      <c r="B2651" s="9" t="str">
        <f t="shared" si="125"/>
        <v>Craaft 18XR600</v>
      </c>
      <c r="C2651" s="9" t="s">
        <v>1135</v>
      </c>
      <c r="D2651" s="9" t="s">
        <v>3400</v>
      </c>
      <c r="E2651" s="38"/>
      <c r="F2651" s="9"/>
      <c r="G2651" s="9"/>
      <c r="H2651" s="9">
        <v>600</v>
      </c>
      <c r="I2651" s="9">
        <v>101</v>
      </c>
      <c r="J2651" s="9">
        <v>5</v>
      </c>
      <c r="K2651" s="9">
        <v>49</v>
      </c>
      <c r="L2651" s="9">
        <v>292</v>
      </c>
      <c r="M2651" s="9">
        <v>0.39</v>
      </c>
      <c r="N2651" s="14">
        <f t="shared" si="123"/>
        <v>0.41880341880341881</v>
      </c>
      <c r="O2651" s="14">
        <f t="shared" si="124"/>
        <v>5.6706231454005929</v>
      </c>
      <c r="P2651" s="9"/>
      <c r="Q2651" s="9"/>
      <c r="R2651" s="9"/>
      <c r="W2651" t="s">
        <v>3530</v>
      </c>
      <c r="X2651" s="6">
        <v>2004</v>
      </c>
      <c r="Z2651" s="6">
        <v>0</v>
      </c>
      <c r="AD2651" s="9">
        <v>117</v>
      </c>
    </row>
    <row r="2652" spans="1:30">
      <c r="A2652" s="9">
        <v>18</v>
      </c>
      <c r="B2652" s="9" t="str">
        <f t="shared" si="125"/>
        <v>Craaft 18XR800</v>
      </c>
      <c r="C2652" s="9" t="s">
        <v>1135</v>
      </c>
      <c r="D2652" s="9" t="s">
        <v>3401</v>
      </c>
      <c r="E2652" s="38"/>
      <c r="F2652" s="9"/>
      <c r="G2652" s="9"/>
      <c r="H2652" s="9">
        <v>800</v>
      </c>
      <c r="I2652" s="9">
        <v>101</v>
      </c>
      <c r="J2652" s="9">
        <v>5</v>
      </c>
      <c r="K2652" s="9">
        <v>55</v>
      </c>
      <c r="L2652" s="9">
        <v>230</v>
      </c>
      <c r="M2652" s="9">
        <v>0.39</v>
      </c>
      <c r="N2652" s="14">
        <f t="shared" si="123"/>
        <v>0.4296875</v>
      </c>
      <c r="O2652" s="14">
        <f t="shared" si="124"/>
        <v>4.2224409448818916</v>
      </c>
      <c r="P2652" s="9"/>
      <c r="Q2652" s="9"/>
      <c r="R2652" s="9"/>
      <c r="W2652" t="s">
        <v>3530</v>
      </c>
      <c r="X2652" s="6">
        <v>2004</v>
      </c>
      <c r="Z2652" s="6">
        <v>0</v>
      </c>
      <c r="AD2652" s="9">
        <v>128</v>
      </c>
    </row>
    <row r="2653" spans="1:30">
      <c r="A2653" s="9">
        <v>18</v>
      </c>
      <c r="B2653" s="9" t="str">
        <f t="shared" si="125"/>
        <v>Crunch CR18PRO-04</v>
      </c>
      <c r="C2653" s="9" t="s">
        <v>1137</v>
      </c>
      <c r="D2653" s="9" t="s">
        <v>3402</v>
      </c>
      <c r="E2653" s="38"/>
      <c r="F2653" s="9"/>
      <c r="G2653" s="9"/>
      <c r="H2653" s="9">
        <v>500</v>
      </c>
      <c r="I2653" s="9">
        <v>95</v>
      </c>
      <c r="J2653" s="9">
        <v>7.1</v>
      </c>
      <c r="K2653" s="9">
        <v>24</v>
      </c>
      <c r="L2653" s="9">
        <v>345.5</v>
      </c>
      <c r="M2653" s="9">
        <v>0.2331</v>
      </c>
      <c r="N2653" s="14">
        <f t="shared" si="123"/>
        <v>0.24</v>
      </c>
      <c r="O2653" s="14">
        <f t="shared" si="124"/>
        <v>8.1078260869565657</v>
      </c>
      <c r="P2653" s="9"/>
      <c r="Q2653" s="9"/>
      <c r="R2653" s="9"/>
      <c r="W2653" t="s">
        <v>3530</v>
      </c>
      <c r="X2653" s="6">
        <v>2004</v>
      </c>
      <c r="Z2653" s="6">
        <v>0</v>
      </c>
      <c r="AD2653" s="9">
        <v>100</v>
      </c>
    </row>
    <row r="2654" spans="1:30">
      <c r="A2654" s="9">
        <v>18</v>
      </c>
      <c r="B2654" s="9" t="str">
        <f t="shared" si="125"/>
        <v>Crunch CR18PRO-08</v>
      </c>
      <c r="C2654" s="9" t="s">
        <v>1137</v>
      </c>
      <c r="D2654" s="9" t="s">
        <v>3403</v>
      </c>
      <c r="E2654" s="38"/>
      <c r="F2654" s="9"/>
      <c r="G2654" s="9"/>
      <c r="H2654" s="9">
        <v>500</v>
      </c>
      <c r="I2654" s="9">
        <v>98</v>
      </c>
      <c r="J2654" s="9">
        <v>7.1</v>
      </c>
      <c r="K2654" s="9">
        <v>25</v>
      </c>
      <c r="L2654" s="9">
        <v>481.4</v>
      </c>
      <c r="M2654" s="9">
        <v>0.20530000000000001</v>
      </c>
      <c r="N2654" s="14">
        <f t="shared" si="123"/>
        <v>0.21008403361344538</v>
      </c>
      <c r="O2654" s="14">
        <f t="shared" si="124"/>
        <v>9.015457579483547</v>
      </c>
      <c r="P2654" s="9"/>
      <c r="Q2654" s="9"/>
      <c r="R2654" s="9"/>
      <c r="W2654" t="s">
        <v>3530</v>
      </c>
      <c r="X2654" s="6">
        <v>2004</v>
      </c>
      <c r="Z2654" s="6">
        <v>0</v>
      </c>
      <c r="AD2654" s="9">
        <v>119</v>
      </c>
    </row>
    <row r="2655" spans="1:30">
      <c r="A2655" s="9">
        <v>18</v>
      </c>
      <c r="B2655" s="9" t="str">
        <f t="shared" si="125"/>
        <v>Crunch CR18WTP-04</v>
      </c>
      <c r="C2655" s="9" t="s">
        <v>1137</v>
      </c>
      <c r="D2655" s="9" t="s">
        <v>3404</v>
      </c>
      <c r="E2655" s="38"/>
      <c r="F2655" s="9"/>
      <c r="G2655" s="9"/>
      <c r="H2655" s="9">
        <v>300</v>
      </c>
      <c r="I2655" s="9">
        <v>95</v>
      </c>
      <c r="J2655" s="9">
        <v>6.6</v>
      </c>
      <c r="K2655" s="9">
        <v>27</v>
      </c>
      <c r="L2655" s="9">
        <v>509.8</v>
      </c>
      <c r="M2655" s="9">
        <v>0.4481</v>
      </c>
      <c r="N2655" s="14">
        <f t="shared" si="123"/>
        <v>0.47368421052631576</v>
      </c>
      <c r="O2655" s="14">
        <f t="shared" si="124"/>
        <v>8.2964410615099702</v>
      </c>
      <c r="P2655" s="9"/>
      <c r="Q2655" s="9"/>
      <c r="R2655" s="9"/>
      <c r="W2655" t="s">
        <v>3530</v>
      </c>
      <c r="X2655" s="6">
        <v>2004</v>
      </c>
      <c r="Z2655" s="6">
        <v>0</v>
      </c>
      <c r="AD2655" s="9">
        <v>57</v>
      </c>
    </row>
    <row r="2656" spans="1:30">
      <c r="A2656" s="9">
        <v>18</v>
      </c>
      <c r="B2656" s="9" t="str">
        <f t="shared" si="125"/>
        <v>Crunch CR18WTP-08</v>
      </c>
      <c r="C2656" s="9" t="s">
        <v>1137</v>
      </c>
      <c r="D2656" s="9" t="s">
        <v>3405</v>
      </c>
      <c r="E2656" s="38"/>
      <c r="F2656" s="9"/>
      <c r="G2656" s="9"/>
      <c r="H2656" s="9">
        <v>350</v>
      </c>
      <c r="I2656" s="9">
        <v>96</v>
      </c>
      <c r="J2656" s="9">
        <v>6.6</v>
      </c>
      <c r="K2656" s="9">
        <v>34</v>
      </c>
      <c r="L2656" s="9">
        <v>354</v>
      </c>
      <c r="M2656" s="9">
        <v>0.54290000000000005</v>
      </c>
      <c r="N2656" s="14">
        <f t="shared" si="123"/>
        <v>0.58620689655172409</v>
      </c>
      <c r="O2656" s="14">
        <f t="shared" si="124"/>
        <v>7.3487538816784896</v>
      </c>
      <c r="P2656" s="9"/>
      <c r="Q2656" s="9"/>
      <c r="R2656" s="9"/>
      <c r="W2656" t="s">
        <v>3530</v>
      </c>
      <c r="X2656" s="6">
        <v>2004</v>
      </c>
      <c r="Z2656" s="6">
        <v>0</v>
      </c>
      <c r="AD2656" s="9">
        <v>58</v>
      </c>
    </row>
    <row r="2657" spans="1:30">
      <c r="A2657" s="9">
        <v>18</v>
      </c>
      <c r="B2657" s="9" t="str">
        <f t="shared" si="125"/>
        <v>D.A.S. 18G</v>
      </c>
      <c r="C2657" s="9" t="s">
        <v>1913</v>
      </c>
      <c r="D2657" s="9" t="s">
        <v>3406</v>
      </c>
      <c r="E2657" s="38"/>
      <c r="F2657" s="9"/>
      <c r="G2657" s="9"/>
      <c r="H2657" s="9">
        <v>700</v>
      </c>
      <c r="I2657" s="9">
        <v>99</v>
      </c>
      <c r="J2657" s="9">
        <v>6</v>
      </c>
      <c r="K2657" s="9">
        <v>32</v>
      </c>
      <c r="L2657" s="9">
        <v>343</v>
      </c>
      <c r="M2657" s="9">
        <v>0.29599999999999999</v>
      </c>
      <c r="N2657" s="14">
        <f t="shared" si="123"/>
        <v>0.31067961165048541</v>
      </c>
      <c r="O2657" s="14">
        <f t="shared" si="124"/>
        <v>6.2645502645502766</v>
      </c>
      <c r="P2657" s="9"/>
      <c r="Q2657" s="9"/>
      <c r="R2657" s="9"/>
      <c r="W2657" t="s">
        <v>3530</v>
      </c>
      <c r="X2657" s="6">
        <v>2004</v>
      </c>
      <c r="Z2657" s="6">
        <v>0</v>
      </c>
      <c r="AD2657" s="9">
        <v>103</v>
      </c>
    </row>
    <row r="2658" spans="1:30">
      <c r="A2658" s="9">
        <v>18</v>
      </c>
      <c r="B2658" s="9" t="str">
        <f t="shared" si="125"/>
        <v>D.A.S. 18GN</v>
      </c>
      <c r="C2658" s="9" t="s">
        <v>1913</v>
      </c>
      <c r="D2658" s="9" t="s">
        <v>3407</v>
      </c>
      <c r="E2658" s="38"/>
      <c r="F2658" s="9"/>
      <c r="G2658" s="9"/>
      <c r="H2658" s="9">
        <v>700</v>
      </c>
      <c r="I2658" s="9">
        <v>100</v>
      </c>
      <c r="J2658" s="9">
        <v>6</v>
      </c>
      <c r="K2658" s="9">
        <v>32</v>
      </c>
      <c r="L2658" s="9">
        <v>343</v>
      </c>
      <c r="M2658" s="9">
        <v>0.253</v>
      </c>
      <c r="N2658" s="14">
        <f t="shared" si="123"/>
        <v>0.26229508196721313</v>
      </c>
      <c r="O2658" s="14">
        <f t="shared" si="124"/>
        <v>7.1393298059964811</v>
      </c>
      <c r="P2658" s="9"/>
      <c r="Q2658" s="9"/>
      <c r="R2658" s="9"/>
      <c r="W2658" t="s">
        <v>3530</v>
      </c>
      <c r="X2658" s="6">
        <v>2004</v>
      </c>
      <c r="Z2658" s="6">
        <v>0</v>
      </c>
      <c r="AD2658" s="9">
        <v>122</v>
      </c>
    </row>
    <row r="2659" spans="1:30">
      <c r="A2659" s="9">
        <v>18</v>
      </c>
      <c r="B2659" s="9" t="str">
        <f t="shared" si="125"/>
        <v>D.A.S. 18H</v>
      </c>
      <c r="C2659" s="9" t="s">
        <v>1913</v>
      </c>
      <c r="D2659" s="9" t="s">
        <v>3408</v>
      </c>
      <c r="E2659" s="38"/>
      <c r="F2659" s="9"/>
      <c r="G2659" s="9"/>
      <c r="H2659" s="9">
        <v>600</v>
      </c>
      <c r="I2659" s="9">
        <v>97.5</v>
      </c>
      <c r="J2659" s="9">
        <v>6</v>
      </c>
      <c r="K2659" s="9">
        <v>33</v>
      </c>
      <c r="L2659" s="9">
        <v>323</v>
      </c>
      <c r="M2659" s="9">
        <v>0.28199999999999997</v>
      </c>
      <c r="N2659" s="14">
        <f t="shared" si="123"/>
        <v>0.30275229357798167</v>
      </c>
      <c r="O2659" s="14">
        <f t="shared" si="124"/>
        <v>4.1140583554376571</v>
      </c>
      <c r="P2659" s="9"/>
      <c r="Q2659" s="9"/>
      <c r="R2659" s="9"/>
      <c r="W2659" t="s">
        <v>3530</v>
      </c>
      <c r="X2659" s="6">
        <v>2004</v>
      </c>
      <c r="Z2659" s="6">
        <v>0</v>
      </c>
      <c r="AD2659" s="9">
        <v>109</v>
      </c>
    </row>
    <row r="2660" spans="1:30">
      <c r="A2660" s="9">
        <v>18</v>
      </c>
      <c r="B2660" s="9" t="str">
        <f t="shared" si="125"/>
        <v>D.A.S. 18L</v>
      </c>
      <c r="C2660" s="9" t="s">
        <v>1913</v>
      </c>
      <c r="D2660" s="9" t="s">
        <v>3409</v>
      </c>
      <c r="E2660" s="38"/>
      <c r="F2660" s="9"/>
      <c r="G2660" s="9"/>
      <c r="H2660" s="9">
        <v>400</v>
      </c>
      <c r="I2660" s="9">
        <v>99</v>
      </c>
      <c r="J2660" s="9">
        <v>6</v>
      </c>
      <c r="K2660" s="9">
        <v>31</v>
      </c>
      <c r="L2660" s="9">
        <v>466</v>
      </c>
      <c r="M2660" s="9">
        <v>0.41299999999999998</v>
      </c>
      <c r="N2660" s="14">
        <f t="shared" si="123"/>
        <v>0.44285714285714284</v>
      </c>
      <c r="O2660" s="14">
        <f t="shared" si="124"/>
        <v>6.1258373205741723</v>
      </c>
      <c r="P2660" s="9"/>
      <c r="Q2660" s="9"/>
      <c r="R2660" s="9"/>
      <c r="W2660" t="s">
        <v>3530</v>
      </c>
      <c r="X2660" s="6">
        <v>2004</v>
      </c>
      <c r="Z2660" s="6">
        <v>0</v>
      </c>
      <c r="AD2660" s="9">
        <v>70</v>
      </c>
    </row>
    <row r="2661" spans="1:30">
      <c r="A2661" s="9">
        <v>18</v>
      </c>
      <c r="B2661" s="9" t="str">
        <f t="shared" si="125"/>
        <v>D.A.S. 18P</v>
      </c>
      <c r="C2661" s="9" t="s">
        <v>1913</v>
      </c>
      <c r="D2661" s="9" t="s">
        <v>3410</v>
      </c>
      <c r="E2661" s="38"/>
      <c r="F2661" s="9"/>
      <c r="G2661" s="9"/>
      <c r="H2661" s="9">
        <v>400</v>
      </c>
      <c r="I2661" s="9">
        <v>97.5</v>
      </c>
      <c r="J2661" s="9">
        <v>6</v>
      </c>
      <c r="K2661" s="9">
        <v>31</v>
      </c>
      <c r="L2661" s="9">
        <v>396</v>
      </c>
      <c r="M2661" s="9">
        <v>0.47399999999999998</v>
      </c>
      <c r="N2661" s="14">
        <f t="shared" si="123"/>
        <v>0.5</v>
      </c>
      <c r="O2661" s="14">
        <f t="shared" si="124"/>
        <v>9.1153846153846168</v>
      </c>
      <c r="P2661" s="9"/>
      <c r="Q2661" s="9"/>
      <c r="R2661" s="9"/>
      <c r="W2661" t="s">
        <v>3530</v>
      </c>
      <c r="X2661" s="6">
        <v>2004</v>
      </c>
      <c r="Z2661" s="6">
        <v>0</v>
      </c>
      <c r="AD2661" s="9">
        <v>62</v>
      </c>
    </row>
    <row r="2662" spans="1:30">
      <c r="A2662" s="9">
        <v>18</v>
      </c>
      <c r="B2662" s="9" t="str">
        <f t="shared" si="125"/>
        <v>D.A.S. 18S</v>
      </c>
      <c r="C2662" s="9" t="s">
        <v>1913</v>
      </c>
      <c r="D2662" s="9" t="s">
        <v>3411</v>
      </c>
      <c r="E2662" s="38"/>
      <c r="F2662" s="9"/>
      <c r="G2662" s="9"/>
      <c r="H2662" s="9">
        <v>800</v>
      </c>
      <c r="I2662" s="9">
        <v>98</v>
      </c>
      <c r="J2662" s="9">
        <v>8</v>
      </c>
      <c r="K2662" s="9">
        <v>33</v>
      </c>
      <c r="L2662" s="9">
        <v>303</v>
      </c>
      <c r="M2662" s="9">
        <v>0.32900000000000001</v>
      </c>
      <c r="N2662" s="14">
        <f t="shared" si="123"/>
        <v>0.3473684210526316</v>
      </c>
      <c r="O2662" s="14">
        <f t="shared" si="124"/>
        <v>6.2217765042979911</v>
      </c>
      <c r="P2662" s="9"/>
      <c r="Q2662" s="9"/>
      <c r="R2662" s="9"/>
      <c r="W2662" t="s">
        <v>3530</v>
      </c>
      <c r="X2662" s="6">
        <v>2004</v>
      </c>
      <c r="Z2662" s="6">
        <v>0</v>
      </c>
      <c r="AD2662" s="9">
        <v>95</v>
      </c>
    </row>
    <row r="2663" spans="1:30">
      <c r="A2663" s="9">
        <v>18</v>
      </c>
      <c r="B2663" s="9" t="str">
        <f t="shared" si="125"/>
        <v>EAW L18/851K</v>
      </c>
      <c r="C2663" s="9" t="s">
        <v>2470</v>
      </c>
      <c r="D2663" s="9" t="s">
        <v>3412</v>
      </c>
      <c r="E2663" s="38"/>
      <c r="F2663" s="9"/>
      <c r="G2663" s="9"/>
      <c r="H2663" s="9">
        <v>400</v>
      </c>
      <c r="I2663" s="9">
        <v>97</v>
      </c>
      <c r="J2663" s="9">
        <v>4.5</v>
      </c>
      <c r="K2663" s="9">
        <v>39</v>
      </c>
      <c r="L2663" s="9">
        <v>200</v>
      </c>
      <c r="M2663" s="9">
        <v>0.3574</v>
      </c>
      <c r="N2663" s="14">
        <f t="shared" si="123"/>
        <v>0.37864077669902912</v>
      </c>
      <c r="O2663" s="14">
        <f t="shared" si="124"/>
        <v>6.3710576835176926</v>
      </c>
      <c r="P2663" s="9"/>
      <c r="Q2663" s="9"/>
      <c r="R2663" s="9"/>
      <c r="W2663" t="s">
        <v>3530</v>
      </c>
      <c r="X2663" s="6">
        <v>2004</v>
      </c>
      <c r="Z2663" s="6">
        <v>0</v>
      </c>
      <c r="AD2663" s="9">
        <v>103</v>
      </c>
    </row>
    <row r="2664" spans="1:30">
      <c r="A2664" s="9">
        <v>18</v>
      </c>
      <c r="B2664" s="9" t="str">
        <f t="shared" si="125"/>
        <v>EAW PRO L18/551</v>
      </c>
      <c r="C2664" s="9" t="s">
        <v>2470</v>
      </c>
      <c r="D2664" s="9" t="s">
        <v>3413</v>
      </c>
      <c r="E2664" s="38"/>
      <c r="F2664" s="9"/>
      <c r="G2664" s="9"/>
      <c r="H2664" s="9">
        <v>400</v>
      </c>
      <c r="I2664" s="9">
        <v>98</v>
      </c>
      <c r="J2664" s="9">
        <v>5</v>
      </c>
      <c r="K2664" s="9">
        <v>23</v>
      </c>
      <c r="L2664" s="9">
        <v>700</v>
      </c>
      <c r="M2664" s="9">
        <v>0.22570000000000001</v>
      </c>
      <c r="N2664" s="14">
        <f t="shared" si="123"/>
        <v>0.23</v>
      </c>
      <c r="O2664" s="14">
        <f t="shared" si="124"/>
        <v>12.072325581395384</v>
      </c>
      <c r="P2664" s="9"/>
      <c r="Q2664" s="9"/>
      <c r="R2664" s="9"/>
      <c r="W2664" t="s">
        <v>3530</v>
      </c>
      <c r="X2664" s="6">
        <v>2004</v>
      </c>
      <c r="Z2664" s="6">
        <v>0</v>
      </c>
      <c r="AD2664" s="9">
        <v>100</v>
      </c>
    </row>
    <row r="2665" spans="1:30">
      <c r="A2665" s="9">
        <v>18</v>
      </c>
      <c r="B2665" s="9" t="str">
        <f t="shared" si="125"/>
        <v>Eighteen Sound 18LW1250 8 ohm</v>
      </c>
      <c r="C2665" s="9" t="s">
        <v>1145</v>
      </c>
      <c r="D2665" s="9" t="s">
        <v>3414</v>
      </c>
      <c r="E2665" s="38"/>
      <c r="F2665" s="9"/>
      <c r="G2665" s="9"/>
      <c r="H2665" s="9">
        <v>1000</v>
      </c>
      <c r="I2665" s="9">
        <v>98</v>
      </c>
      <c r="J2665" s="9">
        <v>9</v>
      </c>
      <c r="K2665" s="9">
        <v>35</v>
      </c>
      <c r="L2665" s="9">
        <v>268</v>
      </c>
      <c r="M2665" s="9">
        <v>0.27</v>
      </c>
      <c r="N2665" s="14">
        <f t="shared" si="123"/>
        <v>0.28000000000000003</v>
      </c>
      <c r="O2665" s="14">
        <f t="shared" si="124"/>
        <v>7.5600000000000103</v>
      </c>
      <c r="P2665" s="9"/>
      <c r="Q2665" s="9"/>
      <c r="R2665" s="9"/>
      <c r="W2665" t="s">
        <v>3530</v>
      </c>
      <c r="X2665" s="6">
        <v>2004</v>
      </c>
      <c r="Z2665" s="6">
        <v>0</v>
      </c>
      <c r="AD2665" s="9">
        <v>125</v>
      </c>
    </row>
    <row r="2666" spans="1:30">
      <c r="A2666" s="9">
        <v>18</v>
      </c>
      <c r="B2666" s="9" t="str">
        <f t="shared" si="125"/>
        <v>Eighteen Sound 18LW1400 8 ohm</v>
      </c>
      <c r="C2666" s="9" t="s">
        <v>1145</v>
      </c>
      <c r="D2666" s="9" t="s">
        <v>3415</v>
      </c>
      <c r="E2666" s="38"/>
      <c r="F2666" s="9"/>
      <c r="G2666" s="9"/>
      <c r="H2666" s="9">
        <v>1000</v>
      </c>
      <c r="I2666" s="9">
        <v>98</v>
      </c>
      <c r="J2666" s="9">
        <v>9</v>
      </c>
      <c r="K2666" s="9">
        <v>31</v>
      </c>
      <c r="L2666" s="9">
        <v>297</v>
      </c>
      <c r="M2666" s="9">
        <v>0.28999999999999998</v>
      </c>
      <c r="N2666" s="14">
        <f t="shared" si="123"/>
        <v>0.31</v>
      </c>
      <c r="O2666" s="14">
        <f t="shared" si="124"/>
        <v>4.4950000000000001</v>
      </c>
      <c r="P2666" s="9"/>
      <c r="Q2666" s="9"/>
      <c r="R2666" s="9"/>
      <c r="W2666" t="s">
        <v>3530</v>
      </c>
      <c r="X2666" s="6">
        <v>2004</v>
      </c>
      <c r="Z2666" s="6">
        <v>0</v>
      </c>
      <c r="AD2666" s="9">
        <v>100</v>
      </c>
    </row>
    <row r="2667" spans="1:30">
      <c r="A2667" s="9">
        <v>18</v>
      </c>
      <c r="B2667" s="9" t="str">
        <f t="shared" si="125"/>
        <v>Eighteen Sound 18LW800 8 ohm</v>
      </c>
      <c r="C2667" s="9" t="s">
        <v>1145</v>
      </c>
      <c r="D2667" s="9" t="s">
        <v>3416</v>
      </c>
      <c r="E2667" s="38"/>
      <c r="F2667" s="9"/>
      <c r="G2667" s="9"/>
      <c r="H2667" s="9">
        <v>500</v>
      </c>
      <c r="I2667" s="9">
        <v>99.5</v>
      </c>
      <c r="J2667" s="9">
        <v>8</v>
      </c>
      <c r="K2667" s="9">
        <v>29</v>
      </c>
      <c r="L2667" s="9">
        <v>448</v>
      </c>
      <c r="M2667" s="9">
        <v>0.27</v>
      </c>
      <c r="N2667" s="14">
        <f t="shared" si="123"/>
        <v>0.28999999999999998</v>
      </c>
      <c r="O2667" s="14">
        <f t="shared" si="124"/>
        <v>3.9150000000000102</v>
      </c>
      <c r="P2667" s="9"/>
      <c r="Q2667" s="9"/>
      <c r="R2667" s="9"/>
      <c r="W2667" t="s">
        <v>3530</v>
      </c>
      <c r="X2667" s="6">
        <v>2004</v>
      </c>
      <c r="Z2667" s="6">
        <v>0</v>
      </c>
      <c r="AD2667" s="9">
        <v>100</v>
      </c>
    </row>
    <row r="2668" spans="1:30">
      <c r="A2668" s="9">
        <v>18</v>
      </c>
      <c r="B2668" s="9" t="str">
        <f t="shared" si="125"/>
        <v>Eighteen Sound 18ND930 8 ohm</v>
      </c>
      <c r="C2668" s="9" t="s">
        <v>1145</v>
      </c>
      <c r="D2668" s="9" t="s">
        <v>3417</v>
      </c>
      <c r="E2668" s="38"/>
      <c r="F2668" s="9"/>
      <c r="G2668" s="9"/>
      <c r="H2668" s="9">
        <v>500</v>
      </c>
      <c r="I2668" s="9">
        <v>99</v>
      </c>
      <c r="J2668" s="9">
        <v>7.5</v>
      </c>
      <c r="K2668" s="9">
        <v>33</v>
      </c>
      <c r="L2668" s="9">
        <v>316</v>
      </c>
      <c r="M2668" s="9">
        <v>0.28000000000000003</v>
      </c>
      <c r="N2668" s="14">
        <f t="shared" si="123"/>
        <v>0.28947368421052633</v>
      </c>
      <c r="O2668" s="14">
        <f t="shared" si="124"/>
        <v>8.5555555555555767</v>
      </c>
      <c r="P2668" s="9"/>
      <c r="Q2668" s="9"/>
      <c r="R2668" s="9"/>
      <c r="W2668" t="s">
        <v>3530</v>
      </c>
      <c r="X2668" s="6">
        <v>2004</v>
      </c>
      <c r="Z2668" s="6">
        <v>0</v>
      </c>
      <c r="AD2668" s="9">
        <v>114</v>
      </c>
    </row>
    <row r="2669" spans="1:30">
      <c r="A2669" s="9">
        <v>18</v>
      </c>
      <c r="B2669" s="9" t="str">
        <f t="shared" si="125"/>
        <v>Eighteen Sound 18ND9300 8 ohm</v>
      </c>
      <c r="C2669" s="9" t="s">
        <v>1145</v>
      </c>
      <c r="D2669" s="9" t="s">
        <v>3418</v>
      </c>
      <c r="E2669" s="38"/>
      <c r="F2669" s="9"/>
      <c r="G2669" s="9"/>
      <c r="H2669" s="9">
        <v>900</v>
      </c>
      <c r="I2669" s="9">
        <v>98</v>
      </c>
      <c r="J2669" s="9">
        <v>9.5</v>
      </c>
      <c r="K2669" s="9">
        <v>30</v>
      </c>
      <c r="L2669" s="9">
        <v>322</v>
      </c>
      <c r="M2669" s="9">
        <v>0.28000000000000003</v>
      </c>
      <c r="N2669" s="14">
        <f t="shared" si="123"/>
        <v>0.29126213592233008</v>
      </c>
      <c r="O2669" s="14">
        <f t="shared" si="124"/>
        <v>7.2413793103448532</v>
      </c>
      <c r="P2669" s="9"/>
      <c r="Q2669" s="9"/>
      <c r="R2669" s="9"/>
      <c r="W2669" t="s">
        <v>3530</v>
      </c>
      <c r="X2669" s="6">
        <v>2004</v>
      </c>
      <c r="Z2669" s="6">
        <v>0</v>
      </c>
      <c r="AD2669" s="9">
        <v>103</v>
      </c>
    </row>
    <row r="2670" spans="1:30">
      <c r="A2670" s="9">
        <v>18</v>
      </c>
      <c r="B2670" s="9" t="str">
        <f t="shared" si="125"/>
        <v>Eighteen Sound 18W1000 8 ohm</v>
      </c>
      <c r="C2670" s="9" t="s">
        <v>1145</v>
      </c>
      <c r="D2670" s="9" t="s">
        <v>3419</v>
      </c>
      <c r="E2670" s="38"/>
      <c r="F2670" s="9"/>
      <c r="G2670" s="9"/>
      <c r="H2670" s="9">
        <v>1000</v>
      </c>
      <c r="I2670" s="9">
        <v>98</v>
      </c>
      <c r="J2670" s="9">
        <v>7</v>
      </c>
      <c r="K2670" s="9">
        <v>35</v>
      </c>
      <c r="L2670" s="9">
        <v>268</v>
      </c>
      <c r="M2670" s="9">
        <v>0.23</v>
      </c>
      <c r="N2670" s="14">
        <f t="shared" si="123"/>
        <v>0.23972602739726026</v>
      </c>
      <c r="O2670" s="14">
        <f t="shared" si="124"/>
        <v>5.6690140845070589</v>
      </c>
      <c r="P2670" s="9"/>
      <c r="Q2670" s="9"/>
      <c r="R2670" s="9"/>
      <c r="W2670" t="s">
        <v>3530</v>
      </c>
      <c r="X2670" s="6">
        <v>2004</v>
      </c>
      <c r="Z2670" s="6">
        <v>0</v>
      </c>
      <c r="AD2670" s="9">
        <v>146</v>
      </c>
    </row>
    <row r="2671" spans="1:30">
      <c r="A2671" s="9">
        <v>18</v>
      </c>
      <c r="B2671" s="9" t="str">
        <f t="shared" si="125"/>
        <v>Eighteen Sound 18W1300 8 ohm</v>
      </c>
      <c r="C2671" s="9" t="s">
        <v>1145</v>
      </c>
      <c r="D2671" s="9" t="s">
        <v>3420</v>
      </c>
      <c r="E2671" s="38"/>
      <c r="F2671" s="9"/>
      <c r="G2671" s="9"/>
      <c r="H2671" s="9">
        <v>1000</v>
      </c>
      <c r="I2671" s="9">
        <v>99.5</v>
      </c>
      <c r="J2671" s="9">
        <v>8.5</v>
      </c>
      <c r="K2671" s="9">
        <v>35</v>
      </c>
      <c r="L2671" s="9">
        <v>336</v>
      </c>
      <c r="M2671" s="9">
        <v>0.33</v>
      </c>
      <c r="N2671" s="14">
        <f t="shared" si="123"/>
        <v>0.35</v>
      </c>
      <c r="O2671" s="14">
        <f t="shared" si="124"/>
        <v>5.775000000000003</v>
      </c>
      <c r="P2671" s="9"/>
      <c r="Q2671" s="9"/>
      <c r="R2671" s="9"/>
      <c r="W2671" t="s">
        <v>3530</v>
      </c>
      <c r="X2671" s="6">
        <v>2004</v>
      </c>
      <c r="Z2671" s="6">
        <v>0</v>
      </c>
      <c r="AD2671" s="9">
        <v>100</v>
      </c>
    </row>
    <row r="2672" spans="1:30">
      <c r="A2672" s="9">
        <v>18</v>
      </c>
      <c r="B2672" s="9" t="str">
        <f t="shared" si="125"/>
        <v>Electro Voice DL18MT</v>
      </c>
      <c r="C2672" s="9" t="s">
        <v>1927</v>
      </c>
      <c r="D2672" s="9" t="s">
        <v>3421</v>
      </c>
      <c r="E2672" s="38"/>
      <c r="F2672" s="9"/>
      <c r="G2672" s="9"/>
      <c r="H2672" s="9">
        <v>400</v>
      </c>
      <c r="I2672" s="9">
        <v>94</v>
      </c>
      <c r="J2672" s="9">
        <v>5.59</v>
      </c>
      <c r="K2672" s="9">
        <v>32.93</v>
      </c>
      <c r="L2672" s="9">
        <v>435.72</v>
      </c>
      <c r="M2672" s="9">
        <v>0.35949999999999999</v>
      </c>
      <c r="N2672" s="14">
        <f t="shared" si="123"/>
        <v>0.38290697674418606</v>
      </c>
      <c r="O2672" s="14">
        <f t="shared" si="124"/>
        <v>5.8809413810233337</v>
      </c>
      <c r="P2672" s="9"/>
      <c r="Q2672" s="9"/>
      <c r="R2672" s="9"/>
      <c r="W2672" t="s">
        <v>3530</v>
      </c>
      <c r="X2672" s="6">
        <v>2004</v>
      </c>
      <c r="Z2672" s="6">
        <v>0</v>
      </c>
      <c r="AD2672" s="9">
        <v>86</v>
      </c>
    </row>
    <row r="2673" spans="1:30">
      <c r="A2673" s="9">
        <v>18</v>
      </c>
      <c r="B2673" s="9" t="str">
        <f t="shared" si="125"/>
        <v>Electro Voice EVX180B</v>
      </c>
      <c r="C2673" s="9" t="s">
        <v>1927</v>
      </c>
      <c r="D2673" s="9" t="s">
        <v>3422</v>
      </c>
      <c r="E2673" s="38"/>
      <c r="F2673" s="9"/>
      <c r="G2673" s="9"/>
      <c r="H2673" s="9">
        <v>600</v>
      </c>
      <c r="I2673" s="9">
        <v>95</v>
      </c>
      <c r="J2673" s="9">
        <v>6.35</v>
      </c>
      <c r="K2673" s="9">
        <v>39.880000000000003</v>
      </c>
      <c r="L2673" s="9">
        <v>284.17</v>
      </c>
      <c r="M2673" s="9">
        <v>0.45119999999999999</v>
      </c>
      <c r="N2673" s="14">
        <f t="shared" si="123"/>
        <v>0.46917647058823531</v>
      </c>
      <c r="O2673" s="14">
        <f t="shared" si="124"/>
        <v>11.776083769633514</v>
      </c>
      <c r="P2673" s="9"/>
      <c r="Q2673" s="9"/>
      <c r="R2673" s="9"/>
      <c r="W2673" t="s">
        <v>3530</v>
      </c>
      <c r="X2673" s="6">
        <v>2004</v>
      </c>
      <c r="Z2673" s="6">
        <v>0</v>
      </c>
      <c r="AD2673" s="9">
        <v>85</v>
      </c>
    </row>
    <row r="2674" spans="1:30">
      <c r="A2674" s="9">
        <v>18</v>
      </c>
      <c r="B2674" s="9" t="str">
        <f t="shared" si="125"/>
        <v>Eminence Kappa 18</v>
      </c>
      <c r="C2674" s="9" t="s">
        <v>1148</v>
      </c>
      <c r="D2674" s="9" t="s">
        <v>3423</v>
      </c>
      <c r="E2674" s="38"/>
      <c r="F2674" s="9"/>
      <c r="G2674" s="9"/>
      <c r="H2674" s="9">
        <v>500</v>
      </c>
      <c r="I2674" s="9"/>
      <c r="J2674" s="9">
        <v>4.8</v>
      </c>
      <c r="K2674" s="9">
        <v>28</v>
      </c>
      <c r="L2674" s="9">
        <v>475.7</v>
      </c>
      <c r="M2674" s="9">
        <v>0.41</v>
      </c>
      <c r="N2674" s="14">
        <f t="shared" si="123"/>
        <v>0.43076923076923079</v>
      </c>
      <c r="O2674" s="14">
        <f t="shared" si="124"/>
        <v>8.5037037037036889</v>
      </c>
      <c r="P2674" s="9"/>
      <c r="Q2674" s="9"/>
      <c r="R2674" s="9"/>
      <c r="W2674" t="s">
        <v>3530</v>
      </c>
      <c r="X2674" s="6">
        <v>2004</v>
      </c>
      <c r="Z2674" s="6">
        <v>0</v>
      </c>
      <c r="AD2674" s="9">
        <v>65</v>
      </c>
    </row>
    <row r="2675" spans="1:30">
      <c r="A2675" s="9">
        <v>18</v>
      </c>
      <c r="B2675" s="9" t="str">
        <f t="shared" si="125"/>
        <v>Eminence Kilomax 18</v>
      </c>
      <c r="C2675" s="9" t="s">
        <v>1148</v>
      </c>
      <c r="D2675" s="9" t="s">
        <v>3424</v>
      </c>
      <c r="E2675" s="38"/>
      <c r="F2675" s="9"/>
      <c r="G2675" s="9"/>
      <c r="H2675" s="9">
        <v>1250</v>
      </c>
      <c r="I2675" s="9"/>
      <c r="J2675" s="9">
        <v>9.8000000000000007</v>
      </c>
      <c r="K2675" s="9">
        <v>33</v>
      </c>
      <c r="L2675" s="9">
        <v>239.9</v>
      </c>
      <c r="M2675" s="9">
        <v>0.56000000000000005</v>
      </c>
      <c r="N2675" s="14">
        <f t="shared" si="123"/>
        <v>0.57894736842105265</v>
      </c>
      <c r="O2675" s="14">
        <f t="shared" si="124"/>
        <v>17.111111111111153</v>
      </c>
      <c r="P2675" s="9"/>
      <c r="Q2675" s="9"/>
      <c r="R2675" s="9"/>
      <c r="W2675" t="s">
        <v>3530</v>
      </c>
      <c r="X2675" s="6">
        <v>2004</v>
      </c>
      <c r="Z2675" s="6">
        <v>0</v>
      </c>
      <c r="AD2675" s="9">
        <v>57</v>
      </c>
    </row>
    <row r="2676" spans="1:30">
      <c r="A2676" s="9">
        <v>18</v>
      </c>
      <c r="B2676" s="9" t="str">
        <f t="shared" si="125"/>
        <v>Eminence Magnum 18HO</v>
      </c>
      <c r="C2676" s="9" t="s">
        <v>1148</v>
      </c>
      <c r="D2676" s="9" t="s">
        <v>3425</v>
      </c>
      <c r="E2676" s="38"/>
      <c r="F2676" s="9"/>
      <c r="G2676" s="9"/>
      <c r="H2676" s="9">
        <v>650</v>
      </c>
      <c r="I2676" s="9"/>
      <c r="J2676" s="9">
        <v>4.8</v>
      </c>
      <c r="K2676" s="9">
        <v>30</v>
      </c>
      <c r="L2676" s="9">
        <v>411</v>
      </c>
      <c r="M2676" s="9">
        <v>0.3</v>
      </c>
      <c r="N2676" s="14">
        <f t="shared" si="123"/>
        <v>0.3</v>
      </c>
      <c r="O2676" s="14" t="e">
        <f t="shared" si="124"/>
        <v>#DIV/0!</v>
      </c>
      <c r="P2676" s="9"/>
      <c r="Q2676" s="9"/>
      <c r="R2676" s="9"/>
      <c r="W2676" t="s">
        <v>3530</v>
      </c>
      <c r="X2676" s="6">
        <v>2004</v>
      </c>
      <c r="Z2676" s="6">
        <v>0</v>
      </c>
      <c r="AD2676" s="9">
        <v>100</v>
      </c>
    </row>
    <row r="2677" spans="1:30">
      <c r="A2677" s="9">
        <v>18</v>
      </c>
      <c r="B2677" s="9" t="str">
        <f t="shared" si="125"/>
        <v>Eminence Magnum 18LF</v>
      </c>
      <c r="C2677" s="9" t="s">
        <v>1148</v>
      </c>
      <c r="D2677" s="9" t="s">
        <v>3426</v>
      </c>
      <c r="E2677" s="38"/>
      <c r="F2677" s="9"/>
      <c r="G2677" s="9"/>
      <c r="H2677" s="9">
        <v>800</v>
      </c>
      <c r="I2677" s="9"/>
      <c r="J2677" s="9">
        <v>6.4</v>
      </c>
      <c r="K2677" s="9">
        <v>32</v>
      </c>
      <c r="L2677" s="9">
        <v>254</v>
      </c>
      <c r="M2677" s="9">
        <v>0.32</v>
      </c>
      <c r="N2677" s="14">
        <f t="shared" si="123"/>
        <v>0.32989690721649484</v>
      </c>
      <c r="O2677" s="14">
        <f t="shared" si="124"/>
        <v>10.666666666666666</v>
      </c>
      <c r="P2677" s="9"/>
      <c r="Q2677" s="9"/>
      <c r="R2677" s="9"/>
      <c r="W2677" t="s">
        <v>3530</v>
      </c>
      <c r="X2677" s="6">
        <v>2004</v>
      </c>
      <c r="Z2677" s="6">
        <v>0</v>
      </c>
      <c r="AD2677" s="9">
        <v>97</v>
      </c>
    </row>
    <row r="2678" spans="1:30">
      <c r="A2678" s="9">
        <v>18</v>
      </c>
      <c r="B2678" s="9" t="str">
        <f t="shared" si="125"/>
        <v>Eminence Omega Pro 18A</v>
      </c>
      <c r="C2678" s="9" t="s">
        <v>1148</v>
      </c>
      <c r="D2678" s="9" t="s">
        <v>3427</v>
      </c>
      <c r="E2678" s="38"/>
      <c r="F2678" s="9"/>
      <c r="G2678" s="9"/>
      <c r="H2678" s="9">
        <v>800</v>
      </c>
      <c r="I2678" s="9"/>
      <c r="J2678" s="9">
        <v>4.8</v>
      </c>
      <c r="K2678" s="9">
        <v>28</v>
      </c>
      <c r="L2678" s="9">
        <v>354</v>
      </c>
      <c r="M2678" s="9">
        <v>0.24</v>
      </c>
      <c r="N2678" s="14">
        <f t="shared" si="123"/>
        <v>0.25</v>
      </c>
      <c r="O2678" s="14">
        <f t="shared" si="124"/>
        <v>5.9999999999999893</v>
      </c>
      <c r="P2678" s="9"/>
      <c r="Q2678" s="9"/>
      <c r="R2678" s="9"/>
      <c r="W2678" t="s">
        <v>3530</v>
      </c>
      <c r="X2678" s="6">
        <v>2004</v>
      </c>
      <c r="Z2678" s="6">
        <v>0</v>
      </c>
      <c r="AD2678" s="9">
        <v>112</v>
      </c>
    </row>
    <row r="2679" spans="1:30">
      <c r="A2679" s="9">
        <v>18</v>
      </c>
      <c r="B2679" s="9" t="str">
        <f t="shared" si="125"/>
        <v>Fane 18XB</v>
      </c>
      <c r="C2679" s="9" t="s">
        <v>974</v>
      </c>
      <c r="D2679" s="9" t="s">
        <v>533</v>
      </c>
      <c r="E2679" s="38"/>
      <c r="F2679" s="9"/>
      <c r="G2679" s="9"/>
      <c r="H2679" s="9">
        <v>30</v>
      </c>
      <c r="I2679" s="9"/>
      <c r="J2679" s="9">
        <v>9.1</v>
      </c>
      <c r="K2679" s="9">
        <v>32.9</v>
      </c>
      <c r="L2679" s="9">
        <v>226</v>
      </c>
      <c r="M2679" s="9">
        <v>0.14000000000000001</v>
      </c>
      <c r="N2679" s="14">
        <f t="shared" si="123"/>
        <v>0.15022831050228311</v>
      </c>
      <c r="O2679" s="14">
        <f t="shared" si="124"/>
        <v>2.0562500000000035</v>
      </c>
      <c r="P2679" s="9"/>
      <c r="Q2679" s="9"/>
      <c r="R2679" s="9"/>
      <c r="W2679" t="s">
        <v>3530</v>
      </c>
      <c r="X2679" s="6">
        <v>2004</v>
      </c>
      <c r="Z2679" s="6">
        <v>0</v>
      </c>
      <c r="AD2679" s="9">
        <v>219</v>
      </c>
    </row>
    <row r="2680" spans="1:30">
      <c r="A2680" s="9">
        <v>18</v>
      </c>
      <c r="B2680" s="9" t="str">
        <f t="shared" si="125"/>
        <v>Fane BASS300</v>
      </c>
      <c r="C2680" s="9" t="s">
        <v>974</v>
      </c>
      <c r="D2680" s="9" t="s">
        <v>3428</v>
      </c>
      <c r="E2680" s="38"/>
      <c r="F2680" s="9"/>
      <c r="G2680" s="9"/>
      <c r="H2680" s="9">
        <v>150</v>
      </c>
      <c r="I2680" s="9"/>
      <c r="J2680" s="9">
        <v>8.8000000000000007</v>
      </c>
      <c r="K2680" s="9">
        <v>30</v>
      </c>
      <c r="L2680" s="9">
        <v>471.9</v>
      </c>
      <c r="M2680" s="9">
        <v>0.38</v>
      </c>
      <c r="N2680" s="14">
        <f t="shared" si="123"/>
        <v>0.44117647058823528</v>
      </c>
      <c r="O2680" s="14">
        <f t="shared" si="124"/>
        <v>2.7403846153846136</v>
      </c>
      <c r="P2680" s="9"/>
      <c r="Q2680" s="9"/>
      <c r="R2680" s="9"/>
      <c r="W2680" t="s">
        <v>3530</v>
      </c>
      <c r="X2680" s="6">
        <v>2004</v>
      </c>
      <c r="Z2680" s="6">
        <v>0</v>
      </c>
      <c r="AD2680" s="9">
        <v>68</v>
      </c>
    </row>
    <row r="2681" spans="1:30">
      <c r="A2681" s="9">
        <v>18</v>
      </c>
      <c r="B2681" s="9" t="str">
        <f t="shared" si="125"/>
        <v>Fane Classic 18/300</v>
      </c>
      <c r="C2681" s="9" t="s">
        <v>974</v>
      </c>
      <c r="D2681" s="9" t="s">
        <v>3429</v>
      </c>
      <c r="E2681" s="38"/>
      <c r="F2681" s="9"/>
      <c r="G2681" s="9"/>
      <c r="H2681" s="9">
        <v>300</v>
      </c>
      <c r="I2681" s="9">
        <v>98</v>
      </c>
      <c r="J2681" s="9"/>
      <c r="K2681" s="9">
        <v>30</v>
      </c>
      <c r="L2681" s="9">
        <v>444.21</v>
      </c>
      <c r="M2681" s="9">
        <v>0.38</v>
      </c>
      <c r="N2681" s="14">
        <f t="shared" si="123"/>
        <v>0</v>
      </c>
      <c r="O2681" s="14">
        <f t="shared" si="124"/>
        <v>0</v>
      </c>
      <c r="P2681" s="9"/>
      <c r="Q2681" s="9"/>
      <c r="R2681" s="9"/>
      <c r="W2681" t="s">
        <v>3530</v>
      </c>
      <c r="X2681" s="6">
        <v>2004</v>
      </c>
      <c r="Z2681" s="6">
        <v>0</v>
      </c>
      <c r="AD2681" s="9"/>
    </row>
    <row r="2682" spans="1:30">
      <c r="A2682" s="9">
        <v>18</v>
      </c>
      <c r="B2682" s="9" t="str">
        <f t="shared" si="125"/>
        <v>Fane CLASSIC18/125</v>
      </c>
      <c r="C2682" s="9" t="s">
        <v>974</v>
      </c>
      <c r="D2682" s="9" t="s">
        <v>3430</v>
      </c>
      <c r="E2682" s="38"/>
      <c r="F2682" s="9"/>
      <c r="G2682" s="9"/>
      <c r="H2682" s="9">
        <v>100</v>
      </c>
      <c r="I2682" s="9"/>
      <c r="J2682" s="9">
        <v>9.1</v>
      </c>
      <c r="K2682" s="9">
        <v>47</v>
      </c>
      <c r="L2682" s="9">
        <v>159</v>
      </c>
      <c r="M2682" s="9">
        <v>0.48</v>
      </c>
      <c r="N2682" s="14">
        <f t="shared" si="123"/>
        <v>0.51086956521739135</v>
      </c>
      <c r="O2682" s="14">
        <f t="shared" si="124"/>
        <v>7.9436619718309585</v>
      </c>
      <c r="P2682" s="9"/>
      <c r="Q2682" s="9"/>
      <c r="R2682" s="9"/>
      <c r="W2682" t="s">
        <v>3530</v>
      </c>
      <c r="X2682" s="6">
        <v>2004</v>
      </c>
      <c r="Z2682" s="6">
        <v>0</v>
      </c>
      <c r="AD2682" s="9">
        <v>92</v>
      </c>
    </row>
    <row r="2683" spans="1:30">
      <c r="A2683" s="9">
        <v>18</v>
      </c>
      <c r="B2683" s="9" t="str">
        <f t="shared" si="125"/>
        <v>Fane CLASSIC18/125C</v>
      </c>
      <c r="C2683" s="9" t="s">
        <v>974</v>
      </c>
      <c r="D2683" s="9" t="s">
        <v>3431</v>
      </c>
      <c r="E2683" s="38"/>
      <c r="F2683" s="9"/>
      <c r="G2683" s="9"/>
      <c r="H2683" s="9">
        <v>200</v>
      </c>
      <c r="I2683" s="9"/>
      <c r="J2683" s="9">
        <v>9.1</v>
      </c>
      <c r="K2683" s="9">
        <v>29</v>
      </c>
      <c r="L2683" s="9">
        <v>449.9</v>
      </c>
      <c r="M2683" s="9">
        <v>0.37</v>
      </c>
      <c r="N2683" s="14">
        <f t="shared" si="123"/>
        <v>0.39189189189189189</v>
      </c>
      <c r="O2683" s="14">
        <f t="shared" si="124"/>
        <v>6.6234567901234698</v>
      </c>
      <c r="P2683" s="9"/>
      <c r="Q2683" s="9"/>
      <c r="R2683" s="9"/>
      <c r="W2683" t="s">
        <v>3530</v>
      </c>
      <c r="X2683" s="6">
        <v>2004</v>
      </c>
      <c r="Z2683" s="6">
        <v>0</v>
      </c>
      <c r="AD2683" s="9">
        <v>74</v>
      </c>
    </row>
    <row r="2684" spans="1:30">
      <c r="A2684" s="9">
        <v>18</v>
      </c>
      <c r="B2684" s="9" t="str">
        <f t="shared" si="125"/>
        <v>Fane CLASSIC18/200</v>
      </c>
      <c r="C2684" s="9" t="s">
        <v>974</v>
      </c>
      <c r="D2684" s="9" t="s">
        <v>3432</v>
      </c>
      <c r="E2684" s="38"/>
      <c r="F2684" s="9"/>
      <c r="G2684" s="9"/>
      <c r="H2684" s="9">
        <v>35</v>
      </c>
      <c r="I2684" s="9"/>
      <c r="J2684" s="9">
        <v>2.5</v>
      </c>
      <c r="K2684" s="9">
        <v>50</v>
      </c>
      <c r="L2684" s="9">
        <v>140</v>
      </c>
      <c r="M2684" s="9">
        <v>0.56999999999999995</v>
      </c>
      <c r="N2684" s="14">
        <f t="shared" si="123"/>
        <v>0.6097560975609756</v>
      </c>
      <c r="O2684" s="14">
        <f t="shared" si="124"/>
        <v>8.7423312883435589</v>
      </c>
      <c r="P2684" s="9"/>
      <c r="Q2684" s="9"/>
      <c r="R2684" s="9"/>
      <c r="W2684" t="s">
        <v>3530</v>
      </c>
      <c r="X2684" s="6">
        <v>2004</v>
      </c>
      <c r="Z2684" s="6">
        <v>0</v>
      </c>
      <c r="AD2684" s="9">
        <v>82</v>
      </c>
    </row>
    <row r="2685" spans="1:30">
      <c r="A2685" s="9">
        <v>18</v>
      </c>
      <c r="B2685" s="9" t="str">
        <f t="shared" si="125"/>
        <v>Fane CLASSIC18/200C</v>
      </c>
      <c r="C2685" s="9" t="s">
        <v>974</v>
      </c>
      <c r="D2685" s="9" t="s">
        <v>3433</v>
      </c>
      <c r="E2685" s="38"/>
      <c r="F2685" s="9"/>
      <c r="G2685" s="9"/>
      <c r="H2685" s="9">
        <v>100</v>
      </c>
      <c r="I2685" s="9"/>
      <c r="J2685" s="9">
        <v>9.1</v>
      </c>
      <c r="K2685" s="9">
        <v>29</v>
      </c>
      <c r="L2685" s="9">
        <v>447.9</v>
      </c>
      <c r="M2685" s="9">
        <v>0.38</v>
      </c>
      <c r="N2685" s="14">
        <f t="shared" si="123"/>
        <v>0.42028985507246375</v>
      </c>
      <c r="O2685" s="14">
        <f t="shared" si="124"/>
        <v>3.9640287769784157</v>
      </c>
      <c r="P2685" s="9"/>
      <c r="Q2685" s="9"/>
      <c r="R2685" s="9"/>
      <c r="W2685" t="s">
        <v>3530</v>
      </c>
      <c r="X2685" s="6">
        <v>2004</v>
      </c>
      <c r="Z2685" s="6">
        <v>0</v>
      </c>
      <c r="AD2685" s="9">
        <v>69</v>
      </c>
    </row>
    <row r="2686" spans="1:30">
      <c r="A2686" s="9">
        <v>18</v>
      </c>
      <c r="B2686" s="9" t="str">
        <f t="shared" si="125"/>
        <v>Fane CLASSIC18/250</v>
      </c>
      <c r="C2686" s="9" t="s">
        <v>974</v>
      </c>
      <c r="D2686" s="9" t="s">
        <v>3434</v>
      </c>
      <c r="E2686" s="38"/>
      <c r="F2686" s="9"/>
      <c r="G2686" s="9"/>
      <c r="H2686" s="9">
        <v>100</v>
      </c>
      <c r="I2686" s="9"/>
      <c r="J2686" s="9">
        <v>9.1</v>
      </c>
      <c r="K2686" s="9">
        <v>47</v>
      </c>
      <c r="L2686" s="9">
        <v>173</v>
      </c>
      <c r="M2686" s="9">
        <v>0.48</v>
      </c>
      <c r="N2686" s="14">
        <f t="shared" si="123"/>
        <v>0.5</v>
      </c>
      <c r="O2686" s="14">
        <f t="shared" si="124"/>
        <v>11.999999999999979</v>
      </c>
      <c r="P2686" s="9"/>
      <c r="Q2686" s="9"/>
      <c r="R2686" s="9"/>
      <c r="W2686" t="s">
        <v>3530</v>
      </c>
      <c r="X2686" s="6">
        <v>2004</v>
      </c>
      <c r="Z2686" s="6">
        <v>0</v>
      </c>
      <c r="AD2686" s="9">
        <v>94</v>
      </c>
    </row>
    <row r="2687" spans="1:30">
      <c r="A2687" s="9">
        <v>18</v>
      </c>
      <c r="B2687" s="9" t="str">
        <f t="shared" si="125"/>
        <v>Fane COLOS 18 BASS</v>
      </c>
      <c r="C2687" s="9" t="s">
        <v>974</v>
      </c>
      <c r="D2687" s="9" t="s">
        <v>3435</v>
      </c>
      <c r="E2687" s="38"/>
      <c r="F2687" s="9"/>
      <c r="G2687" s="9"/>
      <c r="H2687" s="9">
        <v>400</v>
      </c>
      <c r="I2687" s="9">
        <v>95</v>
      </c>
      <c r="J2687" s="9">
        <v>7.2</v>
      </c>
      <c r="K2687" s="9">
        <v>34.5</v>
      </c>
      <c r="L2687" s="9">
        <v>209</v>
      </c>
      <c r="M2687" s="9">
        <v>0.36070000000000002</v>
      </c>
      <c r="N2687" s="14">
        <f t="shared" si="123"/>
        <v>0.4107142857142857</v>
      </c>
      <c r="O2687" s="14">
        <f t="shared" si="124"/>
        <v>2.962046558126251</v>
      </c>
      <c r="P2687" s="9"/>
      <c r="Q2687" s="9"/>
      <c r="R2687" s="9"/>
      <c r="W2687" t="s">
        <v>3530</v>
      </c>
      <c r="X2687" s="6">
        <v>2004</v>
      </c>
      <c r="Z2687" s="6">
        <v>0</v>
      </c>
      <c r="AD2687" s="9">
        <v>84</v>
      </c>
    </row>
    <row r="2688" spans="1:30">
      <c r="A2688" s="9">
        <v>18</v>
      </c>
      <c r="B2688" s="9" t="str">
        <f t="shared" si="125"/>
        <v>Fane Colossus 18 XB</v>
      </c>
      <c r="C2688" s="9" t="s">
        <v>974</v>
      </c>
      <c r="D2688" s="9" t="s">
        <v>3436</v>
      </c>
      <c r="E2688" s="38"/>
      <c r="F2688" s="9"/>
      <c r="G2688" s="9"/>
      <c r="H2688" s="9">
        <v>600</v>
      </c>
      <c r="I2688" s="9">
        <v>100</v>
      </c>
      <c r="J2688" s="9"/>
      <c r="K2688" s="9">
        <v>30</v>
      </c>
      <c r="L2688" s="9">
        <v>304.26</v>
      </c>
      <c r="M2688" s="9">
        <v>0.28999999999999998</v>
      </c>
      <c r="N2688" s="14">
        <f t="shared" si="123"/>
        <v>0</v>
      </c>
      <c r="O2688" s="14">
        <f t="shared" si="124"/>
        <v>0</v>
      </c>
      <c r="P2688" s="9"/>
      <c r="Q2688" s="9"/>
      <c r="R2688" s="9"/>
      <c r="W2688" t="s">
        <v>3530</v>
      </c>
      <c r="X2688" s="6">
        <v>2004</v>
      </c>
      <c r="Z2688" s="6">
        <v>0</v>
      </c>
      <c r="AD2688" s="9"/>
    </row>
    <row r="2689" spans="1:30">
      <c r="A2689" s="9">
        <v>18</v>
      </c>
      <c r="B2689" s="9" t="str">
        <f t="shared" si="125"/>
        <v>Fane COLOSSUS18BASS</v>
      </c>
      <c r="C2689" s="9" t="s">
        <v>974</v>
      </c>
      <c r="D2689" s="9" t="s">
        <v>3437</v>
      </c>
      <c r="E2689" s="38"/>
      <c r="F2689" s="9"/>
      <c r="G2689" s="9"/>
      <c r="H2689" s="9">
        <v>150</v>
      </c>
      <c r="I2689" s="9">
        <v>99</v>
      </c>
      <c r="J2689" s="9">
        <v>9.1</v>
      </c>
      <c r="K2689" s="9">
        <v>28</v>
      </c>
      <c r="L2689" s="9">
        <v>366</v>
      </c>
      <c r="M2689" s="9">
        <v>0.2</v>
      </c>
      <c r="N2689" s="14">
        <f t="shared" si="123"/>
        <v>0.22047244094488189</v>
      </c>
      <c r="O2689" s="14">
        <f t="shared" si="124"/>
        <v>2.1538461538461533</v>
      </c>
      <c r="P2689" s="9"/>
      <c r="Q2689" s="9"/>
      <c r="R2689" s="9"/>
      <c r="W2689" t="s">
        <v>3530</v>
      </c>
      <c r="X2689" s="6">
        <v>2004</v>
      </c>
      <c r="Z2689" s="6">
        <v>0</v>
      </c>
      <c r="AD2689" s="9">
        <v>127</v>
      </c>
    </row>
    <row r="2690" spans="1:30">
      <c r="A2690" s="9">
        <v>18</v>
      </c>
      <c r="B2690" s="9" t="str">
        <f t="shared" si="125"/>
        <v>Fane CRESC 18/400</v>
      </c>
      <c r="C2690" s="9" t="s">
        <v>974</v>
      </c>
      <c r="D2690" s="9" t="s">
        <v>3438</v>
      </c>
      <c r="E2690" s="38"/>
      <c r="F2690" s="9"/>
      <c r="G2690" s="9"/>
      <c r="H2690" s="9">
        <v>400</v>
      </c>
      <c r="I2690" s="9">
        <v>97</v>
      </c>
      <c r="J2690" s="9">
        <v>7.2</v>
      </c>
      <c r="K2690" s="9">
        <v>32</v>
      </c>
      <c r="L2690" s="9">
        <v>298</v>
      </c>
      <c r="M2690" s="9">
        <v>0.28599999999999998</v>
      </c>
      <c r="N2690" s="14">
        <f t="shared" ref="N2690:N2753" si="126">IF(AD2690&gt;0,K2690/AD2690,0)</f>
        <v>0.31067961165048541</v>
      </c>
      <c r="O2690" s="14">
        <f t="shared" ref="O2690:O2753" si="127">IF(AD2690&gt;0,1/(1/M2690-1/N2690),0)</f>
        <v>3.600314712824551</v>
      </c>
      <c r="P2690" s="9"/>
      <c r="Q2690" s="9"/>
      <c r="R2690" s="9"/>
      <c r="W2690" t="s">
        <v>3530</v>
      </c>
      <c r="X2690" s="6">
        <v>2004</v>
      </c>
      <c r="Z2690" s="6">
        <v>0</v>
      </c>
      <c r="AD2690" s="9">
        <v>103</v>
      </c>
    </row>
    <row r="2691" spans="1:30">
      <c r="A2691" s="9">
        <v>18</v>
      </c>
      <c r="B2691" s="9" t="str">
        <f t="shared" ref="B2691:B2754" si="128">CONCATENATE(C2691,CHAR(32),D2691)</f>
        <v>Fane CRESCENDO10/100</v>
      </c>
      <c r="C2691" s="9" t="s">
        <v>974</v>
      </c>
      <c r="D2691" s="9" t="s">
        <v>3439</v>
      </c>
      <c r="E2691" s="38"/>
      <c r="F2691" s="9"/>
      <c r="G2691" s="9"/>
      <c r="H2691" s="9">
        <v>100</v>
      </c>
      <c r="I2691" s="9"/>
      <c r="J2691" s="9">
        <v>10.5</v>
      </c>
      <c r="K2691" s="9">
        <v>92</v>
      </c>
      <c r="L2691" s="9">
        <v>127</v>
      </c>
      <c r="M2691" s="9">
        <v>0.54</v>
      </c>
      <c r="N2691" s="14">
        <f t="shared" si="126"/>
        <v>0.6216216216216216</v>
      </c>
      <c r="O2691" s="14">
        <f t="shared" si="127"/>
        <v>4.1125827814569575</v>
      </c>
      <c r="P2691" s="9"/>
      <c r="Q2691" s="9"/>
      <c r="R2691" s="9"/>
      <c r="W2691" t="s">
        <v>3530</v>
      </c>
      <c r="X2691" s="6">
        <v>2004</v>
      </c>
      <c r="Z2691" s="6">
        <v>0</v>
      </c>
      <c r="AD2691" s="9">
        <v>148</v>
      </c>
    </row>
    <row r="2692" spans="1:30">
      <c r="A2692" s="9">
        <v>18</v>
      </c>
      <c r="B2692" s="9" t="str">
        <f t="shared" si="128"/>
        <v>Fane CRESCENDO18/400</v>
      </c>
      <c r="C2692" s="9" t="s">
        <v>974</v>
      </c>
      <c r="D2692" s="9" t="s">
        <v>3440</v>
      </c>
      <c r="E2692" s="38"/>
      <c r="F2692" s="9"/>
      <c r="G2692" s="9"/>
      <c r="H2692" s="9">
        <v>35</v>
      </c>
      <c r="I2692" s="9"/>
      <c r="J2692" s="9">
        <v>1.1000000000000001</v>
      </c>
      <c r="K2692" s="9">
        <v>32</v>
      </c>
      <c r="L2692" s="9">
        <v>298</v>
      </c>
      <c r="M2692" s="9">
        <v>0.28000000000000003</v>
      </c>
      <c r="N2692" s="14">
        <f t="shared" si="126"/>
        <v>0.31067961165048541</v>
      </c>
      <c r="O2692" s="14">
        <f t="shared" si="127"/>
        <v>2.8354430379746893</v>
      </c>
      <c r="P2692" s="9"/>
      <c r="Q2692" s="9"/>
      <c r="R2692" s="9"/>
      <c r="W2692" t="s">
        <v>3530</v>
      </c>
      <c r="X2692" s="6">
        <v>2004</v>
      </c>
      <c r="Z2692" s="6">
        <v>0</v>
      </c>
      <c r="AD2692" s="9">
        <v>103</v>
      </c>
    </row>
    <row r="2693" spans="1:30">
      <c r="A2693" s="9">
        <v>18</v>
      </c>
      <c r="B2693" s="9" t="str">
        <f t="shared" si="128"/>
        <v>Focal 46KX4</v>
      </c>
      <c r="C2693" s="14" t="s">
        <v>977</v>
      </c>
      <c r="D2693" s="14" t="s">
        <v>3441</v>
      </c>
      <c r="E2693" s="39"/>
      <c r="F2693" s="14"/>
      <c r="G2693" s="14"/>
      <c r="H2693" s="14">
        <v>1000</v>
      </c>
      <c r="I2693" s="14">
        <v>96.5</v>
      </c>
      <c r="J2693" s="9">
        <v>10</v>
      </c>
      <c r="K2693" s="14">
        <v>29.4</v>
      </c>
      <c r="L2693" s="14">
        <v>216.98</v>
      </c>
      <c r="M2693" s="14">
        <v>0.35</v>
      </c>
      <c r="N2693" s="14">
        <f t="shared" si="126"/>
        <v>0.3721518987341772</v>
      </c>
      <c r="O2693" s="14">
        <f t="shared" si="127"/>
        <v>5.8800000000000008</v>
      </c>
      <c r="P2693" s="14"/>
      <c r="Q2693" s="14"/>
      <c r="R2693" s="14"/>
      <c r="W2693" t="s">
        <v>3530</v>
      </c>
      <c r="X2693" s="6">
        <v>2004</v>
      </c>
      <c r="Z2693" s="6">
        <v>0</v>
      </c>
      <c r="AD2693" s="14">
        <v>79</v>
      </c>
    </row>
    <row r="2694" spans="1:30">
      <c r="A2694" s="9">
        <v>18</v>
      </c>
      <c r="B2694" s="9" t="str">
        <f t="shared" si="128"/>
        <v xml:space="preserve">Hi-Vi PA18 </v>
      </c>
      <c r="C2694" s="14" t="s">
        <v>8</v>
      </c>
      <c r="D2694" s="14" t="s">
        <v>3442</v>
      </c>
      <c r="E2694" s="39"/>
      <c r="F2694" s="14"/>
      <c r="G2694" s="14"/>
      <c r="H2694" s="14">
        <v>400</v>
      </c>
      <c r="I2694" s="14">
        <v>99</v>
      </c>
      <c r="J2694" s="9">
        <v>4.5</v>
      </c>
      <c r="K2694" s="14">
        <v>41</v>
      </c>
      <c r="L2694" s="14">
        <v>233.1</v>
      </c>
      <c r="M2694" s="14">
        <v>0.39</v>
      </c>
      <c r="N2694" s="14">
        <f t="shared" si="126"/>
        <v>0.43157894736842106</v>
      </c>
      <c r="O2694" s="14">
        <f t="shared" si="127"/>
        <v>4.048101265822786</v>
      </c>
      <c r="P2694" s="14"/>
      <c r="Q2694" s="14"/>
      <c r="R2694" s="14"/>
      <c r="W2694" t="s">
        <v>3530</v>
      </c>
      <c r="X2694" s="6">
        <v>2004</v>
      </c>
      <c r="Z2694" s="6">
        <v>0</v>
      </c>
      <c r="AD2694" s="14">
        <v>95</v>
      </c>
    </row>
    <row r="2695" spans="1:30">
      <c r="A2695" s="9">
        <v>18</v>
      </c>
      <c r="B2695" s="9" t="str">
        <f t="shared" si="128"/>
        <v>JBL 218F</v>
      </c>
      <c r="C2695" s="14" t="s">
        <v>1002</v>
      </c>
      <c r="D2695" s="14" t="s">
        <v>3443</v>
      </c>
      <c r="E2695" s="39"/>
      <c r="F2695" s="14"/>
      <c r="G2695" s="14"/>
      <c r="H2695" s="14">
        <v>200</v>
      </c>
      <c r="I2695" s="14"/>
      <c r="J2695" s="9">
        <v>15.7</v>
      </c>
      <c r="K2695" s="14">
        <v>45</v>
      </c>
      <c r="L2695" s="14">
        <v>26</v>
      </c>
      <c r="M2695" s="14">
        <v>0.38</v>
      </c>
      <c r="N2695" s="14">
        <f t="shared" si="126"/>
        <v>0.42056074766355139</v>
      </c>
      <c r="O2695" s="14">
        <f t="shared" si="127"/>
        <v>3.9400921658986143</v>
      </c>
      <c r="P2695" s="14"/>
      <c r="Q2695" s="14"/>
      <c r="R2695" s="14"/>
      <c r="W2695" t="s">
        <v>3530</v>
      </c>
      <c r="X2695" s="6">
        <v>2004</v>
      </c>
      <c r="Z2695" s="6">
        <v>0</v>
      </c>
      <c r="AD2695" s="14">
        <v>107</v>
      </c>
    </row>
    <row r="2696" spans="1:30">
      <c r="A2696" s="9">
        <v>18</v>
      </c>
      <c r="B2696" s="9" t="str">
        <f t="shared" si="128"/>
        <v>JBL 2241G</v>
      </c>
      <c r="C2696" s="14" t="s">
        <v>1002</v>
      </c>
      <c r="D2696" s="14" t="s">
        <v>3444</v>
      </c>
      <c r="E2696" s="39"/>
      <c r="F2696" s="14"/>
      <c r="G2696" s="14"/>
      <c r="H2696" s="14">
        <v>600</v>
      </c>
      <c r="I2696" s="14">
        <v>98</v>
      </c>
      <c r="J2696" s="9">
        <v>7.5</v>
      </c>
      <c r="K2696" s="14">
        <v>35</v>
      </c>
      <c r="L2696" s="14">
        <v>310</v>
      </c>
      <c r="M2696" s="14">
        <v>0.4</v>
      </c>
      <c r="N2696" s="14">
        <f t="shared" si="126"/>
        <v>0.43209876543209874</v>
      </c>
      <c r="O2696" s="14">
        <f t="shared" si="127"/>
        <v>5.3846153846153912</v>
      </c>
      <c r="P2696" s="14"/>
      <c r="Q2696" s="14"/>
      <c r="R2696" s="14"/>
      <c r="W2696" t="s">
        <v>3530</v>
      </c>
      <c r="X2696" s="6">
        <v>2004</v>
      </c>
      <c r="Z2696" s="6">
        <v>0</v>
      </c>
      <c r="AD2696" s="14">
        <v>81</v>
      </c>
    </row>
    <row r="2697" spans="1:30">
      <c r="A2697" s="9">
        <v>18</v>
      </c>
      <c r="B2697" s="9" t="str">
        <f t="shared" si="128"/>
        <v>JBL 2241H</v>
      </c>
      <c r="C2697" s="14" t="s">
        <v>1002</v>
      </c>
      <c r="D2697" s="14" t="s">
        <v>3445</v>
      </c>
      <c r="E2697" s="39"/>
      <c r="F2697" s="14"/>
      <c r="G2697" s="14"/>
      <c r="H2697" s="14">
        <v>600</v>
      </c>
      <c r="I2697" s="14">
        <v>98</v>
      </c>
      <c r="J2697" s="9">
        <v>7.5</v>
      </c>
      <c r="K2697" s="14">
        <v>35</v>
      </c>
      <c r="L2697" s="14">
        <v>310</v>
      </c>
      <c r="M2697" s="14">
        <v>0.4</v>
      </c>
      <c r="N2697" s="14">
        <f t="shared" si="126"/>
        <v>0.43209876543209874</v>
      </c>
      <c r="O2697" s="14">
        <f t="shared" si="127"/>
        <v>5.3846153846153912</v>
      </c>
      <c r="P2697" s="14"/>
      <c r="Q2697" s="14"/>
      <c r="R2697" s="14"/>
      <c r="W2697" t="s">
        <v>3530</v>
      </c>
      <c r="X2697" s="6">
        <v>2004</v>
      </c>
      <c r="Z2697" s="6">
        <v>0</v>
      </c>
      <c r="AD2697" s="14">
        <v>81</v>
      </c>
    </row>
    <row r="2698" spans="1:30">
      <c r="A2698" s="9">
        <v>18</v>
      </c>
      <c r="B2698" s="9" t="str">
        <f t="shared" si="128"/>
        <v>JBL 2242H</v>
      </c>
      <c r="C2698" s="14" t="s">
        <v>1002</v>
      </c>
      <c r="D2698" s="14" t="s">
        <v>3446</v>
      </c>
      <c r="E2698" s="39"/>
      <c r="F2698" s="14"/>
      <c r="G2698" s="14"/>
      <c r="H2698" s="14">
        <v>800</v>
      </c>
      <c r="I2698" s="14">
        <v>99</v>
      </c>
      <c r="J2698" s="9">
        <v>9</v>
      </c>
      <c r="K2698" s="14">
        <v>35</v>
      </c>
      <c r="L2698" s="14">
        <v>283</v>
      </c>
      <c r="M2698" s="14">
        <v>0.28000000000000003</v>
      </c>
      <c r="N2698" s="14">
        <f t="shared" si="126"/>
        <v>0.28925619834710742</v>
      </c>
      <c r="O2698" s="14">
        <f t="shared" si="127"/>
        <v>8.750000000000032</v>
      </c>
      <c r="P2698" s="14"/>
      <c r="Q2698" s="14"/>
      <c r="R2698" s="14"/>
      <c r="W2698" t="s">
        <v>3530</v>
      </c>
      <c r="X2698" s="6">
        <v>2004</v>
      </c>
      <c r="Z2698" s="6">
        <v>0</v>
      </c>
      <c r="AD2698" s="14">
        <v>121</v>
      </c>
    </row>
    <row r="2699" spans="1:30">
      <c r="A2699" s="9">
        <v>18</v>
      </c>
      <c r="B2699" s="9" t="str">
        <f t="shared" si="128"/>
        <v>JBL 2242H</v>
      </c>
      <c r="C2699" s="14" t="s">
        <v>1002</v>
      </c>
      <c r="D2699" s="14" t="s">
        <v>3446</v>
      </c>
      <c r="E2699" s="39"/>
      <c r="F2699" s="14"/>
      <c r="G2699" s="14"/>
      <c r="H2699" s="14">
        <v>800</v>
      </c>
      <c r="I2699" s="14">
        <v>99</v>
      </c>
      <c r="J2699" s="9">
        <v>9</v>
      </c>
      <c r="K2699" s="14">
        <v>35</v>
      </c>
      <c r="L2699" s="14">
        <v>283</v>
      </c>
      <c r="M2699" s="14">
        <v>0.28000000000000003</v>
      </c>
      <c r="N2699" s="14">
        <f t="shared" si="126"/>
        <v>0.28925619834710742</v>
      </c>
      <c r="O2699" s="14">
        <f t="shared" si="127"/>
        <v>8.750000000000032</v>
      </c>
      <c r="P2699" s="14"/>
      <c r="Q2699" s="14"/>
      <c r="R2699" s="14"/>
      <c r="W2699" t="s">
        <v>3530</v>
      </c>
      <c r="X2699" s="6">
        <v>2004</v>
      </c>
      <c r="Z2699" s="6">
        <v>0</v>
      </c>
      <c r="AD2699" s="14">
        <v>121</v>
      </c>
    </row>
    <row r="2700" spans="1:30">
      <c r="A2700" s="9">
        <v>18</v>
      </c>
      <c r="B2700" s="9" t="str">
        <f t="shared" si="128"/>
        <v>JBL 2258H</v>
      </c>
      <c r="C2700" s="14" t="s">
        <v>1002</v>
      </c>
      <c r="D2700" s="14" t="s">
        <v>3447</v>
      </c>
      <c r="E2700" s="39"/>
      <c r="F2700" s="14"/>
      <c r="G2700" s="14"/>
      <c r="H2700" s="14">
        <v>800</v>
      </c>
      <c r="I2700" s="14"/>
      <c r="J2700" s="9">
        <v>8</v>
      </c>
      <c r="K2700" s="14">
        <v>31</v>
      </c>
      <c r="L2700" s="14">
        <v>407</v>
      </c>
      <c r="M2700" s="14">
        <v>0.27</v>
      </c>
      <c r="N2700" s="14">
        <f t="shared" si="126"/>
        <v>0.27927927927927926</v>
      </c>
      <c r="O2700" s="14">
        <f t="shared" si="127"/>
        <v>8.1262135922330625</v>
      </c>
      <c r="P2700" s="14"/>
      <c r="Q2700" s="14"/>
      <c r="R2700" s="14"/>
      <c r="W2700" t="s">
        <v>3530</v>
      </c>
      <c r="X2700" s="6">
        <v>2004</v>
      </c>
      <c r="Z2700" s="6">
        <v>0</v>
      </c>
      <c r="AD2700" s="14">
        <v>111</v>
      </c>
    </row>
    <row r="2701" spans="1:30">
      <c r="A2701" s="9">
        <v>18</v>
      </c>
      <c r="B2701" s="9" t="str">
        <f t="shared" si="128"/>
        <v>JBL M115-8</v>
      </c>
      <c r="C2701" s="14" t="s">
        <v>1002</v>
      </c>
      <c r="D2701" s="14" t="s">
        <v>3448</v>
      </c>
      <c r="E2701" s="39"/>
      <c r="F2701" s="14"/>
      <c r="G2701" s="14"/>
      <c r="H2701" s="14">
        <v>5.0999999999999996</v>
      </c>
      <c r="I2701" s="14"/>
      <c r="J2701" s="9">
        <v>5.5</v>
      </c>
      <c r="K2701" s="14">
        <v>46</v>
      </c>
      <c r="L2701" s="14">
        <v>230</v>
      </c>
      <c r="M2701" s="14">
        <v>0.42</v>
      </c>
      <c r="N2701" s="14">
        <f t="shared" si="126"/>
        <v>0.4</v>
      </c>
      <c r="O2701" s="14">
        <f t="shared" si="127"/>
        <v>-8.3999999999999986</v>
      </c>
      <c r="P2701" s="14"/>
      <c r="Q2701" s="14"/>
      <c r="R2701" s="14"/>
      <c r="W2701" t="s">
        <v>3530</v>
      </c>
      <c r="X2701" s="6">
        <v>2004</v>
      </c>
      <c r="Z2701" s="6">
        <v>0</v>
      </c>
      <c r="AD2701" s="14">
        <v>115</v>
      </c>
    </row>
    <row r="2702" spans="1:30">
      <c r="A2702" s="9">
        <v>18</v>
      </c>
      <c r="B2702" s="9" t="str">
        <f t="shared" si="128"/>
        <v>JBL M115-8A</v>
      </c>
      <c r="C2702" s="14" t="s">
        <v>1002</v>
      </c>
      <c r="D2702" s="14" t="s">
        <v>3449</v>
      </c>
      <c r="E2702" s="39"/>
      <c r="F2702" s="14"/>
      <c r="G2702" s="14"/>
      <c r="H2702" s="14">
        <v>5.0999999999999996</v>
      </c>
      <c r="I2702" s="14"/>
      <c r="J2702" s="9">
        <v>5.5</v>
      </c>
      <c r="K2702" s="14">
        <v>46</v>
      </c>
      <c r="L2702" s="14">
        <v>225</v>
      </c>
      <c r="M2702" s="14">
        <v>0.39</v>
      </c>
      <c r="N2702" s="14">
        <f t="shared" si="126"/>
        <v>0.41818181818181815</v>
      </c>
      <c r="O2702" s="14">
        <f t="shared" si="127"/>
        <v>5.7870967741935546</v>
      </c>
      <c r="P2702" s="14"/>
      <c r="Q2702" s="14"/>
      <c r="R2702" s="14"/>
      <c r="W2702" t="s">
        <v>3530</v>
      </c>
      <c r="X2702" s="6">
        <v>2004</v>
      </c>
      <c r="Z2702" s="6">
        <v>0</v>
      </c>
      <c r="AD2702" s="14">
        <v>110</v>
      </c>
    </row>
    <row r="2703" spans="1:30">
      <c r="A2703" s="9">
        <v>18</v>
      </c>
      <c r="B2703" s="9" t="str">
        <f t="shared" si="128"/>
        <v>Kicker C18vr-2</v>
      </c>
      <c r="C2703" s="14" t="s">
        <v>1548</v>
      </c>
      <c r="D2703" s="14" t="s">
        <v>3450</v>
      </c>
      <c r="E2703" s="39"/>
      <c r="F2703" s="14"/>
      <c r="G2703" s="14"/>
      <c r="H2703" s="14">
        <v>500</v>
      </c>
      <c r="I2703" s="14">
        <v>88.8</v>
      </c>
      <c r="J2703" s="9">
        <v>14.5</v>
      </c>
      <c r="K2703" s="14">
        <v>18.899999999999999</v>
      </c>
      <c r="L2703" s="14">
        <v>398.33</v>
      </c>
      <c r="M2703" s="14">
        <v>0.39600000000000002</v>
      </c>
      <c r="N2703" s="14">
        <f t="shared" si="126"/>
        <v>0.41086956521739126</v>
      </c>
      <c r="O2703" s="14">
        <f t="shared" si="127"/>
        <v>10.942105263157925</v>
      </c>
      <c r="P2703" s="14"/>
      <c r="Q2703" s="14"/>
      <c r="R2703" s="14"/>
      <c r="W2703" t="s">
        <v>3530</v>
      </c>
      <c r="X2703" s="6">
        <v>2004</v>
      </c>
      <c r="Z2703" s="6">
        <v>0</v>
      </c>
      <c r="AD2703" s="14">
        <v>46</v>
      </c>
    </row>
    <row r="2704" spans="1:30">
      <c r="A2704" s="9">
        <v>18</v>
      </c>
      <c r="B2704" s="9" t="str">
        <f t="shared" si="128"/>
        <v>Kicker C18vr-4</v>
      </c>
      <c r="C2704" s="14" t="s">
        <v>1548</v>
      </c>
      <c r="D2704" s="14" t="s">
        <v>3451</v>
      </c>
      <c r="E2704" s="39"/>
      <c r="F2704" s="14"/>
      <c r="G2704" s="14"/>
      <c r="H2704" s="14">
        <v>500</v>
      </c>
      <c r="I2704" s="14">
        <v>89.1</v>
      </c>
      <c r="J2704" s="9">
        <v>14.5</v>
      </c>
      <c r="K2704" s="14">
        <v>18.2</v>
      </c>
      <c r="L2704" s="14">
        <v>441.87</v>
      </c>
      <c r="M2704" s="14">
        <v>0.41799999999999998</v>
      </c>
      <c r="N2704" s="14">
        <f t="shared" si="126"/>
        <v>0.43333333333333329</v>
      </c>
      <c r="O2704" s="14">
        <f t="shared" si="127"/>
        <v>11.813043478260896</v>
      </c>
      <c r="P2704" s="14"/>
      <c r="Q2704" s="14"/>
      <c r="R2704" s="14"/>
      <c r="W2704" t="s">
        <v>3530</v>
      </c>
      <c r="X2704" s="6">
        <v>2004</v>
      </c>
      <c r="Z2704" s="6">
        <v>0</v>
      </c>
      <c r="AD2704" s="14">
        <v>42</v>
      </c>
    </row>
    <row r="2705" spans="1:30">
      <c r="A2705" s="9">
        <v>18</v>
      </c>
      <c r="B2705" s="9" t="str">
        <f t="shared" si="128"/>
        <v>Kicker S18X2</v>
      </c>
      <c r="C2705" s="14" t="s">
        <v>1548</v>
      </c>
      <c r="D2705" s="14" t="s">
        <v>3452</v>
      </c>
      <c r="E2705" s="39"/>
      <c r="F2705" s="14"/>
      <c r="G2705" s="14"/>
      <c r="H2705" s="14">
        <v>5000</v>
      </c>
      <c r="I2705" s="14">
        <v>89.7</v>
      </c>
      <c r="J2705" s="9">
        <v>5.625</v>
      </c>
      <c r="K2705" s="14">
        <v>22.18</v>
      </c>
      <c r="L2705" s="14">
        <v>177.61</v>
      </c>
      <c r="M2705" s="14">
        <v>0.28100000000000003</v>
      </c>
      <c r="N2705" s="14">
        <f t="shared" si="126"/>
        <v>0.2918421052631579</v>
      </c>
      <c r="O2705" s="14">
        <f t="shared" si="127"/>
        <v>7.5638106796116569</v>
      </c>
      <c r="P2705" s="14"/>
      <c r="Q2705" s="14"/>
      <c r="R2705" s="14"/>
      <c r="W2705" t="s">
        <v>3530</v>
      </c>
      <c r="X2705" s="6">
        <v>2004</v>
      </c>
      <c r="Z2705" s="6">
        <v>0</v>
      </c>
      <c r="AD2705" s="14">
        <v>76</v>
      </c>
    </row>
    <row r="2706" spans="1:30">
      <c r="A2706" s="9">
        <v>18</v>
      </c>
      <c r="B2706" s="9" t="str">
        <f t="shared" si="128"/>
        <v>McCauley 6174-4</v>
      </c>
      <c r="C2706" s="14" t="s">
        <v>2033</v>
      </c>
      <c r="D2706" s="14" t="s">
        <v>3453</v>
      </c>
      <c r="E2706" s="39"/>
      <c r="F2706" s="14"/>
      <c r="G2706" s="14"/>
      <c r="H2706" s="14">
        <v>800</v>
      </c>
      <c r="I2706" s="14">
        <v>94</v>
      </c>
      <c r="J2706" s="9">
        <v>15.2</v>
      </c>
      <c r="K2706" s="14">
        <v>20</v>
      </c>
      <c r="L2706" s="14">
        <v>700</v>
      </c>
      <c r="M2706" s="14">
        <v>0.34</v>
      </c>
      <c r="N2706" s="14">
        <f t="shared" si="126"/>
        <v>0.37735849056603776</v>
      </c>
      <c r="O2706" s="14">
        <f t="shared" si="127"/>
        <v>3.434343434343436</v>
      </c>
      <c r="P2706" s="14"/>
      <c r="Q2706" s="14"/>
      <c r="R2706" s="14"/>
      <c r="W2706" t="s">
        <v>3530</v>
      </c>
      <c r="X2706" s="6">
        <v>2004</v>
      </c>
      <c r="Z2706" s="6">
        <v>0</v>
      </c>
      <c r="AD2706" s="14">
        <v>53</v>
      </c>
    </row>
    <row r="2707" spans="1:30">
      <c r="A2707" s="9">
        <v>18</v>
      </c>
      <c r="B2707" s="9" t="str">
        <f t="shared" si="128"/>
        <v>McCauley 6174-8</v>
      </c>
      <c r="C2707" s="14" t="s">
        <v>2033</v>
      </c>
      <c r="D2707" s="14" t="s">
        <v>3454</v>
      </c>
      <c r="E2707" s="39"/>
      <c r="F2707" s="14"/>
      <c r="G2707" s="14"/>
      <c r="H2707" s="14">
        <v>800</v>
      </c>
      <c r="I2707" s="14">
        <v>94</v>
      </c>
      <c r="J2707" s="9">
        <v>15.2</v>
      </c>
      <c r="K2707" s="14">
        <v>20</v>
      </c>
      <c r="L2707" s="14">
        <v>700</v>
      </c>
      <c r="M2707" s="14">
        <v>0.34</v>
      </c>
      <c r="N2707" s="14">
        <f t="shared" si="126"/>
        <v>0.37735849056603776</v>
      </c>
      <c r="O2707" s="14">
        <f t="shared" si="127"/>
        <v>3.434343434343436</v>
      </c>
      <c r="P2707" s="14"/>
      <c r="Q2707" s="14"/>
      <c r="R2707" s="14"/>
      <c r="W2707" t="s">
        <v>3530</v>
      </c>
      <c r="X2707" s="6">
        <v>2004</v>
      </c>
      <c r="Z2707" s="6">
        <v>0</v>
      </c>
      <c r="AD2707" s="14">
        <v>53</v>
      </c>
    </row>
    <row r="2708" spans="1:30">
      <c r="A2708" s="9">
        <v>18</v>
      </c>
      <c r="B2708" s="9" t="str">
        <f t="shared" si="128"/>
        <v>McCauley 6256-16</v>
      </c>
      <c r="C2708" s="14" t="s">
        <v>2033</v>
      </c>
      <c r="D2708" s="14" t="s">
        <v>3455</v>
      </c>
      <c r="E2708" s="39"/>
      <c r="F2708" s="14"/>
      <c r="G2708" s="14"/>
      <c r="H2708" s="14">
        <v>450</v>
      </c>
      <c r="I2708" s="14">
        <v>98</v>
      </c>
      <c r="J2708" s="9">
        <v>4.5999999999999996</v>
      </c>
      <c r="K2708" s="14">
        <v>30</v>
      </c>
      <c r="L2708" s="14">
        <v>390</v>
      </c>
      <c r="M2708" s="14">
        <v>0.28999999999999998</v>
      </c>
      <c r="N2708" s="14">
        <f t="shared" si="126"/>
        <v>0.3</v>
      </c>
      <c r="O2708" s="14">
        <f t="shared" si="127"/>
        <v>8.699999999999994</v>
      </c>
      <c r="P2708" s="14"/>
      <c r="Q2708" s="14"/>
      <c r="R2708" s="14"/>
      <c r="W2708" t="s">
        <v>3530</v>
      </c>
      <c r="X2708" s="6">
        <v>2004</v>
      </c>
      <c r="Z2708" s="6">
        <v>0</v>
      </c>
      <c r="AD2708" s="14">
        <v>100</v>
      </c>
    </row>
    <row r="2709" spans="1:30">
      <c r="A2709" s="9">
        <v>18</v>
      </c>
      <c r="B2709" s="9" t="str">
        <f t="shared" si="128"/>
        <v>McCauley 6256-4</v>
      </c>
      <c r="C2709" s="14" t="s">
        <v>2033</v>
      </c>
      <c r="D2709" s="14" t="s">
        <v>3456</v>
      </c>
      <c r="E2709" s="39"/>
      <c r="F2709" s="14"/>
      <c r="G2709" s="14"/>
      <c r="H2709" s="14">
        <v>450</v>
      </c>
      <c r="I2709" s="14">
        <v>98</v>
      </c>
      <c r="J2709" s="9">
        <v>4.5999999999999996</v>
      </c>
      <c r="K2709" s="14">
        <v>30</v>
      </c>
      <c r="L2709" s="14">
        <v>390</v>
      </c>
      <c r="M2709" s="14">
        <v>0.28999999999999998</v>
      </c>
      <c r="N2709" s="14">
        <f t="shared" si="126"/>
        <v>0.3</v>
      </c>
      <c r="O2709" s="14">
        <f t="shared" si="127"/>
        <v>8.699999999999994</v>
      </c>
      <c r="P2709" s="14"/>
      <c r="Q2709" s="14"/>
      <c r="R2709" s="14"/>
      <c r="W2709" t="s">
        <v>3530</v>
      </c>
      <c r="X2709" s="6">
        <v>2004</v>
      </c>
      <c r="Z2709" s="6">
        <v>0</v>
      </c>
      <c r="AD2709" s="14">
        <v>100</v>
      </c>
    </row>
    <row r="2710" spans="1:30">
      <c r="A2710" s="9">
        <v>18</v>
      </c>
      <c r="B2710" s="9" t="str">
        <f t="shared" si="128"/>
        <v>McCauley 6256-8</v>
      </c>
      <c r="C2710" s="14" t="s">
        <v>2033</v>
      </c>
      <c r="D2710" s="14" t="s">
        <v>3457</v>
      </c>
      <c r="E2710" s="39"/>
      <c r="F2710" s="14"/>
      <c r="G2710" s="14"/>
      <c r="H2710" s="14">
        <v>450</v>
      </c>
      <c r="I2710" s="14">
        <v>98</v>
      </c>
      <c r="J2710" s="9">
        <v>4.5999999999999996</v>
      </c>
      <c r="K2710" s="14">
        <v>30</v>
      </c>
      <c r="L2710" s="14">
        <v>390</v>
      </c>
      <c r="M2710" s="14">
        <v>0.28999999999999998</v>
      </c>
      <c r="N2710" s="14">
        <f t="shared" si="126"/>
        <v>0.3</v>
      </c>
      <c r="O2710" s="14">
        <f t="shared" si="127"/>
        <v>8.699999999999994</v>
      </c>
      <c r="P2710" s="14"/>
      <c r="Q2710" s="14"/>
      <c r="R2710" s="14"/>
      <c r="W2710" t="s">
        <v>3530</v>
      </c>
      <c r="X2710" s="6">
        <v>2004</v>
      </c>
      <c r="Z2710" s="6">
        <v>0</v>
      </c>
      <c r="AD2710" s="14">
        <v>100</v>
      </c>
    </row>
    <row r="2711" spans="1:30">
      <c r="A2711" s="9">
        <v>18</v>
      </c>
      <c r="B2711" s="9" t="str">
        <f t="shared" si="128"/>
        <v>McCauley 6258-4</v>
      </c>
      <c r="C2711" s="14" t="s">
        <v>2033</v>
      </c>
      <c r="D2711" s="14" t="s">
        <v>3458</v>
      </c>
      <c r="E2711" s="39"/>
      <c r="F2711" s="14"/>
      <c r="G2711" s="14"/>
      <c r="H2711" s="14">
        <v>450</v>
      </c>
      <c r="I2711" s="14">
        <v>96</v>
      </c>
      <c r="J2711" s="9">
        <v>8.4</v>
      </c>
      <c r="K2711" s="14">
        <v>28</v>
      </c>
      <c r="L2711" s="14">
        <v>390</v>
      </c>
      <c r="M2711" s="14">
        <v>0.38</v>
      </c>
      <c r="N2711" s="14">
        <f t="shared" si="126"/>
        <v>0.3888888888888889</v>
      </c>
      <c r="O2711" s="14">
        <f t="shared" si="127"/>
        <v>16.624999999999879</v>
      </c>
      <c r="P2711" s="14"/>
      <c r="Q2711" s="14"/>
      <c r="R2711" s="14"/>
      <c r="W2711" t="s">
        <v>3530</v>
      </c>
      <c r="X2711" s="6">
        <v>2004</v>
      </c>
      <c r="Z2711" s="6">
        <v>0</v>
      </c>
      <c r="AD2711" s="14">
        <v>72</v>
      </c>
    </row>
    <row r="2712" spans="1:30">
      <c r="A2712" s="9">
        <v>18</v>
      </c>
      <c r="B2712" s="9" t="str">
        <f t="shared" si="128"/>
        <v>McCauley 6258-8</v>
      </c>
      <c r="C2712" s="14" t="s">
        <v>2033</v>
      </c>
      <c r="D2712" s="14" t="s">
        <v>3459</v>
      </c>
      <c r="E2712" s="39"/>
      <c r="F2712" s="14"/>
      <c r="G2712" s="14"/>
      <c r="H2712" s="14">
        <v>450</v>
      </c>
      <c r="I2712" s="14">
        <v>96</v>
      </c>
      <c r="J2712" s="9">
        <v>8.4</v>
      </c>
      <c r="K2712" s="14">
        <v>28</v>
      </c>
      <c r="L2712" s="14">
        <v>390</v>
      </c>
      <c r="M2712" s="14">
        <v>0.38</v>
      </c>
      <c r="N2712" s="14">
        <f t="shared" si="126"/>
        <v>0.3888888888888889</v>
      </c>
      <c r="O2712" s="14">
        <f t="shared" si="127"/>
        <v>16.624999999999879</v>
      </c>
      <c r="P2712" s="14"/>
      <c r="Q2712" s="14"/>
      <c r="R2712" s="14"/>
      <c r="W2712" t="s">
        <v>3530</v>
      </c>
      <c r="X2712" s="6">
        <v>2004</v>
      </c>
      <c r="Z2712" s="6">
        <v>0</v>
      </c>
      <c r="AD2712" s="14">
        <v>72</v>
      </c>
    </row>
    <row r="2713" spans="1:30">
      <c r="A2713" s="9">
        <v>18</v>
      </c>
      <c r="B2713" s="9" t="str">
        <f t="shared" si="128"/>
        <v>P-Audio SD-18</v>
      </c>
      <c r="C2713" s="14" t="s">
        <v>3460</v>
      </c>
      <c r="D2713" s="14" t="s">
        <v>3461</v>
      </c>
      <c r="E2713" s="39"/>
      <c r="F2713" s="14"/>
      <c r="G2713" s="14"/>
      <c r="H2713" s="14">
        <v>800</v>
      </c>
      <c r="I2713" s="14">
        <v>98</v>
      </c>
      <c r="J2713" s="9">
        <v>5</v>
      </c>
      <c r="K2713" s="14">
        <v>33.200000000000003</v>
      </c>
      <c r="L2713" s="14">
        <v>264</v>
      </c>
      <c r="M2713" s="14">
        <v>0.26</v>
      </c>
      <c r="N2713" s="14">
        <f t="shared" si="126"/>
        <v>0.26991869918699191</v>
      </c>
      <c r="O2713" s="14">
        <f t="shared" si="127"/>
        <v>7.0754098360655631</v>
      </c>
      <c r="P2713" s="14"/>
      <c r="Q2713" s="14"/>
      <c r="R2713" s="14"/>
      <c r="W2713" t="s">
        <v>3530</v>
      </c>
      <c r="X2713" s="6">
        <v>2004</v>
      </c>
      <c r="Z2713" s="6">
        <v>0</v>
      </c>
      <c r="AD2713" s="14">
        <v>123</v>
      </c>
    </row>
    <row r="2714" spans="1:30">
      <c r="A2714" s="9">
        <v>18</v>
      </c>
      <c r="B2714" s="9" t="str">
        <f t="shared" si="128"/>
        <v>Peavey 1801-4</v>
      </c>
      <c r="C2714" s="14" t="s">
        <v>1586</v>
      </c>
      <c r="D2714" s="14" t="s">
        <v>3462</v>
      </c>
      <c r="E2714" s="39"/>
      <c r="F2714" s="14"/>
      <c r="G2714" s="14"/>
      <c r="H2714" s="14">
        <v>350</v>
      </c>
      <c r="I2714" s="14">
        <v>98</v>
      </c>
      <c r="J2714" s="9">
        <v>4.5999999999999996</v>
      </c>
      <c r="K2714" s="14">
        <v>41</v>
      </c>
      <c r="L2714" s="14">
        <v>330.04</v>
      </c>
      <c r="M2714" s="14">
        <v>0.47</v>
      </c>
      <c r="N2714" s="14">
        <f t="shared" si="126"/>
        <v>0.48809523809523808</v>
      </c>
      <c r="O2714" s="14">
        <f t="shared" si="127"/>
        <v>12.677631578947381</v>
      </c>
      <c r="P2714" s="14"/>
      <c r="Q2714" s="14"/>
      <c r="R2714" s="14"/>
      <c r="W2714" t="s">
        <v>3530</v>
      </c>
      <c r="X2714" s="6">
        <v>2004</v>
      </c>
      <c r="Z2714" s="6">
        <v>0</v>
      </c>
      <c r="AD2714" s="14">
        <v>84</v>
      </c>
    </row>
    <row r="2715" spans="1:30">
      <c r="A2715" s="9">
        <v>18</v>
      </c>
      <c r="B2715" s="9" t="str">
        <f t="shared" si="128"/>
        <v>Peavey 1801-4 LT</v>
      </c>
      <c r="C2715" s="14" t="s">
        <v>1586</v>
      </c>
      <c r="D2715" s="14" t="s">
        <v>3463</v>
      </c>
      <c r="E2715" s="39"/>
      <c r="F2715" s="14"/>
      <c r="G2715" s="14"/>
      <c r="H2715" s="14">
        <v>350</v>
      </c>
      <c r="I2715" s="14">
        <v>97.5</v>
      </c>
      <c r="J2715" s="9">
        <v>2.9</v>
      </c>
      <c r="K2715" s="14">
        <v>37.299999999999997</v>
      </c>
      <c r="L2715" s="14">
        <v>336</v>
      </c>
      <c r="M2715" s="14">
        <v>0.44800000000000001</v>
      </c>
      <c r="N2715" s="14">
        <f t="shared" si="126"/>
        <v>0</v>
      </c>
      <c r="O2715" s="14">
        <f t="shared" si="127"/>
        <v>0</v>
      </c>
      <c r="P2715" s="14"/>
      <c r="Q2715" s="14"/>
      <c r="R2715" s="14"/>
      <c r="W2715" t="s">
        <v>3530</v>
      </c>
      <c r="X2715" s="6">
        <v>2004</v>
      </c>
      <c r="Z2715" s="6">
        <v>0</v>
      </c>
      <c r="AD2715" s="14"/>
    </row>
    <row r="2716" spans="1:30">
      <c r="A2716" s="9">
        <v>18</v>
      </c>
      <c r="B2716" s="9" t="str">
        <f t="shared" si="128"/>
        <v>Peavey 1801-4 LT HG</v>
      </c>
      <c r="C2716" s="14" t="s">
        <v>1586</v>
      </c>
      <c r="D2716" s="14" t="s">
        <v>3464</v>
      </c>
      <c r="E2716" s="39"/>
      <c r="F2716" s="14"/>
      <c r="G2716" s="14"/>
      <c r="H2716" s="14">
        <v>350</v>
      </c>
      <c r="I2716" s="14">
        <v>97.7</v>
      </c>
      <c r="J2716" s="9">
        <v>2.9</v>
      </c>
      <c r="K2716" s="14">
        <v>43.2</v>
      </c>
      <c r="L2716" s="14">
        <v>256</v>
      </c>
      <c r="M2716" s="14">
        <v>0.501</v>
      </c>
      <c r="N2716" s="14">
        <f t="shared" si="126"/>
        <v>0</v>
      </c>
      <c r="O2716" s="14">
        <f t="shared" si="127"/>
        <v>0</v>
      </c>
      <c r="P2716" s="14"/>
      <c r="Q2716" s="14"/>
      <c r="R2716" s="14"/>
      <c r="W2716" t="s">
        <v>3530</v>
      </c>
      <c r="X2716" s="6">
        <v>2004</v>
      </c>
      <c r="Z2716" s="6">
        <v>0</v>
      </c>
      <c r="AD2716" s="14"/>
    </row>
    <row r="2717" spans="1:30">
      <c r="A2717" s="9">
        <v>18</v>
      </c>
      <c r="B2717" s="9" t="str">
        <f t="shared" si="128"/>
        <v>Peavey 1801-8</v>
      </c>
      <c r="C2717" s="14" t="s">
        <v>1586</v>
      </c>
      <c r="D2717" s="14" t="s">
        <v>3465</v>
      </c>
      <c r="E2717" s="39"/>
      <c r="F2717" s="14"/>
      <c r="G2717" s="14"/>
      <c r="H2717" s="14">
        <v>350</v>
      </c>
      <c r="I2717" s="14">
        <v>97</v>
      </c>
      <c r="J2717" s="9">
        <v>4.5999999999999996</v>
      </c>
      <c r="K2717" s="14">
        <v>40</v>
      </c>
      <c r="L2717" s="14">
        <v>321.26</v>
      </c>
      <c r="M2717" s="14">
        <v>0.61</v>
      </c>
      <c r="N2717" s="14">
        <f t="shared" si="126"/>
        <v>0.63492063492063489</v>
      </c>
      <c r="O2717" s="14">
        <f t="shared" si="127"/>
        <v>15.541401273885382</v>
      </c>
      <c r="P2717" s="14"/>
      <c r="Q2717" s="14"/>
      <c r="R2717" s="14"/>
      <c r="W2717" t="s">
        <v>3530</v>
      </c>
      <c r="X2717" s="6">
        <v>2004</v>
      </c>
      <c r="Z2717" s="6">
        <v>0</v>
      </c>
      <c r="AD2717" s="14">
        <v>63</v>
      </c>
    </row>
    <row r="2718" spans="1:30">
      <c r="A2718" s="9">
        <v>18</v>
      </c>
      <c r="B2718" s="9" t="str">
        <f t="shared" si="128"/>
        <v>Peavey 1801-8 KA LT</v>
      </c>
      <c r="C2718" s="14" t="s">
        <v>1586</v>
      </c>
      <c r="D2718" s="14" t="s">
        <v>3466</v>
      </c>
      <c r="E2718" s="39"/>
      <c r="F2718" s="14"/>
      <c r="G2718" s="14"/>
      <c r="H2718" s="14">
        <v>350</v>
      </c>
      <c r="I2718" s="14">
        <v>97.8</v>
      </c>
      <c r="J2718" s="9">
        <v>2.4</v>
      </c>
      <c r="K2718" s="14">
        <v>36.4</v>
      </c>
      <c r="L2718" s="14">
        <v>337</v>
      </c>
      <c r="M2718" s="14">
        <v>0.39800000000000002</v>
      </c>
      <c r="N2718" s="14">
        <f t="shared" si="126"/>
        <v>0</v>
      </c>
      <c r="O2718" s="14">
        <f t="shared" si="127"/>
        <v>0</v>
      </c>
      <c r="P2718" s="14"/>
      <c r="Q2718" s="14"/>
      <c r="R2718" s="14"/>
      <c r="W2718" t="s">
        <v>3530</v>
      </c>
      <c r="X2718" s="6">
        <v>2004</v>
      </c>
      <c r="Z2718" s="6">
        <v>0</v>
      </c>
      <c r="AD2718" s="14"/>
    </row>
    <row r="2719" spans="1:30">
      <c r="A2719" s="9">
        <v>18</v>
      </c>
      <c r="B2719" s="9" t="str">
        <f t="shared" si="128"/>
        <v>Peavey 1801-8 LT</v>
      </c>
      <c r="C2719" s="14" t="s">
        <v>1586</v>
      </c>
      <c r="D2719" s="14" t="s">
        <v>3467</v>
      </c>
      <c r="E2719" s="39"/>
      <c r="F2719" s="14"/>
      <c r="G2719" s="14"/>
      <c r="H2719" s="14">
        <v>350</v>
      </c>
      <c r="I2719" s="14">
        <v>97</v>
      </c>
      <c r="J2719" s="9">
        <v>5.3</v>
      </c>
      <c r="K2719" s="14">
        <v>40.5</v>
      </c>
      <c r="L2719" s="14">
        <v>285</v>
      </c>
      <c r="M2719" s="14">
        <v>0.52300000000000002</v>
      </c>
      <c r="N2719" s="14">
        <f t="shared" si="126"/>
        <v>0</v>
      </c>
      <c r="O2719" s="14">
        <f t="shared" si="127"/>
        <v>0</v>
      </c>
      <c r="P2719" s="14"/>
      <c r="Q2719" s="14"/>
      <c r="R2719" s="14"/>
      <c r="W2719" t="s">
        <v>3530</v>
      </c>
      <c r="X2719" s="6">
        <v>2004</v>
      </c>
      <c r="Z2719" s="6">
        <v>0</v>
      </c>
      <c r="AD2719" s="14"/>
    </row>
    <row r="2720" spans="1:30">
      <c r="A2720" s="9">
        <v>18</v>
      </c>
      <c r="B2720" s="9" t="str">
        <f t="shared" si="128"/>
        <v>Peavey 1808-4sps BWX</v>
      </c>
      <c r="C2720" s="14" t="s">
        <v>1586</v>
      </c>
      <c r="D2720" s="14" t="s">
        <v>3468</v>
      </c>
      <c r="E2720" s="39"/>
      <c r="F2720" s="14"/>
      <c r="G2720" s="14"/>
      <c r="H2720" s="14">
        <v>1000</v>
      </c>
      <c r="I2720" s="14">
        <v>97.46</v>
      </c>
      <c r="J2720" s="9">
        <v>1.95</v>
      </c>
      <c r="K2720" s="14">
        <v>35.311</v>
      </c>
      <c r="L2720" s="14">
        <v>311.65449999999998</v>
      </c>
      <c r="M2720" s="14">
        <v>0.48499999999999999</v>
      </c>
      <c r="N2720" s="14">
        <f t="shared" si="126"/>
        <v>0.51175362318840578</v>
      </c>
      <c r="O2720" s="14">
        <f t="shared" si="127"/>
        <v>9.277267063921979</v>
      </c>
      <c r="P2720" s="14"/>
      <c r="Q2720" s="14"/>
      <c r="R2720" s="14"/>
      <c r="W2720" t="s">
        <v>3530</v>
      </c>
      <c r="X2720" s="6">
        <v>2004</v>
      </c>
      <c r="Z2720" s="6">
        <v>0</v>
      </c>
      <c r="AD2720" s="14">
        <v>69</v>
      </c>
    </row>
    <row r="2721" spans="1:30">
      <c r="A2721" s="9">
        <v>18</v>
      </c>
      <c r="B2721" s="9" t="str">
        <f t="shared" si="128"/>
        <v>Peavey 1808-8cu BWX</v>
      </c>
      <c r="C2721" s="14" t="s">
        <v>1586</v>
      </c>
      <c r="D2721" s="14" t="s">
        <v>3469</v>
      </c>
      <c r="E2721" s="39"/>
      <c r="F2721" s="14"/>
      <c r="G2721" s="14"/>
      <c r="H2721" s="14">
        <v>1000</v>
      </c>
      <c r="I2721" s="14">
        <v>97.74</v>
      </c>
      <c r="J2721" s="9">
        <v>4.5999999999999996</v>
      </c>
      <c r="K2721" s="14">
        <v>32.345999999999997</v>
      </c>
      <c r="L2721" s="14">
        <v>312.68419999999998</v>
      </c>
      <c r="M2721" s="14">
        <v>0.33800000000000002</v>
      </c>
      <c r="N2721" s="14">
        <f t="shared" si="126"/>
        <v>0.3515869565217391</v>
      </c>
      <c r="O2721" s="14">
        <f t="shared" si="127"/>
        <v>8.7463584000000161</v>
      </c>
      <c r="P2721" s="14"/>
      <c r="Q2721" s="14"/>
      <c r="R2721" s="14"/>
      <c r="W2721" t="s">
        <v>3530</v>
      </c>
      <c r="X2721" s="6">
        <v>2004</v>
      </c>
      <c r="Z2721" s="6">
        <v>0</v>
      </c>
      <c r="AD2721" s="14">
        <v>92</v>
      </c>
    </row>
    <row r="2722" spans="1:30">
      <c r="A2722" s="9">
        <v>18</v>
      </c>
      <c r="B2722" s="9" t="str">
        <f t="shared" si="128"/>
        <v>Peavey 1808-8he BWX</v>
      </c>
      <c r="C2722" s="14" t="s">
        <v>1586</v>
      </c>
      <c r="D2722" s="14" t="s">
        <v>3470</v>
      </c>
      <c r="E2722" s="39"/>
      <c r="F2722" s="14"/>
      <c r="G2722" s="14"/>
      <c r="H2722" s="14">
        <v>1000</v>
      </c>
      <c r="I2722" s="14">
        <v>97.46</v>
      </c>
      <c r="J2722" s="9">
        <v>1.95</v>
      </c>
      <c r="K2722" s="14">
        <v>36.395000000000003</v>
      </c>
      <c r="L2722" s="14">
        <v>281.54489999999998</v>
      </c>
      <c r="M2722" s="14">
        <v>0.47299999999999998</v>
      </c>
      <c r="N2722" s="14">
        <f t="shared" si="126"/>
        <v>0.49856164383561646</v>
      </c>
      <c r="O2722" s="14">
        <f t="shared" si="127"/>
        <v>9.2255278670953853</v>
      </c>
      <c r="P2722" s="14"/>
      <c r="Q2722" s="14"/>
      <c r="R2722" s="14"/>
      <c r="W2722" t="s">
        <v>3530</v>
      </c>
      <c r="X2722" s="6">
        <v>2004</v>
      </c>
      <c r="Z2722" s="6">
        <v>0</v>
      </c>
      <c r="AD2722" s="14">
        <v>73</v>
      </c>
    </row>
    <row r="2723" spans="1:30">
      <c r="A2723" s="9">
        <v>18</v>
      </c>
      <c r="B2723" s="9" t="str">
        <f t="shared" si="128"/>
        <v>Peavey 1808-8HPS Lowrider</v>
      </c>
      <c r="C2723" s="14" t="s">
        <v>1586</v>
      </c>
      <c r="D2723" s="14" t="s">
        <v>3471</v>
      </c>
      <c r="E2723" s="39"/>
      <c r="F2723" s="14"/>
      <c r="G2723" s="14"/>
      <c r="H2723" s="14">
        <v>1600</v>
      </c>
      <c r="I2723" s="14">
        <v>96.26</v>
      </c>
      <c r="J2723" s="9">
        <v>10</v>
      </c>
      <c r="K2723" s="14">
        <v>26.911000000000001</v>
      </c>
      <c r="L2723" s="14">
        <v>403.87450000000001</v>
      </c>
      <c r="M2723" s="14">
        <v>0.34200000000000003</v>
      </c>
      <c r="N2723" s="14">
        <f t="shared" si="126"/>
        <v>0.35409210526315793</v>
      </c>
      <c r="O2723" s="14">
        <f t="shared" si="127"/>
        <v>10.014757344940181</v>
      </c>
      <c r="P2723" s="14"/>
      <c r="Q2723" s="14"/>
      <c r="R2723" s="14"/>
      <c r="W2723" t="s">
        <v>3530</v>
      </c>
      <c r="X2723" s="6">
        <v>2004</v>
      </c>
      <c r="Z2723" s="6">
        <v>0</v>
      </c>
      <c r="AD2723" s="14">
        <v>76</v>
      </c>
    </row>
    <row r="2724" spans="1:30">
      <c r="A2724" s="9">
        <v>18</v>
      </c>
      <c r="B2724" s="9" t="str">
        <f t="shared" si="128"/>
        <v>Peavey 1888 HP BWX</v>
      </c>
      <c r="C2724" s="14" t="s">
        <v>1586</v>
      </c>
      <c r="D2724" s="14" t="s">
        <v>3472</v>
      </c>
      <c r="E2724" s="39"/>
      <c r="F2724" s="14"/>
      <c r="G2724" s="14"/>
      <c r="H2724" s="14">
        <v>350</v>
      </c>
      <c r="I2724" s="14">
        <v>96.4</v>
      </c>
      <c r="J2724" s="9">
        <v>7.2</v>
      </c>
      <c r="K2724" s="14">
        <v>36.1</v>
      </c>
      <c r="L2724" s="14">
        <v>230</v>
      </c>
      <c r="M2724" s="14">
        <v>0.372</v>
      </c>
      <c r="N2724" s="14">
        <f t="shared" si="126"/>
        <v>0</v>
      </c>
      <c r="O2724" s="14">
        <f t="shared" si="127"/>
        <v>0</v>
      </c>
      <c r="P2724" s="14"/>
      <c r="Q2724" s="14"/>
      <c r="R2724" s="14"/>
      <c r="W2724" t="s">
        <v>3530</v>
      </c>
      <c r="X2724" s="6">
        <v>2004</v>
      </c>
      <c r="Z2724" s="6">
        <v>0</v>
      </c>
      <c r="AD2724" s="14"/>
    </row>
    <row r="2725" spans="1:30">
      <c r="A2725" s="9">
        <v>18</v>
      </c>
      <c r="B2725" s="9" t="str">
        <f t="shared" si="128"/>
        <v>Peavey 1888 HP BWX HG</v>
      </c>
      <c r="C2725" s="14" t="s">
        <v>1586</v>
      </c>
      <c r="D2725" s="14" t="s">
        <v>3473</v>
      </c>
      <c r="E2725" s="39"/>
      <c r="F2725" s="14"/>
      <c r="G2725" s="14"/>
      <c r="H2725" s="14">
        <v>350</v>
      </c>
      <c r="I2725" s="14">
        <v>97</v>
      </c>
      <c r="J2725" s="9">
        <v>7.2</v>
      </c>
      <c r="K2725" s="14">
        <v>33.4</v>
      </c>
      <c r="L2725" s="14">
        <v>307</v>
      </c>
      <c r="M2725" s="14">
        <v>0.34499999999999997</v>
      </c>
      <c r="N2725" s="14">
        <f t="shared" si="126"/>
        <v>0</v>
      </c>
      <c r="O2725" s="14">
        <f t="shared" si="127"/>
        <v>0</v>
      </c>
      <c r="P2725" s="14"/>
      <c r="Q2725" s="14"/>
      <c r="R2725" s="14"/>
      <c r="W2725" t="s">
        <v>3530</v>
      </c>
      <c r="X2725" s="6">
        <v>2004</v>
      </c>
      <c r="Z2725" s="6">
        <v>0</v>
      </c>
      <c r="AD2725" s="14"/>
    </row>
    <row r="2726" spans="1:30">
      <c r="A2726" s="9">
        <v>18</v>
      </c>
      <c r="B2726" s="9" t="str">
        <f t="shared" si="128"/>
        <v>Peavey 1888 Neo</v>
      </c>
      <c r="C2726" s="14" t="s">
        <v>1586</v>
      </c>
      <c r="D2726" s="14" t="s">
        <v>3474</v>
      </c>
      <c r="E2726" s="39"/>
      <c r="F2726" s="14"/>
      <c r="G2726" s="14"/>
      <c r="H2726" s="14">
        <v>350</v>
      </c>
      <c r="I2726" s="14">
        <v>100.1</v>
      </c>
      <c r="J2726" s="9">
        <v>5.3</v>
      </c>
      <c r="K2726" s="14">
        <v>33.200000000000003</v>
      </c>
      <c r="L2726" s="14">
        <v>405</v>
      </c>
      <c r="M2726" s="14">
        <v>0.216</v>
      </c>
      <c r="N2726" s="14">
        <f t="shared" si="126"/>
        <v>0</v>
      </c>
      <c r="O2726" s="14">
        <f t="shared" si="127"/>
        <v>0</v>
      </c>
      <c r="P2726" s="14"/>
      <c r="Q2726" s="14"/>
      <c r="R2726" s="14"/>
      <c r="W2726" t="s">
        <v>3530</v>
      </c>
      <c r="X2726" s="6">
        <v>2004</v>
      </c>
      <c r="Z2726" s="6">
        <v>0</v>
      </c>
      <c r="AD2726" s="14"/>
    </row>
    <row r="2727" spans="1:30">
      <c r="A2727" s="9">
        <v>18</v>
      </c>
      <c r="B2727" s="9" t="str">
        <f t="shared" si="128"/>
        <v>Peavey BW 1801-4</v>
      </c>
      <c r="C2727" s="14" t="s">
        <v>1586</v>
      </c>
      <c r="D2727" s="14" t="s">
        <v>3475</v>
      </c>
      <c r="E2727" s="39"/>
      <c r="F2727" s="14"/>
      <c r="G2727" s="14"/>
      <c r="H2727" s="14">
        <v>700</v>
      </c>
      <c r="I2727" s="14">
        <v>97.54</v>
      </c>
      <c r="J2727" s="9">
        <v>2.5950000000000002</v>
      </c>
      <c r="K2727" s="14">
        <v>33.886000000000003</v>
      </c>
      <c r="L2727" s="14">
        <v>335.61360000000002</v>
      </c>
      <c r="M2727" s="14">
        <v>0.44800000000000001</v>
      </c>
      <c r="N2727" s="14">
        <f t="shared" si="126"/>
        <v>0.47726760563380288</v>
      </c>
      <c r="O2727" s="14">
        <f t="shared" si="127"/>
        <v>7.3055476419634013</v>
      </c>
      <c r="P2727" s="14"/>
      <c r="Q2727" s="14"/>
      <c r="R2727" s="14"/>
      <c r="W2727" t="s">
        <v>3530</v>
      </c>
      <c r="X2727" s="6">
        <v>2004</v>
      </c>
      <c r="Z2727" s="6">
        <v>0</v>
      </c>
      <c r="AD2727" s="14">
        <v>71</v>
      </c>
    </row>
    <row r="2728" spans="1:30">
      <c r="A2728" s="9">
        <v>18</v>
      </c>
      <c r="B2728" s="9" t="str">
        <f t="shared" si="128"/>
        <v>Peavey BW 1801-8</v>
      </c>
      <c r="C2728" s="14" t="s">
        <v>1586</v>
      </c>
      <c r="D2728" s="14" t="s">
        <v>3476</v>
      </c>
      <c r="E2728" s="39"/>
      <c r="F2728" s="14"/>
      <c r="G2728" s="14"/>
      <c r="H2728" s="14">
        <v>700</v>
      </c>
      <c r="I2728" s="14">
        <v>97.04</v>
      </c>
      <c r="J2728" s="9">
        <v>5.01</v>
      </c>
      <c r="K2728" s="14">
        <v>36.753999999999998</v>
      </c>
      <c r="L2728" s="14">
        <v>284.9033</v>
      </c>
      <c r="M2728" s="14">
        <v>0.52300000000000002</v>
      </c>
      <c r="N2728" s="14">
        <f t="shared" si="126"/>
        <v>0.57428124999999997</v>
      </c>
      <c r="O2728" s="14">
        <f t="shared" si="127"/>
        <v>5.856898842169417</v>
      </c>
      <c r="P2728" s="14"/>
      <c r="Q2728" s="14"/>
      <c r="R2728" s="14"/>
      <c r="W2728" t="s">
        <v>3530</v>
      </c>
      <c r="X2728" s="6">
        <v>2004</v>
      </c>
      <c r="Z2728" s="6">
        <v>0</v>
      </c>
      <c r="AD2728" s="14">
        <v>64</v>
      </c>
    </row>
    <row r="2729" spans="1:30">
      <c r="A2729" s="9">
        <v>18</v>
      </c>
      <c r="B2729" s="9" t="str">
        <f t="shared" si="128"/>
        <v>Peavey BW 1801-8KA</v>
      </c>
      <c r="C2729" s="14" t="s">
        <v>1586</v>
      </c>
      <c r="D2729" s="14" t="s">
        <v>3477</v>
      </c>
      <c r="E2729" s="39"/>
      <c r="F2729" s="14"/>
      <c r="G2729" s="14"/>
      <c r="H2729" s="14">
        <v>700</v>
      </c>
      <c r="I2729" s="14">
        <v>97.81</v>
      </c>
      <c r="J2729" s="9">
        <v>2.09</v>
      </c>
      <c r="K2729" s="14">
        <v>33.203000000000003</v>
      </c>
      <c r="L2729" s="14">
        <v>336.51900000000001</v>
      </c>
      <c r="M2729" s="14">
        <v>0.39800000000000002</v>
      </c>
      <c r="N2729" s="14">
        <f t="shared" si="126"/>
        <v>0.41503750000000006</v>
      </c>
      <c r="O2729" s="14">
        <f t="shared" si="127"/>
        <v>9.6953734409390986</v>
      </c>
      <c r="P2729" s="14"/>
      <c r="Q2729" s="14"/>
      <c r="R2729" s="14"/>
      <c r="W2729" t="s">
        <v>3530</v>
      </c>
      <c r="X2729" s="6">
        <v>2004</v>
      </c>
      <c r="Z2729" s="6">
        <v>0</v>
      </c>
      <c r="AD2729" s="14">
        <v>80</v>
      </c>
    </row>
    <row r="2730" spans="1:30">
      <c r="A2730" s="9">
        <v>18</v>
      </c>
      <c r="B2730" s="9" t="str">
        <f t="shared" si="128"/>
        <v>Peavey BW 1808-8sps BWX</v>
      </c>
      <c r="C2730" s="14" t="s">
        <v>1586</v>
      </c>
      <c r="D2730" s="14" t="s">
        <v>3478</v>
      </c>
      <c r="E2730" s="39"/>
      <c r="F2730" s="14"/>
      <c r="G2730" s="14"/>
      <c r="H2730" s="14">
        <v>1000</v>
      </c>
      <c r="I2730" s="14">
        <v>96.7</v>
      </c>
      <c r="J2730" s="9">
        <v>4.5999999999999996</v>
      </c>
      <c r="K2730" s="14">
        <v>33.695</v>
      </c>
      <c r="L2730" s="14">
        <v>367.98140000000001</v>
      </c>
      <c r="M2730" s="14">
        <v>0.58699999999999997</v>
      </c>
      <c r="N2730" s="14">
        <f t="shared" si="126"/>
        <v>0.63575471698113206</v>
      </c>
      <c r="O2730" s="14">
        <f t="shared" si="127"/>
        <v>7.6543982198142402</v>
      </c>
      <c r="P2730" s="14"/>
      <c r="Q2730" s="14"/>
      <c r="R2730" s="14"/>
      <c r="W2730" t="s">
        <v>3530</v>
      </c>
      <c r="X2730" s="6">
        <v>2004</v>
      </c>
      <c r="Z2730" s="6">
        <v>0</v>
      </c>
      <c r="AD2730" s="14">
        <v>53</v>
      </c>
    </row>
    <row r="2731" spans="1:30">
      <c r="A2731" s="9">
        <v>18</v>
      </c>
      <c r="B2731" s="9" t="str">
        <f t="shared" si="128"/>
        <v>Peavey BW 1888HP BWX</v>
      </c>
      <c r="C2731" s="14" t="s">
        <v>1586</v>
      </c>
      <c r="D2731" s="14" t="s">
        <v>3479</v>
      </c>
      <c r="E2731" s="39"/>
      <c r="F2731" s="14"/>
      <c r="G2731" s="14"/>
      <c r="H2731" s="14">
        <v>1000</v>
      </c>
      <c r="I2731" s="14">
        <v>96.39</v>
      </c>
      <c r="J2731" s="9">
        <v>6.85</v>
      </c>
      <c r="K2731" s="14">
        <v>33.840000000000003</v>
      </c>
      <c r="L2731" s="14">
        <v>230.13249999999999</v>
      </c>
      <c r="M2731" s="14">
        <v>0.372</v>
      </c>
      <c r="N2731" s="14">
        <f t="shared" si="126"/>
        <v>0.38454545454545458</v>
      </c>
      <c r="O2731" s="14">
        <f t="shared" si="127"/>
        <v>11.402608695652164</v>
      </c>
      <c r="P2731" s="14"/>
      <c r="Q2731" s="14"/>
      <c r="R2731" s="14"/>
      <c r="W2731" t="s">
        <v>3530</v>
      </c>
      <c r="X2731" s="6">
        <v>2004</v>
      </c>
      <c r="Z2731" s="6">
        <v>0</v>
      </c>
      <c r="AD2731" s="14">
        <v>88</v>
      </c>
    </row>
    <row r="2732" spans="1:30">
      <c r="A2732" s="9">
        <v>18</v>
      </c>
      <c r="B2732" s="9" t="str">
        <f t="shared" si="128"/>
        <v>Peavey BW A/A 1888NEO</v>
      </c>
      <c r="C2732" s="14" t="s">
        <v>1586</v>
      </c>
      <c r="D2732" s="14" t="s">
        <v>3480</v>
      </c>
      <c r="E2732" s="39"/>
      <c r="F2732" s="14"/>
      <c r="G2732" s="14"/>
      <c r="H2732" s="14">
        <v>700</v>
      </c>
      <c r="I2732" s="14">
        <v>100.09</v>
      </c>
      <c r="J2732" s="9">
        <v>5.01</v>
      </c>
      <c r="K2732" s="14">
        <v>30.286000000000001</v>
      </c>
      <c r="L2732" s="14">
        <v>404.57740000000001</v>
      </c>
      <c r="M2732" s="14">
        <v>0.216</v>
      </c>
      <c r="N2732" s="14">
        <f t="shared" si="126"/>
        <v>0.22434074074074076</v>
      </c>
      <c r="O2732" s="14">
        <f t="shared" si="127"/>
        <v>5.8097477797513104</v>
      </c>
      <c r="P2732" s="14"/>
      <c r="Q2732" s="14"/>
      <c r="R2732" s="14"/>
      <c r="W2732" t="s">
        <v>3530</v>
      </c>
      <c r="X2732" s="6">
        <v>2004</v>
      </c>
      <c r="Z2732" s="6">
        <v>0</v>
      </c>
      <c r="AD2732" s="14">
        <v>135</v>
      </c>
    </row>
    <row r="2733" spans="1:30">
      <c r="A2733" s="9">
        <v>18</v>
      </c>
      <c r="B2733" s="9" t="str">
        <f t="shared" si="128"/>
        <v>Peavey Lo Max 18</v>
      </c>
      <c r="C2733" s="14" t="s">
        <v>1586</v>
      </c>
      <c r="D2733" s="14" t="s">
        <v>3481</v>
      </c>
      <c r="E2733" s="39"/>
      <c r="F2733" s="14"/>
      <c r="G2733" s="14"/>
      <c r="H2733" s="14">
        <v>2400</v>
      </c>
      <c r="I2733" s="14">
        <v>97.09</v>
      </c>
      <c r="J2733" s="9">
        <v>8.25</v>
      </c>
      <c r="K2733" s="14">
        <v>31.113</v>
      </c>
      <c r="L2733" s="14">
        <v>294.65460000000002</v>
      </c>
      <c r="M2733" s="14">
        <v>0.318</v>
      </c>
      <c r="N2733" s="14">
        <f t="shared" si="126"/>
        <v>0.33098936170212767</v>
      </c>
      <c r="O2733" s="14">
        <f t="shared" si="127"/>
        <v>8.1031400491400607</v>
      </c>
      <c r="P2733" s="14"/>
      <c r="Q2733" s="14"/>
      <c r="R2733" s="14"/>
      <c r="W2733" t="s">
        <v>3530</v>
      </c>
      <c r="X2733" s="6">
        <v>2004</v>
      </c>
      <c r="Z2733" s="6">
        <v>0</v>
      </c>
      <c r="AD2733" s="14">
        <v>94</v>
      </c>
    </row>
    <row r="2734" spans="1:30">
      <c r="A2734" s="9">
        <v>18</v>
      </c>
      <c r="B2734" s="9" t="str">
        <f t="shared" si="128"/>
        <v>Peavey Low Rider 18</v>
      </c>
      <c r="C2734" s="14" t="s">
        <v>1586</v>
      </c>
      <c r="D2734" s="14" t="s">
        <v>3482</v>
      </c>
      <c r="E2734" s="39"/>
      <c r="F2734" s="14"/>
      <c r="G2734" s="14"/>
      <c r="H2734" s="14">
        <v>3200</v>
      </c>
      <c r="I2734" s="14">
        <v>97.3</v>
      </c>
      <c r="J2734" s="9">
        <v>9.6</v>
      </c>
      <c r="K2734" s="14">
        <v>28.9</v>
      </c>
      <c r="L2734" s="14">
        <v>403.9</v>
      </c>
      <c r="M2734" s="14">
        <v>0.34200000000000003</v>
      </c>
      <c r="N2734" s="14">
        <f t="shared" si="126"/>
        <v>0.35679012345679012</v>
      </c>
      <c r="O2734" s="14">
        <f t="shared" si="127"/>
        <v>8.2502504173622881</v>
      </c>
      <c r="P2734" s="14"/>
      <c r="Q2734" s="14"/>
      <c r="R2734" s="14"/>
      <c r="W2734" t="s">
        <v>3530</v>
      </c>
      <c r="X2734" s="6">
        <v>2004</v>
      </c>
      <c r="Z2734" s="6">
        <v>0</v>
      </c>
      <c r="AD2734" s="14">
        <v>81</v>
      </c>
    </row>
    <row r="2735" spans="1:30">
      <c r="A2735" s="9">
        <v>18</v>
      </c>
      <c r="B2735" s="9" t="str">
        <f t="shared" si="128"/>
        <v>Planet Audio FU-18/2</v>
      </c>
      <c r="C2735" s="14" t="s">
        <v>1614</v>
      </c>
      <c r="D2735" s="14" t="s">
        <v>3483</v>
      </c>
      <c r="E2735" s="39"/>
      <c r="F2735" s="14"/>
      <c r="G2735" s="14"/>
      <c r="H2735" s="14">
        <v>1800</v>
      </c>
      <c r="I2735" s="14">
        <v>96</v>
      </c>
      <c r="J2735" s="9">
        <v>10.33</v>
      </c>
      <c r="K2735" s="14">
        <v>38.92</v>
      </c>
      <c r="L2735" s="14">
        <v>125.28</v>
      </c>
      <c r="M2735" s="14">
        <v>0.27</v>
      </c>
      <c r="N2735" s="14">
        <f t="shared" si="126"/>
        <v>0.27408450704225351</v>
      </c>
      <c r="O2735" s="14">
        <f t="shared" si="127"/>
        <v>18.117931034482908</v>
      </c>
      <c r="P2735" s="14"/>
      <c r="Q2735" s="14"/>
      <c r="R2735" s="14"/>
      <c r="W2735" t="s">
        <v>3530</v>
      </c>
      <c r="X2735" s="6">
        <v>2004</v>
      </c>
      <c r="Z2735" s="6">
        <v>0</v>
      </c>
      <c r="AD2735" s="14">
        <v>142</v>
      </c>
    </row>
    <row r="2736" spans="1:30">
      <c r="A2736" s="9">
        <v>18</v>
      </c>
      <c r="B2736" s="9" t="str">
        <f t="shared" si="128"/>
        <v>Planet Audio FU-18/4</v>
      </c>
      <c r="C2736" s="14" t="s">
        <v>1614</v>
      </c>
      <c r="D2736" s="14" t="s">
        <v>3484</v>
      </c>
      <c r="E2736" s="39"/>
      <c r="F2736" s="14"/>
      <c r="G2736" s="14"/>
      <c r="H2736" s="14">
        <v>1800</v>
      </c>
      <c r="I2736" s="14">
        <v>96</v>
      </c>
      <c r="J2736" s="9">
        <v>10.58</v>
      </c>
      <c r="K2736" s="14">
        <v>39</v>
      </c>
      <c r="L2736" s="14">
        <v>125.28</v>
      </c>
      <c r="M2736" s="14">
        <v>0.223</v>
      </c>
      <c r="N2736" s="14">
        <f t="shared" si="126"/>
        <v>0.22941176470588234</v>
      </c>
      <c r="O2736" s="14">
        <f t="shared" si="127"/>
        <v>7.978899082568863</v>
      </c>
      <c r="P2736" s="14"/>
      <c r="Q2736" s="14"/>
      <c r="R2736" s="14"/>
      <c r="W2736" t="s">
        <v>3530</v>
      </c>
      <c r="X2736" s="6">
        <v>2004</v>
      </c>
      <c r="Z2736" s="6">
        <v>0</v>
      </c>
      <c r="AD2736" s="14">
        <v>170</v>
      </c>
    </row>
    <row r="2737" spans="1:30">
      <c r="A2737" s="9">
        <v>18</v>
      </c>
      <c r="B2737" s="9" t="str">
        <f t="shared" si="128"/>
        <v>Precision Devices PD 184</v>
      </c>
      <c r="C2737" s="14" t="s">
        <v>2136</v>
      </c>
      <c r="D2737" s="14" t="s">
        <v>3485</v>
      </c>
      <c r="E2737" s="39"/>
      <c r="F2737" s="14"/>
      <c r="G2737" s="14"/>
      <c r="H2737" s="14">
        <v>400</v>
      </c>
      <c r="I2737" s="14">
        <v>97</v>
      </c>
      <c r="J2737" s="9">
        <v>8</v>
      </c>
      <c r="K2737" s="14">
        <v>27</v>
      </c>
      <c r="L2737" s="14">
        <v>473</v>
      </c>
      <c r="M2737" s="14">
        <v>0.253</v>
      </c>
      <c r="N2737" s="14">
        <f t="shared" si="126"/>
        <v>0.25961538461538464</v>
      </c>
      <c r="O2737" s="14">
        <f t="shared" si="127"/>
        <v>9.9287790697674367</v>
      </c>
      <c r="P2737" s="14"/>
      <c r="Q2737" s="14"/>
      <c r="R2737" s="14"/>
      <c r="W2737" t="s">
        <v>3530</v>
      </c>
      <c r="X2737" s="6">
        <v>2004</v>
      </c>
      <c r="Z2737" s="6">
        <v>0</v>
      </c>
      <c r="AD2737" s="14">
        <v>104</v>
      </c>
    </row>
    <row r="2738" spans="1:30">
      <c r="A2738" s="9">
        <v>18</v>
      </c>
      <c r="B2738" s="9" t="str">
        <f t="shared" si="128"/>
        <v>Precision Devices PD 1850</v>
      </c>
      <c r="C2738" s="14" t="s">
        <v>2136</v>
      </c>
      <c r="D2738" s="14" t="s">
        <v>3486</v>
      </c>
      <c r="E2738" s="39"/>
      <c r="F2738" s="14"/>
      <c r="G2738" s="14"/>
      <c r="H2738" s="14">
        <v>600</v>
      </c>
      <c r="I2738" s="14">
        <v>98</v>
      </c>
      <c r="J2738" s="9">
        <v>11.25</v>
      </c>
      <c r="K2738" s="14">
        <v>30</v>
      </c>
      <c r="L2738" s="14">
        <v>249</v>
      </c>
      <c r="M2738" s="14">
        <v>0.21</v>
      </c>
      <c r="N2738" s="14">
        <f t="shared" si="126"/>
        <v>0.22058823529411764</v>
      </c>
      <c r="O2738" s="14">
        <f t="shared" si="127"/>
        <v>4.3749999999999982</v>
      </c>
      <c r="P2738" s="14"/>
      <c r="Q2738" s="14"/>
      <c r="R2738" s="14"/>
      <c r="W2738" t="s">
        <v>3530</v>
      </c>
      <c r="X2738" s="6">
        <v>2004</v>
      </c>
      <c r="Z2738" s="6">
        <v>0</v>
      </c>
      <c r="AD2738" s="14">
        <v>136</v>
      </c>
    </row>
    <row r="2739" spans="1:30">
      <c r="A2739" s="9">
        <v>18</v>
      </c>
      <c r="B2739" s="9" t="str">
        <f t="shared" si="128"/>
        <v>Precision Devices PD 186</v>
      </c>
      <c r="C2739" s="14" t="s">
        <v>2136</v>
      </c>
      <c r="D2739" s="14" t="s">
        <v>3487</v>
      </c>
      <c r="E2739" s="39"/>
      <c r="F2739" s="14"/>
      <c r="G2739" s="14"/>
      <c r="H2739" s="14">
        <v>600</v>
      </c>
      <c r="I2739" s="14">
        <v>97</v>
      </c>
      <c r="J2739" s="9">
        <v>9</v>
      </c>
      <c r="K2739" s="14">
        <v>27</v>
      </c>
      <c r="L2739" s="14">
        <v>353</v>
      </c>
      <c r="M2739" s="14">
        <v>0.312</v>
      </c>
      <c r="N2739" s="14">
        <f t="shared" si="126"/>
        <v>0.3253012048192771</v>
      </c>
      <c r="O2739" s="14">
        <f t="shared" si="127"/>
        <v>7.6304347826086794</v>
      </c>
      <c r="P2739" s="14"/>
      <c r="Q2739" s="14"/>
      <c r="R2739" s="14"/>
      <c r="W2739" t="s">
        <v>3530</v>
      </c>
      <c r="X2739" s="6">
        <v>2004</v>
      </c>
      <c r="Z2739" s="6">
        <v>0</v>
      </c>
      <c r="AD2739" s="14">
        <v>83</v>
      </c>
    </row>
    <row r="2740" spans="1:30">
      <c r="A2740" s="9">
        <v>18</v>
      </c>
      <c r="B2740" s="9" t="str">
        <f t="shared" si="128"/>
        <v>Precision Devices PD 188</v>
      </c>
      <c r="C2740" s="14" t="s">
        <v>2136</v>
      </c>
      <c r="D2740" s="14" t="s">
        <v>3488</v>
      </c>
      <c r="E2740" s="39"/>
      <c r="F2740" s="14"/>
      <c r="G2740" s="14"/>
      <c r="H2740" s="14">
        <v>600</v>
      </c>
      <c r="I2740" s="14">
        <v>98.5</v>
      </c>
      <c r="J2740" s="9"/>
      <c r="K2740" s="14">
        <v>37</v>
      </c>
      <c r="L2740" s="14">
        <v>224</v>
      </c>
      <c r="M2740" s="14">
        <v>0.28000000000000003</v>
      </c>
      <c r="N2740" s="14">
        <f t="shared" si="126"/>
        <v>0.2890625</v>
      </c>
      <c r="O2740" s="14">
        <f t="shared" si="127"/>
        <v>8.9310344827586565</v>
      </c>
      <c r="P2740" s="14"/>
      <c r="Q2740" s="14"/>
      <c r="R2740" s="14"/>
      <c r="W2740" t="s">
        <v>3530</v>
      </c>
      <c r="X2740" s="6">
        <v>2004</v>
      </c>
      <c r="Z2740" s="6">
        <v>0</v>
      </c>
      <c r="AD2740" s="14">
        <v>128</v>
      </c>
    </row>
    <row r="2741" spans="1:30">
      <c r="A2741" s="9">
        <v>18</v>
      </c>
      <c r="B2741" s="9" t="str">
        <f t="shared" si="128"/>
        <v>Precision Devices PD 918</v>
      </c>
      <c r="C2741" s="14" t="s">
        <v>2136</v>
      </c>
      <c r="D2741" s="14" t="s">
        <v>3489</v>
      </c>
      <c r="E2741" s="39"/>
      <c r="F2741" s="14"/>
      <c r="G2741" s="14"/>
      <c r="H2741" s="14">
        <v>600</v>
      </c>
      <c r="I2741" s="14">
        <v>98</v>
      </c>
      <c r="J2741" s="9"/>
      <c r="K2741" s="14">
        <v>34.979999999999997</v>
      </c>
      <c r="L2741" s="14">
        <v>419.98</v>
      </c>
      <c r="M2741" s="14">
        <v>0.28000000000000003</v>
      </c>
      <c r="N2741" s="14">
        <f t="shared" si="126"/>
        <v>0.29897435897435892</v>
      </c>
      <c r="O2741" s="14">
        <f t="shared" si="127"/>
        <v>4.4118918918919121</v>
      </c>
      <c r="P2741" s="14"/>
      <c r="Q2741" s="14"/>
      <c r="R2741" s="14"/>
      <c r="W2741" t="s">
        <v>3530</v>
      </c>
      <c r="X2741" s="6">
        <v>2004</v>
      </c>
      <c r="Z2741" s="6">
        <v>0</v>
      </c>
      <c r="AD2741" s="14">
        <v>117</v>
      </c>
    </row>
    <row r="2742" spans="1:30">
      <c r="A2742" s="9">
        <v>18</v>
      </c>
      <c r="B2742" s="9" t="str">
        <f t="shared" si="128"/>
        <v>Radian 2218</v>
      </c>
      <c r="C2742" s="14" t="s">
        <v>2764</v>
      </c>
      <c r="D2742" s="14" t="s">
        <v>3490</v>
      </c>
      <c r="E2742" s="39"/>
      <c r="F2742" s="14"/>
      <c r="G2742" s="14"/>
      <c r="H2742" s="14">
        <v>600</v>
      </c>
      <c r="I2742" s="14">
        <v>95</v>
      </c>
      <c r="J2742" s="9">
        <v>4.75</v>
      </c>
      <c r="K2742" s="14">
        <v>33.799999999999997</v>
      </c>
      <c r="L2742" s="14">
        <v>286</v>
      </c>
      <c r="M2742" s="14">
        <v>0.52200000000000002</v>
      </c>
      <c r="N2742" s="14">
        <f t="shared" si="126"/>
        <v>0.62592592592592589</v>
      </c>
      <c r="O2742" s="14">
        <f t="shared" si="127"/>
        <v>3.1439059158945137</v>
      </c>
      <c r="P2742" s="14"/>
      <c r="Q2742" s="14"/>
      <c r="R2742" s="14"/>
      <c r="W2742" t="s">
        <v>3530</v>
      </c>
      <c r="X2742" s="6">
        <v>2004</v>
      </c>
      <c r="Z2742" s="6">
        <v>0</v>
      </c>
      <c r="AD2742" s="14">
        <v>54</v>
      </c>
    </row>
    <row r="2743" spans="1:30">
      <c r="A2743" s="9">
        <v>18</v>
      </c>
      <c r="B2743" s="9" t="str">
        <f t="shared" si="128"/>
        <v>RCF LF18G400</v>
      </c>
      <c r="C2743" s="14" t="s">
        <v>2770</v>
      </c>
      <c r="D2743" s="14" t="s">
        <v>3491</v>
      </c>
      <c r="E2743" s="39"/>
      <c r="F2743" s="14"/>
      <c r="G2743" s="14"/>
      <c r="H2743" s="14">
        <v>1000</v>
      </c>
      <c r="I2743" s="14">
        <v>97.5</v>
      </c>
      <c r="J2743" s="9">
        <v>9</v>
      </c>
      <c r="K2743" s="14">
        <v>28</v>
      </c>
      <c r="L2743" s="14">
        <v>360</v>
      </c>
      <c r="M2743" s="14">
        <v>0.27</v>
      </c>
      <c r="N2743" s="14">
        <f t="shared" si="126"/>
        <v>0.2857142857142857</v>
      </c>
      <c r="O2743" s="14">
        <f t="shared" si="127"/>
        <v>4.9090909090909198</v>
      </c>
      <c r="P2743" s="14"/>
      <c r="Q2743" s="14"/>
      <c r="R2743" s="14"/>
      <c r="W2743" t="s">
        <v>3530</v>
      </c>
      <c r="X2743" s="6">
        <v>2004</v>
      </c>
      <c r="Z2743" s="6">
        <v>0</v>
      </c>
      <c r="AD2743" s="14">
        <v>98</v>
      </c>
    </row>
    <row r="2744" spans="1:30">
      <c r="A2744" s="9">
        <v>18</v>
      </c>
      <c r="B2744" s="9" t="str">
        <f t="shared" si="128"/>
        <v>RCF LF18H400</v>
      </c>
      <c r="C2744" s="14" t="s">
        <v>2770</v>
      </c>
      <c r="D2744" s="14" t="s">
        <v>3492</v>
      </c>
      <c r="E2744" s="39"/>
      <c r="F2744" s="14"/>
      <c r="G2744" s="14"/>
      <c r="H2744" s="14">
        <v>800</v>
      </c>
      <c r="I2744" s="14">
        <v>98.5</v>
      </c>
      <c r="J2744" s="9">
        <v>8</v>
      </c>
      <c r="K2744" s="14">
        <v>38</v>
      </c>
      <c r="L2744" s="14">
        <v>250</v>
      </c>
      <c r="M2744" s="14">
        <v>0.32</v>
      </c>
      <c r="N2744" s="14">
        <f t="shared" si="126"/>
        <v>0.33043478260869563</v>
      </c>
      <c r="O2744" s="14">
        <f t="shared" si="127"/>
        <v>10.133333333333365</v>
      </c>
      <c r="P2744" s="14"/>
      <c r="Q2744" s="14"/>
      <c r="R2744" s="14"/>
      <c r="W2744" t="s">
        <v>3530</v>
      </c>
      <c r="X2744" s="6">
        <v>2004</v>
      </c>
      <c r="Z2744" s="6">
        <v>0</v>
      </c>
      <c r="AD2744" s="14">
        <v>115</v>
      </c>
    </row>
    <row r="2745" spans="1:30">
      <c r="A2745" s="9">
        <v>18</v>
      </c>
      <c r="B2745" s="9" t="str">
        <f t="shared" si="128"/>
        <v>RCF LF18X400</v>
      </c>
      <c r="C2745" s="14" t="s">
        <v>2770</v>
      </c>
      <c r="D2745" s="14" t="s">
        <v>3493</v>
      </c>
      <c r="E2745" s="39"/>
      <c r="F2745" s="14"/>
      <c r="G2745" s="14"/>
      <c r="H2745" s="14">
        <v>1000</v>
      </c>
      <c r="I2745" s="14">
        <v>97.5</v>
      </c>
      <c r="J2745" s="9">
        <v>9</v>
      </c>
      <c r="K2745" s="14">
        <v>28</v>
      </c>
      <c r="L2745" s="14">
        <v>360</v>
      </c>
      <c r="M2745" s="14">
        <v>0.25</v>
      </c>
      <c r="N2745" s="14">
        <f t="shared" si="126"/>
        <v>0.26415094339622641</v>
      </c>
      <c r="O2745" s="14">
        <f t="shared" si="127"/>
        <v>4.6666666666666643</v>
      </c>
      <c r="P2745" s="14"/>
      <c r="Q2745" s="14"/>
      <c r="R2745" s="14"/>
      <c r="W2745" t="s">
        <v>3530</v>
      </c>
      <c r="X2745" s="6">
        <v>2004</v>
      </c>
      <c r="Z2745" s="6">
        <v>0</v>
      </c>
      <c r="AD2745" s="14">
        <v>106</v>
      </c>
    </row>
    <row r="2746" spans="1:30">
      <c r="A2746" s="9">
        <v>18</v>
      </c>
      <c r="B2746" s="9" t="str">
        <f t="shared" si="128"/>
        <v>Rockford-Fosgate RFD3118</v>
      </c>
      <c r="C2746" s="14" t="s">
        <v>1262</v>
      </c>
      <c r="D2746" s="14" t="s">
        <v>3494</v>
      </c>
      <c r="E2746" s="39"/>
      <c r="F2746" s="14"/>
      <c r="G2746" s="14"/>
      <c r="H2746" s="14">
        <v>1000</v>
      </c>
      <c r="I2746" s="14">
        <v>90.6</v>
      </c>
      <c r="J2746" s="9"/>
      <c r="K2746" s="14">
        <v>24</v>
      </c>
      <c r="L2746" s="14">
        <v>173.07</v>
      </c>
      <c r="M2746" s="14">
        <v>0.32500000000000001</v>
      </c>
      <c r="N2746" s="14">
        <f t="shared" si="126"/>
        <v>0</v>
      </c>
      <c r="O2746" s="14">
        <f t="shared" si="127"/>
        <v>0</v>
      </c>
      <c r="P2746" s="14"/>
      <c r="Q2746" s="14"/>
      <c r="R2746" s="14"/>
      <c r="W2746" t="s">
        <v>3530</v>
      </c>
      <c r="X2746" s="6">
        <v>2004</v>
      </c>
      <c r="Z2746" s="6">
        <v>0</v>
      </c>
      <c r="AD2746" s="14"/>
    </row>
    <row r="2747" spans="1:30">
      <c r="A2747" s="9">
        <v>18</v>
      </c>
      <c r="B2747" s="9" t="str">
        <f t="shared" si="128"/>
        <v>Rockford-Fosgate RFD3218</v>
      </c>
      <c r="C2747" s="14" t="s">
        <v>1262</v>
      </c>
      <c r="D2747" s="14" t="s">
        <v>3495</v>
      </c>
      <c r="E2747" s="39"/>
      <c r="F2747" s="14"/>
      <c r="G2747" s="14"/>
      <c r="H2747" s="14">
        <v>1000</v>
      </c>
      <c r="I2747" s="14">
        <v>89.4</v>
      </c>
      <c r="J2747" s="9"/>
      <c r="K2747" s="14">
        <v>24</v>
      </c>
      <c r="L2747" s="14">
        <v>27.81</v>
      </c>
      <c r="M2747" s="14">
        <v>0.45100000000000001</v>
      </c>
      <c r="N2747" s="14">
        <f t="shared" si="126"/>
        <v>0</v>
      </c>
      <c r="O2747" s="14">
        <f t="shared" si="127"/>
        <v>0</v>
      </c>
      <c r="P2747" s="14"/>
      <c r="Q2747" s="14"/>
      <c r="R2747" s="14"/>
      <c r="W2747" t="s">
        <v>3530</v>
      </c>
      <c r="X2747" s="6">
        <v>2004</v>
      </c>
      <c r="Z2747" s="6">
        <v>0</v>
      </c>
      <c r="AD2747" s="14"/>
    </row>
    <row r="2748" spans="1:30">
      <c r="A2748" s="9">
        <v>18</v>
      </c>
      <c r="B2748" s="9" t="str">
        <f t="shared" si="128"/>
        <v>Selenium 18SW1P</v>
      </c>
      <c r="C2748" s="14" t="s">
        <v>1639</v>
      </c>
      <c r="D2748" s="14" t="s">
        <v>3496</v>
      </c>
      <c r="E2748" s="39"/>
      <c r="F2748" s="14"/>
      <c r="G2748" s="14"/>
      <c r="H2748" s="14">
        <v>800</v>
      </c>
      <c r="I2748" s="14">
        <v>97</v>
      </c>
      <c r="J2748" s="9">
        <v>9.3000000000000007</v>
      </c>
      <c r="K2748" s="14">
        <v>37</v>
      </c>
      <c r="L2748" s="14">
        <v>232</v>
      </c>
      <c r="M2748" s="14">
        <v>0.44</v>
      </c>
      <c r="N2748" s="14">
        <f t="shared" si="126"/>
        <v>0.46250000000000002</v>
      </c>
      <c r="O2748" s="14">
        <f t="shared" si="127"/>
        <v>9.0444444444444017</v>
      </c>
      <c r="P2748" s="14"/>
      <c r="Q2748" s="14"/>
      <c r="R2748" s="14"/>
      <c r="W2748" t="s">
        <v>3530</v>
      </c>
      <c r="X2748" s="6">
        <v>2004</v>
      </c>
      <c r="Z2748" s="6">
        <v>0</v>
      </c>
      <c r="AD2748" s="14">
        <v>80</v>
      </c>
    </row>
    <row r="2749" spans="1:30">
      <c r="A2749" s="9">
        <v>18</v>
      </c>
      <c r="B2749" s="9" t="str">
        <f t="shared" si="128"/>
        <v>Selenium 18SW2P</v>
      </c>
      <c r="C2749" s="14" t="s">
        <v>1639</v>
      </c>
      <c r="D2749" s="14" t="s">
        <v>3497</v>
      </c>
      <c r="E2749" s="39"/>
      <c r="F2749" s="14"/>
      <c r="G2749" s="14"/>
      <c r="H2749" s="14">
        <v>600</v>
      </c>
      <c r="I2749" s="14">
        <v>95</v>
      </c>
      <c r="J2749" s="9">
        <v>6.5</v>
      </c>
      <c r="K2749" s="14">
        <v>36</v>
      </c>
      <c r="L2749" s="14">
        <v>179</v>
      </c>
      <c r="M2749" s="14">
        <v>0.42</v>
      </c>
      <c r="N2749" s="14">
        <f t="shared" si="126"/>
        <v>0.42857142857142855</v>
      </c>
      <c r="O2749" s="14">
        <f t="shared" si="127"/>
        <v>21.000000000000075</v>
      </c>
      <c r="P2749" s="14"/>
      <c r="Q2749" s="14"/>
      <c r="R2749" s="14"/>
      <c r="W2749" t="s">
        <v>3530</v>
      </c>
      <c r="X2749" s="6">
        <v>2004</v>
      </c>
      <c r="Z2749" s="6">
        <v>0</v>
      </c>
      <c r="AD2749" s="14">
        <v>84</v>
      </c>
    </row>
    <row r="2750" spans="1:30">
      <c r="A2750" s="9">
        <v>18</v>
      </c>
      <c r="B2750" s="9" t="str">
        <f t="shared" si="128"/>
        <v>Selenium WPU1805</v>
      </c>
      <c r="C2750" s="14" t="s">
        <v>1639</v>
      </c>
      <c r="D2750" s="14" t="s">
        <v>3498</v>
      </c>
      <c r="E2750" s="39"/>
      <c r="F2750" s="14"/>
      <c r="G2750" s="14"/>
      <c r="H2750" s="14">
        <v>450</v>
      </c>
      <c r="I2750" s="14">
        <v>98</v>
      </c>
      <c r="J2750" s="9">
        <v>4.3</v>
      </c>
      <c r="K2750" s="14">
        <v>34</v>
      </c>
      <c r="L2750" s="14">
        <v>316</v>
      </c>
      <c r="M2750" s="14">
        <v>0.45</v>
      </c>
      <c r="N2750" s="14">
        <f t="shared" si="126"/>
        <v>0.45945945945945948</v>
      </c>
      <c r="O2750" s="14">
        <f t="shared" si="127"/>
        <v>21.857142857142723</v>
      </c>
      <c r="P2750" s="14"/>
      <c r="Q2750" s="14"/>
      <c r="R2750" s="14"/>
      <c r="W2750" t="s">
        <v>3530</v>
      </c>
      <c r="X2750" s="6">
        <v>2004</v>
      </c>
      <c r="Z2750" s="6">
        <v>0</v>
      </c>
      <c r="AD2750" s="14">
        <v>74</v>
      </c>
    </row>
    <row r="2751" spans="1:30">
      <c r="A2751" s="9">
        <v>18</v>
      </c>
      <c r="B2751" s="9" t="str">
        <f t="shared" si="128"/>
        <v>Selenium WPU1807</v>
      </c>
      <c r="C2751" s="14" t="s">
        <v>1639</v>
      </c>
      <c r="D2751" s="14" t="s">
        <v>3499</v>
      </c>
      <c r="E2751" s="39"/>
      <c r="F2751" s="14"/>
      <c r="G2751" s="14"/>
      <c r="H2751" s="14">
        <v>500</v>
      </c>
      <c r="I2751" s="14">
        <v>96</v>
      </c>
      <c r="J2751" s="9">
        <v>4.3</v>
      </c>
      <c r="K2751" s="14">
        <v>35</v>
      </c>
      <c r="L2751" s="14">
        <v>265</v>
      </c>
      <c r="M2751" s="14">
        <v>0.43</v>
      </c>
      <c r="N2751" s="14">
        <f t="shared" si="126"/>
        <v>0.43209876543209874</v>
      </c>
      <c r="O2751" s="14">
        <f t="shared" si="127"/>
        <v>88.529411764706524</v>
      </c>
      <c r="P2751" s="14"/>
      <c r="Q2751" s="14"/>
      <c r="R2751" s="14"/>
      <c r="W2751" t="s">
        <v>3530</v>
      </c>
      <c r="X2751" s="6">
        <v>2004</v>
      </c>
      <c r="Z2751" s="6">
        <v>0</v>
      </c>
      <c r="AD2751" s="14">
        <v>81</v>
      </c>
    </row>
    <row r="2752" spans="1:30">
      <c r="A2752" s="9">
        <v>18</v>
      </c>
      <c r="B2752" s="9" t="str">
        <f t="shared" si="128"/>
        <v>Sica LP 4701003300 WT 8 ohm</v>
      </c>
      <c r="C2752" s="14" t="s">
        <v>879</v>
      </c>
      <c r="D2752" s="14" t="s">
        <v>3500</v>
      </c>
      <c r="E2752" s="39"/>
      <c r="F2752" s="14"/>
      <c r="G2752" s="14"/>
      <c r="H2752" s="14">
        <v>500</v>
      </c>
      <c r="I2752" s="14">
        <v>97.9</v>
      </c>
      <c r="J2752" s="9">
        <v>6</v>
      </c>
      <c r="K2752" s="14">
        <v>31.3</v>
      </c>
      <c r="L2752" s="14">
        <v>295.10000000000002</v>
      </c>
      <c r="M2752" s="14">
        <v>0.3</v>
      </c>
      <c r="N2752" s="14">
        <f t="shared" si="126"/>
        <v>0.30096153846153845</v>
      </c>
      <c r="O2752" s="14">
        <f t="shared" si="127"/>
        <v>93.899999999999437</v>
      </c>
      <c r="P2752" s="14"/>
      <c r="Q2752" s="14"/>
      <c r="R2752" s="14"/>
      <c r="W2752" t="s">
        <v>3530</v>
      </c>
      <c r="X2752" s="6">
        <v>2004</v>
      </c>
      <c r="Z2752" s="6">
        <v>0</v>
      </c>
      <c r="AD2752" s="14">
        <v>104</v>
      </c>
    </row>
    <row r="2753" spans="1:30">
      <c r="A2753" s="9">
        <v>18</v>
      </c>
      <c r="B2753" s="9" t="str">
        <f t="shared" si="128"/>
        <v>Sica LP 4701003300 WT 8 ohm</v>
      </c>
      <c r="C2753" s="14" t="s">
        <v>879</v>
      </c>
      <c r="D2753" s="14" t="s">
        <v>3500</v>
      </c>
      <c r="E2753" s="39"/>
      <c r="F2753" s="14"/>
      <c r="G2753" s="14"/>
      <c r="H2753" s="14">
        <v>500</v>
      </c>
      <c r="I2753" s="14">
        <v>97.9</v>
      </c>
      <c r="J2753" s="9">
        <v>6</v>
      </c>
      <c r="K2753" s="14">
        <v>31.3</v>
      </c>
      <c r="L2753" s="14">
        <v>295.10000000000002</v>
      </c>
      <c r="M2753" s="14">
        <v>0.3</v>
      </c>
      <c r="N2753" s="14">
        <f t="shared" si="126"/>
        <v>0.30096153846153845</v>
      </c>
      <c r="O2753" s="14">
        <f t="shared" si="127"/>
        <v>93.899999999999437</v>
      </c>
      <c r="P2753" s="14"/>
      <c r="Q2753" s="14"/>
      <c r="R2753" s="14"/>
      <c r="W2753" t="s">
        <v>3530</v>
      </c>
      <c r="X2753" s="6">
        <v>2004</v>
      </c>
      <c r="Z2753" s="6">
        <v>0</v>
      </c>
      <c r="AD2753" s="14">
        <v>104</v>
      </c>
    </row>
    <row r="2754" spans="1:30">
      <c r="A2754" s="9">
        <v>18</v>
      </c>
      <c r="B2754" s="9" t="str">
        <f t="shared" si="128"/>
        <v>SPL 183W</v>
      </c>
      <c r="C2754" s="14" t="s">
        <v>723</v>
      </c>
      <c r="D2754" s="14" t="s">
        <v>3501</v>
      </c>
      <c r="E2754" s="39"/>
      <c r="F2754" s="14"/>
      <c r="G2754" s="14"/>
      <c r="H2754" s="14">
        <v>350</v>
      </c>
      <c r="I2754" s="14">
        <v>98.5</v>
      </c>
      <c r="J2754" s="9">
        <v>8</v>
      </c>
      <c r="K2754" s="14">
        <v>25</v>
      </c>
      <c r="L2754" s="14">
        <v>583</v>
      </c>
      <c r="M2754" s="14">
        <v>0.25</v>
      </c>
      <c r="N2754" s="14">
        <f t="shared" ref="N2754:N2783" si="129">IF(AD2754&gt;0,K2754/AD2754,0)</f>
        <v>0.26041666666666669</v>
      </c>
      <c r="O2754" s="14">
        <f t="shared" ref="O2754:O2783" si="130">IF(AD2754&gt;0,1/(1/M2754-1/N2754),0)</f>
        <v>6.2499999999999947</v>
      </c>
      <c r="P2754" s="14"/>
      <c r="Q2754" s="14"/>
      <c r="R2754" s="14"/>
      <c r="W2754" t="s">
        <v>3530</v>
      </c>
      <c r="X2754" s="6">
        <v>2004</v>
      </c>
      <c r="Z2754" s="6">
        <v>0</v>
      </c>
      <c r="AD2754" s="14">
        <v>96</v>
      </c>
    </row>
    <row r="2755" spans="1:30">
      <c r="A2755" s="9">
        <v>18</v>
      </c>
      <c r="B2755" s="9" t="str">
        <f t="shared" ref="B2755:B2818" si="131">CONCATENATE(C2755,CHAR(32),D2755)</f>
        <v>SPL 184W</v>
      </c>
      <c r="C2755" s="14" t="s">
        <v>723</v>
      </c>
      <c r="D2755" s="14" t="s">
        <v>3502</v>
      </c>
      <c r="E2755" s="39"/>
      <c r="F2755" s="14"/>
      <c r="G2755" s="14"/>
      <c r="H2755" s="14">
        <v>800</v>
      </c>
      <c r="I2755" s="14">
        <v>96</v>
      </c>
      <c r="J2755" s="9">
        <v>12.5</v>
      </c>
      <c r="K2755" s="14">
        <v>25</v>
      </c>
      <c r="L2755" s="14">
        <v>430</v>
      </c>
      <c r="M2755" s="14">
        <v>0.24</v>
      </c>
      <c r="N2755" s="14">
        <f t="shared" si="129"/>
        <v>0.25</v>
      </c>
      <c r="O2755" s="14">
        <f t="shared" si="130"/>
        <v>5.9999999999999893</v>
      </c>
      <c r="P2755" s="14"/>
      <c r="Q2755" s="14"/>
      <c r="R2755" s="14"/>
      <c r="W2755" t="s">
        <v>3530</v>
      </c>
      <c r="X2755" s="6">
        <v>2004</v>
      </c>
      <c r="Z2755" s="6">
        <v>0</v>
      </c>
      <c r="AD2755" s="14">
        <v>100</v>
      </c>
    </row>
    <row r="2756" spans="1:30">
      <c r="A2756" s="9">
        <v>18</v>
      </c>
      <c r="B2756" s="9" t="str">
        <f t="shared" si="131"/>
        <v>SPL 184W20</v>
      </c>
      <c r="C2756" s="14" t="s">
        <v>723</v>
      </c>
      <c r="D2756" s="14" t="s">
        <v>3503</v>
      </c>
      <c r="E2756" s="39"/>
      <c r="F2756" s="14"/>
      <c r="G2756" s="14"/>
      <c r="H2756" s="14">
        <v>600</v>
      </c>
      <c r="I2756" s="14">
        <v>99</v>
      </c>
      <c r="J2756" s="9">
        <v>7.5</v>
      </c>
      <c r="K2756" s="14">
        <v>31</v>
      </c>
      <c r="L2756" s="14">
        <v>390</v>
      </c>
      <c r="M2756" s="14">
        <v>0.24</v>
      </c>
      <c r="N2756" s="14">
        <f t="shared" si="129"/>
        <v>0.25</v>
      </c>
      <c r="O2756" s="14">
        <f t="shared" si="130"/>
        <v>5.9999999999999893</v>
      </c>
      <c r="P2756" s="14"/>
      <c r="Q2756" s="14"/>
      <c r="R2756" s="14"/>
      <c r="W2756" t="s">
        <v>3530</v>
      </c>
      <c r="X2756" s="6">
        <v>2004</v>
      </c>
      <c r="Z2756" s="6">
        <v>0</v>
      </c>
      <c r="AD2756" s="14">
        <v>124</v>
      </c>
    </row>
    <row r="2757" spans="1:30">
      <c r="A2757" s="9">
        <v>18</v>
      </c>
      <c r="B2757" s="9" t="str">
        <f t="shared" si="131"/>
        <v>Stillwater C-18</v>
      </c>
      <c r="C2757" s="14" t="s">
        <v>1292</v>
      </c>
      <c r="D2757" s="14" t="s">
        <v>3504</v>
      </c>
      <c r="E2757" s="39"/>
      <c r="F2757" s="14"/>
      <c r="G2757" s="14"/>
      <c r="H2757" s="14">
        <v>1000</v>
      </c>
      <c r="I2757" s="14">
        <v>93</v>
      </c>
      <c r="J2757" s="9"/>
      <c r="K2757" s="14">
        <v>20</v>
      </c>
      <c r="L2757" s="14">
        <v>677.09</v>
      </c>
      <c r="M2757" s="14">
        <v>0.40500000000000003</v>
      </c>
      <c r="N2757" s="14">
        <f t="shared" si="129"/>
        <v>0</v>
      </c>
      <c r="O2757" s="14">
        <f t="shared" si="130"/>
        <v>0</v>
      </c>
      <c r="P2757" s="14"/>
      <c r="Q2757" s="14"/>
      <c r="R2757" s="14"/>
      <c r="W2757" t="s">
        <v>3530</v>
      </c>
      <c r="X2757" s="6">
        <v>2004</v>
      </c>
      <c r="Z2757" s="6">
        <v>0</v>
      </c>
      <c r="AD2757" s="14"/>
    </row>
    <row r="2758" spans="1:30">
      <c r="A2758" s="9">
        <v>18</v>
      </c>
      <c r="B2758" s="9" t="str">
        <f t="shared" si="131"/>
        <v>TAD TL-1801</v>
      </c>
      <c r="C2758" s="14" t="s">
        <v>2264</v>
      </c>
      <c r="D2758" s="14" t="s">
        <v>3505</v>
      </c>
      <c r="E2758" s="39"/>
      <c r="F2758" s="14"/>
      <c r="G2758" s="14"/>
      <c r="H2758" s="14">
        <v>200</v>
      </c>
      <c r="I2758" s="14">
        <v>96.5</v>
      </c>
      <c r="J2758" s="9">
        <v>7.5</v>
      </c>
      <c r="K2758" s="14">
        <v>26</v>
      </c>
      <c r="L2758" s="14">
        <v>500</v>
      </c>
      <c r="M2758" s="14">
        <v>0.37</v>
      </c>
      <c r="N2758" s="14">
        <f t="shared" si="129"/>
        <v>0.38805970149253732</v>
      </c>
      <c r="O2758" s="14">
        <f t="shared" si="130"/>
        <v>7.9504132231404832</v>
      </c>
      <c r="P2758" s="14"/>
      <c r="Q2758" s="14"/>
      <c r="R2758" s="14"/>
      <c r="W2758" t="s">
        <v>3530</v>
      </c>
      <c r="X2758" s="6">
        <v>2004</v>
      </c>
      <c r="Z2758" s="6">
        <v>0</v>
      </c>
      <c r="AD2758" s="14">
        <v>67</v>
      </c>
    </row>
    <row r="2759" spans="1:30">
      <c r="A2759" s="9">
        <v>18</v>
      </c>
      <c r="B2759" s="9" t="str">
        <f t="shared" si="131"/>
        <v>Tang Band WP-1001</v>
      </c>
      <c r="C2759" s="14" t="s">
        <v>14</v>
      </c>
      <c r="D2759" s="14" t="s">
        <v>3506</v>
      </c>
      <c r="E2759" s="39"/>
      <c r="F2759" s="14"/>
      <c r="G2759" s="14"/>
      <c r="H2759" s="14">
        <v>2000</v>
      </c>
      <c r="I2759" s="14">
        <v>97</v>
      </c>
      <c r="J2759" s="9">
        <v>6</v>
      </c>
      <c r="K2759" s="14">
        <v>42</v>
      </c>
      <c r="L2759" s="14">
        <v>179.28</v>
      </c>
      <c r="M2759" s="14">
        <v>0.41</v>
      </c>
      <c r="N2759" s="14">
        <f t="shared" si="129"/>
        <v>0.47191011235955055</v>
      </c>
      <c r="O2759" s="14">
        <f t="shared" si="130"/>
        <v>3.125226860254084</v>
      </c>
      <c r="P2759" s="14"/>
      <c r="Q2759" s="14"/>
      <c r="R2759" s="14"/>
      <c r="W2759" t="s">
        <v>3530</v>
      </c>
      <c r="X2759" s="6">
        <v>2004</v>
      </c>
      <c r="Z2759" s="6">
        <v>0</v>
      </c>
      <c r="AD2759" s="14">
        <v>89</v>
      </c>
    </row>
    <row r="2760" spans="1:30">
      <c r="A2760" s="9">
        <v>18</v>
      </c>
      <c r="B2760" s="9" t="str">
        <f t="shared" si="131"/>
        <v>Tang Band WP-1004</v>
      </c>
      <c r="C2760" s="14" t="s">
        <v>14</v>
      </c>
      <c r="D2760" s="14" t="s">
        <v>3507</v>
      </c>
      <c r="E2760" s="39"/>
      <c r="F2760" s="14"/>
      <c r="G2760" s="14"/>
      <c r="H2760" s="14">
        <v>800</v>
      </c>
      <c r="I2760" s="14">
        <v>99</v>
      </c>
      <c r="J2760" s="9">
        <v>5</v>
      </c>
      <c r="K2760" s="14">
        <v>49</v>
      </c>
      <c r="L2760" s="14">
        <v>184.1</v>
      </c>
      <c r="M2760" s="14">
        <v>0.43</v>
      </c>
      <c r="N2760" s="14">
        <f t="shared" si="129"/>
        <v>0.45794392523364486</v>
      </c>
      <c r="O2760" s="14">
        <f t="shared" si="130"/>
        <v>7.0468227424749088</v>
      </c>
      <c r="P2760" s="14"/>
      <c r="Q2760" s="14"/>
      <c r="R2760" s="14"/>
      <c r="W2760" t="s">
        <v>3530</v>
      </c>
      <c r="X2760" s="6">
        <v>2004</v>
      </c>
      <c r="Z2760" s="6">
        <v>0</v>
      </c>
      <c r="AD2760" s="14">
        <v>107</v>
      </c>
    </row>
    <row r="2761" spans="1:30">
      <c r="A2761" s="9">
        <v>18</v>
      </c>
      <c r="B2761" s="9" t="str">
        <f t="shared" si="131"/>
        <v>Techno Voice GTS 18 B</v>
      </c>
      <c r="C2761" s="14" t="s">
        <v>3321</v>
      </c>
      <c r="D2761" s="14" t="s">
        <v>3508</v>
      </c>
      <c r="E2761" s="39"/>
      <c r="F2761" s="14"/>
      <c r="G2761" s="14"/>
      <c r="H2761" s="14">
        <v>600</v>
      </c>
      <c r="I2761" s="14"/>
      <c r="J2761" s="9">
        <v>13.64</v>
      </c>
      <c r="K2761" s="14">
        <v>33.299999999999997</v>
      </c>
      <c r="L2761" s="14">
        <v>353.286</v>
      </c>
      <c r="M2761" s="14">
        <v>0.19</v>
      </c>
      <c r="N2761" s="14">
        <f t="shared" si="129"/>
        <v>0.19028571428571428</v>
      </c>
      <c r="O2761" s="14">
        <f t="shared" si="130"/>
        <v>126.53999999999256</v>
      </c>
      <c r="P2761" s="14"/>
      <c r="Q2761" s="14"/>
      <c r="R2761" s="14"/>
      <c r="W2761" t="s">
        <v>3530</v>
      </c>
      <c r="X2761" s="6">
        <v>2004</v>
      </c>
      <c r="Z2761" s="6">
        <v>0</v>
      </c>
      <c r="AD2761" s="14">
        <v>175</v>
      </c>
    </row>
    <row r="2762" spans="1:30">
      <c r="A2762" s="9">
        <v>18</v>
      </c>
      <c r="B2762" s="9" t="str">
        <f t="shared" si="131"/>
        <v>Techno Voice GTS 18 B</v>
      </c>
      <c r="C2762" s="14" t="s">
        <v>3321</v>
      </c>
      <c r="D2762" s="14" t="s">
        <v>3508</v>
      </c>
      <c r="E2762" s="39"/>
      <c r="F2762" s="14"/>
      <c r="G2762" s="14"/>
      <c r="H2762" s="14">
        <v>600</v>
      </c>
      <c r="I2762" s="14"/>
      <c r="J2762" s="9">
        <v>13.64</v>
      </c>
      <c r="K2762" s="14">
        <v>33.299999999999997</v>
      </c>
      <c r="L2762" s="14">
        <v>353.286</v>
      </c>
      <c r="M2762" s="14">
        <v>0.19</v>
      </c>
      <c r="N2762" s="14">
        <f t="shared" si="129"/>
        <v>0.19028571428571428</v>
      </c>
      <c r="O2762" s="14">
        <f t="shared" si="130"/>
        <v>126.53999999999256</v>
      </c>
      <c r="P2762" s="14"/>
      <c r="Q2762" s="14"/>
      <c r="R2762" s="14"/>
      <c r="W2762" t="s">
        <v>3530</v>
      </c>
      <c r="X2762" s="6">
        <v>2004</v>
      </c>
      <c r="Z2762" s="6">
        <v>0</v>
      </c>
      <c r="AD2762" s="14">
        <v>175</v>
      </c>
    </row>
    <row r="2763" spans="1:30">
      <c r="A2763" s="9">
        <v>18</v>
      </c>
      <c r="B2763" s="9" t="str">
        <f t="shared" si="131"/>
        <v>Techno Voice GTS 18 BM</v>
      </c>
      <c r="C2763" s="14" t="s">
        <v>3321</v>
      </c>
      <c r="D2763" s="14" t="s">
        <v>3509</v>
      </c>
      <c r="E2763" s="39"/>
      <c r="F2763" s="14"/>
      <c r="G2763" s="14"/>
      <c r="H2763" s="14">
        <v>500</v>
      </c>
      <c r="I2763" s="14"/>
      <c r="J2763" s="9">
        <v>11.42</v>
      </c>
      <c r="K2763" s="14">
        <v>34.299999999999997</v>
      </c>
      <c r="L2763" s="14">
        <v>354.31099999999998</v>
      </c>
      <c r="M2763" s="14">
        <v>0.19</v>
      </c>
      <c r="N2763" s="14">
        <f t="shared" si="129"/>
        <v>0.19941860465116276</v>
      </c>
      <c r="O2763" s="14">
        <f t="shared" si="130"/>
        <v>4.0228395061728417</v>
      </c>
      <c r="P2763" s="14"/>
      <c r="Q2763" s="14"/>
      <c r="R2763" s="14"/>
      <c r="W2763" t="s">
        <v>3530</v>
      </c>
      <c r="X2763" s="6">
        <v>2004</v>
      </c>
      <c r="Z2763" s="6">
        <v>0</v>
      </c>
      <c r="AD2763" s="14">
        <v>172</v>
      </c>
    </row>
    <row r="2764" spans="1:30">
      <c r="A2764" s="9">
        <v>18</v>
      </c>
      <c r="B2764" s="9" t="str">
        <f t="shared" si="131"/>
        <v>Ultimate UWP1880DV</v>
      </c>
      <c r="C2764" s="14" t="s">
        <v>936</v>
      </c>
      <c r="D2764" s="14" t="s">
        <v>3510</v>
      </c>
      <c r="E2764" s="39"/>
      <c r="F2764" s="14"/>
      <c r="G2764" s="14"/>
      <c r="H2764" s="14">
        <v>250</v>
      </c>
      <c r="I2764" s="14">
        <v>93</v>
      </c>
      <c r="J2764" s="9">
        <v>3.7</v>
      </c>
      <c r="K2764" s="14">
        <v>27</v>
      </c>
      <c r="L2764" s="14">
        <v>332.2</v>
      </c>
      <c r="M2764" s="14">
        <v>0.52080000000000004</v>
      </c>
      <c r="N2764" s="14">
        <f t="shared" si="129"/>
        <v>0.55102040816326525</v>
      </c>
      <c r="O2764" s="14">
        <f t="shared" si="130"/>
        <v>9.4959481361426743</v>
      </c>
      <c r="P2764" s="14"/>
      <c r="Q2764" s="14"/>
      <c r="R2764" s="14"/>
      <c r="W2764" t="s">
        <v>3530</v>
      </c>
      <c r="X2764" s="6">
        <v>2004</v>
      </c>
      <c r="Z2764" s="6">
        <v>0</v>
      </c>
      <c r="AD2764" s="14">
        <v>49</v>
      </c>
    </row>
    <row r="2765" spans="1:30">
      <c r="A2765" s="9">
        <v>18</v>
      </c>
      <c r="B2765" s="9" t="str">
        <f t="shared" si="131"/>
        <v>Volt PS18/300-16ohm</v>
      </c>
      <c r="C2765" s="14" t="s">
        <v>1700</v>
      </c>
      <c r="D2765" s="14" t="s">
        <v>3511</v>
      </c>
      <c r="E2765" s="39"/>
      <c r="F2765" s="14"/>
      <c r="G2765" s="14"/>
      <c r="H2765" s="14">
        <v>300</v>
      </c>
      <c r="I2765" s="14">
        <v>99</v>
      </c>
      <c r="J2765" s="9">
        <v>2.7</v>
      </c>
      <c r="K2765" s="14">
        <v>31</v>
      </c>
      <c r="L2765" s="14">
        <v>243</v>
      </c>
      <c r="M2765" s="14">
        <v>0.28999999999999998</v>
      </c>
      <c r="N2765" s="14">
        <f t="shared" si="129"/>
        <v>0.32978723404255317</v>
      </c>
      <c r="O2765" s="14">
        <f t="shared" si="130"/>
        <v>2.4037433155080223</v>
      </c>
      <c r="P2765" s="14"/>
      <c r="Q2765" s="14"/>
      <c r="R2765" s="14"/>
      <c r="W2765" t="s">
        <v>3530</v>
      </c>
      <c r="X2765" s="6">
        <v>2004</v>
      </c>
      <c r="Z2765" s="6">
        <v>0</v>
      </c>
      <c r="AD2765" s="14">
        <v>94</v>
      </c>
    </row>
    <row r="2766" spans="1:30">
      <c r="A2766" s="9">
        <v>18</v>
      </c>
      <c r="B2766" s="9" t="str">
        <f t="shared" si="131"/>
        <v>Volt PS18/300-8ohm</v>
      </c>
      <c r="C2766" s="14" t="s">
        <v>1700</v>
      </c>
      <c r="D2766" s="14" t="s">
        <v>3512</v>
      </c>
      <c r="E2766" s="39"/>
      <c r="F2766" s="14"/>
      <c r="G2766" s="14"/>
      <c r="H2766" s="14">
        <v>300</v>
      </c>
      <c r="I2766" s="14">
        <v>99</v>
      </c>
      <c r="J2766" s="9">
        <v>2.7</v>
      </c>
      <c r="K2766" s="14">
        <v>31</v>
      </c>
      <c r="L2766" s="14">
        <v>243</v>
      </c>
      <c r="M2766" s="14">
        <v>0.28999999999999998</v>
      </c>
      <c r="N2766" s="14">
        <f t="shared" si="129"/>
        <v>0.32978723404255317</v>
      </c>
      <c r="O2766" s="14">
        <f t="shared" si="130"/>
        <v>2.4037433155080223</v>
      </c>
      <c r="P2766" s="14"/>
      <c r="Q2766" s="14"/>
      <c r="R2766" s="14"/>
      <c r="W2766" t="s">
        <v>3530</v>
      </c>
      <c r="X2766" s="6">
        <v>2004</v>
      </c>
      <c r="Z2766" s="6">
        <v>0</v>
      </c>
      <c r="AD2766" s="14">
        <v>94</v>
      </c>
    </row>
    <row r="2767" spans="1:30">
      <c r="A2767" s="9">
        <v>18</v>
      </c>
      <c r="B2767" s="9" t="str">
        <f t="shared" si="131"/>
        <v>Volt PS18/300DC-16ohm</v>
      </c>
      <c r="C2767" s="14" t="s">
        <v>1700</v>
      </c>
      <c r="D2767" s="14" t="s">
        <v>3513</v>
      </c>
      <c r="E2767" s="39"/>
      <c r="F2767" s="14"/>
      <c r="G2767" s="14"/>
      <c r="H2767" s="14">
        <v>300</v>
      </c>
      <c r="I2767" s="14">
        <v>99</v>
      </c>
      <c r="J2767" s="9">
        <v>2.7</v>
      </c>
      <c r="K2767" s="14">
        <v>31</v>
      </c>
      <c r="L2767" s="14">
        <v>243</v>
      </c>
      <c r="M2767" s="14">
        <v>0.28999999999999998</v>
      </c>
      <c r="N2767" s="14">
        <f t="shared" si="129"/>
        <v>0.32978723404255317</v>
      </c>
      <c r="O2767" s="14">
        <f t="shared" si="130"/>
        <v>2.4037433155080223</v>
      </c>
      <c r="P2767" s="14"/>
      <c r="Q2767" s="14"/>
      <c r="R2767" s="14"/>
      <c r="W2767" t="s">
        <v>3530</v>
      </c>
      <c r="X2767" s="6">
        <v>2004</v>
      </c>
      <c r="Z2767" s="6">
        <v>0</v>
      </c>
      <c r="AD2767" s="14">
        <v>94</v>
      </c>
    </row>
    <row r="2768" spans="1:30">
      <c r="A2768" s="9">
        <v>18</v>
      </c>
      <c r="B2768" s="9" t="str">
        <f t="shared" si="131"/>
        <v>Volt PS18/300DC-8ohm</v>
      </c>
      <c r="C2768" s="14" t="s">
        <v>1700</v>
      </c>
      <c r="D2768" s="14" t="s">
        <v>3514</v>
      </c>
      <c r="E2768" s="39"/>
      <c r="F2768" s="14"/>
      <c r="G2768" s="14"/>
      <c r="H2768" s="14">
        <v>300</v>
      </c>
      <c r="I2768" s="14">
        <v>99</v>
      </c>
      <c r="J2768" s="9">
        <v>2.7</v>
      </c>
      <c r="K2768" s="14">
        <v>31</v>
      </c>
      <c r="L2768" s="14">
        <v>243</v>
      </c>
      <c r="M2768" s="14">
        <v>0.28999999999999998</v>
      </c>
      <c r="N2768" s="14">
        <f t="shared" si="129"/>
        <v>0.32978723404255317</v>
      </c>
      <c r="O2768" s="14">
        <f t="shared" si="130"/>
        <v>2.4037433155080223</v>
      </c>
      <c r="P2768" s="14"/>
      <c r="Q2768" s="14"/>
      <c r="R2768" s="14"/>
      <c r="W2768" t="s">
        <v>3530</v>
      </c>
      <c r="X2768" s="6">
        <v>2004</v>
      </c>
      <c r="Z2768" s="6">
        <v>0</v>
      </c>
      <c r="AD2768" s="14">
        <v>94</v>
      </c>
    </row>
    <row r="2769" spans="1:30">
      <c r="A2769" s="9">
        <v>18</v>
      </c>
      <c r="B2769" s="9" t="str">
        <f t="shared" si="131"/>
        <v>Volt RV4504-4ohm</v>
      </c>
      <c r="C2769" s="14" t="s">
        <v>1700</v>
      </c>
      <c r="D2769" s="14" t="s">
        <v>3515</v>
      </c>
      <c r="E2769" s="39"/>
      <c r="F2769" s="14"/>
      <c r="G2769" s="14"/>
      <c r="H2769" s="14">
        <v>750</v>
      </c>
      <c r="I2769" s="14">
        <v>96</v>
      </c>
      <c r="J2769" s="9">
        <v>10</v>
      </c>
      <c r="K2769" s="14">
        <v>33</v>
      </c>
      <c r="L2769" s="14">
        <v>217</v>
      </c>
      <c r="M2769" s="14">
        <v>0.35</v>
      </c>
      <c r="N2769" s="14">
        <f t="shared" si="129"/>
        <v>0.37931034482758619</v>
      </c>
      <c r="O2769" s="14">
        <f t="shared" si="130"/>
        <v>4.5294117647058876</v>
      </c>
      <c r="P2769" s="14"/>
      <c r="Q2769" s="14"/>
      <c r="R2769" s="14"/>
      <c r="W2769" t="s">
        <v>3530</v>
      </c>
      <c r="X2769" s="6">
        <v>2004</v>
      </c>
      <c r="Z2769" s="6">
        <v>0</v>
      </c>
      <c r="AD2769" s="14">
        <v>87</v>
      </c>
    </row>
    <row r="2770" spans="1:30">
      <c r="A2770" s="9">
        <v>18</v>
      </c>
      <c r="B2770" s="9" t="str">
        <f t="shared" si="131"/>
        <v>Volt RV4504-8ohm</v>
      </c>
      <c r="C2770" s="14" t="s">
        <v>1700</v>
      </c>
      <c r="D2770" s="14" t="s">
        <v>3516</v>
      </c>
      <c r="E2770" s="39"/>
      <c r="F2770" s="14"/>
      <c r="G2770" s="14"/>
      <c r="H2770" s="14">
        <v>750</v>
      </c>
      <c r="I2770" s="14">
        <v>96</v>
      </c>
      <c r="J2770" s="9">
        <v>10</v>
      </c>
      <c r="K2770" s="14">
        <v>33</v>
      </c>
      <c r="L2770" s="14">
        <v>217</v>
      </c>
      <c r="M2770" s="14">
        <v>0.35</v>
      </c>
      <c r="N2770" s="14">
        <f t="shared" si="129"/>
        <v>0.37931034482758619</v>
      </c>
      <c r="O2770" s="14">
        <f t="shared" si="130"/>
        <v>4.5294117647058876</v>
      </c>
      <c r="P2770" s="14"/>
      <c r="Q2770" s="14"/>
      <c r="R2770" s="14"/>
      <c r="W2770" t="s">
        <v>3530</v>
      </c>
      <c r="X2770" s="6">
        <v>2004</v>
      </c>
      <c r="Z2770" s="6">
        <v>0</v>
      </c>
      <c r="AD2770" s="14">
        <v>87</v>
      </c>
    </row>
    <row r="2771" spans="1:30">
      <c r="A2771" s="9">
        <v>18</v>
      </c>
      <c r="B2771" s="9" t="str">
        <f t="shared" si="131"/>
        <v>Volt RV450-4ohm</v>
      </c>
      <c r="C2771" s="14" t="s">
        <v>1700</v>
      </c>
      <c r="D2771" s="14" t="s">
        <v>3517</v>
      </c>
      <c r="E2771" s="39"/>
      <c r="F2771" s="14"/>
      <c r="G2771" s="14"/>
      <c r="H2771" s="14">
        <v>750</v>
      </c>
      <c r="I2771" s="14">
        <v>96</v>
      </c>
      <c r="J2771" s="9">
        <v>10</v>
      </c>
      <c r="K2771" s="14">
        <v>33</v>
      </c>
      <c r="L2771" s="14">
        <v>217</v>
      </c>
      <c r="M2771" s="14">
        <v>0.35</v>
      </c>
      <c r="N2771" s="14">
        <f t="shared" si="129"/>
        <v>0.37931034482758619</v>
      </c>
      <c r="O2771" s="14">
        <f t="shared" si="130"/>
        <v>4.5294117647058876</v>
      </c>
      <c r="P2771" s="14"/>
      <c r="Q2771" s="14"/>
      <c r="R2771" s="14"/>
      <c r="W2771" t="s">
        <v>3530</v>
      </c>
      <c r="X2771" s="6">
        <v>2004</v>
      </c>
      <c r="Z2771" s="6">
        <v>0</v>
      </c>
      <c r="AD2771" s="14">
        <v>87</v>
      </c>
    </row>
    <row r="2772" spans="1:30">
      <c r="A2772" s="9">
        <v>18</v>
      </c>
      <c r="B2772" s="9" t="str">
        <f t="shared" si="131"/>
        <v>Volt RV450-8ohm</v>
      </c>
      <c r="C2772" s="14" t="s">
        <v>1700</v>
      </c>
      <c r="D2772" s="14" t="s">
        <v>3518</v>
      </c>
      <c r="E2772" s="39"/>
      <c r="F2772" s="14"/>
      <c r="G2772" s="14"/>
      <c r="H2772" s="14">
        <v>750</v>
      </c>
      <c r="I2772" s="14">
        <v>96</v>
      </c>
      <c r="J2772" s="9">
        <v>10</v>
      </c>
      <c r="K2772" s="14">
        <v>33</v>
      </c>
      <c r="L2772" s="14">
        <v>217</v>
      </c>
      <c r="M2772" s="14">
        <v>0.35</v>
      </c>
      <c r="N2772" s="14">
        <f t="shared" si="129"/>
        <v>0.37931034482758619</v>
      </c>
      <c r="O2772" s="14">
        <f t="shared" si="130"/>
        <v>4.5294117647058876</v>
      </c>
      <c r="P2772" s="14"/>
      <c r="Q2772" s="14"/>
      <c r="R2772" s="14"/>
      <c r="W2772" t="s">
        <v>3530</v>
      </c>
      <c r="X2772" s="6">
        <v>2004</v>
      </c>
      <c r="Z2772" s="6">
        <v>0</v>
      </c>
      <c r="AD2772" s="14">
        <v>87</v>
      </c>
    </row>
    <row r="2773" spans="1:30">
      <c r="A2773" s="9">
        <v>18</v>
      </c>
      <c r="B2773" s="9" t="str">
        <f t="shared" si="131"/>
        <v>Zomax P-18110A</v>
      </c>
      <c r="C2773" s="14" t="s">
        <v>920</v>
      </c>
      <c r="D2773" s="14" t="s">
        <v>3365</v>
      </c>
      <c r="E2773" s="39"/>
      <c r="F2773" s="14"/>
      <c r="G2773" s="14"/>
      <c r="H2773" s="14"/>
      <c r="I2773" s="14">
        <v>98</v>
      </c>
      <c r="J2773" s="9"/>
      <c r="K2773" s="14">
        <v>32</v>
      </c>
      <c r="L2773" s="14">
        <v>454</v>
      </c>
      <c r="M2773" s="14">
        <v>0.36</v>
      </c>
      <c r="N2773" s="14">
        <f t="shared" si="129"/>
        <v>0</v>
      </c>
      <c r="O2773" s="14">
        <f t="shared" si="130"/>
        <v>0</v>
      </c>
      <c r="P2773" s="14"/>
      <c r="Q2773" s="14"/>
      <c r="R2773" s="14"/>
      <c r="W2773" t="s">
        <v>3530</v>
      </c>
      <c r="X2773" s="6">
        <v>2004</v>
      </c>
      <c r="Z2773" s="6">
        <v>0</v>
      </c>
      <c r="AD2773" s="14"/>
    </row>
    <row r="2774" spans="1:30">
      <c r="A2774" s="9">
        <v>18</v>
      </c>
      <c r="B2774" s="9" t="str">
        <f t="shared" si="131"/>
        <v>Zomax PA-18125280</v>
      </c>
      <c r="C2774" s="14" t="s">
        <v>920</v>
      </c>
      <c r="D2774" s="14" t="s">
        <v>3519</v>
      </c>
      <c r="E2774" s="39"/>
      <c r="F2774" s="14"/>
      <c r="G2774" s="14"/>
      <c r="H2774" s="14">
        <v>800</v>
      </c>
      <c r="I2774" s="14">
        <v>97</v>
      </c>
      <c r="J2774" s="9"/>
      <c r="K2774" s="14">
        <v>42</v>
      </c>
      <c r="L2774" s="14">
        <v>162</v>
      </c>
      <c r="M2774" s="14">
        <v>0.35</v>
      </c>
      <c r="N2774" s="14">
        <f t="shared" si="129"/>
        <v>0.41176470588235292</v>
      </c>
      <c r="O2774" s="14">
        <f t="shared" si="130"/>
        <v>2.3333333333333344</v>
      </c>
      <c r="P2774" s="14"/>
      <c r="Q2774" s="14"/>
      <c r="R2774" s="14"/>
      <c r="W2774" t="s">
        <v>3530</v>
      </c>
      <c r="X2774" s="6">
        <v>2004</v>
      </c>
      <c r="Z2774" s="6">
        <v>0</v>
      </c>
      <c r="AD2774" s="14">
        <v>102</v>
      </c>
    </row>
    <row r="2775" spans="1:30">
      <c r="A2775" s="9">
        <v>18</v>
      </c>
      <c r="B2775" s="9" t="str">
        <f t="shared" si="131"/>
        <v>Zomax PF-1875190</v>
      </c>
      <c r="C2775" s="14" t="s">
        <v>920</v>
      </c>
      <c r="D2775" s="14" t="s">
        <v>3520</v>
      </c>
      <c r="E2775" s="39"/>
      <c r="F2775" s="14"/>
      <c r="G2775" s="14"/>
      <c r="H2775" s="14">
        <v>300</v>
      </c>
      <c r="I2775" s="14">
        <v>96</v>
      </c>
      <c r="J2775" s="9"/>
      <c r="K2775" s="14">
        <v>28</v>
      </c>
      <c r="L2775" s="14">
        <v>391</v>
      </c>
      <c r="M2775" s="14">
        <v>0.35</v>
      </c>
      <c r="N2775" s="14">
        <f t="shared" si="129"/>
        <v>0.35897435897435898</v>
      </c>
      <c r="O2775" s="14">
        <f t="shared" si="130"/>
        <v>13.999999999999963</v>
      </c>
      <c r="P2775" s="14"/>
      <c r="Q2775" s="14"/>
      <c r="R2775" s="14"/>
      <c r="W2775" t="s">
        <v>3530</v>
      </c>
      <c r="X2775" s="6">
        <v>2004</v>
      </c>
      <c r="Z2775" s="6">
        <v>0</v>
      </c>
      <c r="AD2775" s="14">
        <v>78</v>
      </c>
    </row>
    <row r="2776" spans="1:30">
      <c r="A2776" s="9">
        <v>21</v>
      </c>
      <c r="B2776" s="9" t="str">
        <f t="shared" si="131"/>
        <v>Beyma 21 L45</v>
      </c>
      <c r="C2776" s="14" t="s">
        <v>952</v>
      </c>
      <c r="D2776" s="14" t="s">
        <v>3521</v>
      </c>
      <c r="E2776" s="39"/>
      <c r="F2776" s="14"/>
      <c r="G2776" s="14"/>
      <c r="H2776" s="14">
        <v>800</v>
      </c>
      <c r="I2776" s="14">
        <v>99</v>
      </c>
      <c r="J2776" s="9">
        <v>9</v>
      </c>
      <c r="K2776" s="14">
        <v>30</v>
      </c>
      <c r="L2776" s="14">
        <v>500</v>
      </c>
      <c r="M2776" s="14">
        <v>0.32</v>
      </c>
      <c r="N2776" s="14">
        <f t="shared" si="129"/>
        <v>0.32967032967032966</v>
      </c>
      <c r="O2776" s="14">
        <f t="shared" si="130"/>
        <v>10.909090909090896</v>
      </c>
      <c r="P2776" s="14"/>
      <c r="Q2776" s="14"/>
      <c r="R2776" s="14"/>
      <c r="W2776" t="s">
        <v>3530</v>
      </c>
      <c r="X2776" s="6">
        <v>2004</v>
      </c>
      <c r="Z2776" s="6">
        <v>0</v>
      </c>
      <c r="AD2776" s="14">
        <v>91</v>
      </c>
    </row>
    <row r="2777" spans="1:30">
      <c r="A2777" s="9">
        <v>21</v>
      </c>
      <c r="B2777" s="9" t="str">
        <f t="shared" si="131"/>
        <v>Eighteen Sound 21LW1400 8 ohm</v>
      </c>
      <c r="C2777" s="9" t="s">
        <v>1145</v>
      </c>
      <c r="D2777" s="9" t="s">
        <v>3522</v>
      </c>
      <c r="E2777" s="38"/>
      <c r="F2777" s="9"/>
      <c r="G2777" s="9"/>
      <c r="H2777" s="9">
        <v>1500</v>
      </c>
      <c r="I2777" s="9">
        <v>99</v>
      </c>
      <c r="J2777" s="9">
        <v>9.5</v>
      </c>
      <c r="K2777" s="9">
        <v>28</v>
      </c>
      <c r="L2777" s="9">
        <v>385</v>
      </c>
      <c r="M2777" s="9">
        <v>0.23499999999999999</v>
      </c>
      <c r="N2777" s="14">
        <f t="shared" si="129"/>
        <v>0.2413793103448276</v>
      </c>
      <c r="O2777" s="14">
        <f t="shared" si="130"/>
        <v>8.8918918918918575</v>
      </c>
      <c r="P2777" s="9"/>
      <c r="Q2777" s="9"/>
      <c r="R2777" s="9"/>
      <c r="W2777" t="s">
        <v>3530</v>
      </c>
      <c r="X2777" s="6">
        <v>2004</v>
      </c>
      <c r="Z2777" s="6">
        <v>0</v>
      </c>
      <c r="AD2777" s="9">
        <v>116</v>
      </c>
    </row>
    <row r="2778" spans="1:30">
      <c r="A2778" s="9">
        <v>21</v>
      </c>
      <c r="B2778" s="9" t="str">
        <f t="shared" si="131"/>
        <v>Precision Devices PD 2150</v>
      </c>
      <c r="C2778" s="14" t="s">
        <v>2136</v>
      </c>
      <c r="D2778" s="14" t="s">
        <v>3523</v>
      </c>
      <c r="E2778" s="39"/>
      <c r="F2778" s="14"/>
      <c r="G2778" s="14"/>
      <c r="H2778" s="14">
        <v>750</v>
      </c>
      <c r="I2778" s="14">
        <v>99</v>
      </c>
      <c r="J2778" s="9">
        <v>12</v>
      </c>
      <c r="K2778" s="14">
        <v>22</v>
      </c>
      <c r="L2778" s="14">
        <v>628</v>
      </c>
      <c r="M2778" s="14">
        <v>0.19</v>
      </c>
      <c r="N2778" s="14">
        <f t="shared" si="129"/>
        <v>0.2</v>
      </c>
      <c r="O2778" s="14">
        <f t="shared" si="130"/>
        <v>3.7999999999999945</v>
      </c>
      <c r="P2778" s="14"/>
      <c r="Q2778" s="14"/>
      <c r="R2778" s="14"/>
      <c r="W2778" t="s">
        <v>3530</v>
      </c>
      <c r="X2778" s="6">
        <v>2004</v>
      </c>
      <c r="Z2778" s="6">
        <v>0</v>
      </c>
      <c r="AD2778" s="14">
        <v>110</v>
      </c>
    </row>
    <row r="2779" spans="1:30">
      <c r="A2779" s="9">
        <v>24</v>
      </c>
      <c r="B2779" s="9" t="str">
        <f t="shared" si="131"/>
        <v>Atomic ELE24D4</v>
      </c>
      <c r="C2779" s="14" t="s">
        <v>1113</v>
      </c>
      <c r="D2779" s="14" t="s">
        <v>3524</v>
      </c>
      <c r="E2779" s="39"/>
      <c r="F2779" s="14"/>
      <c r="G2779" s="14"/>
      <c r="H2779" s="14"/>
      <c r="I2779" s="14">
        <v>95.3</v>
      </c>
      <c r="J2779" s="9">
        <v>15</v>
      </c>
      <c r="K2779" s="14">
        <v>19.600000000000001</v>
      </c>
      <c r="L2779" s="14">
        <v>774</v>
      </c>
      <c r="M2779" s="14">
        <v>0.253</v>
      </c>
      <c r="N2779" s="14">
        <f t="shared" si="129"/>
        <v>0.26486486486486488</v>
      </c>
      <c r="O2779" s="14">
        <f t="shared" si="130"/>
        <v>5.6478359908883871</v>
      </c>
      <c r="P2779" s="14"/>
      <c r="Q2779" s="14"/>
      <c r="R2779" s="14"/>
      <c r="W2779" t="s">
        <v>3530</v>
      </c>
      <c r="X2779" s="6">
        <v>2004</v>
      </c>
      <c r="Z2779" s="6">
        <v>0</v>
      </c>
      <c r="AD2779" s="14">
        <v>74</v>
      </c>
    </row>
    <row r="2780" spans="1:30">
      <c r="A2780" s="9">
        <v>24</v>
      </c>
      <c r="B2780" s="9" t="str">
        <f t="shared" si="131"/>
        <v>Fane COLOS 24 BASS</v>
      </c>
      <c r="C2780" s="9" t="s">
        <v>974</v>
      </c>
      <c r="D2780" s="9" t="s">
        <v>3525</v>
      </c>
      <c r="E2780" s="38"/>
      <c r="F2780" s="9"/>
      <c r="G2780" s="9"/>
      <c r="H2780" s="9">
        <v>400</v>
      </c>
      <c r="I2780" s="9">
        <v>94</v>
      </c>
      <c r="J2780" s="9">
        <v>9.5</v>
      </c>
      <c r="K2780" s="9">
        <v>21</v>
      </c>
      <c r="L2780" s="9">
        <v>980</v>
      </c>
      <c r="M2780" s="9">
        <v>0.47720000000000001</v>
      </c>
      <c r="N2780" s="14">
        <f t="shared" si="129"/>
        <v>0.53846153846153844</v>
      </c>
      <c r="O2780" s="14">
        <f t="shared" si="130"/>
        <v>4.1943746860873921</v>
      </c>
      <c r="P2780" s="9"/>
      <c r="Q2780" s="9"/>
      <c r="R2780" s="9"/>
      <c r="W2780" t="s">
        <v>3530</v>
      </c>
      <c r="X2780" s="6">
        <v>2004</v>
      </c>
      <c r="Z2780" s="6">
        <v>0</v>
      </c>
      <c r="AD2780" s="9">
        <v>39</v>
      </c>
    </row>
    <row r="2781" spans="1:30">
      <c r="A2781" s="9">
        <v>24</v>
      </c>
      <c r="B2781" s="9" t="str">
        <f t="shared" si="131"/>
        <v>Fane COLOSSUS24BASS</v>
      </c>
      <c r="C2781" s="9" t="s">
        <v>974</v>
      </c>
      <c r="D2781" s="9" t="s">
        <v>3526</v>
      </c>
      <c r="E2781" s="38"/>
      <c r="F2781" s="9"/>
      <c r="G2781" s="9"/>
      <c r="H2781" s="9">
        <v>100</v>
      </c>
      <c r="I2781" s="9">
        <v>101</v>
      </c>
      <c r="J2781" s="9">
        <v>10</v>
      </c>
      <c r="K2781" s="9">
        <v>21</v>
      </c>
      <c r="L2781" s="9">
        <v>979.9</v>
      </c>
      <c r="M2781" s="9">
        <v>0.48</v>
      </c>
      <c r="N2781" s="14">
        <f t="shared" si="129"/>
        <v>0.53846153846153844</v>
      </c>
      <c r="O2781" s="14">
        <f t="shared" si="130"/>
        <v>4.421052631578946</v>
      </c>
      <c r="P2781" s="9"/>
      <c r="Q2781" s="9"/>
      <c r="R2781" s="9"/>
      <c r="W2781" t="s">
        <v>3530</v>
      </c>
      <c r="X2781" s="6">
        <v>2004</v>
      </c>
      <c r="Z2781" s="6">
        <v>0</v>
      </c>
      <c r="AD2781" s="9">
        <v>39</v>
      </c>
    </row>
    <row r="2782" spans="1:30">
      <c r="A2782" s="9">
        <v>24</v>
      </c>
      <c r="B2782" s="9" t="str">
        <f t="shared" si="131"/>
        <v>Precision Devices PD 2450</v>
      </c>
      <c r="C2782" s="14" t="s">
        <v>2136</v>
      </c>
      <c r="D2782" s="14" t="s">
        <v>3527</v>
      </c>
      <c r="E2782" s="39"/>
      <c r="F2782" s="14"/>
      <c r="G2782" s="14"/>
      <c r="H2782" s="14">
        <v>1000</v>
      </c>
      <c r="I2782" s="14">
        <v>99</v>
      </c>
      <c r="J2782" s="9"/>
      <c r="K2782" s="14">
        <v>30</v>
      </c>
      <c r="L2782" s="14">
        <v>565</v>
      </c>
      <c r="M2782" s="14">
        <v>0.33</v>
      </c>
      <c r="N2782" s="14">
        <f t="shared" si="129"/>
        <v>0.34883720930232559</v>
      </c>
      <c r="O2782" s="14">
        <f t="shared" si="130"/>
        <v>6.1111111111111134</v>
      </c>
      <c r="P2782" s="14"/>
      <c r="Q2782" s="14"/>
      <c r="R2782" s="14"/>
      <c r="W2782" t="s">
        <v>3530</v>
      </c>
      <c r="X2782" s="6">
        <v>2004</v>
      </c>
      <c r="Z2782" s="6">
        <v>0</v>
      </c>
      <c r="AD2782" s="14">
        <v>86</v>
      </c>
    </row>
    <row r="2783" spans="1:30">
      <c r="A2783" s="9">
        <v>31.5</v>
      </c>
      <c r="B2783" s="9" t="str">
        <f t="shared" si="131"/>
        <v>Fostex FW800N</v>
      </c>
      <c r="C2783" s="14" t="s">
        <v>786</v>
      </c>
      <c r="D2783" s="14" t="s">
        <v>3528</v>
      </c>
      <c r="E2783" s="39"/>
      <c r="F2783" s="14"/>
      <c r="G2783" s="14"/>
      <c r="H2783" s="14">
        <v>150</v>
      </c>
      <c r="I2783" s="14">
        <v>96</v>
      </c>
      <c r="J2783" s="9">
        <v>2.2999999999999998</v>
      </c>
      <c r="K2783" s="14">
        <v>18</v>
      </c>
      <c r="L2783" s="14">
        <v>3201</v>
      </c>
      <c r="M2783" s="14">
        <v>0.69</v>
      </c>
      <c r="N2783" s="14">
        <f t="shared" si="129"/>
        <v>0.75</v>
      </c>
      <c r="O2783" s="14">
        <f t="shared" si="130"/>
        <v>8.6249999999999787</v>
      </c>
      <c r="P2783" s="14"/>
      <c r="Q2783" s="14"/>
      <c r="R2783" s="14"/>
      <c r="W2783" t="s">
        <v>3530</v>
      </c>
      <c r="X2783" s="6">
        <v>2004</v>
      </c>
      <c r="Z2783" s="6">
        <v>0</v>
      </c>
      <c r="AD2783" s="14">
        <v>24</v>
      </c>
    </row>
    <row r="2784" spans="1:30">
      <c r="A2784" s="6">
        <v>10</v>
      </c>
      <c r="B2784" s="9" t="str">
        <f t="shared" si="131"/>
        <v>ESS 689-1012</v>
      </c>
      <c r="C2784" t="s">
        <v>3601</v>
      </c>
      <c r="D2784" t="s">
        <v>4064</v>
      </c>
      <c r="E2784" s="15" t="s">
        <v>3607</v>
      </c>
      <c r="G2784" s="6"/>
      <c r="H2784" s="6"/>
      <c r="I2784" s="6"/>
      <c r="J2784" s="6"/>
      <c r="K2784" s="6">
        <v>37.68</v>
      </c>
      <c r="L2784" s="6">
        <f t="shared" ref="L2784:L2815" si="132">AD2784*28.3169</f>
        <v>50.404082000000002</v>
      </c>
      <c r="M2784" s="6">
        <v>0.56599999999999995</v>
      </c>
      <c r="N2784" s="6">
        <v>0.66100000000000003</v>
      </c>
      <c r="O2784" s="6">
        <v>3.931</v>
      </c>
      <c r="P2784" s="6">
        <v>8.125</v>
      </c>
      <c r="Q2784" s="6">
        <v>3.359</v>
      </c>
      <c r="R2784" s="6" t="s">
        <v>3532</v>
      </c>
      <c r="W2784" t="s">
        <v>4067</v>
      </c>
      <c r="X2784" s="37">
        <v>41431</v>
      </c>
      <c r="Z2784" s="6">
        <v>0</v>
      </c>
      <c r="AA2784" t="s">
        <v>4061</v>
      </c>
      <c r="AD2784" s="6">
        <v>1.78</v>
      </c>
    </row>
    <row r="2785" spans="1:30">
      <c r="A2785" s="6">
        <v>12</v>
      </c>
      <c r="B2785" s="9" t="str">
        <f t="shared" si="131"/>
        <v>ESS 689-1220</v>
      </c>
      <c r="C2785" t="s">
        <v>3601</v>
      </c>
      <c r="D2785" t="s">
        <v>4062</v>
      </c>
      <c r="E2785" s="15" t="s">
        <v>3608</v>
      </c>
      <c r="G2785" s="6"/>
      <c r="H2785" s="6"/>
      <c r="I2785" s="6"/>
      <c r="J2785" s="6"/>
      <c r="K2785" s="6">
        <v>26.24</v>
      </c>
      <c r="L2785" s="6">
        <f t="shared" si="132"/>
        <v>132.52309199999999</v>
      </c>
      <c r="M2785" s="6">
        <v>0.48599999999999999</v>
      </c>
      <c r="N2785" s="6">
        <v>0.58699999999999997</v>
      </c>
      <c r="O2785" s="6">
        <v>2.2839999999999998</v>
      </c>
      <c r="P2785" s="6">
        <v>10.5</v>
      </c>
      <c r="Q2785" s="6">
        <v>3.3359999999999999</v>
      </c>
      <c r="R2785" s="6" t="s">
        <v>3533</v>
      </c>
      <c r="W2785" t="s">
        <v>4067</v>
      </c>
      <c r="X2785" s="37">
        <v>41431</v>
      </c>
      <c r="Z2785" s="6">
        <v>0</v>
      </c>
      <c r="AA2785" t="s">
        <v>4063</v>
      </c>
      <c r="AD2785" s="6">
        <v>4.68</v>
      </c>
    </row>
    <row r="2786" spans="1:30">
      <c r="A2786" s="6">
        <v>5.25</v>
      </c>
      <c r="B2786" s="9" t="str">
        <f t="shared" si="131"/>
        <v>Tang Band W5-1138SM</v>
      </c>
      <c r="C2786" t="s">
        <v>14</v>
      </c>
      <c r="D2786" t="s">
        <v>4065</v>
      </c>
      <c r="E2786" s="15" t="s">
        <v>3609</v>
      </c>
      <c r="G2786" s="6"/>
      <c r="H2786" s="6"/>
      <c r="I2786" s="6"/>
      <c r="J2786" s="6"/>
      <c r="K2786" s="6">
        <v>47.1</v>
      </c>
      <c r="L2786" s="6">
        <f t="shared" si="132"/>
        <v>3.9643660000000005</v>
      </c>
      <c r="M2786" s="6">
        <v>0.64100000000000001</v>
      </c>
      <c r="N2786" s="6">
        <v>0.80800000000000005</v>
      </c>
      <c r="O2786" s="6">
        <v>3.11</v>
      </c>
      <c r="P2786" s="6">
        <v>4</v>
      </c>
      <c r="Q2786" s="6">
        <v>3.4710000000000001</v>
      </c>
      <c r="R2786" s="6" t="s">
        <v>3534</v>
      </c>
      <c r="W2786" t="s">
        <v>4067</v>
      </c>
      <c r="X2786" s="37">
        <v>41431</v>
      </c>
      <c r="Z2786" s="6">
        <v>0</v>
      </c>
      <c r="AA2786" t="s">
        <v>4068</v>
      </c>
      <c r="AD2786" s="6">
        <v>0.14000000000000001</v>
      </c>
    </row>
    <row r="2787" spans="1:30">
      <c r="A2787" s="6">
        <v>3</v>
      </c>
      <c r="B2787" s="9" t="str">
        <f t="shared" si="131"/>
        <v>Tang Band W3-1750S</v>
      </c>
      <c r="C2787" t="s">
        <v>14</v>
      </c>
      <c r="D2787" t="s">
        <v>4066</v>
      </c>
      <c r="E2787" s="15" t="s">
        <v>3610</v>
      </c>
      <c r="G2787" s="6"/>
      <c r="H2787" s="6"/>
      <c r="I2787" s="6"/>
      <c r="J2787" s="6"/>
      <c r="K2787" s="6">
        <v>82.1</v>
      </c>
      <c r="L2787" s="6">
        <f t="shared" si="132"/>
        <v>0.87782389999999999</v>
      </c>
      <c r="M2787" s="6">
        <v>0.56799999999999995</v>
      </c>
      <c r="N2787" s="6">
        <v>0.59599999999999997</v>
      </c>
      <c r="O2787" s="6">
        <v>11.85</v>
      </c>
      <c r="P2787" s="6">
        <v>3</v>
      </c>
      <c r="Q2787" s="6">
        <v>6.8369999999999997</v>
      </c>
      <c r="R2787" s="6" t="s">
        <v>3535</v>
      </c>
      <c r="W2787" t="s">
        <v>4067</v>
      </c>
      <c r="X2787" s="37">
        <v>41431</v>
      </c>
      <c r="Z2787" s="6">
        <v>0</v>
      </c>
      <c r="AA2787" t="s">
        <v>4069</v>
      </c>
      <c r="AD2787" s="6">
        <v>3.1E-2</v>
      </c>
    </row>
    <row r="2788" spans="1:30">
      <c r="A2788" s="6">
        <v>4</v>
      </c>
      <c r="B2788" s="9" t="str">
        <f t="shared" si="131"/>
        <v>Tang Band W4-1658SB</v>
      </c>
      <c r="C2788" t="s">
        <v>14</v>
      </c>
      <c r="D2788" t="s">
        <v>282</v>
      </c>
      <c r="E2788" s="15" t="s">
        <v>3611</v>
      </c>
      <c r="G2788" s="6"/>
      <c r="H2788" s="6"/>
      <c r="I2788" s="6"/>
      <c r="J2788" s="6"/>
      <c r="K2788" s="6">
        <v>53.16</v>
      </c>
      <c r="L2788" s="6">
        <f t="shared" si="132"/>
        <v>6.6827883999999997</v>
      </c>
      <c r="M2788" s="6">
        <v>0.434</v>
      </c>
      <c r="N2788" s="6">
        <v>0.46899999999999997</v>
      </c>
      <c r="O2788" s="6">
        <v>5.8490000000000002</v>
      </c>
      <c r="P2788" s="6">
        <v>3.75</v>
      </c>
      <c r="Q2788" s="6">
        <v>3.8690000000000002</v>
      </c>
      <c r="R2788" s="6" t="s">
        <v>3536</v>
      </c>
      <c r="W2788" t="s">
        <v>4067</v>
      </c>
      <c r="X2788" s="37">
        <v>41431</v>
      </c>
      <c r="Z2788" s="6">
        <v>0</v>
      </c>
      <c r="AA2788" t="s">
        <v>4070</v>
      </c>
      <c r="AD2788" s="6">
        <v>0.23599999999999999</v>
      </c>
    </row>
    <row r="2789" spans="1:30">
      <c r="A2789" s="6">
        <v>3</v>
      </c>
      <c r="B2789" s="9" t="str">
        <f t="shared" si="131"/>
        <v>Tang Band W3-1053SC</v>
      </c>
      <c r="C2789" t="s">
        <v>14</v>
      </c>
      <c r="D2789" t="s">
        <v>4071</v>
      </c>
      <c r="E2789" s="15" t="s">
        <v>3612</v>
      </c>
      <c r="G2789" s="6"/>
      <c r="H2789" s="6"/>
      <c r="I2789" s="6"/>
      <c r="J2789" s="6"/>
      <c r="K2789" s="6">
        <v>115.7</v>
      </c>
      <c r="L2789" s="6">
        <f t="shared" si="132"/>
        <v>1.0477253</v>
      </c>
      <c r="M2789" s="6">
        <v>0.69799999999999995</v>
      </c>
      <c r="N2789" s="6">
        <v>0.78200000000000003</v>
      </c>
      <c r="O2789" s="6">
        <v>6.5129999999999999</v>
      </c>
      <c r="P2789" s="6">
        <v>2.5</v>
      </c>
      <c r="Q2789" s="6">
        <v>6.1890000000000001</v>
      </c>
      <c r="R2789" s="6" t="s">
        <v>3537</v>
      </c>
      <c r="W2789" t="s">
        <v>4067</v>
      </c>
      <c r="X2789" s="37">
        <v>41431</v>
      </c>
      <c r="Z2789" s="6">
        <v>0</v>
      </c>
      <c r="AA2789" t="s">
        <v>4072</v>
      </c>
      <c r="AD2789" s="6">
        <v>3.6999999999999998E-2</v>
      </c>
    </row>
    <row r="2790" spans="1:30">
      <c r="A2790" s="6">
        <v>2</v>
      </c>
      <c r="B2790" s="9" t="str">
        <f t="shared" si="131"/>
        <v>Tang Band W2-1767S</v>
      </c>
      <c r="C2790" t="s">
        <v>14</v>
      </c>
      <c r="D2790" t="s">
        <v>4073</v>
      </c>
      <c r="E2790" s="15" t="s">
        <v>3613</v>
      </c>
      <c r="G2790" s="6"/>
      <c r="H2790" s="6"/>
      <c r="I2790" s="6"/>
      <c r="J2790" s="6"/>
      <c r="K2790" s="6">
        <v>105</v>
      </c>
      <c r="L2790" s="6">
        <f t="shared" si="132"/>
        <v>0.65128870000000005</v>
      </c>
      <c r="M2790" s="6">
        <v>0.42</v>
      </c>
      <c r="N2790" s="6">
        <v>0.58099999999999996</v>
      </c>
      <c r="O2790" s="6">
        <v>1.518</v>
      </c>
      <c r="P2790" s="6">
        <v>1.5</v>
      </c>
      <c r="Q2790" s="6">
        <v>6.6890000000000001</v>
      </c>
      <c r="R2790" s="6" t="s">
        <v>3537</v>
      </c>
      <c r="W2790" t="s">
        <v>4067</v>
      </c>
      <c r="X2790" s="37">
        <v>41431</v>
      </c>
      <c r="Z2790" s="6">
        <v>0</v>
      </c>
      <c r="AA2790" t="s">
        <v>4074</v>
      </c>
      <c r="AD2790" s="6">
        <v>2.3E-2</v>
      </c>
    </row>
    <row r="2791" spans="1:30">
      <c r="A2791" s="6">
        <v>3</v>
      </c>
      <c r="B2791" s="9" t="str">
        <f t="shared" si="131"/>
        <v>Tang Band W3-1876S</v>
      </c>
      <c r="C2791" t="s">
        <v>14</v>
      </c>
      <c r="D2791" t="s">
        <v>4075</v>
      </c>
      <c r="E2791" s="15" t="s">
        <v>3614</v>
      </c>
      <c r="G2791" s="6"/>
      <c r="H2791" s="6"/>
      <c r="I2791" s="6"/>
      <c r="J2791" s="6"/>
      <c r="K2791" s="6">
        <v>55.85</v>
      </c>
      <c r="L2791" s="6">
        <f t="shared" si="132"/>
        <v>0.79287320000000006</v>
      </c>
      <c r="M2791" s="6">
        <v>0.42899999999999999</v>
      </c>
      <c r="N2791" s="6">
        <v>0.52100000000000002</v>
      </c>
      <c r="O2791" s="6">
        <v>2.4239999999999999</v>
      </c>
      <c r="P2791" s="6">
        <v>2.5</v>
      </c>
      <c r="Q2791" s="6">
        <v>3.7949999999999999</v>
      </c>
      <c r="R2791" s="6" t="s">
        <v>3538</v>
      </c>
      <c r="W2791" t="s">
        <v>4067</v>
      </c>
      <c r="X2791" s="37">
        <v>41431</v>
      </c>
      <c r="Z2791" s="6">
        <v>0</v>
      </c>
      <c r="AA2791" t="s">
        <v>4076</v>
      </c>
      <c r="AD2791" s="6">
        <v>2.8000000000000001E-2</v>
      </c>
    </row>
    <row r="2792" spans="1:30">
      <c r="A2792" s="6">
        <v>5.25</v>
      </c>
      <c r="B2792" s="9" t="str">
        <f t="shared" si="131"/>
        <v>Tang Band W5-1138SMF</v>
      </c>
      <c r="C2792" t="s">
        <v>14</v>
      </c>
      <c r="D2792" t="s">
        <v>4078</v>
      </c>
      <c r="E2792" s="15" t="s">
        <v>3615</v>
      </c>
      <c r="G2792" s="6"/>
      <c r="H2792" s="6"/>
      <c r="I2792" s="6"/>
      <c r="J2792" s="6"/>
      <c r="K2792" s="6">
        <v>45.76</v>
      </c>
      <c r="L2792" s="6">
        <f t="shared" si="132"/>
        <v>4.0493166999999994</v>
      </c>
      <c r="M2792" s="6">
        <v>0.57799999999999996</v>
      </c>
      <c r="N2792" s="6">
        <v>0.67400000000000004</v>
      </c>
      <c r="O2792" s="6">
        <v>4.0629999999999997</v>
      </c>
      <c r="P2792" s="6">
        <v>4</v>
      </c>
      <c r="Q2792" s="6">
        <v>3.5270000000000001</v>
      </c>
      <c r="R2792" s="6" t="s">
        <v>3539</v>
      </c>
      <c r="W2792" t="s">
        <v>4067</v>
      </c>
      <c r="X2792" s="37">
        <v>41431</v>
      </c>
      <c r="Z2792" s="6">
        <v>0</v>
      </c>
      <c r="AA2792" t="s">
        <v>4079</v>
      </c>
      <c r="AD2792" s="6">
        <v>0.14299999999999999</v>
      </c>
    </row>
    <row r="2793" spans="1:30">
      <c r="A2793" s="6">
        <v>6.5</v>
      </c>
      <c r="B2793" s="9" t="str">
        <f t="shared" si="131"/>
        <v>Tang Band W6-1139SIF</v>
      </c>
      <c r="C2793" t="s">
        <v>14</v>
      </c>
      <c r="D2793" t="s">
        <v>4080</v>
      </c>
      <c r="E2793" s="15" t="s">
        <v>3616</v>
      </c>
      <c r="G2793" s="6"/>
      <c r="H2793" s="6"/>
      <c r="I2793" s="6"/>
      <c r="J2793" s="6"/>
      <c r="K2793" s="6">
        <v>34.99</v>
      </c>
      <c r="L2793" s="6">
        <f t="shared" si="132"/>
        <v>14.6964711</v>
      </c>
      <c r="M2793" s="6">
        <v>0.50600000000000001</v>
      </c>
      <c r="N2793" s="6">
        <v>0.57099999999999995</v>
      </c>
      <c r="O2793" s="6">
        <v>4.45</v>
      </c>
      <c r="P2793" s="6">
        <v>4.875</v>
      </c>
      <c r="Q2793" s="6">
        <v>3.7440000000000002</v>
      </c>
      <c r="R2793" s="6" t="s">
        <v>3540</v>
      </c>
      <c r="W2793" t="s">
        <v>4067</v>
      </c>
      <c r="X2793" s="37">
        <v>41431</v>
      </c>
      <c r="Z2793" s="6">
        <v>0</v>
      </c>
      <c r="AA2793" t="s">
        <v>4081</v>
      </c>
      <c r="AD2793" s="6">
        <v>0.51900000000000002</v>
      </c>
    </row>
    <row r="2794" spans="1:30">
      <c r="A2794" s="6">
        <v>2</v>
      </c>
      <c r="B2794" s="9" t="str">
        <f t="shared" si="131"/>
        <v>Vifa NE65W-04</v>
      </c>
      <c r="C2794" t="s">
        <v>260</v>
      </c>
      <c r="D2794" t="s">
        <v>4082</v>
      </c>
      <c r="E2794" s="15" t="s">
        <v>3618</v>
      </c>
      <c r="G2794" s="6"/>
      <c r="H2794" s="6"/>
      <c r="I2794" s="6"/>
      <c r="J2794" s="6"/>
      <c r="K2794" s="6">
        <v>160.19999999999999</v>
      </c>
      <c r="L2794" s="6">
        <f t="shared" si="132"/>
        <v>0.19821830000000001</v>
      </c>
      <c r="M2794" s="6">
        <v>0.68799999999999994</v>
      </c>
      <c r="N2794" s="6">
        <v>0.77900000000000003</v>
      </c>
      <c r="O2794" s="6">
        <v>5.8689999999999998</v>
      </c>
      <c r="P2794" s="6">
        <v>1.6</v>
      </c>
      <c r="Q2794" s="6">
        <v>3.544</v>
      </c>
      <c r="R2794" s="6" t="s">
        <v>3541</v>
      </c>
      <c r="W2794" t="s">
        <v>4067</v>
      </c>
      <c r="X2794" s="37">
        <v>41431</v>
      </c>
      <c r="Z2794" s="6">
        <v>0</v>
      </c>
      <c r="AA2794" t="s">
        <v>4083</v>
      </c>
      <c r="AD2794" s="6">
        <v>7.0000000000000001E-3</v>
      </c>
    </row>
    <row r="2795" spans="1:30">
      <c r="A2795" s="6">
        <v>3.5</v>
      </c>
      <c r="B2795" s="9" t="str">
        <f t="shared" si="131"/>
        <v>Vifa TG9FD-10-04</v>
      </c>
      <c r="C2795" t="s">
        <v>260</v>
      </c>
      <c r="D2795" t="s">
        <v>823</v>
      </c>
      <c r="E2795" s="15" t="s">
        <v>3617</v>
      </c>
      <c r="G2795" s="6"/>
      <c r="H2795" s="6"/>
      <c r="I2795" s="6"/>
      <c r="J2795" s="6"/>
      <c r="K2795" s="6">
        <v>103</v>
      </c>
      <c r="L2795" s="6">
        <f t="shared" si="132"/>
        <v>2.6901055</v>
      </c>
      <c r="M2795" s="6">
        <v>0.81100000000000005</v>
      </c>
      <c r="N2795" s="6">
        <v>1.139</v>
      </c>
      <c r="O2795" s="6">
        <v>2.8180000000000001</v>
      </c>
      <c r="P2795" s="6">
        <v>3.25</v>
      </c>
      <c r="Q2795" s="6">
        <v>5.4409999999999998</v>
      </c>
      <c r="R2795" s="6" t="s">
        <v>3542</v>
      </c>
      <c r="W2795" t="s">
        <v>4067</v>
      </c>
      <c r="X2795" s="37">
        <v>41431</v>
      </c>
      <c r="Z2795" s="6">
        <v>0</v>
      </c>
      <c r="AA2795" t="s">
        <v>4084</v>
      </c>
      <c r="AD2795" s="6">
        <v>9.5000000000000001E-2</v>
      </c>
    </row>
    <row r="2796" spans="1:30">
      <c r="A2796" s="6">
        <v>4</v>
      </c>
      <c r="B2796" s="9" t="str">
        <f>CONCATENATE(C2796,CHAR(32),D2796," (mattp)")</f>
        <v>Peerless 830992 (mattp)</v>
      </c>
      <c r="C2796" t="s">
        <v>236</v>
      </c>
      <c r="D2796">
        <v>830992</v>
      </c>
      <c r="E2796" s="15" t="s">
        <v>3619</v>
      </c>
      <c r="G2796" s="6"/>
      <c r="H2796" s="6"/>
      <c r="I2796" s="6"/>
      <c r="J2796" s="6"/>
      <c r="K2796" s="6">
        <v>92.19</v>
      </c>
      <c r="L2796" s="6">
        <f t="shared" si="132"/>
        <v>2.3219858000000002</v>
      </c>
      <c r="M2796" s="6">
        <v>0.62</v>
      </c>
      <c r="N2796" s="6">
        <v>0.79300000000000004</v>
      </c>
      <c r="O2796" s="6">
        <v>2.8239999999999998</v>
      </c>
      <c r="P2796" s="6">
        <v>3.25</v>
      </c>
      <c r="Q2796" s="6">
        <v>5.3760000000000003</v>
      </c>
      <c r="R2796" s="6" t="s">
        <v>3543</v>
      </c>
      <c r="W2796" t="s">
        <v>4067</v>
      </c>
      <c r="X2796" s="37">
        <v>41431</v>
      </c>
      <c r="Z2796" s="6">
        <v>0</v>
      </c>
      <c r="AA2796" t="s">
        <v>4085</v>
      </c>
      <c r="AD2796" s="6">
        <v>8.2000000000000003E-2</v>
      </c>
    </row>
    <row r="2797" spans="1:30">
      <c r="A2797" s="6">
        <v>4</v>
      </c>
      <c r="B2797" s="9" t="str">
        <f t="shared" si="131"/>
        <v>Peerless 835023</v>
      </c>
      <c r="C2797" t="s">
        <v>236</v>
      </c>
      <c r="D2797">
        <v>835023</v>
      </c>
      <c r="E2797" s="15" t="s">
        <v>3620</v>
      </c>
      <c r="G2797" s="6"/>
      <c r="H2797" s="6"/>
      <c r="I2797" s="6"/>
      <c r="J2797" s="6"/>
      <c r="K2797" s="6">
        <v>88.82</v>
      </c>
      <c r="L2797" s="6">
        <f t="shared" si="132"/>
        <v>1.7556478</v>
      </c>
      <c r="M2797" s="6">
        <v>0.72099999999999997</v>
      </c>
      <c r="N2797" s="6">
        <v>0.94899999999999995</v>
      </c>
      <c r="O2797" s="6">
        <v>3.004</v>
      </c>
      <c r="P2797" s="6">
        <v>3.25</v>
      </c>
      <c r="Q2797" s="6">
        <v>5.319</v>
      </c>
      <c r="R2797" s="6" t="s">
        <v>3544</v>
      </c>
      <c r="W2797" t="s">
        <v>4067</v>
      </c>
      <c r="X2797" s="37">
        <v>41431</v>
      </c>
      <c r="Z2797" s="6">
        <v>0</v>
      </c>
      <c r="AA2797" t="s">
        <v>4086</v>
      </c>
      <c r="AD2797" s="6">
        <v>6.2E-2</v>
      </c>
    </row>
    <row r="2798" spans="1:30">
      <c r="A2798" s="6">
        <v>6.5</v>
      </c>
      <c r="B2798" s="9" t="str">
        <f t="shared" si="131"/>
        <v>Peerless 830883</v>
      </c>
      <c r="C2798" t="s">
        <v>236</v>
      </c>
      <c r="D2798">
        <v>830883</v>
      </c>
      <c r="E2798" s="15" t="s">
        <v>3621</v>
      </c>
      <c r="G2798" s="6"/>
      <c r="H2798" s="6"/>
      <c r="I2798" s="6"/>
      <c r="J2798" s="6"/>
      <c r="K2798" s="6">
        <v>37.01</v>
      </c>
      <c r="L2798" s="6">
        <f t="shared" si="132"/>
        <v>26.334717000000001</v>
      </c>
      <c r="M2798" s="6">
        <v>0.34499999999999997</v>
      </c>
      <c r="N2798" s="6">
        <v>0.41199999999999998</v>
      </c>
      <c r="O2798" s="6">
        <v>2.1360000000000001</v>
      </c>
      <c r="P2798" s="6">
        <v>5.5</v>
      </c>
      <c r="Q2798" s="6">
        <v>5.9589999999999996</v>
      </c>
      <c r="R2798" s="6" t="s">
        <v>3545</v>
      </c>
      <c r="W2798" t="s">
        <v>4067</v>
      </c>
      <c r="X2798" s="37">
        <v>41431</v>
      </c>
      <c r="Z2798" s="6">
        <v>0</v>
      </c>
      <c r="AA2798" t="s">
        <v>4087</v>
      </c>
      <c r="AD2798" s="6">
        <v>0.93</v>
      </c>
    </row>
    <row r="2799" spans="1:30">
      <c r="A2799" s="6">
        <v>6.5</v>
      </c>
      <c r="B2799" s="9" t="str">
        <f t="shared" si="131"/>
        <v>Vifa NE180W-04</v>
      </c>
      <c r="C2799" t="s">
        <v>260</v>
      </c>
      <c r="D2799" t="s">
        <v>269</v>
      </c>
      <c r="E2799" s="15" t="s">
        <v>3622</v>
      </c>
      <c r="G2799" s="6"/>
      <c r="H2799" s="6"/>
      <c r="I2799" s="6"/>
      <c r="J2799" s="6"/>
      <c r="K2799" s="6">
        <v>44.41</v>
      </c>
      <c r="L2799" s="6">
        <f t="shared" si="132"/>
        <v>26.0232311</v>
      </c>
      <c r="M2799" s="6">
        <v>0.34899999999999998</v>
      </c>
      <c r="N2799" s="6">
        <v>0.36899999999999999</v>
      </c>
      <c r="O2799" s="6">
        <v>6.5709999999999997</v>
      </c>
      <c r="P2799" s="6">
        <v>5.1749999999999998</v>
      </c>
      <c r="Q2799" s="6">
        <v>3.331</v>
      </c>
      <c r="R2799" s="6" t="s">
        <v>3546</v>
      </c>
      <c r="W2799" t="s">
        <v>4067</v>
      </c>
      <c r="X2799" s="37">
        <v>41431</v>
      </c>
      <c r="Z2799" s="6">
        <v>0</v>
      </c>
      <c r="AA2799" t="s">
        <v>4088</v>
      </c>
      <c r="AD2799" s="6">
        <v>0.91900000000000004</v>
      </c>
    </row>
    <row r="2800" spans="1:30">
      <c r="A2800" s="6">
        <v>8</v>
      </c>
      <c r="B2800" s="9" t="str">
        <f t="shared" si="131"/>
        <v>Peerless 830869</v>
      </c>
      <c r="C2800" t="s">
        <v>236</v>
      </c>
      <c r="D2800">
        <v>830869</v>
      </c>
      <c r="E2800" s="15" t="s">
        <v>3623</v>
      </c>
      <c r="G2800" s="6"/>
      <c r="H2800" s="6"/>
      <c r="I2800" s="6"/>
      <c r="J2800" s="6"/>
      <c r="K2800" s="6">
        <v>31.63</v>
      </c>
      <c r="L2800" s="6">
        <f t="shared" si="132"/>
        <v>74.246911799999992</v>
      </c>
      <c r="M2800" s="6">
        <v>0.34399999999999997</v>
      </c>
      <c r="N2800" s="6">
        <v>0.36899999999999999</v>
      </c>
      <c r="O2800" s="6">
        <v>5.1710000000000003</v>
      </c>
      <c r="P2800" s="6">
        <v>6.5</v>
      </c>
      <c r="Q2800" s="6">
        <v>6.0140000000000002</v>
      </c>
      <c r="R2800" s="6" t="s">
        <v>3547</v>
      </c>
      <c r="W2800" t="s">
        <v>4067</v>
      </c>
      <c r="X2800" s="37">
        <v>41431</v>
      </c>
      <c r="Z2800" s="6">
        <v>0</v>
      </c>
      <c r="AA2800" t="s">
        <v>4089</v>
      </c>
      <c r="AD2800" s="6">
        <v>2.6219999999999999</v>
      </c>
    </row>
    <row r="2801" spans="1:30">
      <c r="A2801" s="6">
        <v>8</v>
      </c>
      <c r="B2801" s="9" t="str">
        <f t="shared" si="131"/>
        <v>Peerless 830667</v>
      </c>
      <c r="C2801" t="s">
        <v>236</v>
      </c>
      <c r="D2801">
        <v>830667</v>
      </c>
      <c r="E2801" s="15" t="s">
        <v>3624</v>
      </c>
      <c r="G2801" s="6"/>
      <c r="H2801" s="6"/>
      <c r="I2801" s="6"/>
      <c r="J2801" s="6"/>
      <c r="K2801" s="6">
        <v>38.36</v>
      </c>
      <c r="L2801" s="6">
        <f t="shared" si="132"/>
        <v>28.656702800000001</v>
      </c>
      <c r="M2801" s="6">
        <v>0.625</v>
      </c>
      <c r="N2801" s="6">
        <v>0.70499999999999996</v>
      </c>
      <c r="O2801" s="6">
        <v>5.4749999999999996</v>
      </c>
      <c r="P2801" s="6">
        <v>6.25</v>
      </c>
      <c r="Q2801" s="6">
        <v>5.5030000000000001</v>
      </c>
      <c r="R2801" s="6" t="s">
        <v>3548</v>
      </c>
      <c r="W2801" t="s">
        <v>4067</v>
      </c>
      <c r="X2801" s="37">
        <v>41431</v>
      </c>
      <c r="Z2801" s="6">
        <v>0</v>
      </c>
      <c r="AA2801" t="s">
        <v>4090</v>
      </c>
      <c r="AD2801" s="6">
        <v>1.012</v>
      </c>
    </row>
    <row r="2802" spans="1:30">
      <c r="A2802" s="6">
        <v>8</v>
      </c>
      <c r="B2802" s="9" t="str">
        <f t="shared" si="131"/>
        <v>Vifa NE225W-04</v>
      </c>
      <c r="C2802" t="s">
        <v>260</v>
      </c>
      <c r="D2802" t="s">
        <v>4091</v>
      </c>
      <c r="E2802" s="15" t="s">
        <v>3625</v>
      </c>
      <c r="G2802" s="6"/>
      <c r="H2802" s="6"/>
      <c r="I2802" s="6"/>
      <c r="J2802" s="6"/>
      <c r="K2802" s="6">
        <v>43.07</v>
      </c>
      <c r="L2802" s="6">
        <f t="shared" si="132"/>
        <v>25.612636049999999</v>
      </c>
      <c r="M2802" s="6">
        <v>0.39300000000000002</v>
      </c>
      <c r="N2802" s="6">
        <v>0.44700000000000001</v>
      </c>
      <c r="O2802" s="6">
        <v>3.24</v>
      </c>
      <c r="P2802" s="6">
        <v>6.6749999999999998</v>
      </c>
      <c r="Q2802" s="6">
        <v>3.28</v>
      </c>
      <c r="R2802" s="6" t="s">
        <v>3549</v>
      </c>
      <c r="W2802" t="s">
        <v>4067</v>
      </c>
      <c r="X2802" s="37">
        <v>41431</v>
      </c>
      <c r="Z2802" s="6">
        <v>0</v>
      </c>
      <c r="AA2802" t="s">
        <v>4092</v>
      </c>
      <c r="AD2802" s="6">
        <v>0.90449999999999997</v>
      </c>
    </row>
    <row r="2803" spans="1:30">
      <c r="A2803" s="6">
        <v>6.5</v>
      </c>
      <c r="B2803" s="9" t="str">
        <f t="shared" si="131"/>
        <v>Peerless 830946</v>
      </c>
      <c r="C2803" t="s">
        <v>236</v>
      </c>
      <c r="D2803">
        <v>830946</v>
      </c>
      <c r="E2803" s="15" t="s">
        <v>3626</v>
      </c>
      <c r="G2803" s="6"/>
      <c r="H2803" s="6"/>
      <c r="I2803" s="6"/>
      <c r="J2803" s="6"/>
      <c r="K2803" s="6">
        <v>46.43</v>
      </c>
      <c r="L2803" s="6">
        <f t="shared" si="132"/>
        <v>6.75358065</v>
      </c>
      <c r="M2803" s="6">
        <v>0.436</v>
      </c>
      <c r="N2803" s="6">
        <v>0.46700000000000003</v>
      </c>
      <c r="O2803" s="6">
        <v>6.569</v>
      </c>
      <c r="P2803" s="6">
        <v>4.875</v>
      </c>
      <c r="Q2803" s="6">
        <v>2.8029999999999999</v>
      </c>
      <c r="R2803" s="6" t="s">
        <v>3550</v>
      </c>
      <c r="W2803" t="s">
        <v>4067</v>
      </c>
      <c r="X2803" s="37">
        <v>41431</v>
      </c>
      <c r="Z2803" s="6">
        <v>0</v>
      </c>
      <c r="AA2803" t="s">
        <v>4093</v>
      </c>
      <c r="AD2803" s="6">
        <v>0.23849999999999999</v>
      </c>
    </row>
    <row r="2804" spans="1:30">
      <c r="A2804" s="6">
        <v>12</v>
      </c>
      <c r="B2804" s="9" t="str">
        <f t="shared" si="131"/>
        <v>Boss D12F Phantom</v>
      </c>
      <c r="C2804" t="s">
        <v>3602</v>
      </c>
      <c r="D2804" t="s">
        <v>4094</v>
      </c>
      <c r="E2804" s="15" t="s">
        <v>3627</v>
      </c>
      <c r="G2804" s="6"/>
      <c r="H2804" s="6"/>
      <c r="I2804" s="6"/>
      <c r="J2804" s="6"/>
      <c r="K2804" s="6">
        <v>36.340000000000003</v>
      </c>
      <c r="L2804" s="6">
        <f t="shared" si="132"/>
        <v>44.853969599999999</v>
      </c>
      <c r="M2804" s="6">
        <v>0.72099999999999997</v>
      </c>
      <c r="N2804" s="6">
        <v>0.83599999999999997</v>
      </c>
      <c r="O2804" s="6">
        <v>5.2210000000000001</v>
      </c>
      <c r="P2804" s="6">
        <v>9.75</v>
      </c>
      <c r="Q2804" s="6">
        <v>3.6360000000000001</v>
      </c>
      <c r="R2804" s="6" t="s">
        <v>3551</v>
      </c>
      <c r="W2804" t="s">
        <v>4067</v>
      </c>
      <c r="X2804" s="37">
        <v>41431</v>
      </c>
      <c r="Z2804" s="6">
        <v>0</v>
      </c>
      <c r="AA2804" t="s">
        <v>4095</v>
      </c>
      <c r="AD2804" s="6">
        <v>1.5840000000000001</v>
      </c>
    </row>
    <row r="2805" spans="1:30">
      <c r="A2805" s="6">
        <v>10</v>
      </c>
      <c r="B2805" s="9" t="str">
        <f t="shared" si="131"/>
        <v>Kenwood KFC-W2513PS</v>
      </c>
      <c r="C2805" t="s">
        <v>3603</v>
      </c>
      <c r="D2805" t="s">
        <v>3628</v>
      </c>
      <c r="E2805" s="15" t="s">
        <v>4012</v>
      </c>
      <c r="G2805" s="6"/>
      <c r="H2805" s="6"/>
      <c r="I2805" s="6"/>
      <c r="J2805" s="6"/>
      <c r="K2805" s="6">
        <v>31.63</v>
      </c>
      <c r="L2805" s="6">
        <f t="shared" si="132"/>
        <v>39.983462799999998</v>
      </c>
      <c r="M2805" s="6">
        <v>0.54700000000000004</v>
      </c>
      <c r="N2805" s="6">
        <v>0.59699999999999998</v>
      </c>
      <c r="O2805" s="6">
        <v>6.5119999999999996</v>
      </c>
      <c r="P2805" s="6">
        <v>8.125</v>
      </c>
      <c r="Q2805" s="6">
        <v>3.6779999999999999</v>
      </c>
      <c r="R2805" s="6" t="s">
        <v>3552</v>
      </c>
      <c r="W2805" t="s">
        <v>4067</v>
      </c>
      <c r="X2805" s="37">
        <v>41431</v>
      </c>
      <c r="Z2805" s="6">
        <v>0</v>
      </c>
      <c r="AA2805" t="s">
        <v>4096</v>
      </c>
      <c r="AD2805" s="6">
        <v>1.4119999999999999</v>
      </c>
    </row>
    <row r="2806" spans="1:30">
      <c r="A2806" s="6">
        <v>18</v>
      </c>
      <c r="B2806" s="9" t="str">
        <f t="shared" si="131"/>
        <v>Aura MR-18.4</v>
      </c>
      <c r="C2806" t="s">
        <v>724</v>
      </c>
      <c r="D2806" t="s">
        <v>4097</v>
      </c>
      <c r="E2806" s="15" t="s">
        <v>4013</v>
      </c>
      <c r="G2806" s="6"/>
      <c r="H2806" s="6"/>
      <c r="I2806" s="6"/>
      <c r="J2806" s="6"/>
      <c r="K2806" s="6">
        <v>21.53</v>
      </c>
      <c r="L2806" s="6">
        <f t="shared" si="132"/>
        <v>192.55492000000001</v>
      </c>
      <c r="M2806" s="6">
        <v>0.49199999999999999</v>
      </c>
      <c r="N2806" s="6">
        <v>0.59299999999999997</v>
      </c>
      <c r="O2806" s="6">
        <v>2.847</v>
      </c>
      <c r="P2806" s="6">
        <v>15.25</v>
      </c>
      <c r="Q2806" s="6">
        <v>3.3820000000000001</v>
      </c>
      <c r="R2806" s="6" t="s">
        <v>3553</v>
      </c>
      <c r="W2806" t="s">
        <v>4067</v>
      </c>
      <c r="X2806" s="37">
        <v>41431</v>
      </c>
      <c r="Z2806" s="6">
        <v>0</v>
      </c>
      <c r="AA2806" t="s">
        <v>4098</v>
      </c>
      <c r="AD2806" s="6">
        <v>6.8</v>
      </c>
    </row>
    <row r="2807" spans="1:30">
      <c r="A2807" s="6">
        <v>6.5</v>
      </c>
      <c r="B2807" s="9" t="str">
        <f t="shared" si="131"/>
        <v>Pyramid W64</v>
      </c>
      <c r="C2807" t="s">
        <v>316</v>
      </c>
      <c r="D2807" t="s">
        <v>4099</v>
      </c>
      <c r="E2807" s="15" t="s">
        <v>4014</v>
      </c>
      <c r="G2807" s="6"/>
      <c r="H2807" s="6"/>
      <c r="I2807" s="6"/>
      <c r="J2807" s="6"/>
      <c r="K2807" s="6">
        <v>69.31</v>
      </c>
      <c r="L2807" s="6">
        <f t="shared" si="132"/>
        <v>13.280626099999999</v>
      </c>
      <c r="M2807" s="6">
        <v>0.88300000000000001</v>
      </c>
      <c r="N2807" s="6">
        <v>1.085</v>
      </c>
      <c r="O2807" s="6">
        <v>4.7619999999999996</v>
      </c>
      <c r="P2807" s="6">
        <v>5.25</v>
      </c>
      <c r="Q2807" s="6">
        <v>3.6230000000000002</v>
      </c>
      <c r="R2807" s="6" t="s">
        <v>3554</v>
      </c>
      <c r="W2807" t="s">
        <v>4067</v>
      </c>
      <c r="X2807" s="37">
        <v>41431</v>
      </c>
      <c r="Z2807" s="6">
        <v>0</v>
      </c>
      <c r="AA2807" t="s">
        <v>4100</v>
      </c>
      <c r="AD2807" s="6">
        <v>0.46899999999999997</v>
      </c>
    </row>
    <row r="2808" spans="1:30">
      <c r="A2808" s="6">
        <v>3.5</v>
      </c>
      <c r="B2808" s="9" t="str">
        <f t="shared" si="131"/>
        <v>Dayton Audio ND90-8</v>
      </c>
      <c r="C2808" t="s">
        <v>301</v>
      </c>
      <c r="D2808" t="s">
        <v>308</v>
      </c>
      <c r="E2808" s="15" t="s">
        <v>4015</v>
      </c>
      <c r="G2808" s="6"/>
      <c r="H2808" s="6"/>
      <c r="I2808" s="6"/>
      <c r="J2808" s="6"/>
      <c r="K2808" s="6">
        <v>101.6</v>
      </c>
      <c r="L2808" s="6">
        <f t="shared" si="132"/>
        <v>1.0788738900000001</v>
      </c>
      <c r="M2808" s="6">
        <v>0.92549999999999999</v>
      </c>
      <c r="N2808" s="6">
        <v>1.0780000000000001</v>
      </c>
      <c r="O2808" s="6">
        <v>6.5250000000000004</v>
      </c>
      <c r="P2808" s="6">
        <v>2.5</v>
      </c>
      <c r="Q2808" s="6">
        <v>7.38</v>
      </c>
      <c r="R2808" s="6" t="s">
        <v>3555</v>
      </c>
      <c r="W2808" t="s">
        <v>4067</v>
      </c>
      <c r="X2808" s="37">
        <v>41431</v>
      </c>
      <c r="Z2808" s="6">
        <v>0</v>
      </c>
      <c r="AA2808" t="s">
        <v>4101</v>
      </c>
      <c r="AD2808" s="6">
        <v>3.8100000000000002E-2</v>
      </c>
    </row>
    <row r="2809" spans="1:30">
      <c r="A2809" s="6">
        <v>18</v>
      </c>
      <c r="B2809" s="9" t="str">
        <f t="shared" si="131"/>
        <v xml:space="preserve">Eminence Sigma Pro-18A-2 </v>
      </c>
      <c r="C2809" t="s">
        <v>1148</v>
      </c>
      <c r="D2809" t="s">
        <v>4102</v>
      </c>
      <c r="E2809" s="15" t="s">
        <v>4016</v>
      </c>
      <c r="G2809" s="6"/>
      <c r="H2809" s="6"/>
      <c r="I2809" s="6"/>
      <c r="J2809" s="6"/>
      <c r="K2809" s="6">
        <v>32.299999999999997</v>
      </c>
      <c r="L2809" s="6">
        <f t="shared" si="132"/>
        <v>391.05638900000002</v>
      </c>
      <c r="M2809" s="6">
        <v>0.308</v>
      </c>
      <c r="N2809" s="6">
        <v>0.32300000000000001</v>
      </c>
      <c r="O2809" s="6">
        <v>6.6920000000000002</v>
      </c>
      <c r="P2809" s="6">
        <v>15.5</v>
      </c>
      <c r="Q2809" s="6">
        <v>6.5629999999999997</v>
      </c>
      <c r="R2809" s="6" t="s">
        <v>3556</v>
      </c>
      <c r="W2809" t="s">
        <v>4067</v>
      </c>
      <c r="X2809" s="37">
        <v>41431</v>
      </c>
      <c r="Z2809" s="6">
        <v>0</v>
      </c>
      <c r="AA2809" t="s">
        <v>4103</v>
      </c>
      <c r="AD2809" s="6">
        <v>13.81</v>
      </c>
    </row>
    <row r="2810" spans="1:30">
      <c r="A2810" s="6">
        <v>18</v>
      </c>
      <c r="B2810" s="9" t="str">
        <f t="shared" si="131"/>
        <v>Eminence Definimax 4018LF</v>
      </c>
      <c r="C2810" t="s">
        <v>1148</v>
      </c>
      <c r="D2810" t="s">
        <v>3826</v>
      </c>
      <c r="E2810" s="15" t="s">
        <v>4017</v>
      </c>
      <c r="G2810" s="6"/>
      <c r="H2810" s="6"/>
      <c r="I2810" s="6"/>
      <c r="J2810" s="6"/>
      <c r="K2810" s="6">
        <v>31.63</v>
      </c>
      <c r="L2810" s="6">
        <f t="shared" si="132"/>
        <v>261.81805740000004</v>
      </c>
      <c r="M2810" s="6">
        <v>0.38300000000000001</v>
      </c>
      <c r="N2810" s="6">
        <v>0.39600000000000002</v>
      </c>
      <c r="O2810" s="6">
        <v>11.93</v>
      </c>
      <c r="P2810" s="6">
        <v>15.75</v>
      </c>
      <c r="Q2810" s="6">
        <v>6.1680000000000001</v>
      </c>
      <c r="R2810" s="6" t="s">
        <v>3557</v>
      </c>
      <c r="W2810" t="s">
        <v>4067</v>
      </c>
      <c r="X2810" s="37">
        <v>41431</v>
      </c>
      <c r="Z2810" s="6">
        <v>0</v>
      </c>
      <c r="AA2810" t="s">
        <v>4104</v>
      </c>
      <c r="AD2810" s="6">
        <v>9.2460000000000004</v>
      </c>
    </row>
    <row r="2811" spans="1:30">
      <c r="A2811" s="6">
        <v>10</v>
      </c>
      <c r="B2811" s="9" t="str">
        <f t="shared" si="131"/>
        <v>Eminence Eminator 2010</v>
      </c>
      <c r="C2811" t="s">
        <v>1148</v>
      </c>
      <c r="D2811" t="s">
        <v>4105</v>
      </c>
      <c r="E2811" s="15" t="s">
        <v>4018</v>
      </c>
      <c r="G2811" s="6"/>
      <c r="H2811" s="6"/>
      <c r="I2811" s="6"/>
      <c r="J2811" s="6"/>
      <c r="K2811" s="6">
        <v>40.369999999999997</v>
      </c>
      <c r="L2811" s="6">
        <f t="shared" si="132"/>
        <v>67.6207572</v>
      </c>
      <c r="M2811" s="6">
        <v>0.64300000000000002</v>
      </c>
      <c r="N2811" s="6">
        <v>0.68799999999999994</v>
      </c>
      <c r="O2811" s="6">
        <v>9.8810000000000002</v>
      </c>
      <c r="P2811" s="6">
        <v>8.25</v>
      </c>
      <c r="Q2811" s="6">
        <v>3.5510000000000002</v>
      </c>
      <c r="R2811" s="6" t="s">
        <v>3558</v>
      </c>
      <c r="W2811" t="s">
        <v>4067</v>
      </c>
      <c r="X2811" s="37">
        <v>41431</v>
      </c>
      <c r="Z2811" s="6">
        <v>0</v>
      </c>
      <c r="AA2811" t="s">
        <v>4106</v>
      </c>
      <c r="AD2811" s="6">
        <v>2.3879999999999999</v>
      </c>
    </row>
    <row r="2812" spans="1:30">
      <c r="A2812" s="6">
        <v>15</v>
      </c>
      <c r="B2812" s="9" t="str">
        <f t="shared" si="131"/>
        <v>Pyle PDW15125</v>
      </c>
      <c r="C2812" t="s">
        <v>340</v>
      </c>
      <c r="D2812" t="s">
        <v>651</v>
      </c>
      <c r="E2812" s="15" t="s">
        <v>4019</v>
      </c>
      <c r="G2812" s="6"/>
      <c r="H2812" s="6"/>
      <c r="I2812" s="6"/>
      <c r="J2812" s="6"/>
      <c r="K2812" s="6">
        <v>42.39</v>
      </c>
      <c r="L2812" s="6">
        <f t="shared" si="132"/>
        <v>243.12890340000001</v>
      </c>
      <c r="M2812" s="6">
        <v>1.2929999999999999</v>
      </c>
      <c r="N2812" s="6">
        <v>1.8069999999999999</v>
      </c>
      <c r="O2812" s="6">
        <v>4.5519999999999996</v>
      </c>
      <c r="P2812" s="6">
        <v>13</v>
      </c>
      <c r="Q2812" s="6">
        <v>6.9779999999999998</v>
      </c>
      <c r="R2812" s="6" t="s">
        <v>3559</v>
      </c>
      <c r="W2812" t="s">
        <v>4067</v>
      </c>
      <c r="X2812" s="37">
        <v>41431</v>
      </c>
      <c r="Z2812" s="6">
        <v>0</v>
      </c>
      <c r="AA2812" t="s">
        <v>4107</v>
      </c>
      <c r="AD2812" s="6">
        <v>8.5860000000000003</v>
      </c>
    </row>
    <row r="2813" spans="1:30">
      <c r="A2813" s="6">
        <v>8</v>
      </c>
      <c r="B2813" s="9" t="str">
        <f t="shared" si="131"/>
        <v>Pyle PFM8</v>
      </c>
      <c r="C2813" t="s">
        <v>340</v>
      </c>
      <c r="D2813" t="s">
        <v>4108</v>
      </c>
      <c r="E2813" s="15" t="s">
        <v>4020</v>
      </c>
      <c r="G2813" s="6"/>
      <c r="H2813" s="6"/>
      <c r="I2813" s="6"/>
      <c r="J2813" s="6"/>
      <c r="K2813" s="6">
        <v>107.7</v>
      </c>
      <c r="L2813" s="6">
        <f t="shared" si="132"/>
        <v>5.3830426899999999</v>
      </c>
      <c r="M2813" s="6">
        <v>0.38700000000000001</v>
      </c>
      <c r="N2813" s="6">
        <v>0.41399999999999998</v>
      </c>
      <c r="O2813" s="6">
        <v>5.9210000000000003</v>
      </c>
      <c r="P2813" s="6">
        <v>6.5</v>
      </c>
      <c r="Q2813" s="6">
        <v>3.802</v>
      </c>
      <c r="R2813" s="6" t="s">
        <v>3560</v>
      </c>
      <c r="W2813" t="s">
        <v>4067</v>
      </c>
      <c r="X2813" s="37">
        <v>41431</v>
      </c>
      <c r="Z2813" s="6">
        <v>0</v>
      </c>
      <c r="AA2813" t="s">
        <v>4109</v>
      </c>
      <c r="AD2813" s="6">
        <v>0.19009999999999999</v>
      </c>
    </row>
    <row r="2814" spans="1:30">
      <c r="A2814" s="6">
        <v>7</v>
      </c>
      <c r="B2814" s="9" t="str">
        <f t="shared" si="131"/>
        <v>Usher 8945A</v>
      </c>
      <c r="C2814" t="s">
        <v>114</v>
      </c>
      <c r="D2814" t="s">
        <v>115</v>
      </c>
      <c r="E2814" s="15" t="s">
        <v>4021</v>
      </c>
      <c r="G2814" s="6"/>
      <c r="H2814" s="6"/>
      <c r="I2814" s="6"/>
      <c r="J2814" s="6"/>
      <c r="K2814" s="6">
        <v>32.299999999999997</v>
      </c>
      <c r="L2814" s="6">
        <f t="shared" si="132"/>
        <v>29.421259099999997</v>
      </c>
      <c r="M2814" s="6">
        <v>0.32290000000000002</v>
      </c>
      <c r="N2814" s="6">
        <v>0.38519999999999999</v>
      </c>
      <c r="O2814" s="6">
        <v>1.996</v>
      </c>
      <c r="P2814" s="6">
        <v>5.5</v>
      </c>
      <c r="Q2814" s="6">
        <v>5.9390000000000001</v>
      </c>
      <c r="R2814" s="6" t="s">
        <v>3561</v>
      </c>
      <c r="W2814" t="s">
        <v>4067</v>
      </c>
      <c r="X2814" s="37">
        <v>41431</v>
      </c>
      <c r="Z2814" s="6">
        <v>0</v>
      </c>
      <c r="AA2814" t="s">
        <v>4110</v>
      </c>
      <c r="AD2814" s="6">
        <v>1.0389999999999999</v>
      </c>
    </row>
    <row r="2815" spans="1:30">
      <c r="A2815" s="6">
        <v>8</v>
      </c>
      <c r="B2815" s="9" t="str">
        <f t="shared" si="131"/>
        <v>TC Sounds Epic 8"</v>
      </c>
      <c r="C2815" t="s">
        <v>377</v>
      </c>
      <c r="D2815" t="s">
        <v>4111</v>
      </c>
      <c r="E2815" s="15" t="s">
        <v>4022</v>
      </c>
      <c r="G2815" s="6"/>
      <c r="H2815" s="6"/>
      <c r="I2815" s="6"/>
      <c r="J2815" s="6"/>
      <c r="K2815" s="6">
        <v>37.68</v>
      </c>
      <c r="L2815" s="6">
        <f t="shared" si="132"/>
        <v>10.6471544</v>
      </c>
      <c r="M2815" s="6">
        <v>0.36530000000000001</v>
      </c>
      <c r="N2815" s="6">
        <v>0.38069999999999998</v>
      </c>
      <c r="O2815" s="6">
        <v>8.9890000000000008</v>
      </c>
      <c r="P2815" s="6">
        <v>6.5</v>
      </c>
      <c r="Q2815" s="6">
        <v>3.9239999999999999</v>
      </c>
      <c r="R2815" s="6" t="s">
        <v>3562</v>
      </c>
      <c r="W2815" t="s">
        <v>4067</v>
      </c>
      <c r="X2815" s="37">
        <v>41431</v>
      </c>
      <c r="Z2815" s="6">
        <v>0</v>
      </c>
      <c r="AA2815" t="s">
        <v>4112</v>
      </c>
      <c r="AD2815" s="6">
        <v>0.376</v>
      </c>
    </row>
    <row r="2816" spans="1:30">
      <c r="A2816" s="6">
        <v>10</v>
      </c>
      <c r="B2816" s="9" t="str">
        <f t="shared" si="131"/>
        <v>Dayton Audio PA255-8</v>
      </c>
      <c r="C2816" t="s">
        <v>301</v>
      </c>
      <c r="D2816" t="s">
        <v>3990</v>
      </c>
      <c r="E2816" s="15" t="s">
        <v>4023</v>
      </c>
      <c r="G2816" s="6"/>
      <c r="H2816" s="6"/>
      <c r="I2816" s="6"/>
      <c r="J2816" s="6"/>
      <c r="K2816" s="6">
        <v>43.07</v>
      </c>
      <c r="L2816" s="6">
        <f t="shared" ref="L2816:L2847" si="133">AD2816*28.3169</f>
        <v>67.875609299999994</v>
      </c>
      <c r="M2816" s="6">
        <v>0.53300000000000003</v>
      </c>
      <c r="N2816" s="6">
        <v>0.56699999999999995</v>
      </c>
      <c r="O2816" s="6">
        <v>8.7870000000000008</v>
      </c>
      <c r="P2816" s="6">
        <v>8.2680000000000007</v>
      </c>
      <c r="Q2816" s="6">
        <v>5.5549999999999997</v>
      </c>
      <c r="R2816" s="6" t="s">
        <v>3563</v>
      </c>
      <c r="W2816" t="s">
        <v>4067</v>
      </c>
      <c r="X2816" s="37">
        <v>41431</v>
      </c>
      <c r="Z2816" s="6">
        <v>0</v>
      </c>
      <c r="AA2816" t="s">
        <v>4113</v>
      </c>
      <c r="AD2816" s="6">
        <v>2.3969999999999998</v>
      </c>
    </row>
    <row r="2817" spans="1:30">
      <c r="A2817" s="6">
        <v>12</v>
      </c>
      <c r="B2817" s="9" t="str">
        <f t="shared" si="131"/>
        <v>Dayton Audio PA310-8</v>
      </c>
      <c r="C2817" t="s">
        <v>301</v>
      </c>
      <c r="D2817" t="s">
        <v>3992</v>
      </c>
      <c r="E2817" s="15" t="s">
        <v>4024</v>
      </c>
      <c r="G2817" s="6"/>
      <c r="H2817" s="6"/>
      <c r="I2817" s="6"/>
      <c r="J2817" s="6"/>
      <c r="K2817" s="6">
        <v>36.340000000000003</v>
      </c>
      <c r="L2817" s="6">
        <f t="shared" si="133"/>
        <v>122.18742350000001</v>
      </c>
      <c r="M2817" s="6">
        <v>0.46</v>
      </c>
      <c r="N2817" s="6">
        <v>0.48699999999999999</v>
      </c>
      <c r="O2817" s="6">
        <v>8.5009999999999994</v>
      </c>
      <c r="P2817" s="6">
        <v>10.24</v>
      </c>
      <c r="Q2817" s="6">
        <v>6.0730000000000004</v>
      </c>
      <c r="R2817" s="6" t="s">
        <v>3564</v>
      </c>
      <c r="W2817" t="s">
        <v>4067</v>
      </c>
      <c r="X2817" s="37">
        <v>41431</v>
      </c>
      <c r="Z2817" s="6">
        <v>0</v>
      </c>
      <c r="AA2817" t="s">
        <v>4114</v>
      </c>
      <c r="AD2817" s="6">
        <v>4.3150000000000004</v>
      </c>
    </row>
    <row r="2818" spans="1:30">
      <c r="A2818" s="6">
        <v>8</v>
      </c>
      <c r="B2818" s="9" t="str">
        <f t="shared" si="131"/>
        <v>Dayton Audio ST210-8</v>
      </c>
      <c r="C2818" t="s">
        <v>301</v>
      </c>
      <c r="D2818" t="s">
        <v>128</v>
      </c>
      <c r="E2818" s="15" t="s">
        <v>4025</v>
      </c>
      <c r="G2818" s="6"/>
      <c r="H2818" s="6"/>
      <c r="I2818" s="6"/>
      <c r="J2818" s="6"/>
      <c r="K2818" s="6">
        <v>42.39</v>
      </c>
      <c r="L2818" s="6">
        <f t="shared" si="133"/>
        <v>36.358899600000001</v>
      </c>
      <c r="M2818" s="6">
        <v>0.35699999999999998</v>
      </c>
      <c r="N2818" s="6">
        <v>0.373</v>
      </c>
      <c r="O2818" s="6">
        <v>8.3279999999999994</v>
      </c>
      <c r="P2818" s="6">
        <v>6.6</v>
      </c>
      <c r="Q2818" s="6">
        <v>7.9489999999999998</v>
      </c>
      <c r="R2818" s="6" t="s">
        <v>3565</v>
      </c>
      <c r="W2818" t="s">
        <v>4067</v>
      </c>
      <c r="X2818" s="37">
        <v>41431</v>
      </c>
      <c r="Z2818" s="6">
        <v>0</v>
      </c>
      <c r="AA2818" t="s">
        <v>4115</v>
      </c>
      <c r="AD2818" s="6">
        <v>1.284</v>
      </c>
    </row>
    <row r="2819" spans="1:30">
      <c r="A2819" s="6">
        <v>8</v>
      </c>
      <c r="B2819" s="9" t="str">
        <f t="shared" ref="B2819:B2882" si="134">CONCATENATE(C2819,CHAR(32),D2819)</f>
        <v>Dayton Audio DCS205-4</v>
      </c>
      <c r="C2819" t="s">
        <v>301</v>
      </c>
      <c r="D2819" t="s">
        <v>394</v>
      </c>
      <c r="E2819" s="15" t="s">
        <v>4026</v>
      </c>
      <c r="G2819" s="6"/>
      <c r="H2819" s="6"/>
      <c r="I2819" s="6"/>
      <c r="J2819" s="6"/>
      <c r="K2819" s="6">
        <v>29.61</v>
      </c>
      <c r="L2819" s="6">
        <f t="shared" si="133"/>
        <v>36.245632000000001</v>
      </c>
      <c r="M2819" s="6">
        <v>0.38600000000000001</v>
      </c>
      <c r="N2819" s="6">
        <v>0.41</v>
      </c>
      <c r="O2819" s="6">
        <v>6.78</v>
      </c>
      <c r="P2819" s="6">
        <v>6.5</v>
      </c>
      <c r="Q2819" s="6">
        <v>4.0060000000000002</v>
      </c>
      <c r="R2819" s="6" t="s">
        <v>3566</v>
      </c>
      <c r="W2819" t="s">
        <v>4067</v>
      </c>
      <c r="X2819" s="37">
        <v>41431</v>
      </c>
      <c r="Z2819" s="6">
        <v>0</v>
      </c>
      <c r="AA2819" t="s">
        <v>4116</v>
      </c>
      <c r="AD2819" s="6">
        <v>1.28</v>
      </c>
    </row>
    <row r="2820" spans="1:30">
      <c r="A2820" s="6">
        <v>10</v>
      </c>
      <c r="B2820" s="9" t="str">
        <f t="shared" si="134"/>
        <v>Dayton Audio DCS255-4</v>
      </c>
      <c r="C2820" t="s">
        <v>301</v>
      </c>
      <c r="D2820" t="s">
        <v>396</v>
      </c>
      <c r="E2820" s="15" t="s">
        <v>4027</v>
      </c>
      <c r="G2820" s="6"/>
      <c r="H2820" s="6"/>
      <c r="I2820" s="6"/>
      <c r="J2820" s="6"/>
      <c r="K2820" s="6">
        <v>33.65</v>
      </c>
      <c r="L2820" s="6">
        <f t="shared" si="133"/>
        <v>39.926828999999998</v>
      </c>
      <c r="M2820" s="6">
        <v>0.46400000000000002</v>
      </c>
      <c r="N2820" s="6">
        <v>0.503</v>
      </c>
      <c r="O2820" s="6">
        <v>5.8769999999999998</v>
      </c>
      <c r="P2820" s="6">
        <v>8.25</v>
      </c>
      <c r="Q2820" s="6">
        <v>3.51</v>
      </c>
      <c r="R2820" s="6" t="s">
        <v>3567</v>
      </c>
      <c r="W2820" t="s">
        <v>4067</v>
      </c>
      <c r="X2820" s="37">
        <v>41431</v>
      </c>
      <c r="Z2820" s="6">
        <v>0</v>
      </c>
      <c r="AA2820" t="s">
        <v>4117</v>
      </c>
      <c r="AD2820" s="6">
        <v>1.41</v>
      </c>
    </row>
    <row r="2821" spans="1:30">
      <c r="A2821" s="6">
        <v>5.25</v>
      </c>
      <c r="B2821" s="9" t="str">
        <f t="shared" si="134"/>
        <v>Dayton Audio DC130BS-4</v>
      </c>
      <c r="C2821" t="s">
        <v>301</v>
      </c>
      <c r="D2821" t="s">
        <v>42</v>
      </c>
      <c r="E2821" s="15" t="s">
        <v>4028</v>
      </c>
      <c r="G2821" s="6"/>
      <c r="H2821" s="6"/>
      <c r="I2821" s="6"/>
      <c r="J2821" s="6"/>
      <c r="K2821" s="6">
        <v>54.51</v>
      </c>
      <c r="L2821" s="6">
        <f t="shared" si="133"/>
        <v>9.4861615000000015</v>
      </c>
      <c r="M2821" s="6">
        <v>0.46800000000000003</v>
      </c>
      <c r="N2821" s="6">
        <v>0.59699999999999998</v>
      </c>
      <c r="O2821" s="6">
        <v>2.1760000000000002</v>
      </c>
      <c r="P2821" s="6">
        <v>4.375</v>
      </c>
      <c r="Q2821" s="6">
        <v>3.61</v>
      </c>
      <c r="R2821" s="6" t="s">
        <v>3568</v>
      </c>
      <c r="W2821" t="s">
        <v>4067</v>
      </c>
      <c r="X2821" s="37">
        <v>41431</v>
      </c>
      <c r="Z2821" s="6">
        <v>0</v>
      </c>
      <c r="AA2821" t="s">
        <v>4118</v>
      </c>
      <c r="AD2821" s="6">
        <v>0.33500000000000002</v>
      </c>
    </row>
    <row r="2822" spans="1:30">
      <c r="A2822" s="6">
        <v>6.5</v>
      </c>
      <c r="B2822" s="9" t="str">
        <f t="shared" si="134"/>
        <v>Dayton Audio DC160S-4</v>
      </c>
      <c r="C2822" t="s">
        <v>301</v>
      </c>
      <c r="D2822" t="s">
        <v>83</v>
      </c>
      <c r="E2822" s="15" t="s">
        <v>4029</v>
      </c>
      <c r="G2822" s="6"/>
      <c r="H2822" s="6"/>
      <c r="I2822" s="6"/>
      <c r="J2822" s="6"/>
      <c r="K2822" s="6">
        <v>27.59</v>
      </c>
      <c r="L2822" s="6">
        <f t="shared" si="133"/>
        <v>42.588617599999999</v>
      </c>
      <c r="M2822" s="6">
        <v>0.30359999999999998</v>
      </c>
      <c r="N2822" s="6">
        <v>0.34749999999999998</v>
      </c>
      <c r="O2822" s="6">
        <v>2.407</v>
      </c>
      <c r="P2822" s="6">
        <v>5.1749999999999998</v>
      </c>
      <c r="Q2822" s="6">
        <v>3.544</v>
      </c>
      <c r="R2822" s="6" t="s">
        <v>3569</v>
      </c>
      <c r="W2822" t="s">
        <v>4067</v>
      </c>
      <c r="X2822" s="37">
        <v>41431</v>
      </c>
      <c r="Z2822" s="6">
        <v>0</v>
      </c>
      <c r="AA2822" t="s">
        <v>4119</v>
      </c>
      <c r="AD2822" s="6">
        <v>1.504</v>
      </c>
    </row>
    <row r="2823" spans="1:30">
      <c r="A2823" s="6">
        <v>4</v>
      </c>
      <c r="B2823" s="9" t="str">
        <f t="shared" si="134"/>
        <v>Dayton Audio RS100-4</v>
      </c>
      <c r="C2823" t="s">
        <v>301</v>
      </c>
      <c r="D2823" t="s">
        <v>432</v>
      </c>
      <c r="E2823" s="15" t="s">
        <v>4030</v>
      </c>
      <c r="G2823" s="6"/>
      <c r="H2823" s="6"/>
      <c r="I2823" s="6"/>
      <c r="J2823" s="6"/>
      <c r="K2823" s="6">
        <v>82.1</v>
      </c>
      <c r="L2823" s="6">
        <f t="shared" si="133"/>
        <v>2.1775696099999999</v>
      </c>
      <c r="M2823" s="6">
        <v>0.56799999999999995</v>
      </c>
      <c r="N2823" s="6">
        <v>0.70799999999999996</v>
      </c>
      <c r="O2823" s="6">
        <v>2.8610000000000002</v>
      </c>
      <c r="P2823" s="6">
        <v>2.7170000000000001</v>
      </c>
      <c r="Q2823" s="6">
        <v>3.1150000000000002</v>
      </c>
      <c r="R2823" s="6" t="s">
        <v>3570</v>
      </c>
      <c r="W2823" t="s">
        <v>4067</v>
      </c>
      <c r="X2823" s="37">
        <v>41431</v>
      </c>
      <c r="Z2823" s="6">
        <v>0</v>
      </c>
      <c r="AA2823" t="s">
        <v>4120</v>
      </c>
      <c r="AD2823" s="6">
        <v>7.6899999999999996E-2</v>
      </c>
    </row>
    <row r="2824" spans="1:30">
      <c r="A2824" s="6">
        <v>3</v>
      </c>
      <c r="B2824" s="9" t="str">
        <f t="shared" si="134"/>
        <v>Dayton Audio DS90-8</v>
      </c>
      <c r="C2824" t="s">
        <v>301</v>
      </c>
      <c r="D2824" t="s">
        <v>4121</v>
      </c>
      <c r="E2824" s="15" t="s">
        <v>4031</v>
      </c>
      <c r="G2824" s="6"/>
      <c r="H2824" s="6"/>
      <c r="I2824" s="6"/>
      <c r="J2824" s="6"/>
      <c r="K2824" s="6">
        <v>82.1</v>
      </c>
      <c r="L2824" s="6">
        <f t="shared" si="133"/>
        <v>1.6706970999999999</v>
      </c>
      <c r="M2824" s="6">
        <v>0.46400000000000002</v>
      </c>
      <c r="N2824" s="6">
        <v>0.57199999999999995</v>
      </c>
      <c r="O2824" s="6">
        <v>2.4510000000000001</v>
      </c>
      <c r="P2824" s="6">
        <v>2.5</v>
      </c>
      <c r="Q2824" s="6">
        <v>6.6719999999999997</v>
      </c>
      <c r="R2824" s="6" t="s">
        <v>3571</v>
      </c>
      <c r="W2824" t="s">
        <v>4067</v>
      </c>
      <c r="X2824" s="37">
        <v>41431</v>
      </c>
      <c r="Z2824" s="6">
        <v>0</v>
      </c>
      <c r="AA2824" t="s">
        <v>4122</v>
      </c>
      <c r="AD2824" s="6">
        <v>5.8999999999999997E-2</v>
      </c>
    </row>
    <row r="2825" spans="1:30">
      <c r="A2825" s="6">
        <v>4</v>
      </c>
      <c r="B2825" s="9" t="str">
        <f t="shared" si="134"/>
        <v>Dayton Audio DS115-8</v>
      </c>
      <c r="C2825" t="s">
        <v>301</v>
      </c>
      <c r="D2825" t="s">
        <v>4123</v>
      </c>
      <c r="E2825" s="15" t="s">
        <v>4032</v>
      </c>
      <c r="G2825" s="6"/>
      <c r="H2825" s="6"/>
      <c r="I2825" s="6"/>
      <c r="J2825" s="6"/>
      <c r="K2825" s="6">
        <v>57.1</v>
      </c>
      <c r="L2825" s="6">
        <f t="shared" si="133"/>
        <v>7.1500172500000003</v>
      </c>
      <c r="M2825" s="6">
        <v>0.40600000000000003</v>
      </c>
      <c r="N2825" s="6">
        <v>0.49399999999999999</v>
      </c>
      <c r="O2825" s="6">
        <v>2.2730000000000001</v>
      </c>
      <c r="P2825" s="6">
        <v>3.25</v>
      </c>
      <c r="Q2825" s="6">
        <v>5.9329999999999998</v>
      </c>
      <c r="R2825" s="6" t="s">
        <v>3572</v>
      </c>
      <c r="W2825" t="s">
        <v>4067</v>
      </c>
      <c r="X2825" s="37">
        <v>41431</v>
      </c>
      <c r="Z2825" s="6">
        <v>0</v>
      </c>
      <c r="AA2825" t="s">
        <v>4124</v>
      </c>
      <c r="AD2825" s="6">
        <v>0.2525</v>
      </c>
    </row>
    <row r="2826" spans="1:30">
      <c r="A2826" s="6">
        <v>8</v>
      </c>
      <c r="B2826" s="9" t="str">
        <f t="shared" si="134"/>
        <v>Dayton Audio DS215-8</v>
      </c>
      <c r="C2826" t="s">
        <v>301</v>
      </c>
      <c r="D2826" t="s">
        <v>4125</v>
      </c>
      <c r="E2826" s="15" t="s">
        <v>4033</v>
      </c>
      <c r="G2826" s="6"/>
      <c r="H2826" s="6"/>
      <c r="I2826" s="6"/>
      <c r="J2826" s="6"/>
      <c r="K2826" s="6">
        <v>33.65</v>
      </c>
      <c r="L2826" s="6">
        <f t="shared" si="133"/>
        <v>39.785244500000005</v>
      </c>
      <c r="M2826" s="6">
        <v>0.34300000000000003</v>
      </c>
      <c r="N2826" s="6">
        <v>0.41699999999999998</v>
      </c>
      <c r="O2826" s="6">
        <v>1.9370000000000001</v>
      </c>
      <c r="P2826" s="6">
        <v>6.25</v>
      </c>
      <c r="Q2826" s="6">
        <v>5.9349999999999996</v>
      </c>
      <c r="R2826" s="6" t="s">
        <v>3573</v>
      </c>
      <c r="W2826" t="s">
        <v>4067</v>
      </c>
      <c r="X2826" s="37">
        <v>41431</v>
      </c>
      <c r="Z2826" s="6">
        <v>0</v>
      </c>
      <c r="AA2826" t="s">
        <v>4126</v>
      </c>
      <c r="AD2826" s="6">
        <v>1.405</v>
      </c>
    </row>
    <row r="2827" spans="1:30">
      <c r="A2827" s="6">
        <v>8</v>
      </c>
      <c r="B2827" s="9" t="str">
        <f t="shared" si="134"/>
        <v>Dayton Audio RSS210HF-4</v>
      </c>
      <c r="C2827" t="s">
        <v>301</v>
      </c>
      <c r="D2827" t="s">
        <v>443</v>
      </c>
      <c r="E2827" s="15" t="s">
        <v>4034</v>
      </c>
      <c r="G2827" s="6"/>
      <c r="H2827" s="6"/>
      <c r="I2827" s="6"/>
      <c r="J2827" s="6"/>
      <c r="K2827" s="6">
        <v>29.61</v>
      </c>
      <c r="L2827" s="6">
        <f t="shared" si="133"/>
        <v>34.320082800000002</v>
      </c>
      <c r="M2827" s="6">
        <v>0.60799999999999998</v>
      </c>
      <c r="N2827" s="6">
        <v>0.73399999999999999</v>
      </c>
      <c r="O2827" s="6">
        <v>3.5430000000000001</v>
      </c>
      <c r="P2827" s="6">
        <v>6.5</v>
      </c>
      <c r="Q2827" s="6">
        <v>3.3450000000000002</v>
      </c>
      <c r="R2827" s="6" t="s">
        <v>3574</v>
      </c>
      <c r="W2827" t="s">
        <v>4067</v>
      </c>
      <c r="X2827" s="37">
        <v>41431</v>
      </c>
      <c r="Z2827" s="6">
        <v>0</v>
      </c>
      <c r="AA2827" t="s">
        <v>4128</v>
      </c>
      <c r="AD2827" s="6">
        <v>1.212</v>
      </c>
    </row>
    <row r="2828" spans="1:30">
      <c r="A2828" s="6">
        <v>8</v>
      </c>
      <c r="B2828" s="9" t="str">
        <f t="shared" si="134"/>
        <v>Dayton Audio RSS210HO-4</v>
      </c>
      <c r="C2828" t="s">
        <v>301</v>
      </c>
      <c r="D2828" t="s">
        <v>4127</v>
      </c>
      <c r="E2828" s="15" t="s">
        <v>4035</v>
      </c>
      <c r="G2828" s="6"/>
      <c r="H2828" s="6"/>
      <c r="I2828" s="6"/>
      <c r="J2828" s="6"/>
      <c r="K2828" s="6">
        <v>28.94</v>
      </c>
      <c r="L2828" s="6">
        <f t="shared" si="133"/>
        <v>36.0190968</v>
      </c>
      <c r="M2828" s="6">
        <v>0.46500000000000002</v>
      </c>
      <c r="N2828" s="6">
        <v>0.52800000000000002</v>
      </c>
      <c r="O2828" s="6">
        <v>3.8540000000000001</v>
      </c>
      <c r="P2828" s="6">
        <v>6.5</v>
      </c>
      <c r="Q2828" s="6">
        <v>3.5819999999999999</v>
      </c>
      <c r="R2828" s="6" t="s">
        <v>3575</v>
      </c>
      <c r="W2828" t="s">
        <v>4067</v>
      </c>
      <c r="X2828" s="37">
        <v>41431</v>
      </c>
      <c r="Z2828" s="6">
        <v>0</v>
      </c>
      <c r="AA2828" t="s">
        <v>4129</v>
      </c>
      <c r="AD2828" s="6">
        <v>1.272</v>
      </c>
    </row>
    <row r="2829" spans="1:30">
      <c r="A2829" s="6">
        <v>12</v>
      </c>
      <c r="B2829" s="9" t="str">
        <f t="shared" si="134"/>
        <v>Dayton Audio RSS315HO-4</v>
      </c>
      <c r="C2829" t="s">
        <v>301</v>
      </c>
      <c r="D2829" t="s">
        <v>204</v>
      </c>
      <c r="E2829" s="15" t="s">
        <v>4036</v>
      </c>
      <c r="G2829" s="6"/>
      <c r="H2829" s="6"/>
      <c r="I2829" s="6"/>
      <c r="J2829" s="6"/>
      <c r="K2829" s="6">
        <v>30.28</v>
      </c>
      <c r="L2829" s="6">
        <f t="shared" si="133"/>
        <v>35.339491199999998</v>
      </c>
      <c r="M2829" s="6">
        <v>0.40500000000000003</v>
      </c>
      <c r="N2829" s="6">
        <v>0.44800000000000001</v>
      </c>
      <c r="O2829" s="6">
        <v>4.2389999999999999</v>
      </c>
      <c r="P2829" s="6">
        <v>10.08</v>
      </c>
      <c r="Q2829" s="6">
        <v>3.3769999999999998</v>
      </c>
      <c r="R2829" s="6" t="s">
        <v>3576</v>
      </c>
      <c r="W2829" t="s">
        <v>4067</v>
      </c>
      <c r="X2829" s="37">
        <v>41431</v>
      </c>
      <c r="Z2829" s="6">
        <v>0</v>
      </c>
      <c r="AA2829" t="s">
        <v>4130</v>
      </c>
      <c r="AD2829" s="6">
        <v>1.248</v>
      </c>
    </row>
    <row r="2830" spans="1:30">
      <c r="A2830" s="6">
        <v>18</v>
      </c>
      <c r="B2830" s="9" t="str">
        <f t="shared" si="134"/>
        <v>Dayton Audio RSS460HO-4</v>
      </c>
      <c r="C2830" t="s">
        <v>301</v>
      </c>
      <c r="D2830" t="s">
        <v>4131</v>
      </c>
      <c r="E2830" s="15" t="s">
        <v>4037</v>
      </c>
      <c r="G2830" s="6"/>
      <c r="H2830" s="6"/>
      <c r="I2830" s="6"/>
      <c r="J2830" s="6"/>
      <c r="K2830" s="6">
        <v>18.84</v>
      </c>
      <c r="L2830" s="6">
        <f t="shared" si="133"/>
        <v>297.89378799999997</v>
      </c>
      <c r="M2830" s="6">
        <v>0.40400000000000003</v>
      </c>
      <c r="N2830" s="6">
        <v>0.443</v>
      </c>
      <c r="O2830" s="6">
        <v>4.5540000000000003</v>
      </c>
      <c r="P2830" s="6">
        <v>15</v>
      </c>
      <c r="Q2830" s="6">
        <v>3.512</v>
      </c>
      <c r="R2830" s="6" t="s">
        <v>3577</v>
      </c>
      <c r="W2830" t="s">
        <v>4067</v>
      </c>
      <c r="X2830" s="37">
        <v>41431</v>
      </c>
      <c r="Z2830" s="6">
        <v>0</v>
      </c>
      <c r="AA2830" t="s">
        <v>4132</v>
      </c>
      <c r="AD2830" s="6">
        <v>10.52</v>
      </c>
    </row>
    <row r="2831" spans="1:30">
      <c r="A2831" s="6">
        <v>8</v>
      </c>
      <c r="B2831" s="9" t="str">
        <f t="shared" si="134"/>
        <v>Dynavox LW8004PMR</v>
      </c>
      <c r="C2831" t="s">
        <v>47</v>
      </c>
      <c r="D2831" t="s">
        <v>130</v>
      </c>
      <c r="E2831" s="15" t="s">
        <v>4038</v>
      </c>
      <c r="G2831" s="6"/>
      <c r="H2831" s="6"/>
      <c r="I2831" s="6"/>
      <c r="J2831" s="6"/>
      <c r="K2831" s="6">
        <v>49.12</v>
      </c>
      <c r="L2831" s="6">
        <f t="shared" si="133"/>
        <v>35.9907799</v>
      </c>
      <c r="M2831" s="6">
        <v>0.629</v>
      </c>
      <c r="N2831" s="6">
        <v>0.77</v>
      </c>
      <c r="O2831" s="6">
        <v>3.419</v>
      </c>
      <c r="P2831" s="6">
        <v>6.75</v>
      </c>
      <c r="Q2831" s="6">
        <v>5.2060000000000004</v>
      </c>
      <c r="R2831" s="6" t="s">
        <v>3578</v>
      </c>
      <c r="W2831" t="s">
        <v>4067</v>
      </c>
      <c r="X2831" s="37">
        <v>41431</v>
      </c>
      <c r="Z2831" s="6">
        <v>0</v>
      </c>
      <c r="AA2831" t="s">
        <v>4133</v>
      </c>
      <c r="AD2831" s="6">
        <v>1.2709999999999999</v>
      </c>
    </row>
    <row r="2832" spans="1:30">
      <c r="A2832" s="6">
        <v>10</v>
      </c>
      <c r="B2832" s="9" t="str">
        <f t="shared" si="134"/>
        <v>Aurum Cantus AC-250SW</v>
      </c>
      <c r="C2832" t="s">
        <v>34</v>
      </c>
      <c r="D2832" t="s">
        <v>4134</v>
      </c>
      <c r="E2832" s="15" t="s">
        <v>4039</v>
      </c>
      <c r="G2832" s="6"/>
      <c r="H2832" s="6"/>
      <c r="I2832" s="6"/>
      <c r="J2832" s="6"/>
      <c r="K2832" s="6">
        <v>43.74</v>
      </c>
      <c r="L2832" s="6">
        <f t="shared" si="133"/>
        <v>33.470575799999999</v>
      </c>
      <c r="M2832" s="6">
        <v>0.86499999999999999</v>
      </c>
      <c r="N2832" s="6">
        <v>1.0880000000000001</v>
      </c>
      <c r="O2832" s="6">
        <v>4.2140000000000004</v>
      </c>
      <c r="P2832" s="6">
        <v>8.25</v>
      </c>
      <c r="Q2832" s="6">
        <v>3.843</v>
      </c>
      <c r="R2832" s="6" t="s">
        <v>3579</v>
      </c>
      <c r="W2832" t="s">
        <v>4067</v>
      </c>
      <c r="X2832" s="37">
        <v>41431</v>
      </c>
      <c r="Z2832" s="6">
        <v>0</v>
      </c>
      <c r="AA2832" t="s">
        <v>4135</v>
      </c>
      <c r="AD2832" s="6">
        <v>1.1819999999999999</v>
      </c>
    </row>
    <row r="2833" spans="1:30">
      <c r="A2833" s="6">
        <v>5</v>
      </c>
      <c r="B2833" s="9" t="str">
        <f t="shared" si="134"/>
        <v>Aurum Cantus AC120/50CK</v>
      </c>
      <c r="C2833" t="s">
        <v>34</v>
      </c>
      <c r="D2833" t="s">
        <v>4136</v>
      </c>
      <c r="E2833" s="15" t="s">
        <v>4040</v>
      </c>
      <c r="G2833" s="6"/>
      <c r="H2833" s="6"/>
      <c r="I2833" s="6"/>
      <c r="J2833" s="6"/>
      <c r="K2833" s="6">
        <v>55.85</v>
      </c>
      <c r="L2833" s="6">
        <f t="shared" si="133"/>
        <v>9.5994291</v>
      </c>
      <c r="M2833" s="6">
        <v>0.50800000000000001</v>
      </c>
      <c r="N2833" s="6">
        <v>0.55000000000000004</v>
      </c>
      <c r="O2833" s="6">
        <v>6.6159999999999997</v>
      </c>
      <c r="P2833" s="6">
        <v>3.875</v>
      </c>
      <c r="Q2833" s="6">
        <v>7.48</v>
      </c>
      <c r="R2833" s="6" t="s">
        <v>3580</v>
      </c>
      <c r="W2833" t="s">
        <v>4067</v>
      </c>
      <c r="X2833" s="37">
        <v>41431</v>
      </c>
      <c r="Z2833" s="6">
        <v>0</v>
      </c>
      <c r="AA2833" t="s">
        <v>4137</v>
      </c>
      <c r="AD2833" s="6">
        <v>0.33900000000000002</v>
      </c>
    </row>
    <row r="2834" spans="1:30">
      <c r="A2834" s="6">
        <v>7</v>
      </c>
      <c r="B2834" s="9" t="str">
        <f t="shared" si="134"/>
        <v>Usher  8945P</v>
      </c>
      <c r="C2834" t="s">
        <v>114</v>
      </c>
      <c r="D2834" t="s">
        <v>4138</v>
      </c>
      <c r="E2834" s="15" t="s">
        <v>4041</v>
      </c>
      <c r="G2834" s="6"/>
      <c r="H2834" s="6"/>
      <c r="I2834" s="6"/>
      <c r="J2834" s="6"/>
      <c r="K2834" s="6">
        <v>34.32</v>
      </c>
      <c r="L2834" s="6">
        <f t="shared" si="133"/>
        <v>34.886420800000003</v>
      </c>
      <c r="M2834" s="6">
        <v>0.36699999999999999</v>
      </c>
      <c r="N2834" s="6">
        <v>0.435</v>
      </c>
      <c r="O2834" s="6">
        <v>2.3690000000000002</v>
      </c>
      <c r="P2834" s="6">
        <v>5.5</v>
      </c>
      <c r="Q2834" s="6">
        <v>5.8630000000000004</v>
      </c>
      <c r="R2834" s="6" t="s">
        <v>3581</v>
      </c>
      <c r="W2834" t="s">
        <v>4067</v>
      </c>
      <c r="X2834" s="37">
        <v>41431</v>
      </c>
      <c r="Z2834" s="6">
        <v>0</v>
      </c>
      <c r="AA2834" t="s">
        <v>4139</v>
      </c>
      <c r="AD2834" s="6">
        <v>1.232</v>
      </c>
    </row>
    <row r="2835" spans="1:30">
      <c r="A2835" s="6">
        <v>8</v>
      </c>
      <c r="B2835" s="9" t="str">
        <f t="shared" si="134"/>
        <v>Usher 8137A</v>
      </c>
      <c r="C2835" t="s">
        <v>114</v>
      </c>
      <c r="D2835" t="s">
        <v>160</v>
      </c>
      <c r="E2835" s="15" t="s">
        <v>4042</v>
      </c>
      <c r="G2835" s="6"/>
      <c r="H2835" s="6"/>
      <c r="I2835" s="6"/>
      <c r="J2835" s="6"/>
      <c r="K2835" s="6">
        <v>31.63</v>
      </c>
      <c r="L2835" s="6">
        <f t="shared" si="133"/>
        <v>71.103735900000004</v>
      </c>
      <c r="M2835" s="6">
        <v>0.43230000000000002</v>
      </c>
      <c r="N2835" s="6">
        <v>0.52659999999999996</v>
      </c>
      <c r="O2835" s="6">
        <v>2.4140000000000001</v>
      </c>
      <c r="P2835" s="6">
        <v>6.5</v>
      </c>
      <c r="Q2835" s="6">
        <v>5.7060000000000004</v>
      </c>
      <c r="R2835" s="6" t="s">
        <v>3582</v>
      </c>
      <c r="W2835" t="s">
        <v>4067</v>
      </c>
      <c r="X2835" s="37">
        <v>41431</v>
      </c>
      <c r="Z2835" s="6">
        <v>0</v>
      </c>
      <c r="AA2835" t="s">
        <v>4140</v>
      </c>
      <c r="AD2835" s="6">
        <v>2.5110000000000001</v>
      </c>
    </row>
    <row r="2836" spans="1:30">
      <c r="A2836" s="6">
        <v>5</v>
      </c>
      <c r="B2836" s="9" t="str">
        <f t="shared" si="134"/>
        <v>Morel CAW 538</v>
      </c>
      <c r="C2836" t="s">
        <v>13</v>
      </c>
      <c r="D2836" t="s">
        <v>4142</v>
      </c>
      <c r="E2836" s="15" t="s">
        <v>4043</v>
      </c>
      <c r="G2836" s="6"/>
      <c r="H2836" s="6"/>
      <c r="I2836" s="6"/>
      <c r="J2836" s="6"/>
      <c r="K2836" s="6">
        <v>56.52</v>
      </c>
      <c r="L2836" s="6">
        <f t="shared" si="133"/>
        <v>9.2256460199999992</v>
      </c>
      <c r="M2836" s="6">
        <v>0.498</v>
      </c>
      <c r="N2836" s="6">
        <v>0.64700000000000002</v>
      </c>
      <c r="O2836" s="6">
        <v>2.1640000000000001</v>
      </c>
      <c r="P2836" s="6">
        <v>4</v>
      </c>
      <c r="Q2836" s="6">
        <v>5.399</v>
      </c>
      <c r="R2836" s="6" t="s">
        <v>3583</v>
      </c>
      <c r="W2836" t="s">
        <v>4067</v>
      </c>
      <c r="X2836" s="37">
        <v>41431</v>
      </c>
      <c r="Z2836" s="6">
        <v>0</v>
      </c>
      <c r="AA2836" t="s">
        <v>4143</v>
      </c>
      <c r="AD2836" s="6">
        <v>0.32579999999999998</v>
      </c>
    </row>
    <row r="2837" spans="1:30">
      <c r="A2837" s="6">
        <v>10</v>
      </c>
      <c r="B2837" s="9" t="str">
        <f t="shared" si="134"/>
        <v>Morel Ultimate UW 1058</v>
      </c>
      <c r="C2837" t="s">
        <v>13</v>
      </c>
      <c r="D2837" t="s">
        <v>470</v>
      </c>
      <c r="E2837" s="15" t="s">
        <v>4044</v>
      </c>
      <c r="G2837" s="6"/>
      <c r="H2837" s="6"/>
      <c r="I2837" s="6"/>
      <c r="J2837" s="6"/>
      <c r="K2837" s="6">
        <v>30.28</v>
      </c>
      <c r="L2837" s="6">
        <f t="shared" si="133"/>
        <v>43.834561200000003</v>
      </c>
      <c r="M2837" s="6">
        <v>0.53600000000000003</v>
      </c>
      <c r="N2837" s="6">
        <v>0.69899999999999995</v>
      </c>
      <c r="O2837" s="6">
        <v>2.2879999999999998</v>
      </c>
      <c r="P2837" s="6">
        <v>8.125</v>
      </c>
      <c r="Q2837" s="6">
        <v>6.5140000000000002</v>
      </c>
      <c r="R2837" s="6" t="s">
        <v>3584</v>
      </c>
      <c r="W2837" t="s">
        <v>4067</v>
      </c>
      <c r="X2837" s="37">
        <v>41431</v>
      </c>
      <c r="Z2837" s="6">
        <v>0</v>
      </c>
      <c r="AA2837" t="s">
        <v>4141</v>
      </c>
      <c r="AD2837" s="6">
        <v>1.548</v>
      </c>
    </row>
    <row r="2838" spans="1:30">
      <c r="A2838" s="6">
        <v>2</v>
      </c>
      <c r="B2838" s="9" t="str">
        <f t="shared" si="134"/>
        <v>HiWave BMR12</v>
      </c>
      <c r="C2838" t="s">
        <v>3604</v>
      </c>
      <c r="D2838" t="s">
        <v>4144</v>
      </c>
      <c r="E2838" s="15" t="s">
        <v>4045</v>
      </c>
      <c r="G2838" s="6"/>
      <c r="H2838" s="6"/>
      <c r="I2838" s="6"/>
      <c r="J2838" s="6"/>
      <c r="K2838" s="6">
        <v>170.2</v>
      </c>
      <c r="L2838" s="6">
        <f t="shared" si="133"/>
        <v>0.19821830000000001</v>
      </c>
      <c r="M2838" s="6">
        <v>0.66900000000000004</v>
      </c>
      <c r="N2838" s="6">
        <v>0.94499999999999995</v>
      </c>
      <c r="O2838" s="6">
        <v>2.2879999999999998</v>
      </c>
      <c r="P2838" s="6">
        <v>1.75</v>
      </c>
      <c r="Q2838" s="6">
        <v>7.976</v>
      </c>
      <c r="R2838" s="6" t="s">
        <v>3585</v>
      </c>
      <c r="W2838" t="s">
        <v>4067</v>
      </c>
      <c r="X2838" s="37">
        <v>41431</v>
      </c>
      <c r="Z2838" s="6">
        <v>0</v>
      </c>
      <c r="AA2838" t="s">
        <v>4145</v>
      </c>
      <c r="AD2838" s="6">
        <v>7.0000000000000001E-3</v>
      </c>
    </row>
    <row r="2839" spans="1:30">
      <c r="A2839" s="6">
        <v>5</v>
      </c>
      <c r="B2839" s="9" t="str">
        <f t="shared" si="134"/>
        <v>HiVi D5G</v>
      </c>
      <c r="C2839" t="s">
        <v>3605</v>
      </c>
      <c r="D2839" t="s">
        <v>4146</v>
      </c>
      <c r="E2839" s="15" t="s">
        <v>4046</v>
      </c>
      <c r="G2839" s="6"/>
      <c r="H2839" s="6"/>
      <c r="I2839" s="6"/>
      <c r="J2839" s="6"/>
      <c r="K2839" s="6">
        <v>57.2</v>
      </c>
      <c r="L2839" s="6">
        <f t="shared" si="133"/>
        <v>3.9926828999999997</v>
      </c>
      <c r="M2839" s="6">
        <v>0.498</v>
      </c>
      <c r="N2839" s="6">
        <v>0.57699999999999996</v>
      </c>
      <c r="O2839" s="6">
        <v>3.6419999999999999</v>
      </c>
      <c r="P2839" s="6">
        <v>4.125</v>
      </c>
      <c r="Q2839" s="6">
        <v>6.6779999999999999</v>
      </c>
      <c r="R2839" s="6" t="s">
        <v>3586</v>
      </c>
      <c r="W2839" t="s">
        <v>4067</v>
      </c>
      <c r="X2839" s="37">
        <v>41431</v>
      </c>
      <c r="Z2839" s="6">
        <v>0</v>
      </c>
      <c r="AA2839" t="s">
        <v>4147</v>
      </c>
      <c r="AD2839" s="6">
        <v>0.14099999999999999</v>
      </c>
    </row>
    <row r="2840" spans="1:30">
      <c r="A2840" s="6">
        <v>3</v>
      </c>
      <c r="B2840" s="9" t="str">
        <f t="shared" si="134"/>
        <v>HiVi B3N</v>
      </c>
      <c r="C2840" t="s">
        <v>3605</v>
      </c>
      <c r="D2840" t="s">
        <v>4148</v>
      </c>
      <c r="E2840" s="15" t="s">
        <v>4047</v>
      </c>
      <c r="G2840" s="6"/>
      <c r="H2840" s="6"/>
      <c r="I2840" s="6"/>
      <c r="J2840" s="6"/>
      <c r="K2840" s="6">
        <v>107.7</v>
      </c>
      <c r="L2840" s="6">
        <f t="shared" si="133"/>
        <v>0.86649714</v>
      </c>
      <c r="M2840" s="6">
        <v>1.0129999999999999</v>
      </c>
      <c r="N2840" s="6">
        <v>1.323</v>
      </c>
      <c r="O2840" s="6">
        <v>4.3150000000000004</v>
      </c>
      <c r="P2840" s="6">
        <v>2.5</v>
      </c>
      <c r="Q2840" s="6">
        <v>6.6289999999999996</v>
      </c>
      <c r="R2840" s="6" t="s">
        <v>3587</v>
      </c>
      <c r="W2840" t="s">
        <v>4067</v>
      </c>
      <c r="X2840" s="37">
        <v>41431</v>
      </c>
      <c r="Z2840" s="6">
        <v>0</v>
      </c>
      <c r="AA2840" t="s">
        <v>4149</v>
      </c>
      <c r="AD2840" s="6">
        <v>3.0599999999999999E-2</v>
      </c>
    </row>
    <row r="2841" spans="1:30">
      <c r="A2841" s="6">
        <v>5</v>
      </c>
      <c r="B2841" s="9" t="str">
        <f t="shared" si="134"/>
        <v>HiVi D5.8</v>
      </c>
      <c r="C2841" t="s">
        <v>3605</v>
      </c>
      <c r="D2841" t="s">
        <v>31</v>
      </c>
      <c r="E2841" s="15" t="s">
        <v>4048</v>
      </c>
      <c r="G2841" s="6"/>
      <c r="H2841" s="6"/>
      <c r="I2841" s="6"/>
      <c r="J2841" s="6"/>
      <c r="K2841" s="6">
        <v>70.66</v>
      </c>
      <c r="L2841" s="6">
        <f t="shared" si="133"/>
        <v>2.83169</v>
      </c>
      <c r="M2841" s="6">
        <v>0.55900000000000005</v>
      </c>
      <c r="N2841" s="6">
        <v>0.61099999999999999</v>
      </c>
      <c r="O2841" s="6">
        <v>6.5030000000000001</v>
      </c>
      <c r="P2841" s="6">
        <v>4.125</v>
      </c>
      <c r="Q2841" s="6">
        <v>6.3739999999999997</v>
      </c>
      <c r="R2841" s="6" t="s">
        <v>3588</v>
      </c>
      <c r="W2841" t="s">
        <v>4067</v>
      </c>
      <c r="X2841" s="37">
        <v>41431</v>
      </c>
      <c r="Z2841" s="6">
        <v>0</v>
      </c>
      <c r="AA2841" t="s">
        <v>4150</v>
      </c>
      <c r="AD2841" s="6">
        <v>0.1</v>
      </c>
    </row>
    <row r="2842" spans="1:30">
      <c r="A2842" s="6">
        <v>6</v>
      </c>
      <c r="B2842" s="9" t="str">
        <f t="shared" si="134"/>
        <v>HiVi F6</v>
      </c>
      <c r="C2842" t="s">
        <v>3605</v>
      </c>
      <c r="D2842" t="s">
        <v>65</v>
      </c>
      <c r="E2842" s="15" t="s">
        <v>4049</v>
      </c>
      <c r="G2842" s="6"/>
      <c r="H2842" s="6"/>
      <c r="I2842" s="6"/>
      <c r="J2842" s="6"/>
      <c r="K2842" s="6">
        <v>51.14</v>
      </c>
      <c r="L2842" s="6">
        <f t="shared" si="133"/>
        <v>17.111902669999999</v>
      </c>
      <c r="M2842" s="6">
        <v>0.505</v>
      </c>
      <c r="N2842" s="6">
        <v>0.56100000000000005</v>
      </c>
      <c r="O2842" s="6">
        <v>5.056</v>
      </c>
      <c r="P2842" s="6">
        <v>5.25</v>
      </c>
      <c r="Q2842" s="6">
        <v>6.56</v>
      </c>
      <c r="R2842" s="6" t="s">
        <v>3589</v>
      </c>
      <c r="W2842" t="s">
        <v>4067</v>
      </c>
      <c r="X2842" s="37">
        <v>41431</v>
      </c>
      <c r="Z2842" s="6">
        <v>0</v>
      </c>
      <c r="AA2842" t="s">
        <v>4151</v>
      </c>
      <c r="AD2842" s="6">
        <v>0.60429999999999995</v>
      </c>
    </row>
    <row r="2843" spans="1:30">
      <c r="A2843" s="6">
        <v>6</v>
      </c>
      <c r="B2843" s="9" t="str">
        <f t="shared" si="134"/>
        <v>HiVi M6a</v>
      </c>
      <c r="C2843" t="s">
        <v>3605</v>
      </c>
      <c r="D2843" t="s">
        <v>4152</v>
      </c>
      <c r="E2843" s="15" t="s">
        <v>4050</v>
      </c>
      <c r="G2843" s="6"/>
      <c r="H2843" s="6"/>
      <c r="I2843" s="6"/>
      <c r="J2843" s="6"/>
      <c r="K2843" s="6">
        <v>57.87</v>
      </c>
      <c r="L2843" s="6">
        <f t="shared" si="133"/>
        <v>13.87244931</v>
      </c>
      <c r="M2843" s="6">
        <v>0.59699999999999998</v>
      </c>
      <c r="N2843" s="6">
        <v>0.65900000000000003</v>
      </c>
      <c r="O2843" s="6">
        <v>6.3259999999999996</v>
      </c>
      <c r="P2843" s="6">
        <v>5.125</v>
      </c>
      <c r="Q2843" s="6">
        <v>6.7080000000000002</v>
      </c>
      <c r="R2843" s="6" t="s">
        <v>3590</v>
      </c>
      <c r="W2843" t="s">
        <v>4067</v>
      </c>
      <c r="X2843" s="37">
        <v>41431</v>
      </c>
      <c r="Z2843" s="6">
        <v>0</v>
      </c>
      <c r="AA2843" t="s">
        <v>4153</v>
      </c>
      <c r="AD2843" s="6">
        <v>0.4899</v>
      </c>
    </row>
    <row r="2844" spans="1:30">
      <c r="A2844" s="6">
        <v>6</v>
      </c>
      <c r="B2844" s="9" t="str">
        <f t="shared" si="134"/>
        <v>HiVi D6.8</v>
      </c>
      <c r="C2844" t="s">
        <v>3605</v>
      </c>
      <c r="D2844" t="s">
        <v>4154</v>
      </c>
      <c r="E2844" s="15" t="s">
        <v>4051</v>
      </c>
      <c r="G2844" s="6"/>
      <c r="H2844" s="6"/>
      <c r="I2844" s="6"/>
      <c r="J2844" s="6"/>
      <c r="K2844" s="6">
        <v>52.49</v>
      </c>
      <c r="L2844" s="6">
        <f t="shared" si="133"/>
        <v>8.7244368899999998</v>
      </c>
      <c r="M2844" s="6">
        <v>0.54300000000000004</v>
      </c>
      <c r="N2844" s="6">
        <v>0.61899999999999999</v>
      </c>
      <c r="O2844" s="6">
        <v>4.4809999999999999</v>
      </c>
      <c r="P2844" s="6">
        <v>4.75</v>
      </c>
      <c r="Q2844" s="6">
        <v>6.4530000000000003</v>
      </c>
      <c r="R2844" s="6" t="s">
        <v>3591</v>
      </c>
      <c r="W2844" t="s">
        <v>4067</v>
      </c>
      <c r="X2844" s="37">
        <v>41431</v>
      </c>
      <c r="Z2844" s="6">
        <v>0</v>
      </c>
      <c r="AA2844" t="s">
        <v>4155</v>
      </c>
      <c r="AD2844" s="6">
        <v>0.30809999999999998</v>
      </c>
    </row>
    <row r="2845" spans="1:30">
      <c r="A2845" s="6">
        <v>8</v>
      </c>
      <c r="B2845" s="9" t="str">
        <f t="shared" si="134"/>
        <v>HiVi F8</v>
      </c>
      <c r="C2845" t="s">
        <v>3605</v>
      </c>
      <c r="D2845" t="s">
        <v>144</v>
      </c>
      <c r="E2845" s="15" t="s">
        <v>4052</v>
      </c>
      <c r="G2845" s="6"/>
      <c r="H2845" s="6"/>
      <c r="I2845" s="6"/>
      <c r="J2845" s="6"/>
      <c r="K2845" s="6">
        <v>41.72</v>
      </c>
      <c r="L2845" s="6">
        <f t="shared" si="133"/>
        <v>29.166407</v>
      </c>
      <c r="M2845" s="6">
        <v>0.441</v>
      </c>
      <c r="N2845" s="6">
        <v>0.47599999999999998</v>
      </c>
      <c r="O2845" s="6">
        <v>6.032</v>
      </c>
      <c r="P2845" s="6">
        <v>6.5</v>
      </c>
      <c r="Q2845" s="6">
        <v>6.4770000000000003</v>
      </c>
      <c r="R2845" s="6" t="s">
        <v>3592</v>
      </c>
      <c r="W2845" t="s">
        <v>4067</v>
      </c>
      <c r="X2845" s="37">
        <v>41431</v>
      </c>
      <c r="Z2845" s="6">
        <v>0</v>
      </c>
      <c r="AA2845" t="s">
        <v>4156</v>
      </c>
      <c r="AD2845" s="6">
        <v>1.03</v>
      </c>
    </row>
    <row r="2846" spans="1:30">
      <c r="A2846" s="6">
        <v>8</v>
      </c>
      <c r="B2846" s="9" t="str">
        <f t="shared" si="134"/>
        <v>HiVi M8N-1</v>
      </c>
      <c r="C2846" t="s">
        <v>3605</v>
      </c>
      <c r="D2846" t="s">
        <v>4157</v>
      </c>
      <c r="E2846" s="15" t="s">
        <v>4053</v>
      </c>
      <c r="G2846" s="6"/>
      <c r="H2846" s="6"/>
      <c r="I2846" s="6"/>
      <c r="J2846" s="6"/>
      <c r="K2846" s="6">
        <v>41.05</v>
      </c>
      <c r="L2846" s="6">
        <f t="shared" si="133"/>
        <v>38.624251600000001</v>
      </c>
      <c r="M2846" s="6">
        <v>0.65500000000000003</v>
      </c>
      <c r="N2846" s="6">
        <v>0.72699999999999998</v>
      </c>
      <c r="O2846" s="6">
        <v>6.617</v>
      </c>
      <c r="P2846" s="6">
        <v>6.5</v>
      </c>
      <c r="Q2846" s="6">
        <v>6.5389999999999997</v>
      </c>
      <c r="R2846" s="6" t="s">
        <v>3593</v>
      </c>
      <c r="W2846" t="s">
        <v>4067</v>
      </c>
      <c r="X2846" s="37">
        <v>41431</v>
      </c>
      <c r="Z2846" s="6">
        <v>0</v>
      </c>
      <c r="AA2846" t="s">
        <v>4158</v>
      </c>
      <c r="AD2846" s="6">
        <v>1.3640000000000001</v>
      </c>
    </row>
    <row r="2847" spans="1:30">
      <c r="A2847" s="6">
        <v>8</v>
      </c>
      <c r="B2847" s="9" t="str">
        <f t="shared" si="134"/>
        <v>HiVi D8.8</v>
      </c>
      <c r="C2847" t="s">
        <v>3605</v>
      </c>
      <c r="D2847" t="s">
        <v>150</v>
      </c>
      <c r="E2847" s="15" t="s">
        <v>4054</v>
      </c>
      <c r="G2847" s="6"/>
      <c r="H2847" s="6"/>
      <c r="I2847" s="6"/>
      <c r="J2847" s="6"/>
      <c r="K2847" s="6">
        <v>37.01</v>
      </c>
      <c r="L2847" s="6">
        <f t="shared" si="133"/>
        <v>23.667265019999999</v>
      </c>
      <c r="M2847" s="6">
        <v>0.41899999999999998</v>
      </c>
      <c r="N2847" s="6">
        <v>0.46600000000000003</v>
      </c>
      <c r="O2847" s="6">
        <v>4.117</v>
      </c>
      <c r="P2847" s="6">
        <v>6.75</v>
      </c>
      <c r="Q2847" s="6">
        <v>6.484</v>
      </c>
      <c r="R2847" s="6" t="s">
        <v>3594</v>
      </c>
      <c r="W2847" t="s">
        <v>4067</v>
      </c>
      <c r="X2847" s="37">
        <v>41431</v>
      </c>
      <c r="Z2847" s="6">
        <v>0</v>
      </c>
      <c r="AA2847" t="s">
        <v>4159</v>
      </c>
      <c r="AD2847" s="6">
        <v>0.83579999999999999</v>
      </c>
    </row>
    <row r="2848" spans="1:30">
      <c r="A2848" s="6">
        <v>6</v>
      </c>
      <c r="B2848" s="9" t="str">
        <f t="shared" si="134"/>
        <v>Aura NS6-255-8A</v>
      </c>
      <c r="C2848" t="s">
        <v>724</v>
      </c>
      <c r="D2848" t="s">
        <v>4160</v>
      </c>
      <c r="E2848" s="15" t="s">
        <v>4055</v>
      </c>
      <c r="G2848" s="6"/>
      <c r="H2848" s="6"/>
      <c r="I2848" s="6"/>
      <c r="J2848" s="6"/>
      <c r="K2848" s="6">
        <v>47.1</v>
      </c>
      <c r="L2848" s="6">
        <f t="shared" ref="L2848:L2853" si="135">AD2848*28.3169</f>
        <v>24.8339213</v>
      </c>
      <c r="M2848" s="6">
        <v>0.503</v>
      </c>
      <c r="N2848" s="6">
        <v>0.52900000000000003</v>
      </c>
      <c r="O2848" s="6">
        <v>10.27</v>
      </c>
      <c r="P2848" s="6">
        <v>5.75</v>
      </c>
      <c r="Q2848" s="6">
        <v>7.08</v>
      </c>
      <c r="R2848" s="6" t="s">
        <v>3595</v>
      </c>
      <c r="W2848" t="s">
        <v>4067</v>
      </c>
      <c r="X2848" s="37">
        <v>41431</v>
      </c>
      <c r="Z2848" s="6">
        <v>0</v>
      </c>
      <c r="AA2848" t="s">
        <v>4161</v>
      </c>
      <c r="AD2848" s="6">
        <v>0.877</v>
      </c>
    </row>
    <row r="2849" spans="1:30">
      <c r="A2849" s="6">
        <v>6.5</v>
      </c>
      <c r="B2849" s="9" t="str">
        <f t="shared" si="134"/>
        <v>Factory Buyouts 299-101</v>
      </c>
      <c r="C2849" t="s">
        <v>3606</v>
      </c>
      <c r="D2849" t="s">
        <v>4162</v>
      </c>
      <c r="E2849" s="15" t="s">
        <v>4056</v>
      </c>
      <c r="G2849" s="6"/>
      <c r="H2849" s="6"/>
      <c r="I2849" s="6"/>
      <c r="J2849" s="6"/>
      <c r="K2849" s="6">
        <v>51.14</v>
      </c>
      <c r="L2849" s="6">
        <f t="shared" si="135"/>
        <v>16.381326650000002</v>
      </c>
      <c r="M2849" s="6">
        <v>0.48899999999999999</v>
      </c>
      <c r="N2849" s="6">
        <v>0.53700000000000003</v>
      </c>
      <c r="O2849" s="6">
        <v>5.4160000000000004</v>
      </c>
      <c r="P2849" s="6">
        <v>5.25</v>
      </c>
      <c r="Q2849" s="6">
        <v>6.4420000000000002</v>
      </c>
      <c r="R2849" s="6" t="s">
        <v>3550</v>
      </c>
      <c r="W2849" t="s">
        <v>4067</v>
      </c>
      <c r="X2849" s="37">
        <v>41431</v>
      </c>
      <c r="Z2849" s="6">
        <v>0</v>
      </c>
      <c r="AA2849" t="s">
        <v>4163</v>
      </c>
      <c r="AD2849" s="6">
        <v>0.57850000000000001</v>
      </c>
    </row>
    <row r="2850" spans="1:30">
      <c r="A2850" s="6">
        <v>4</v>
      </c>
      <c r="B2850" s="9" t="str">
        <f t="shared" si="134"/>
        <v>Peerless 830872</v>
      </c>
      <c r="C2850" t="s">
        <v>236</v>
      </c>
      <c r="D2850">
        <v>830872</v>
      </c>
      <c r="E2850" s="15" t="s">
        <v>4057</v>
      </c>
      <c r="G2850" s="6"/>
      <c r="H2850" s="6"/>
      <c r="I2850" s="6"/>
      <c r="J2850" s="6"/>
      <c r="K2850" s="6">
        <v>83.44</v>
      </c>
      <c r="L2850" s="6">
        <f t="shared" si="135"/>
        <v>1.61689499</v>
      </c>
      <c r="M2850" s="6">
        <v>0.44679999999999997</v>
      </c>
      <c r="N2850" s="6">
        <v>0.57840000000000003</v>
      </c>
      <c r="O2850" s="6">
        <v>1.962</v>
      </c>
      <c r="P2850" s="6">
        <v>3.25</v>
      </c>
      <c r="Q2850" s="6">
        <v>5.6379999999999999</v>
      </c>
      <c r="R2850" s="6" t="s">
        <v>3596</v>
      </c>
      <c r="W2850" t="s">
        <v>4067</v>
      </c>
      <c r="X2850" s="37">
        <v>41431</v>
      </c>
      <c r="Z2850" s="6">
        <v>0</v>
      </c>
      <c r="AA2850" t="s">
        <v>4164</v>
      </c>
      <c r="AD2850" s="6">
        <v>5.7099999999999998E-2</v>
      </c>
    </row>
    <row r="2851" spans="1:30">
      <c r="A2851" s="6">
        <v>5.25</v>
      </c>
      <c r="B2851" s="9" t="str">
        <f t="shared" si="134"/>
        <v>Peerless 830862</v>
      </c>
      <c r="C2851" t="s">
        <v>236</v>
      </c>
      <c r="D2851">
        <v>830862</v>
      </c>
      <c r="E2851" s="15" t="s">
        <v>4058</v>
      </c>
      <c r="G2851" s="6"/>
      <c r="H2851" s="6"/>
      <c r="I2851" s="6"/>
      <c r="J2851" s="6"/>
      <c r="K2851" s="6">
        <v>59.22</v>
      </c>
      <c r="L2851" s="6">
        <f t="shared" si="135"/>
        <v>8.7923974499999993</v>
      </c>
      <c r="M2851" s="6">
        <v>0.49299999999999999</v>
      </c>
      <c r="N2851" s="6">
        <v>0.56340000000000001</v>
      </c>
      <c r="O2851" s="6">
        <v>3.9409999999999998</v>
      </c>
      <c r="P2851" s="6">
        <v>4.125</v>
      </c>
      <c r="Q2851" s="6">
        <v>6.0709999999999997</v>
      </c>
      <c r="R2851" s="6" t="s">
        <v>3597</v>
      </c>
      <c r="W2851" t="s">
        <v>4067</v>
      </c>
      <c r="X2851" s="37">
        <v>41431</v>
      </c>
      <c r="Z2851" s="6">
        <v>0</v>
      </c>
      <c r="AA2851" t="s">
        <v>4165</v>
      </c>
      <c r="AD2851" s="6">
        <v>0.3105</v>
      </c>
    </row>
    <row r="2852" spans="1:30">
      <c r="A2852" s="6">
        <v>5</v>
      </c>
      <c r="B2852" s="9" t="str">
        <f t="shared" si="134"/>
        <v>Factory Buyouts 299-289</v>
      </c>
      <c r="C2852" t="s">
        <v>3606</v>
      </c>
      <c r="D2852" t="s">
        <v>4166</v>
      </c>
      <c r="E2852" s="15" t="s">
        <v>4059</v>
      </c>
      <c r="G2852" s="6"/>
      <c r="H2852" s="6"/>
      <c r="I2852" s="6"/>
      <c r="J2852" s="6"/>
      <c r="K2852" s="6">
        <v>59.22</v>
      </c>
      <c r="L2852" s="6">
        <f t="shared" si="135"/>
        <v>6.0173412500000003</v>
      </c>
      <c r="M2852" s="6">
        <v>0.53</v>
      </c>
      <c r="N2852" s="6">
        <v>0.61099999999999999</v>
      </c>
      <c r="O2852" s="6">
        <v>3.9870000000000001</v>
      </c>
      <c r="P2852" s="6">
        <v>4</v>
      </c>
      <c r="Q2852" s="6">
        <v>1.722</v>
      </c>
      <c r="R2852" s="6" t="s">
        <v>3598</v>
      </c>
      <c r="W2852" t="s">
        <v>4067</v>
      </c>
      <c r="X2852" s="37">
        <v>41431</v>
      </c>
      <c r="Z2852" s="6">
        <v>0</v>
      </c>
      <c r="AA2852" t="s">
        <v>4167</v>
      </c>
      <c r="AD2852" s="6">
        <v>0.21249999999999999</v>
      </c>
    </row>
    <row r="2853" spans="1:30">
      <c r="A2853" s="6">
        <v>7</v>
      </c>
      <c r="B2853" s="9" t="str">
        <f t="shared" si="134"/>
        <v>Usher 8948A</v>
      </c>
      <c r="C2853" t="s">
        <v>114</v>
      </c>
      <c r="D2853" t="s">
        <v>117</v>
      </c>
      <c r="E2853" s="15" t="s">
        <v>4060</v>
      </c>
      <c r="G2853" s="6"/>
      <c r="H2853" s="6"/>
      <c r="I2853" s="6"/>
      <c r="J2853" s="6"/>
      <c r="K2853" s="6">
        <v>31.63</v>
      </c>
      <c r="L2853" s="6">
        <f t="shared" si="135"/>
        <v>50.772201699999997</v>
      </c>
      <c r="M2853" s="6">
        <v>0.32600000000000001</v>
      </c>
      <c r="N2853" s="6">
        <v>0.38500000000000001</v>
      </c>
      <c r="O2853" s="6">
        <v>2.1349999999999998</v>
      </c>
      <c r="P2853" s="6">
        <v>5.5</v>
      </c>
      <c r="Q2853" s="6">
        <v>5.94</v>
      </c>
      <c r="R2853" s="6" t="s">
        <v>3599</v>
      </c>
      <c r="W2853" t="s">
        <v>4067</v>
      </c>
      <c r="X2853" s="37">
        <v>41431</v>
      </c>
      <c r="Z2853" s="6">
        <v>0</v>
      </c>
      <c r="AA2853" t="s">
        <v>4168</v>
      </c>
      <c r="AD2853" s="6">
        <v>1.7929999999999999</v>
      </c>
    </row>
    <row r="2854" spans="1:30" s="16" customFormat="1">
      <c r="A2854" s="30">
        <v>6.5</v>
      </c>
      <c r="B2854" s="9" t="str">
        <f t="shared" si="134"/>
        <v>Fane 6-100</v>
      </c>
      <c r="C2854" s="31" t="s">
        <v>974</v>
      </c>
      <c r="D2854" s="31" t="s">
        <v>3630</v>
      </c>
      <c r="E2854" s="40" t="s">
        <v>3631</v>
      </c>
      <c r="F2854" s="30"/>
      <c r="G2854" s="31">
        <v>8</v>
      </c>
      <c r="H2854" s="16">
        <v>100</v>
      </c>
      <c r="I2854" s="31">
        <v>93</v>
      </c>
      <c r="J2854" s="30"/>
      <c r="K2854" s="31">
        <v>115</v>
      </c>
      <c r="L2854" s="31">
        <v>2.2000000000000002</v>
      </c>
      <c r="M2854" s="31">
        <v>0.64</v>
      </c>
      <c r="N2854" s="31">
        <v>0.67</v>
      </c>
      <c r="O2854" s="31">
        <v>12.8</v>
      </c>
      <c r="P2854" s="30"/>
      <c r="W2854" s="16" t="s">
        <v>1562</v>
      </c>
      <c r="X2854" s="36">
        <v>41431</v>
      </c>
      <c r="Y2854" s="30"/>
      <c r="Z2854" s="16">
        <v>0</v>
      </c>
      <c r="AA2854" s="30" t="s">
        <v>3629</v>
      </c>
      <c r="AB2854" s="30" t="s">
        <v>3632</v>
      </c>
    </row>
    <row r="2855" spans="1:30" s="16" customFormat="1">
      <c r="A2855" s="31">
        <v>8</v>
      </c>
      <c r="B2855" s="9" t="str">
        <f t="shared" si="134"/>
        <v>Fane 8-125</v>
      </c>
      <c r="C2855" s="31" t="s">
        <v>974</v>
      </c>
      <c r="D2855" s="31" t="s">
        <v>498</v>
      </c>
      <c r="E2855" s="40" t="s">
        <v>499</v>
      </c>
      <c r="F2855" s="31"/>
      <c r="G2855" s="31">
        <v>8</v>
      </c>
      <c r="H2855" s="31">
        <v>125</v>
      </c>
      <c r="I2855" s="31">
        <v>93</v>
      </c>
      <c r="J2855" s="31"/>
      <c r="K2855" s="31">
        <v>65</v>
      </c>
      <c r="L2855" s="31">
        <v>19.5</v>
      </c>
      <c r="M2855" s="31">
        <v>0.68</v>
      </c>
      <c r="N2855" s="31">
        <v>0.75</v>
      </c>
      <c r="O2855" s="31">
        <v>6.6</v>
      </c>
      <c r="P2855" s="31"/>
      <c r="W2855" s="16" t="s">
        <v>1562</v>
      </c>
      <c r="X2855" s="35">
        <v>41431</v>
      </c>
      <c r="Z2855" s="16">
        <v>0</v>
      </c>
      <c r="AA2855" s="30" t="s">
        <v>3629</v>
      </c>
      <c r="AB2855" s="30" t="s">
        <v>3632</v>
      </c>
    </row>
    <row r="2856" spans="1:30" s="16" customFormat="1">
      <c r="A2856" s="31">
        <v>8</v>
      </c>
      <c r="B2856" s="9" t="str">
        <f t="shared" si="134"/>
        <v>Fane 8-225</v>
      </c>
      <c r="C2856" s="31" t="s">
        <v>974</v>
      </c>
      <c r="D2856" s="31" t="s">
        <v>500</v>
      </c>
      <c r="E2856" s="40" t="s">
        <v>501</v>
      </c>
      <c r="F2856" s="31"/>
      <c r="G2856" s="31">
        <v>8</v>
      </c>
      <c r="H2856" s="31">
        <v>225</v>
      </c>
      <c r="I2856" s="31">
        <v>95</v>
      </c>
      <c r="J2856" s="31"/>
      <c r="K2856" s="31">
        <v>60</v>
      </c>
      <c r="L2856" s="31">
        <v>22</v>
      </c>
      <c r="M2856" s="31">
        <v>0.38</v>
      </c>
      <c r="N2856" s="31">
        <v>0.42</v>
      </c>
      <c r="O2856" s="31">
        <v>4.3</v>
      </c>
      <c r="P2856" s="31"/>
      <c r="W2856" s="16" t="s">
        <v>1562</v>
      </c>
      <c r="X2856" s="36">
        <v>41431</v>
      </c>
      <c r="Z2856" s="16">
        <v>0</v>
      </c>
      <c r="AA2856" s="30" t="s">
        <v>3629</v>
      </c>
      <c r="AB2856" s="30" t="s">
        <v>3632</v>
      </c>
    </row>
    <row r="2857" spans="1:30" s="16" customFormat="1">
      <c r="A2857" s="31">
        <v>10</v>
      </c>
      <c r="B2857" s="9" t="str">
        <f t="shared" si="134"/>
        <v>Fane 10-125</v>
      </c>
      <c r="C2857" s="31" t="s">
        <v>974</v>
      </c>
      <c r="D2857" s="31" t="s">
        <v>502</v>
      </c>
      <c r="E2857" s="40" t="s">
        <v>503</v>
      </c>
      <c r="F2857" s="31"/>
      <c r="G2857" s="31">
        <v>8</v>
      </c>
      <c r="H2857" s="31">
        <v>125</v>
      </c>
      <c r="I2857" s="31">
        <v>96</v>
      </c>
      <c r="J2857" s="31"/>
      <c r="K2857" s="31">
        <v>55</v>
      </c>
      <c r="L2857" s="31">
        <v>50.56</v>
      </c>
      <c r="M2857" s="31">
        <v>0.65</v>
      </c>
      <c r="N2857" s="31">
        <v>0.71</v>
      </c>
      <c r="O2857" s="31">
        <v>6.29</v>
      </c>
      <c r="P2857" s="31"/>
      <c r="W2857" s="16" t="s">
        <v>1562</v>
      </c>
      <c r="X2857" s="35">
        <v>41431</v>
      </c>
      <c r="Z2857" s="16">
        <v>0</v>
      </c>
      <c r="AA2857" s="30" t="s">
        <v>3629</v>
      </c>
      <c r="AB2857" s="30" t="s">
        <v>3632</v>
      </c>
    </row>
    <row r="2858" spans="1:30" s="16" customFormat="1">
      <c r="A2858" s="31">
        <v>12</v>
      </c>
      <c r="B2858" s="9" t="str">
        <f t="shared" si="134"/>
        <v>Fane 12-200</v>
      </c>
      <c r="C2858" s="31" t="s">
        <v>974</v>
      </c>
      <c r="D2858" s="31" t="s">
        <v>504</v>
      </c>
      <c r="E2858" s="40" t="s">
        <v>505</v>
      </c>
      <c r="F2858" s="31"/>
      <c r="G2858" s="31">
        <v>8</v>
      </c>
      <c r="H2858" s="31">
        <v>200</v>
      </c>
      <c r="I2858" s="31">
        <v>98</v>
      </c>
      <c r="J2858" s="31"/>
      <c r="K2858" s="31">
        <v>45</v>
      </c>
      <c r="L2858" s="31">
        <v>104.8</v>
      </c>
      <c r="M2858" s="31">
        <v>0.44</v>
      </c>
      <c r="N2858" s="31">
        <v>0.47</v>
      </c>
      <c r="O2858" s="31">
        <v>7.1</v>
      </c>
      <c r="P2858" s="31"/>
      <c r="W2858" s="16" t="s">
        <v>1562</v>
      </c>
      <c r="X2858" s="36">
        <v>41431</v>
      </c>
      <c r="Z2858" s="16">
        <v>0</v>
      </c>
      <c r="AA2858" s="30" t="s">
        <v>3629</v>
      </c>
      <c r="AB2858" s="30" t="s">
        <v>3632</v>
      </c>
    </row>
    <row r="2859" spans="1:30" s="16" customFormat="1">
      <c r="A2859" s="31">
        <v>12</v>
      </c>
      <c r="B2859" s="9" t="str">
        <f t="shared" si="134"/>
        <v>Fane 12-200LT</v>
      </c>
      <c r="C2859" s="31" t="s">
        <v>974</v>
      </c>
      <c r="D2859" s="31" t="s">
        <v>506</v>
      </c>
      <c r="E2859" s="40" t="s">
        <v>507</v>
      </c>
      <c r="F2859" s="31"/>
      <c r="G2859" s="31">
        <v>8</v>
      </c>
      <c r="H2859" s="31">
        <v>200</v>
      </c>
      <c r="I2859" s="31">
        <v>98</v>
      </c>
      <c r="J2859" s="31"/>
      <c r="K2859" s="31">
        <v>50</v>
      </c>
      <c r="L2859" s="31">
        <v>78.06</v>
      </c>
      <c r="M2859" s="31">
        <v>0.64</v>
      </c>
      <c r="N2859" s="31">
        <v>0.72</v>
      </c>
      <c r="O2859" s="31">
        <v>7.2</v>
      </c>
      <c r="P2859" s="31"/>
      <c r="W2859" s="16" t="s">
        <v>1562</v>
      </c>
      <c r="X2859" s="35">
        <v>41431</v>
      </c>
      <c r="Z2859" s="16">
        <v>0</v>
      </c>
      <c r="AA2859" s="30" t="s">
        <v>3629</v>
      </c>
      <c r="AB2859" s="30" t="s">
        <v>3632</v>
      </c>
    </row>
    <row r="2860" spans="1:30" s="16" customFormat="1">
      <c r="A2860" s="31">
        <v>12</v>
      </c>
      <c r="B2860" s="9" t="str">
        <f t="shared" si="134"/>
        <v>Fane 12-500LF</v>
      </c>
      <c r="C2860" s="31" t="s">
        <v>974</v>
      </c>
      <c r="D2860" s="31" t="s">
        <v>508</v>
      </c>
      <c r="E2860" s="40" t="s">
        <v>509</v>
      </c>
      <c r="F2860" s="31"/>
      <c r="G2860" s="31">
        <v>8</v>
      </c>
      <c r="H2860" s="31">
        <v>500</v>
      </c>
      <c r="I2860" s="31">
        <v>96</v>
      </c>
      <c r="J2860" s="31"/>
      <c r="K2860" s="31">
        <v>50</v>
      </c>
      <c r="L2860" s="31">
        <v>66</v>
      </c>
      <c r="M2860" s="31">
        <v>0.51</v>
      </c>
      <c r="N2860" s="31">
        <v>0.53</v>
      </c>
      <c r="O2860" s="31">
        <v>7.5</v>
      </c>
      <c r="P2860" s="31"/>
      <c r="W2860" s="16" t="s">
        <v>1562</v>
      </c>
      <c r="X2860" s="36">
        <v>41431</v>
      </c>
      <c r="Z2860" s="16">
        <v>0</v>
      </c>
      <c r="AA2860" s="30" t="s">
        <v>3629</v>
      </c>
      <c r="AB2860" s="30" t="s">
        <v>3632</v>
      </c>
    </row>
    <row r="2861" spans="1:30" s="16" customFormat="1">
      <c r="A2861" s="31">
        <v>15</v>
      </c>
      <c r="B2861" s="9" t="str">
        <f t="shared" si="134"/>
        <v>Fane 15-250</v>
      </c>
      <c r="C2861" s="31" t="s">
        <v>974</v>
      </c>
      <c r="D2861" s="31" t="s">
        <v>510</v>
      </c>
      <c r="E2861" s="40" t="s">
        <v>511</v>
      </c>
      <c r="F2861" s="31"/>
      <c r="G2861" s="31">
        <v>8</v>
      </c>
      <c r="H2861" s="31">
        <v>250</v>
      </c>
      <c r="I2861" s="31">
        <v>97</v>
      </c>
      <c r="J2861" s="31"/>
      <c r="K2861" s="31">
        <v>43</v>
      </c>
      <c r="L2861" s="31">
        <v>144</v>
      </c>
      <c r="M2861" s="31">
        <v>0.73</v>
      </c>
      <c r="N2861" s="31">
        <v>0.81</v>
      </c>
      <c r="O2861" s="31">
        <v>7.18</v>
      </c>
      <c r="P2861" s="31"/>
      <c r="W2861" s="16" t="s">
        <v>1562</v>
      </c>
      <c r="X2861" s="35">
        <v>41431</v>
      </c>
      <c r="Z2861" s="16">
        <v>0</v>
      </c>
      <c r="AA2861" s="30" t="s">
        <v>3629</v>
      </c>
      <c r="AB2861" s="30" t="s">
        <v>3632</v>
      </c>
    </row>
    <row r="2862" spans="1:30" s="16" customFormat="1">
      <c r="A2862" s="31">
        <v>15</v>
      </c>
      <c r="B2862" s="9" t="str">
        <f t="shared" si="134"/>
        <v>Fane 15-400</v>
      </c>
      <c r="C2862" s="31" t="s">
        <v>974</v>
      </c>
      <c r="D2862" s="31" t="s">
        <v>512</v>
      </c>
      <c r="E2862" s="40" t="s">
        <v>513</v>
      </c>
      <c r="F2862" s="31"/>
      <c r="G2862" s="31">
        <v>8</v>
      </c>
      <c r="H2862" s="31">
        <v>400</v>
      </c>
      <c r="I2862" s="31">
        <v>99</v>
      </c>
      <c r="J2862" s="31"/>
      <c r="K2862" s="31">
        <v>37</v>
      </c>
      <c r="L2862" s="31">
        <v>210</v>
      </c>
      <c r="M2862" s="31">
        <v>0.31</v>
      </c>
      <c r="N2862" s="31">
        <v>0.32</v>
      </c>
      <c r="O2862" s="31">
        <v>6.5</v>
      </c>
      <c r="P2862" s="31"/>
      <c r="W2862" s="16" t="s">
        <v>1562</v>
      </c>
      <c r="X2862" s="36">
        <v>41431</v>
      </c>
      <c r="Z2862" s="16">
        <v>0</v>
      </c>
      <c r="AA2862" s="30" t="s">
        <v>3629</v>
      </c>
      <c r="AB2862" s="30" t="s">
        <v>3632</v>
      </c>
    </row>
    <row r="2863" spans="1:30" s="16" customFormat="1">
      <c r="A2863" s="31">
        <v>15</v>
      </c>
      <c r="B2863" s="9" t="str">
        <f t="shared" si="134"/>
        <v>Fane 15-400LF</v>
      </c>
      <c r="C2863" s="31" t="s">
        <v>974</v>
      </c>
      <c r="D2863" s="31" t="s">
        <v>514</v>
      </c>
      <c r="E2863" s="40" t="s">
        <v>515</v>
      </c>
      <c r="F2863" s="31"/>
      <c r="G2863" s="31">
        <v>8</v>
      </c>
      <c r="H2863" s="31">
        <v>400</v>
      </c>
      <c r="I2863" s="31">
        <v>96</v>
      </c>
      <c r="J2863" s="31"/>
      <c r="K2863" s="31">
        <v>39</v>
      </c>
      <c r="L2863" s="31">
        <v>210</v>
      </c>
      <c r="M2863" s="31">
        <v>0.56999999999999995</v>
      </c>
      <c r="N2863" s="31">
        <v>0.62</v>
      </c>
      <c r="O2863" s="31">
        <v>8.3000000000000007</v>
      </c>
      <c r="P2863" s="31"/>
      <c r="W2863" s="16" t="s">
        <v>1562</v>
      </c>
      <c r="X2863" s="35">
        <v>41431</v>
      </c>
      <c r="Z2863" s="16">
        <v>0</v>
      </c>
      <c r="AA2863" s="30" t="s">
        <v>3629</v>
      </c>
      <c r="AB2863" s="30" t="s">
        <v>3632</v>
      </c>
    </row>
    <row r="2864" spans="1:30" s="16" customFormat="1">
      <c r="A2864" s="31">
        <v>15</v>
      </c>
      <c r="B2864" s="9" t="str">
        <f t="shared" si="134"/>
        <v>Fane 15-500</v>
      </c>
      <c r="C2864" s="31" t="s">
        <v>974</v>
      </c>
      <c r="D2864" s="31" t="s">
        <v>516</v>
      </c>
      <c r="E2864" s="40" t="s">
        <v>517</v>
      </c>
      <c r="F2864" s="31"/>
      <c r="G2864" s="31">
        <v>8</v>
      </c>
      <c r="H2864" s="31">
        <v>500</v>
      </c>
      <c r="I2864" s="31">
        <v>99</v>
      </c>
      <c r="J2864" s="31"/>
      <c r="K2864" s="31">
        <v>35</v>
      </c>
      <c r="L2864" s="31">
        <v>220</v>
      </c>
      <c r="M2864" s="31">
        <v>0.34</v>
      </c>
      <c r="N2864" s="31">
        <v>0.35</v>
      </c>
      <c r="O2864" s="31">
        <v>7.7</v>
      </c>
      <c r="P2864" s="31"/>
      <c r="W2864" s="16" t="s">
        <v>1562</v>
      </c>
      <c r="X2864" s="36">
        <v>41431</v>
      </c>
      <c r="Z2864" s="16">
        <v>0</v>
      </c>
      <c r="AA2864" s="30" t="s">
        <v>3629</v>
      </c>
      <c r="AB2864" s="30" t="s">
        <v>3632</v>
      </c>
    </row>
    <row r="2865" spans="1:28" s="16" customFormat="1">
      <c r="A2865" s="31">
        <v>15</v>
      </c>
      <c r="B2865" s="9" t="str">
        <f t="shared" si="134"/>
        <v>Fane 15-600LF</v>
      </c>
      <c r="C2865" s="31" t="s">
        <v>974</v>
      </c>
      <c r="D2865" s="31" t="s">
        <v>518</v>
      </c>
      <c r="E2865" s="40" t="s">
        <v>519</v>
      </c>
      <c r="F2865" s="31"/>
      <c r="G2865" s="31">
        <v>8</v>
      </c>
      <c r="H2865" s="31">
        <v>600</v>
      </c>
      <c r="I2865" s="31">
        <v>98</v>
      </c>
      <c r="J2865" s="31"/>
      <c r="K2865" s="31">
        <v>37</v>
      </c>
      <c r="L2865" s="31">
        <v>205</v>
      </c>
      <c r="M2865" s="31">
        <v>0.38</v>
      </c>
      <c r="N2865" s="31">
        <v>0.4</v>
      </c>
      <c r="O2865" s="31">
        <v>8.4</v>
      </c>
      <c r="P2865" s="31"/>
      <c r="W2865" s="16" t="s">
        <v>1562</v>
      </c>
      <c r="X2865" s="35">
        <v>41431</v>
      </c>
      <c r="Z2865" s="16">
        <v>0</v>
      </c>
      <c r="AA2865" s="30" t="s">
        <v>3629</v>
      </c>
      <c r="AB2865" s="30" t="s">
        <v>3632</v>
      </c>
    </row>
    <row r="2866" spans="1:28" s="16" customFormat="1">
      <c r="A2866" s="31">
        <v>18</v>
      </c>
      <c r="B2866" s="9" t="str">
        <f t="shared" si="134"/>
        <v>Fane 18-500</v>
      </c>
      <c r="C2866" s="31" t="s">
        <v>974</v>
      </c>
      <c r="D2866" s="31" t="s">
        <v>520</v>
      </c>
      <c r="E2866" s="40" t="s">
        <v>521</v>
      </c>
      <c r="F2866" s="31"/>
      <c r="G2866" s="31">
        <v>8</v>
      </c>
      <c r="H2866" s="31">
        <v>500</v>
      </c>
      <c r="I2866" s="31">
        <v>96</v>
      </c>
      <c r="J2866" s="31"/>
      <c r="K2866" s="31">
        <v>33</v>
      </c>
      <c r="L2866" s="31">
        <v>346</v>
      </c>
      <c r="M2866" s="31">
        <v>0.56000000000000005</v>
      </c>
      <c r="N2866" s="31">
        <v>0.6</v>
      </c>
      <c r="O2866" s="31">
        <v>9.1999999999999993</v>
      </c>
      <c r="P2866" s="31"/>
      <c r="W2866" s="16" t="s">
        <v>1562</v>
      </c>
      <c r="X2866" s="36">
        <v>41431</v>
      </c>
      <c r="Z2866" s="16">
        <v>0</v>
      </c>
      <c r="AA2866" s="30" t="s">
        <v>3629</v>
      </c>
      <c r="AB2866" s="30" t="s">
        <v>3632</v>
      </c>
    </row>
    <row r="2867" spans="1:28" s="16" customFormat="1">
      <c r="A2867" s="31">
        <v>15</v>
      </c>
      <c r="B2867" s="9" t="str">
        <f t="shared" si="134"/>
        <v>Fane 15-500</v>
      </c>
      <c r="C2867" s="31" t="s">
        <v>974</v>
      </c>
      <c r="D2867" s="31" t="s">
        <v>516</v>
      </c>
      <c r="E2867" s="40" t="s">
        <v>522</v>
      </c>
      <c r="F2867" s="31"/>
      <c r="G2867" s="31">
        <v>8</v>
      </c>
      <c r="H2867" s="31">
        <v>500</v>
      </c>
      <c r="I2867" s="31">
        <v>99</v>
      </c>
      <c r="J2867" s="31"/>
      <c r="K2867" s="31">
        <v>40</v>
      </c>
      <c r="L2867" s="31">
        <v>192</v>
      </c>
      <c r="M2867" s="31">
        <v>0.3</v>
      </c>
      <c r="N2867" s="31">
        <v>0.32</v>
      </c>
      <c r="O2867" s="31">
        <v>8.1</v>
      </c>
      <c r="P2867" s="31"/>
      <c r="W2867" s="16" t="s">
        <v>1562</v>
      </c>
      <c r="X2867" s="35">
        <v>41431</v>
      </c>
      <c r="Z2867" s="16">
        <v>0</v>
      </c>
      <c r="AA2867" s="30" t="s">
        <v>3629</v>
      </c>
      <c r="AB2867" s="30" t="s">
        <v>3632</v>
      </c>
    </row>
    <row r="2868" spans="1:28" s="16" customFormat="1">
      <c r="A2868" s="31">
        <v>10</v>
      </c>
      <c r="B2868" s="9" t="str">
        <f t="shared" si="134"/>
        <v>Fane 10-300</v>
      </c>
      <c r="C2868" s="31" t="s">
        <v>974</v>
      </c>
      <c r="D2868" s="31" t="s">
        <v>523</v>
      </c>
      <c r="E2868" s="40" t="s">
        <v>524</v>
      </c>
      <c r="F2868" s="31"/>
      <c r="G2868" s="31">
        <v>8</v>
      </c>
      <c r="H2868" s="31">
        <v>300</v>
      </c>
      <c r="I2868" s="31">
        <v>98</v>
      </c>
      <c r="J2868" s="31"/>
      <c r="K2868" s="31">
        <v>58</v>
      </c>
      <c r="L2868" s="31">
        <v>43</v>
      </c>
      <c r="M2868" s="31">
        <v>0.31</v>
      </c>
      <c r="N2868" s="31">
        <v>0.33</v>
      </c>
      <c r="O2868" s="31">
        <v>6.08</v>
      </c>
      <c r="P2868" s="31"/>
      <c r="W2868" s="16" t="s">
        <v>1562</v>
      </c>
      <c r="X2868" s="36">
        <v>41431</v>
      </c>
      <c r="Z2868" s="16">
        <v>0</v>
      </c>
      <c r="AA2868" s="30" t="s">
        <v>3629</v>
      </c>
      <c r="AB2868" s="30" t="s">
        <v>3632</v>
      </c>
    </row>
    <row r="2869" spans="1:28" s="16" customFormat="1">
      <c r="A2869" s="31">
        <v>12</v>
      </c>
      <c r="B2869" s="9" t="str">
        <f t="shared" si="134"/>
        <v>Fane 12-300</v>
      </c>
      <c r="C2869" s="31" t="s">
        <v>974</v>
      </c>
      <c r="D2869" s="31" t="s">
        <v>525</v>
      </c>
      <c r="E2869" s="40" t="s">
        <v>526</v>
      </c>
      <c r="F2869" s="31"/>
      <c r="G2869" s="31">
        <v>8</v>
      </c>
      <c r="H2869" s="31">
        <v>300</v>
      </c>
      <c r="I2869" s="31">
        <v>98</v>
      </c>
      <c r="J2869" s="31"/>
      <c r="K2869" s="31">
        <v>46</v>
      </c>
      <c r="L2869" s="31">
        <v>114</v>
      </c>
      <c r="M2869" s="31">
        <v>0.35</v>
      </c>
      <c r="N2869" s="31">
        <v>0.38</v>
      </c>
      <c r="O2869" s="31">
        <v>5.2</v>
      </c>
      <c r="P2869" s="31"/>
      <c r="W2869" s="16" t="s">
        <v>1562</v>
      </c>
      <c r="X2869" s="35">
        <v>41431</v>
      </c>
      <c r="Z2869" s="16">
        <v>0</v>
      </c>
      <c r="AA2869" s="30" t="s">
        <v>3629</v>
      </c>
      <c r="AB2869" s="30" t="s">
        <v>3632</v>
      </c>
    </row>
    <row r="2870" spans="1:28" s="16" customFormat="1">
      <c r="A2870" s="31">
        <v>5</v>
      </c>
      <c r="B2870" s="9" t="str">
        <f t="shared" si="134"/>
        <v>Fane 5FRK</v>
      </c>
      <c r="C2870" s="31" t="s">
        <v>974</v>
      </c>
      <c r="D2870" s="31" t="s">
        <v>527</v>
      </c>
      <c r="E2870" s="40" t="s">
        <v>528</v>
      </c>
      <c r="F2870" s="31"/>
      <c r="G2870" s="31">
        <v>8</v>
      </c>
      <c r="H2870" s="31">
        <v>50</v>
      </c>
      <c r="I2870" s="31">
        <v>91</v>
      </c>
      <c r="J2870" s="31"/>
      <c r="K2870" s="31">
        <v>58</v>
      </c>
      <c r="L2870" s="31">
        <v>10.9</v>
      </c>
      <c r="M2870" s="31">
        <v>0.36</v>
      </c>
      <c r="N2870" s="31">
        <v>0.38</v>
      </c>
      <c r="O2870" s="31">
        <v>7.5</v>
      </c>
      <c r="P2870" s="31"/>
      <c r="W2870" s="16" t="s">
        <v>1562</v>
      </c>
      <c r="X2870" s="36">
        <v>41431</v>
      </c>
      <c r="Z2870" s="16">
        <v>0</v>
      </c>
      <c r="AA2870" s="30" t="s">
        <v>3633</v>
      </c>
      <c r="AB2870" s="30" t="s">
        <v>3632</v>
      </c>
    </row>
    <row r="2871" spans="1:28" s="16" customFormat="1">
      <c r="A2871" s="31">
        <v>12</v>
      </c>
      <c r="B2871" s="9" t="str">
        <f t="shared" si="134"/>
        <v>Fane 12MBN</v>
      </c>
      <c r="C2871" s="31" t="s">
        <v>974</v>
      </c>
      <c r="D2871" s="31" t="s">
        <v>529</v>
      </c>
      <c r="E2871" s="40" t="s">
        <v>530</v>
      </c>
      <c r="F2871" s="31"/>
      <c r="G2871" s="31">
        <v>8</v>
      </c>
      <c r="H2871" s="31">
        <v>500</v>
      </c>
      <c r="I2871" s="31">
        <v>98</v>
      </c>
      <c r="J2871" s="31"/>
      <c r="K2871" s="31">
        <v>55</v>
      </c>
      <c r="L2871" s="31">
        <v>56</v>
      </c>
      <c r="M2871" s="31">
        <v>0.28999999999999998</v>
      </c>
      <c r="N2871" s="31">
        <v>0.33</v>
      </c>
      <c r="O2871" s="31">
        <v>2.0499999999999998</v>
      </c>
      <c r="P2871" s="31"/>
      <c r="W2871" s="16" t="s">
        <v>1562</v>
      </c>
      <c r="X2871" s="35">
        <v>41431</v>
      </c>
      <c r="Z2871" s="16">
        <v>0</v>
      </c>
      <c r="AA2871" s="30" t="s">
        <v>3634</v>
      </c>
      <c r="AB2871" s="30" t="s">
        <v>3632</v>
      </c>
    </row>
    <row r="2872" spans="1:28" s="16" customFormat="1">
      <c r="A2872" s="31">
        <v>15</v>
      </c>
      <c r="B2872" s="9" t="str">
        <f t="shared" si="134"/>
        <v>Fane 15XB</v>
      </c>
      <c r="C2872" s="31" t="s">
        <v>974</v>
      </c>
      <c r="D2872" s="31" t="s">
        <v>531</v>
      </c>
      <c r="E2872" s="40" t="s">
        <v>532</v>
      </c>
      <c r="F2872" s="31"/>
      <c r="G2872" s="31">
        <v>8</v>
      </c>
      <c r="H2872" s="31">
        <v>800</v>
      </c>
      <c r="I2872" s="31">
        <v>99</v>
      </c>
      <c r="J2872" s="31"/>
      <c r="K2872" s="31">
        <v>38</v>
      </c>
      <c r="L2872" s="31">
        <v>168</v>
      </c>
      <c r="M2872" s="31">
        <v>0.32</v>
      </c>
      <c r="N2872" s="31">
        <v>0.34</v>
      </c>
      <c r="O2872" s="31">
        <v>0.75</v>
      </c>
      <c r="P2872" s="31"/>
      <c r="W2872" s="16" t="s">
        <v>1562</v>
      </c>
      <c r="X2872" s="36">
        <v>41431</v>
      </c>
      <c r="Z2872" s="16">
        <v>0</v>
      </c>
      <c r="AA2872" s="30" t="s">
        <v>3634</v>
      </c>
      <c r="AB2872" s="30" t="s">
        <v>3632</v>
      </c>
    </row>
    <row r="2873" spans="1:28" s="16" customFormat="1">
      <c r="A2873" s="31">
        <v>18</v>
      </c>
      <c r="B2873" s="9" t="str">
        <f t="shared" si="134"/>
        <v>Fane 18XB</v>
      </c>
      <c r="C2873" s="31" t="s">
        <v>974</v>
      </c>
      <c r="D2873" s="31" t="s">
        <v>533</v>
      </c>
      <c r="E2873" s="40" t="s">
        <v>534</v>
      </c>
      <c r="F2873" s="31"/>
      <c r="G2873" s="31">
        <v>8</v>
      </c>
      <c r="H2873" s="31">
        <v>1000</v>
      </c>
      <c r="I2873" s="31">
        <v>99</v>
      </c>
      <c r="J2873" s="31"/>
      <c r="K2873" s="31">
        <v>33</v>
      </c>
      <c r="L2873" s="31">
        <v>236</v>
      </c>
      <c r="M2873" s="31">
        <v>0.34</v>
      </c>
      <c r="N2873" s="31">
        <v>0.36</v>
      </c>
      <c r="O2873" s="31">
        <v>5.77</v>
      </c>
      <c r="P2873" s="31"/>
      <c r="W2873" s="16" t="s">
        <v>1562</v>
      </c>
      <c r="X2873" s="35">
        <v>41431</v>
      </c>
      <c r="Z2873" s="16">
        <v>0</v>
      </c>
      <c r="AA2873" s="30" t="s">
        <v>3634</v>
      </c>
      <c r="AB2873" s="30" t="s">
        <v>3632</v>
      </c>
    </row>
    <row r="2874" spans="1:28" s="16" customFormat="1">
      <c r="A2874" s="31">
        <v>18</v>
      </c>
      <c r="B2874" s="9" t="str">
        <f t="shared" si="134"/>
        <v>Fane PRIME 1</v>
      </c>
      <c r="C2874" s="31" t="s">
        <v>974</v>
      </c>
      <c r="D2874" s="31" t="s">
        <v>535</v>
      </c>
      <c r="E2874" s="40" t="s">
        <v>536</v>
      </c>
      <c r="F2874" s="31"/>
      <c r="G2874" s="31">
        <v>8</v>
      </c>
      <c r="H2874" s="31">
        <v>1200</v>
      </c>
      <c r="I2874" s="31">
        <v>100</v>
      </c>
      <c r="J2874" s="31"/>
      <c r="K2874" s="31">
        <v>33</v>
      </c>
      <c r="L2874" s="31">
        <v>257</v>
      </c>
      <c r="M2874" s="31">
        <v>0.39</v>
      </c>
      <c r="N2874" s="31">
        <v>0.4</v>
      </c>
      <c r="O2874" s="31">
        <v>8.1999999999999993</v>
      </c>
      <c r="P2874" s="31"/>
      <c r="W2874" s="16" t="s">
        <v>1562</v>
      </c>
      <c r="X2874" s="36">
        <v>41431</v>
      </c>
      <c r="Z2874" s="16">
        <v>0</v>
      </c>
      <c r="AA2874" s="30" t="s">
        <v>3634</v>
      </c>
      <c r="AB2874" s="30" t="s">
        <v>3632</v>
      </c>
    </row>
    <row r="2875" spans="1:28" s="16" customFormat="1">
      <c r="A2875" s="31">
        <v>18</v>
      </c>
      <c r="B2875" s="9" t="str">
        <f t="shared" si="134"/>
        <v>Fane 18SB</v>
      </c>
      <c r="C2875" s="31" t="s">
        <v>974</v>
      </c>
      <c r="D2875" s="31" t="s">
        <v>537</v>
      </c>
      <c r="E2875" s="40" t="s">
        <v>538</v>
      </c>
      <c r="F2875" s="31"/>
      <c r="G2875" s="31">
        <v>8</v>
      </c>
      <c r="H2875" s="31">
        <v>1000</v>
      </c>
      <c r="I2875" s="31">
        <v>100</v>
      </c>
      <c r="J2875" s="31"/>
      <c r="K2875" s="31">
        <v>36</v>
      </c>
      <c r="L2875" s="31">
        <v>199</v>
      </c>
      <c r="M2875" s="31">
        <v>0.35</v>
      </c>
      <c r="N2875" s="31">
        <v>0.37</v>
      </c>
      <c r="O2875" s="31">
        <v>6.58</v>
      </c>
      <c r="P2875" s="31"/>
      <c r="W2875" s="16" t="s">
        <v>1562</v>
      </c>
      <c r="X2875" s="35">
        <v>41431</v>
      </c>
      <c r="Z2875" s="16">
        <v>0</v>
      </c>
      <c r="AA2875" s="30" t="s">
        <v>3634</v>
      </c>
      <c r="AB2875" s="30" t="s">
        <v>3632</v>
      </c>
    </row>
    <row r="2876" spans="1:28" s="16" customFormat="1">
      <c r="A2876" s="31">
        <v>12</v>
      </c>
      <c r="B2876" s="9" t="str">
        <f t="shared" si="134"/>
        <v>Fane 12-500</v>
      </c>
      <c r="C2876" s="31" t="s">
        <v>974</v>
      </c>
      <c r="D2876" s="31" t="s">
        <v>539</v>
      </c>
      <c r="E2876" s="40" t="s">
        <v>540</v>
      </c>
      <c r="F2876" s="31"/>
      <c r="G2876" s="31">
        <v>8</v>
      </c>
      <c r="H2876" s="31">
        <v>500</v>
      </c>
      <c r="I2876" s="31">
        <v>98</v>
      </c>
      <c r="J2876" s="31"/>
      <c r="K2876" s="31">
        <v>43</v>
      </c>
      <c r="L2876" s="31">
        <v>107</v>
      </c>
      <c r="M2876" s="31">
        <v>0.34</v>
      </c>
      <c r="N2876" s="31">
        <v>0.35</v>
      </c>
      <c r="O2876" s="31">
        <v>3.04</v>
      </c>
      <c r="P2876" s="31"/>
      <c r="W2876" s="16" t="s">
        <v>1562</v>
      </c>
      <c r="X2876" s="36">
        <v>41431</v>
      </c>
      <c r="Z2876" s="16">
        <v>0</v>
      </c>
      <c r="AA2876" s="30" t="s">
        <v>3629</v>
      </c>
      <c r="AB2876" s="30" t="s">
        <v>3632</v>
      </c>
    </row>
    <row r="2877" spans="1:28" s="16" customFormat="1">
      <c r="A2877" s="31">
        <v>15</v>
      </c>
      <c r="B2877" s="9" t="str">
        <f t="shared" si="134"/>
        <v>Fane 15-600</v>
      </c>
      <c r="C2877" s="31" t="s">
        <v>974</v>
      </c>
      <c r="D2877" s="31" t="s">
        <v>541</v>
      </c>
      <c r="E2877" s="40" t="s">
        <v>542</v>
      </c>
      <c r="F2877" s="31"/>
      <c r="G2877" s="31">
        <v>8</v>
      </c>
      <c r="H2877" s="31">
        <v>600</v>
      </c>
      <c r="I2877" s="31">
        <v>98</v>
      </c>
      <c r="J2877" s="31"/>
      <c r="K2877" s="31">
        <v>37</v>
      </c>
      <c r="L2877" s="31">
        <v>240</v>
      </c>
      <c r="M2877" s="31">
        <v>0.39</v>
      </c>
      <c r="N2877" s="31">
        <v>0.41</v>
      </c>
      <c r="O2877" s="31">
        <v>0.63</v>
      </c>
      <c r="P2877" s="31"/>
      <c r="W2877" s="16" t="s">
        <v>1562</v>
      </c>
      <c r="X2877" s="35">
        <v>41431</v>
      </c>
      <c r="Z2877" s="16">
        <v>0</v>
      </c>
      <c r="AA2877" s="30" t="s">
        <v>3629</v>
      </c>
      <c r="AB2877" s="30" t="s">
        <v>3632</v>
      </c>
    </row>
    <row r="2878" spans="1:28" s="16" customFormat="1">
      <c r="A2878" s="31">
        <v>18</v>
      </c>
      <c r="B2878" s="9" t="str">
        <f t="shared" si="134"/>
        <v>Fane 18-800</v>
      </c>
      <c r="C2878" s="31" t="s">
        <v>974</v>
      </c>
      <c r="D2878" s="31" t="s">
        <v>543</v>
      </c>
      <c r="E2878" s="40" t="s">
        <v>544</v>
      </c>
      <c r="F2878" s="31"/>
      <c r="G2878" s="31">
        <v>8</v>
      </c>
      <c r="H2878" s="31">
        <v>800</v>
      </c>
      <c r="I2878" s="31">
        <v>98</v>
      </c>
      <c r="J2878" s="31"/>
      <c r="K2878" s="31">
        <v>35</v>
      </c>
      <c r="L2878" s="31">
        <v>264</v>
      </c>
      <c r="M2878" s="31">
        <v>0.34</v>
      </c>
      <c r="N2878" s="31">
        <v>0.36</v>
      </c>
      <c r="O2878" s="31">
        <v>4.83</v>
      </c>
      <c r="P2878" s="31"/>
      <c r="W2878" s="16" t="s">
        <v>1562</v>
      </c>
      <c r="X2878" s="36">
        <v>41431</v>
      </c>
      <c r="Z2878" s="16">
        <v>0</v>
      </c>
      <c r="AA2878" s="30" t="s">
        <v>3629</v>
      </c>
      <c r="AB2878" s="30" t="s">
        <v>3632</v>
      </c>
    </row>
    <row r="2879" spans="1:28" s="16" customFormat="1">
      <c r="A2879" s="31">
        <v>10</v>
      </c>
      <c r="B2879" s="9" t="str">
        <f t="shared" si="134"/>
        <v>Fane 10-75-8</v>
      </c>
      <c r="C2879" s="31" t="s">
        <v>974</v>
      </c>
      <c r="D2879" s="31" t="s">
        <v>545</v>
      </c>
      <c r="E2879" s="40" t="s">
        <v>546</v>
      </c>
      <c r="F2879" s="31"/>
      <c r="G2879" s="31">
        <v>8</v>
      </c>
      <c r="H2879" s="31">
        <v>75</v>
      </c>
      <c r="I2879" s="31">
        <v>98</v>
      </c>
      <c r="J2879" s="31"/>
      <c r="K2879" s="31">
        <v>90</v>
      </c>
      <c r="L2879" s="31"/>
      <c r="M2879" s="31"/>
      <c r="N2879" s="31"/>
      <c r="O2879" s="31"/>
      <c r="P2879" s="31"/>
      <c r="W2879" s="16" t="s">
        <v>1562</v>
      </c>
      <c r="X2879" s="35">
        <v>41431</v>
      </c>
      <c r="Z2879" s="16">
        <v>0</v>
      </c>
      <c r="AA2879" s="30" t="s">
        <v>3635</v>
      </c>
      <c r="AB2879" s="30" t="s">
        <v>3632</v>
      </c>
    </row>
    <row r="2880" spans="1:28" s="16" customFormat="1">
      <c r="A2880" s="31">
        <v>12</v>
      </c>
      <c r="B2880" s="9" t="str">
        <f t="shared" si="134"/>
        <v>Fane 12-100-8</v>
      </c>
      <c r="C2880" s="31" t="s">
        <v>974</v>
      </c>
      <c r="D2880" s="31" t="s">
        <v>547</v>
      </c>
      <c r="E2880" s="40" t="s">
        <v>548</v>
      </c>
      <c r="F2880" s="31"/>
      <c r="G2880" s="31">
        <v>8</v>
      </c>
      <c r="H2880" s="31">
        <v>100</v>
      </c>
      <c r="I2880" s="31">
        <v>102</v>
      </c>
      <c r="J2880" s="31"/>
      <c r="K2880" s="31">
        <v>64</v>
      </c>
      <c r="L2880" s="31"/>
      <c r="M2880" s="31"/>
      <c r="N2880" s="31"/>
      <c r="O2880" s="31"/>
      <c r="P2880" s="31"/>
      <c r="W2880" s="16" t="s">
        <v>1562</v>
      </c>
      <c r="X2880" s="36">
        <v>41431</v>
      </c>
      <c r="Z2880" s="16">
        <v>0</v>
      </c>
      <c r="AA2880" s="30" t="s">
        <v>3635</v>
      </c>
      <c r="AB2880" s="30" t="s">
        <v>3632</v>
      </c>
    </row>
    <row r="2881" spans="1:28" s="16" customFormat="1">
      <c r="A2881" s="31">
        <v>12</v>
      </c>
      <c r="B2881" s="9" t="str">
        <f t="shared" si="134"/>
        <v>Fane 12-150-8</v>
      </c>
      <c r="C2881" s="31" t="s">
        <v>974</v>
      </c>
      <c r="D2881" s="31" t="s">
        <v>549</v>
      </c>
      <c r="E2881" s="40" t="s">
        <v>550</v>
      </c>
      <c r="F2881" s="31"/>
      <c r="G2881" s="31">
        <v>8</v>
      </c>
      <c r="H2881" s="31">
        <v>150</v>
      </c>
      <c r="I2881" s="31">
        <v>103</v>
      </c>
      <c r="J2881" s="31"/>
      <c r="K2881" s="31">
        <v>84</v>
      </c>
      <c r="L2881" s="31"/>
      <c r="M2881" s="31"/>
      <c r="N2881" s="31"/>
      <c r="O2881" s="31"/>
      <c r="P2881" s="31"/>
      <c r="W2881" s="16" t="s">
        <v>1562</v>
      </c>
      <c r="X2881" s="35">
        <v>41431</v>
      </c>
      <c r="Z2881" s="16">
        <v>0</v>
      </c>
      <c r="AA2881" s="30" t="s">
        <v>3635</v>
      </c>
      <c r="AB2881" s="30" t="s">
        <v>3632</v>
      </c>
    </row>
    <row r="2882" spans="1:28" s="16" customFormat="1">
      <c r="A2882" s="31">
        <v>12</v>
      </c>
      <c r="B2882" s="9" t="str">
        <f t="shared" si="134"/>
        <v>Fane 12-150C-8</v>
      </c>
      <c r="C2882" s="31" t="s">
        <v>974</v>
      </c>
      <c r="D2882" s="31" t="s">
        <v>551</v>
      </c>
      <c r="E2882" s="40" t="s">
        <v>552</v>
      </c>
      <c r="F2882" s="31"/>
      <c r="G2882" s="31">
        <v>8</v>
      </c>
      <c r="H2882" s="31">
        <v>150</v>
      </c>
      <c r="I2882" s="31">
        <v>103</v>
      </c>
      <c r="J2882" s="31"/>
      <c r="K2882" s="31">
        <v>84</v>
      </c>
      <c r="L2882" s="31"/>
      <c r="M2882" s="31"/>
      <c r="N2882" s="31"/>
      <c r="O2882" s="31"/>
      <c r="P2882" s="31"/>
      <c r="W2882" s="16" t="s">
        <v>1562</v>
      </c>
      <c r="X2882" s="36">
        <v>41431</v>
      </c>
      <c r="Z2882" s="16">
        <v>0</v>
      </c>
      <c r="AA2882" s="30" t="s">
        <v>3635</v>
      </c>
      <c r="AB2882" s="30" t="s">
        <v>3632</v>
      </c>
    </row>
    <row r="2883" spans="1:28" s="16" customFormat="1">
      <c r="A2883" s="31">
        <v>10</v>
      </c>
      <c r="B2883" s="9" t="str">
        <f t="shared" ref="B2883:B2946" si="136">CONCATENATE(C2883,CHAR(32),D2883)</f>
        <v>Fane AXA 10-8</v>
      </c>
      <c r="C2883" s="31" t="s">
        <v>974</v>
      </c>
      <c r="D2883" s="31" t="s">
        <v>553</v>
      </c>
      <c r="E2883" s="40" t="s">
        <v>554</v>
      </c>
      <c r="F2883" s="31"/>
      <c r="G2883" s="31">
        <v>8</v>
      </c>
      <c r="H2883" s="31">
        <v>100</v>
      </c>
      <c r="I2883" s="31">
        <v>100</v>
      </c>
      <c r="J2883" s="31"/>
      <c r="K2883" s="31">
        <v>90</v>
      </c>
      <c r="L2883" s="31"/>
      <c r="M2883" s="31"/>
      <c r="N2883" s="31"/>
      <c r="O2883" s="31"/>
      <c r="P2883" s="31"/>
      <c r="W2883" s="16" t="s">
        <v>1562</v>
      </c>
      <c r="X2883" s="35">
        <v>41431</v>
      </c>
      <c r="Z2883" s="16">
        <v>0</v>
      </c>
      <c r="AA2883" s="30" t="s">
        <v>3636</v>
      </c>
      <c r="AB2883" s="30" t="s">
        <v>3632</v>
      </c>
    </row>
    <row r="2884" spans="1:28" s="16" customFormat="1">
      <c r="A2884" s="31">
        <v>12</v>
      </c>
      <c r="B2884" s="9" t="str">
        <f t="shared" si="136"/>
        <v>Fane AXA 12-8</v>
      </c>
      <c r="C2884" s="31" t="s">
        <v>974</v>
      </c>
      <c r="D2884" s="31" t="s">
        <v>555</v>
      </c>
      <c r="E2884" s="40" t="s">
        <v>556</v>
      </c>
      <c r="F2884" s="31"/>
      <c r="G2884" s="31">
        <v>8</v>
      </c>
      <c r="H2884" s="31">
        <v>100</v>
      </c>
      <c r="I2884" s="31">
        <v>101</v>
      </c>
      <c r="J2884" s="31"/>
      <c r="K2884" s="31">
        <v>85</v>
      </c>
      <c r="L2884" s="31"/>
      <c r="M2884" s="31"/>
      <c r="N2884" s="31"/>
      <c r="O2884" s="31"/>
      <c r="P2884" s="31"/>
      <c r="W2884" s="16" t="s">
        <v>1562</v>
      </c>
      <c r="X2884" s="36">
        <v>41431</v>
      </c>
      <c r="Z2884" s="16">
        <v>0</v>
      </c>
      <c r="AA2884" s="30" t="s">
        <v>3636</v>
      </c>
      <c r="AB2884" s="30" t="s">
        <v>3632</v>
      </c>
    </row>
    <row r="2885" spans="1:28" s="16" customFormat="1">
      <c r="A2885" s="31">
        <v>15</v>
      </c>
      <c r="B2885" s="9" t="str">
        <f t="shared" si="136"/>
        <v>Fane AXA 15-300B-8</v>
      </c>
      <c r="C2885" s="31" t="s">
        <v>974</v>
      </c>
      <c r="D2885" s="31" t="s">
        <v>557</v>
      </c>
      <c r="E2885" s="40" t="s">
        <v>558</v>
      </c>
      <c r="F2885" s="31"/>
      <c r="G2885" s="31">
        <v>8</v>
      </c>
      <c r="H2885" s="31">
        <v>300</v>
      </c>
      <c r="I2885" s="31">
        <v>100</v>
      </c>
      <c r="J2885" s="31"/>
      <c r="K2885" s="31">
        <v>49</v>
      </c>
      <c r="L2885" s="31"/>
      <c r="M2885" s="31"/>
      <c r="N2885" s="31"/>
      <c r="O2885" s="31"/>
      <c r="P2885" s="31"/>
      <c r="W2885" s="16" t="s">
        <v>1562</v>
      </c>
      <c r="X2885" s="35">
        <v>41431</v>
      </c>
      <c r="Z2885" s="16">
        <v>0</v>
      </c>
      <c r="AA2885" s="30" t="s">
        <v>3636</v>
      </c>
      <c r="AB2885" s="30" t="s">
        <v>3632</v>
      </c>
    </row>
    <row r="2886" spans="1:28" s="16" customFormat="1">
      <c r="A2886" s="31">
        <v>12</v>
      </c>
      <c r="B2886" s="9" t="str">
        <f t="shared" si="136"/>
        <v>Fane 12L-8</v>
      </c>
      <c r="C2886" s="31" t="s">
        <v>974</v>
      </c>
      <c r="D2886" s="31" t="s">
        <v>559</v>
      </c>
      <c r="E2886" s="40" t="s">
        <v>560</v>
      </c>
      <c r="F2886" s="31"/>
      <c r="G2886" s="31">
        <v>8</v>
      </c>
      <c r="H2886" s="31">
        <v>200</v>
      </c>
      <c r="I2886" s="31">
        <v>200</v>
      </c>
      <c r="J2886" s="31"/>
      <c r="K2886" s="31">
        <v>49</v>
      </c>
      <c r="L2886" s="31"/>
      <c r="M2886" s="31"/>
      <c r="N2886" s="31"/>
      <c r="O2886" s="31"/>
      <c r="P2886" s="31"/>
      <c r="W2886" s="16" t="s">
        <v>1562</v>
      </c>
      <c r="X2886" s="36">
        <v>41431</v>
      </c>
      <c r="Z2886" s="16">
        <v>0</v>
      </c>
      <c r="AA2886" s="30" t="s">
        <v>3633</v>
      </c>
      <c r="AB2886" s="30" t="s">
        <v>3632</v>
      </c>
    </row>
    <row r="2887" spans="1:28" s="16" customFormat="1">
      <c r="A2887" s="31">
        <v>5</v>
      </c>
      <c r="B2887" s="9" t="str">
        <f t="shared" si="136"/>
        <v>Galaxy Audio S5N-8</v>
      </c>
      <c r="C2887" s="31" t="s">
        <v>561</v>
      </c>
      <c r="D2887" s="31" t="s">
        <v>562</v>
      </c>
      <c r="E2887" s="40" t="s">
        <v>563</v>
      </c>
      <c r="F2887" s="31"/>
      <c r="G2887" s="31">
        <v>8</v>
      </c>
      <c r="H2887" s="31">
        <v>100</v>
      </c>
      <c r="I2887" s="31">
        <v>91</v>
      </c>
      <c r="J2887" s="31"/>
      <c r="K2887" s="31">
        <v>128</v>
      </c>
      <c r="L2887" s="31">
        <v>1.89</v>
      </c>
      <c r="M2887" s="31">
        <v>0.42</v>
      </c>
      <c r="N2887" s="31">
        <v>0.66</v>
      </c>
      <c r="O2887" s="31">
        <v>1.1399999999999999</v>
      </c>
      <c r="P2887" s="31"/>
      <c r="W2887" s="16" t="s">
        <v>1562</v>
      </c>
      <c r="X2887" s="35">
        <v>41431</v>
      </c>
      <c r="Z2887" s="16">
        <v>0</v>
      </c>
      <c r="AA2887" s="30" t="s">
        <v>3637</v>
      </c>
      <c r="AB2887" s="30" t="s">
        <v>3632</v>
      </c>
    </row>
    <row r="2888" spans="1:28" s="16" customFormat="1">
      <c r="A2888" s="31">
        <v>5</v>
      </c>
      <c r="B2888" s="9" t="str">
        <f t="shared" si="136"/>
        <v>Galaxy Audio S5N-16</v>
      </c>
      <c r="C2888" s="31" t="s">
        <v>561</v>
      </c>
      <c r="D2888" s="31" t="s">
        <v>564</v>
      </c>
      <c r="E2888" s="40" t="s">
        <v>565</v>
      </c>
      <c r="F2888" s="31"/>
      <c r="G2888" s="31">
        <v>16</v>
      </c>
      <c r="H2888" s="31">
        <v>100</v>
      </c>
      <c r="I2888" s="31">
        <v>95</v>
      </c>
      <c r="J2888" s="31"/>
      <c r="K2888" s="31">
        <v>140</v>
      </c>
      <c r="L2888" s="31">
        <v>2.25</v>
      </c>
      <c r="M2888" s="31">
        <v>0.39</v>
      </c>
      <c r="N2888" s="31">
        <v>0.72</v>
      </c>
      <c r="O2888" s="31">
        <v>0.83</v>
      </c>
      <c r="P2888" s="31"/>
      <c r="W2888" s="16" t="s">
        <v>1562</v>
      </c>
      <c r="X2888" s="36">
        <v>41431</v>
      </c>
      <c r="Z2888" s="16">
        <v>0</v>
      </c>
      <c r="AA2888" s="30" t="s">
        <v>3637</v>
      </c>
      <c r="AB2888" s="30" t="s">
        <v>3632</v>
      </c>
    </row>
    <row r="2889" spans="1:28" s="16" customFormat="1">
      <c r="A2889" s="31">
        <v>6.5</v>
      </c>
      <c r="B2889" s="9" t="str">
        <f t="shared" si="136"/>
        <v>Galaxy Audio SW6.5</v>
      </c>
      <c r="C2889" s="31" t="s">
        <v>561</v>
      </c>
      <c r="D2889" s="31" t="s">
        <v>566</v>
      </c>
      <c r="E2889" s="40" t="s">
        <v>567</v>
      </c>
      <c r="F2889" s="31"/>
      <c r="G2889" s="31">
        <v>4</v>
      </c>
      <c r="H2889" s="31">
        <v>155</v>
      </c>
      <c r="I2889" s="31">
        <v>88</v>
      </c>
      <c r="J2889" s="31"/>
      <c r="K2889" s="31">
        <v>46</v>
      </c>
      <c r="L2889" s="31">
        <v>20.399999999999999</v>
      </c>
      <c r="M2889" s="31">
        <v>0.27</v>
      </c>
      <c r="N2889" s="31">
        <v>0.28999999999999998</v>
      </c>
      <c r="O2889" s="31">
        <v>3.05</v>
      </c>
      <c r="P2889" s="31"/>
      <c r="W2889" s="16" t="s">
        <v>1562</v>
      </c>
      <c r="X2889" s="35">
        <v>41431</v>
      </c>
      <c r="Z2889" s="16">
        <v>0</v>
      </c>
      <c r="AA2889" s="30" t="s">
        <v>3638</v>
      </c>
      <c r="AB2889" s="30" t="s">
        <v>3639</v>
      </c>
    </row>
    <row r="2890" spans="1:28" s="16" customFormat="1">
      <c r="A2890" s="31">
        <v>6.5</v>
      </c>
      <c r="B2890" s="9" t="str">
        <f t="shared" si="136"/>
        <v>MCM Audio Select 55-1170</v>
      </c>
      <c r="C2890" s="31" t="s">
        <v>568</v>
      </c>
      <c r="D2890" s="31" t="s">
        <v>569</v>
      </c>
      <c r="E2890" s="40" t="s">
        <v>569</v>
      </c>
      <c r="F2890" s="31"/>
      <c r="G2890" s="31">
        <v>8</v>
      </c>
      <c r="H2890" s="31">
        <v>45</v>
      </c>
      <c r="I2890" s="31">
        <v>90</v>
      </c>
      <c r="J2890" s="31"/>
      <c r="K2890" s="31">
        <v>40</v>
      </c>
      <c r="L2890" s="31">
        <v>30.48</v>
      </c>
      <c r="M2890" s="31">
        <v>0.5</v>
      </c>
      <c r="N2890" s="31">
        <v>0.67</v>
      </c>
      <c r="O2890" s="31">
        <v>2</v>
      </c>
      <c r="P2890" s="31"/>
      <c r="W2890" s="16" t="s">
        <v>1562</v>
      </c>
      <c r="X2890" s="36">
        <v>41431</v>
      </c>
      <c r="Z2890" s="16">
        <v>0</v>
      </c>
      <c r="AA2890" s="30"/>
      <c r="AB2890" s="30" t="s">
        <v>3640</v>
      </c>
    </row>
    <row r="2891" spans="1:28" s="16" customFormat="1">
      <c r="A2891" s="31">
        <v>6.5</v>
      </c>
      <c r="B2891" s="9" t="str">
        <f t="shared" si="136"/>
        <v>MCM Audio Select 55-1185</v>
      </c>
      <c r="C2891" s="31" t="s">
        <v>568</v>
      </c>
      <c r="D2891" s="31" t="s">
        <v>570</v>
      </c>
      <c r="E2891" s="40" t="s">
        <v>570</v>
      </c>
      <c r="F2891" s="31"/>
      <c r="G2891" s="31">
        <v>8</v>
      </c>
      <c r="H2891" s="31">
        <v>45</v>
      </c>
      <c r="I2891" s="31">
        <v>87</v>
      </c>
      <c r="J2891" s="31"/>
      <c r="K2891" s="31">
        <v>40</v>
      </c>
      <c r="L2891" s="31">
        <v>29.65</v>
      </c>
      <c r="M2891" s="31">
        <v>0.5</v>
      </c>
      <c r="N2891" s="31">
        <v>0.66</v>
      </c>
      <c r="O2891" s="31">
        <v>2.0699999999999998</v>
      </c>
      <c r="P2891" s="31"/>
      <c r="W2891" s="16" t="s">
        <v>1562</v>
      </c>
      <c r="X2891" s="35">
        <v>41431</v>
      </c>
      <c r="Z2891" s="16">
        <v>0</v>
      </c>
      <c r="AA2891" s="30" t="s">
        <v>3641</v>
      </c>
      <c r="AB2891" s="30" t="s">
        <v>3640</v>
      </c>
    </row>
    <row r="2892" spans="1:28" s="16" customFormat="1">
      <c r="A2892" s="31">
        <v>8</v>
      </c>
      <c r="B2892" s="9" t="str">
        <f t="shared" si="136"/>
        <v>MCM Audio Select 55-1190</v>
      </c>
      <c r="C2892" s="31" t="s">
        <v>568</v>
      </c>
      <c r="D2892" s="31" t="s">
        <v>571</v>
      </c>
      <c r="E2892" s="40" t="s">
        <v>571</v>
      </c>
      <c r="F2892" s="31"/>
      <c r="G2892" s="31">
        <v>8</v>
      </c>
      <c r="H2892" s="31">
        <v>70</v>
      </c>
      <c r="I2892" s="31">
        <v>87</v>
      </c>
      <c r="J2892" s="31"/>
      <c r="K2892" s="31">
        <v>31</v>
      </c>
      <c r="L2892" s="31">
        <v>65.760000000000005</v>
      </c>
      <c r="M2892" s="31">
        <v>0.55000000000000004</v>
      </c>
      <c r="N2892" s="31">
        <v>0.77</v>
      </c>
      <c r="O2892" s="31">
        <v>1.89</v>
      </c>
      <c r="P2892" s="31"/>
      <c r="W2892" s="16" t="s">
        <v>1562</v>
      </c>
      <c r="X2892" s="36">
        <v>41431</v>
      </c>
      <c r="Z2892" s="16">
        <v>0</v>
      </c>
      <c r="AA2892" s="30" t="s">
        <v>3641</v>
      </c>
      <c r="AB2892" s="30" t="s">
        <v>3640</v>
      </c>
    </row>
    <row r="2893" spans="1:28" s="16" customFormat="1">
      <c r="A2893" s="31">
        <v>8</v>
      </c>
      <c r="B2893" s="9" t="str">
        <f t="shared" si="136"/>
        <v>MCM Audio Select 55-1195</v>
      </c>
      <c r="C2893" s="31" t="s">
        <v>568</v>
      </c>
      <c r="D2893" s="31" t="s">
        <v>572</v>
      </c>
      <c r="E2893" s="40" t="s">
        <v>572</v>
      </c>
      <c r="F2893" s="31"/>
      <c r="G2893" s="31">
        <v>8</v>
      </c>
      <c r="H2893" s="31">
        <v>70</v>
      </c>
      <c r="I2893" s="31">
        <v>89</v>
      </c>
      <c r="J2893" s="31"/>
      <c r="K2893" s="31">
        <v>40</v>
      </c>
      <c r="L2893" s="31">
        <v>52.9</v>
      </c>
      <c r="M2893" s="31">
        <v>0.59</v>
      </c>
      <c r="N2893" s="31">
        <v>0.82</v>
      </c>
      <c r="O2893" s="31">
        <v>1.99</v>
      </c>
      <c r="P2893" s="31"/>
      <c r="W2893" s="16" t="s">
        <v>1562</v>
      </c>
      <c r="X2893" s="35">
        <v>41431</v>
      </c>
      <c r="Z2893" s="16">
        <v>0</v>
      </c>
      <c r="AA2893" s="30" t="s">
        <v>3641</v>
      </c>
      <c r="AB2893" s="30" t="s">
        <v>3640</v>
      </c>
    </row>
    <row r="2894" spans="1:28" s="16" customFormat="1">
      <c r="A2894" s="31">
        <v>5.25</v>
      </c>
      <c r="B2894" s="9" t="str">
        <f t="shared" si="136"/>
        <v>MCM Audio Select 55-1205</v>
      </c>
      <c r="C2894" s="31" t="s">
        <v>568</v>
      </c>
      <c r="D2894" s="31" t="s">
        <v>573</v>
      </c>
      <c r="E2894" s="40" t="s">
        <v>573</v>
      </c>
      <c r="F2894" s="31"/>
      <c r="G2894" s="31">
        <v>8</v>
      </c>
      <c r="H2894" s="31">
        <v>60</v>
      </c>
      <c r="I2894" s="31">
        <v>91</v>
      </c>
      <c r="J2894" s="31"/>
      <c r="K2894" s="31">
        <v>65</v>
      </c>
      <c r="L2894" s="31">
        <v>11</v>
      </c>
      <c r="M2894" s="31">
        <v>0.77</v>
      </c>
      <c r="N2894" s="31">
        <v>0.97</v>
      </c>
      <c r="O2894" s="31">
        <v>3.71</v>
      </c>
      <c r="P2894" s="31"/>
      <c r="W2894" s="16" t="s">
        <v>1562</v>
      </c>
      <c r="X2894" s="36">
        <v>41431</v>
      </c>
      <c r="Z2894" s="16">
        <v>0</v>
      </c>
      <c r="AA2894" s="30" t="s">
        <v>3642</v>
      </c>
      <c r="AB2894" s="30" t="s">
        <v>3643</v>
      </c>
    </row>
    <row r="2895" spans="1:28" s="16" customFormat="1">
      <c r="A2895" s="31">
        <v>10</v>
      </c>
      <c r="B2895" s="9" t="str">
        <f t="shared" si="136"/>
        <v>MCM Audio Select 55-1215</v>
      </c>
      <c r="C2895" s="31" t="s">
        <v>568</v>
      </c>
      <c r="D2895" s="31" t="s">
        <v>574</v>
      </c>
      <c r="E2895" s="40" t="s">
        <v>574</v>
      </c>
      <c r="F2895" s="31"/>
      <c r="G2895" s="31">
        <v>8</v>
      </c>
      <c r="H2895" s="31">
        <v>85</v>
      </c>
      <c r="I2895" s="31">
        <v>94</v>
      </c>
      <c r="J2895" s="31"/>
      <c r="K2895" s="31">
        <v>30</v>
      </c>
      <c r="L2895" s="31">
        <v>90.05</v>
      </c>
      <c r="M2895" s="31">
        <v>0.53</v>
      </c>
      <c r="N2895" s="31">
        <v>0.7</v>
      </c>
      <c r="O2895" s="31">
        <v>2.17</v>
      </c>
      <c r="P2895" s="31"/>
      <c r="W2895" s="16" t="s">
        <v>1562</v>
      </c>
      <c r="X2895" s="35">
        <v>41431</v>
      </c>
      <c r="Z2895" s="16">
        <v>0</v>
      </c>
      <c r="AA2895" s="30" t="s">
        <v>3642</v>
      </c>
      <c r="AB2895" s="30" t="s">
        <v>3640</v>
      </c>
    </row>
    <row r="2896" spans="1:28" s="16" customFormat="1">
      <c r="A2896" s="31">
        <v>12</v>
      </c>
      <c r="B2896" s="9" t="str">
        <f t="shared" si="136"/>
        <v>MCM Audio Select 55-1220</v>
      </c>
      <c r="C2896" s="31" t="s">
        <v>568</v>
      </c>
      <c r="D2896" s="31" t="s">
        <v>575</v>
      </c>
      <c r="E2896" s="40" t="s">
        <v>575</v>
      </c>
      <c r="F2896" s="31"/>
      <c r="G2896" s="31">
        <v>8</v>
      </c>
      <c r="H2896" s="31">
        <v>100</v>
      </c>
      <c r="I2896" s="31">
        <v>98</v>
      </c>
      <c r="J2896" s="31"/>
      <c r="K2896" s="31">
        <v>26</v>
      </c>
      <c r="L2896" s="31">
        <v>175.88</v>
      </c>
      <c r="M2896" s="31">
        <v>0.3</v>
      </c>
      <c r="N2896" s="31">
        <v>0.34</v>
      </c>
      <c r="O2896" s="31">
        <v>2.33</v>
      </c>
      <c r="P2896" s="31"/>
      <c r="W2896" s="16" t="s">
        <v>1562</v>
      </c>
      <c r="X2896" s="36">
        <v>41431</v>
      </c>
      <c r="Z2896" s="16">
        <v>0</v>
      </c>
      <c r="AA2896" s="30" t="s">
        <v>3642</v>
      </c>
      <c r="AB2896" s="30" t="s">
        <v>3640</v>
      </c>
    </row>
    <row r="2897" spans="1:28" s="16" customFormat="1">
      <c r="A2897" s="31">
        <v>8</v>
      </c>
      <c r="B2897" s="9" t="str">
        <f t="shared" si="136"/>
        <v>MCM Audio Select 55-1240</v>
      </c>
      <c r="C2897" s="31" t="s">
        <v>568</v>
      </c>
      <c r="D2897" s="31" t="s">
        <v>576</v>
      </c>
      <c r="E2897" s="40" t="s">
        <v>576</v>
      </c>
      <c r="F2897" s="31"/>
      <c r="G2897" s="31">
        <v>8</v>
      </c>
      <c r="H2897" s="31">
        <v>40</v>
      </c>
      <c r="I2897" s="31">
        <v>91</v>
      </c>
      <c r="J2897" s="31"/>
      <c r="K2897" s="31">
        <v>40</v>
      </c>
      <c r="L2897" s="31">
        <v>61.05</v>
      </c>
      <c r="M2897" s="31">
        <v>0.74</v>
      </c>
      <c r="N2897" s="31">
        <v>0.96</v>
      </c>
      <c r="O2897" s="31">
        <v>3.22</v>
      </c>
      <c r="P2897" s="31"/>
      <c r="W2897" s="16" t="s">
        <v>1562</v>
      </c>
      <c r="X2897" s="35">
        <v>41431</v>
      </c>
      <c r="Z2897" s="16">
        <v>0</v>
      </c>
      <c r="AA2897" s="30" t="s">
        <v>3644</v>
      </c>
      <c r="AB2897" s="30" t="s">
        <v>3640</v>
      </c>
    </row>
    <row r="2898" spans="1:28" s="16" customFormat="1">
      <c r="A2898" s="31">
        <v>10</v>
      </c>
      <c r="B2898" s="9" t="str">
        <f t="shared" si="136"/>
        <v>MCM Audio Select 55-1250</v>
      </c>
      <c r="C2898" s="31" t="s">
        <v>568</v>
      </c>
      <c r="D2898" s="31" t="s">
        <v>577</v>
      </c>
      <c r="E2898" s="40" t="s">
        <v>577</v>
      </c>
      <c r="F2898" s="31"/>
      <c r="G2898" s="31">
        <v>8</v>
      </c>
      <c r="H2898" s="31">
        <v>70</v>
      </c>
      <c r="I2898" s="31">
        <v>94</v>
      </c>
      <c r="J2898" s="31"/>
      <c r="K2898" s="31">
        <v>35</v>
      </c>
      <c r="L2898" s="31">
        <v>105.84</v>
      </c>
      <c r="M2898" s="31">
        <v>0.57999999999999996</v>
      </c>
      <c r="N2898" s="31">
        <v>0.87</v>
      </c>
      <c r="O2898" s="31">
        <v>1.76</v>
      </c>
      <c r="P2898" s="31"/>
      <c r="W2898" s="16" t="s">
        <v>1562</v>
      </c>
      <c r="X2898" s="36">
        <v>41431</v>
      </c>
      <c r="Z2898" s="16">
        <v>0</v>
      </c>
      <c r="AA2898" s="30" t="s">
        <v>3644</v>
      </c>
      <c r="AB2898" s="30" t="s">
        <v>3640</v>
      </c>
    </row>
    <row r="2899" spans="1:28" s="16" customFormat="1">
      <c r="A2899" s="31">
        <v>12</v>
      </c>
      <c r="B2899" s="9" t="str">
        <f t="shared" si="136"/>
        <v>MCM Audio Select 55-1255</v>
      </c>
      <c r="C2899" s="31" t="s">
        <v>568</v>
      </c>
      <c r="D2899" s="31" t="s">
        <v>578</v>
      </c>
      <c r="E2899" s="40" t="s">
        <v>578</v>
      </c>
      <c r="F2899" s="31"/>
      <c r="G2899" s="31">
        <v>8</v>
      </c>
      <c r="H2899" s="31">
        <v>70</v>
      </c>
      <c r="I2899" s="31">
        <v>97</v>
      </c>
      <c r="J2899" s="31"/>
      <c r="K2899" s="31">
        <v>35</v>
      </c>
      <c r="L2899" s="31">
        <v>197.62</v>
      </c>
      <c r="M2899" s="31">
        <v>0.55000000000000004</v>
      </c>
      <c r="N2899" s="31">
        <v>0.76</v>
      </c>
      <c r="O2899" s="31">
        <v>2.0499999999999998</v>
      </c>
      <c r="P2899" s="31"/>
      <c r="W2899" s="16" t="s">
        <v>1562</v>
      </c>
      <c r="X2899" s="35">
        <v>41431</v>
      </c>
      <c r="Z2899" s="16">
        <v>0</v>
      </c>
      <c r="AA2899" s="30" t="s">
        <v>3644</v>
      </c>
      <c r="AB2899" s="30" t="s">
        <v>3640</v>
      </c>
    </row>
    <row r="2900" spans="1:28" s="16" customFormat="1">
      <c r="A2900" s="31">
        <v>8</v>
      </c>
      <c r="B2900" s="9" t="str">
        <f t="shared" si="136"/>
        <v>MCM Audio Select 55-1295</v>
      </c>
      <c r="C2900" s="31" t="s">
        <v>568</v>
      </c>
      <c r="D2900" s="31" t="s">
        <v>579</v>
      </c>
      <c r="E2900" s="40" t="s">
        <v>579</v>
      </c>
      <c r="F2900" s="31"/>
      <c r="G2900" s="31">
        <v>8</v>
      </c>
      <c r="H2900" s="31">
        <v>60</v>
      </c>
      <c r="I2900" s="31">
        <v>89</v>
      </c>
      <c r="J2900" s="31"/>
      <c r="K2900" s="31">
        <v>60</v>
      </c>
      <c r="L2900" s="31">
        <v>22.41</v>
      </c>
      <c r="M2900" s="31">
        <v>0.91</v>
      </c>
      <c r="N2900" s="31">
        <v>1.1200000000000001</v>
      </c>
      <c r="O2900" s="31">
        <v>4.7300000000000004</v>
      </c>
      <c r="P2900" s="31"/>
      <c r="W2900" s="16" t="s">
        <v>1562</v>
      </c>
      <c r="X2900" s="36">
        <v>41431</v>
      </c>
      <c r="Z2900" s="16">
        <v>0</v>
      </c>
      <c r="AA2900" s="30" t="s">
        <v>3645</v>
      </c>
      <c r="AB2900" s="30" t="s">
        <v>3646</v>
      </c>
    </row>
    <row r="2901" spans="1:28" s="16" customFormat="1">
      <c r="A2901" s="31">
        <v>10</v>
      </c>
      <c r="B2901" s="9" t="str">
        <f t="shared" si="136"/>
        <v>MCM Audio Select 55-1300</v>
      </c>
      <c r="C2901" s="31" t="s">
        <v>568</v>
      </c>
      <c r="D2901" s="31" t="s">
        <v>580</v>
      </c>
      <c r="E2901" s="40" t="s">
        <v>580</v>
      </c>
      <c r="F2901" s="31"/>
      <c r="G2901" s="31">
        <v>8</v>
      </c>
      <c r="H2901" s="31">
        <v>70</v>
      </c>
      <c r="I2901" s="31">
        <v>90</v>
      </c>
      <c r="J2901" s="31"/>
      <c r="K2901" s="31">
        <v>45</v>
      </c>
      <c r="L2901" s="31">
        <v>71.34</v>
      </c>
      <c r="M2901" s="31">
        <v>0.87</v>
      </c>
      <c r="N2901" s="31">
        <v>1.07</v>
      </c>
      <c r="O2901" s="31">
        <v>4.7300000000000004</v>
      </c>
      <c r="P2901" s="31"/>
      <c r="W2901" s="16" t="s">
        <v>1562</v>
      </c>
      <c r="X2901" s="35">
        <v>41431</v>
      </c>
      <c r="Z2901" s="16">
        <v>0</v>
      </c>
      <c r="AA2901" s="30" t="s">
        <v>3645</v>
      </c>
      <c r="AB2901" s="30" t="s">
        <v>3646</v>
      </c>
    </row>
    <row r="2902" spans="1:28" s="16" customFormat="1">
      <c r="A2902" s="31">
        <v>12</v>
      </c>
      <c r="B2902" s="9" t="str">
        <f t="shared" si="136"/>
        <v>MCM Audio Select 55-1305</v>
      </c>
      <c r="C2902" s="31" t="s">
        <v>568</v>
      </c>
      <c r="D2902" s="31" t="s">
        <v>581</v>
      </c>
      <c r="E2902" s="40" t="s">
        <v>581</v>
      </c>
      <c r="F2902" s="31"/>
      <c r="G2902" s="31">
        <v>8</v>
      </c>
      <c r="H2902" s="31">
        <v>70</v>
      </c>
      <c r="I2902" s="31">
        <v>90</v>
      </c>
      <c r="J2902" s="31"/>
      <c r="K2902" s="31">
        <v>40</v>
      </c>
      <c r="L2902" s="31">
        <v>134.04</v>
      </c>
      <c r="M2902" s="31">
        <v>0.99</v>
      </c>
      <c r="N2902" s="31">
        <v>1.4</v>
      </c>
      <c r="O2902" s="31">
        <v>3.37</v>
      </c>
      <c r="P2902" s="31"/>
      <c r="W2902" s="16" t="s">
        <v>1562</v>
      </c>
      <c r="X2902" s="36">
        <v>41431</v>
      </c>
      <c r="Z2902" s="16">
        <v>0</v>
      </c>
      <c r="AA2902" s="30" t="s">
        <v>3645</v>
      </c>
      <c r="AB2902" s="30" t="s">
        <v>3646</v>
      </c>
    </row>
    <row r="2903" spans="1:28" s="16" customFormat="1" ht="30">
      <c r="A2903" s="31">
        <v>8</v>
      </c>
      <c r="B2903" s="9" t="str">
        <f t="shared" si="136"/>
        <v>MCM Audio Select 55-1455</v>
      </c>
      <c r="C2903" s="31" t="s">
        <v>568</v>
      </c>
      <c r="D2903" s="31" t="s">
        <v>582</v>
      </c>
      <c r="E2903" s="40" t="s">
        <v>582</v>
      </c>
      <c r="F2903" s="31"/>
      <c r="G2903" s="31" t="s">
        <v>583</v>
      </c>
      <c r="H2903" s="31" t="s">
        <v>584</v>
      </c>
      <c r="I2903" s="31">
        <v>89</v>
      </c>
      <c r="J2903" s="31"/>
      <c r="K2903" s="31">
        <v>30</v>
      </c>
      <c r="L2903" s="31">
        <v>56.8</v>
      </c>
      <c r="M2903" s="31">
        <v>0.35</v>
      </c>
      <c r="N2903" s="31">
        <v>0.4</v>
      </c>
      <c r="O2903" s="31">
        <v>3.21</v>
      </c>
      <c r="P2903" s="31"/>
      <c r="W2903" s="16" t="s">
        <v>1562</v>
      </c>
      <c r="X2903" s="35">
        <v>41431</v>
      </c>
      <c r="Z2903" s="16">
        <v>0</v>
      </c>
      <c r="AA2903" s="30" t="s">
        <v>3647</v>
      </c>
      <c r="AB2903" s="30" t="s">
        <v>3643</v>
      </c>
    </row>
    <row r="2904" spans="1:28" s="16" customFormat="1" ht="30">
      <c r="A2904" s="31">
        <v>12</v>
      </c>
      <c r="B2904" s="9" t="str">
        <f t="shared" si="136"/>
        <v>MCM Audio Select 55-1465</v>
      </c>
      <c r="C2904" s="31" t="s">
        <v>568</v>
      </c>
      <c r="D2904" s="31" t="s">
        <v>585</v>
      </c>
      <c r="E2904" s="40" t="s">
        <v>585</v>
      </c>
      <c r="F2904" s="31"/>
      <c r="G2904" s="31" t="s">
        <v>583</v>
      </c>
      <c r="H2904" s="31" t="s">
        <v>586</v>
      </c>
      <c r="I2904" s="31">
        <v>93</v>
      </c>
      <c r="J2904" s="31"/>
      <c r="K2904" s="31">
        <v>25</v>
      </c>
      <c r="L2904" s="31">
        <v>203.81</v>
      </c>
      <c r="M2904" s="31">
        <v>0.3</v>
      </c>
      <c r="N2904" s="31">
        <v>0.32</v>
      </c>
      <c r="O2904" s="31">
        <v>3.13</v>
      </c>
      <c r="P2904" s="31"/>
      <c r="W2904" s="16" t="s">
        <v>1562</v>
      </c>
      <c r="X2904" s="36">
        <v>41431</v>
      </c>
      <c r="Z2904" s="16">
        <v>0</v>
      </c>
      <c r="AA2904" s="30" t="s">
        <v>3647</v>
      </c>
      <c r="AB2904" s="30" t="s">
        <v>3643</v>
      </c>
    </row>
    <row r="2905" spans="1:28" s="16" customFormat="1">
      <c r="A2905" s="31">
        <v>6.5</v>
      </c>
      <c r="B2905" s="9" t="str">
        <f t="shared" si="136"/>
        <v>MCM Audio Select 55-1515</v>
      </c>
      <c r="C2905" s="31" t="s">
        <v>568</v>
      </c>
      <c r="D2905" s="31" t="s">
        <v>587</v>
      </c>
      <c r="E2905" s="40" t="s">
        <v>587</v>
      </c>
      <c r="F2905" s="31"/>
      <c r="G2905" s="31">
        <v>4</v>
      </c>
      <c r="H2905" s="31">
        <v>40</v>
      </c>
      <c r="I2905" s="31">
        <v>90</v>
      </c>
      <c r="J2905" s="31"/>
      <c r="K2905" s="31">
        <v>40</v>
      </c>
      <c r="L2905" s="31">
        <v>32.07</v>
      </c>
      <c r="M2905" s="31">
        <v>0.26</v>
      </c>
      <c r="N2905" s="31">
        <v>0.28000000000000003</v>
      </c>
      <c r="O2905" s="31">
        <v>3.11</v>
      </c>
      <c r="P2905" s="31"/>
      <c r="W2905" s="16" t="s">
        <v>1562</v>
      </c>
      <c r="X2905" s="35">
        <v>41431</v>
      </c>
      <c r="Z2905" s="16">
        <v>0</v>
      </c>
      <c r="AA2905" s="30" t="s">
        <v>3648</v>
      </c>
      <c r="AB2905" s="30" t="s">
        <v>3643</v>
      </c>
    </row>
    <row r="2906" spans="1:28" s="16" customFormat="1">
      <c r="A2906" s="31">
        <v>8</v>
      </c>
      <c r="B2906" s="9" t="str">
        <f t="shared" si="136"/>
        <v>MCM Audio Select 55-1520</v>
      </c>
      <c r="C2906" s="31" t="s">
        <v>568</v>
      </c>
      <c r="D2906" s="31" t="s">
        <v>588</v>
      </c>
      <c r="E2906" s="40" t="s">
        <v>588</v>
      </c>
      <c r="F2906" s="31"/>
      <c r="G2906" s="31">
        <v>4</v>
      </c>
      <c r="H2906" s="31">
        <v>50</v>
      </c>
      <c r="I2906" s="31">
        <v>91</v>
      </c>
      <c r="J2906" s="31"/>
      <c r="K2906" s="31">
        <v>35</v>
      </c>
      <c r="L2906" s="31">
        <v>70.34</v>
      </c>
      <c r="M2906" s="31">
        <v>0.31</v>
      </c>
      <c r="N2906" s="31">
        <v>0.34</v>
      </c>
      <c r="O2906" s="31">
        <v>3.11</v>
      </c>
      <c r="P2906" s="31"/>
      <c r="W2906" s="16" t="s">
        <v>1562</v>
      </c>
      <c r="X2906" s="36">
        <v>41431</v>
      </c>
      <c r="Z2906" s="16">
        <v>0</v>
      </c>
      <c r="AA2906" s="30" t="s">
        <v>3648</v>
      </c>
      <c r="AB2906" s="30" t="s">
        <v>3643</v>
      </c>
    </row>
    <row r="2907" spans="1:28" s="16" customFormat="1">
      <c r="A2907" s="31">
        <v>10</v>
      </c>
      <c r="B2907" s="9" t="str">
        <f t="shared" si="136"/>
        <v>MCM Audio Select 55-1525</v>
      </c>
      <c r="C2907" s="31" t="s">
        <v>568</v>
      </c>
      <c r="D2907" s="31" t="s">
        <v>589</v>
      </c>
      <c r="E2907" s="40" t="s">
        <v>589</v>
      </c>
      <c r="F2907" s="31"/>
      <c r="G2907" s="31">
        <v>4</v>
      </c>
      <c r="H2907" s="31">
        <v>50</v>
      </c>
      <c r="I2907" s="31">
        <v>91</v>
      </c>
      <c r="J2907" s="31"/>
      <c r="K2907" s="31">
        <v>28</v>
      </c>
      <c r="L2907" s="31">
        <v>123.6</v>
      </c>
      <c r="M2907" s="31">
        <v>0.25</v>
      </c>
      <c r="N2907" s="31">
        <v>0.27</v>
      </c>
      <c r="O2907" s="31">
        <v>3.8</v>
      </c>
      <c r="P2907" s="31"/>
      <c r="W2907" s="16" t="s">
        <v>1562</v>
      </c>
      <c r="X2907" s="35">
        <v>41431</v>
      </c>
      <c r="Z2907" s="16">
        <v>0</v>
      </c>
      <c r="AA2907" s="30" t="s">
        <v>3648</v>
      </c>
      <c r="AB2907" s="30" t="s">
        <v>3643</v>
      </c>
    </row>
    <row r="2908" spans="1:28" s="16" customFormat="1">
      <c r="A2908" s="31">
        <v>6.5</v>
      </c>
      <c r="B2908" s="9" t="str">
        <f t="shared" si="136"/>
        <v>MCM Audio Select 55-1545</v>
      </c>
      <c r="C2908" s="31" t="s">
        <v>568</v>
      </c>
      <c r="D2908" s="31" t="s">
        <v>590</v>
      </c>
      <c r="E2908" s="40" t="s">
        <v>590</v>
      </c>
      <c r="F2908" s="31"/>
      <c r="G2908" s="31">
        <v>8</v>
      </c>
      <c r="H2908" s="31">
        <v>50</v>
      </c>
      <c r="I2908" s="31">
        <v>86</v>
      </c>
      <c r="J2908" s="31"/>
      <c r="K2908" s="31">
        <v>35</v>
      </c>
      <c r="L2908" s="31">
        <v>32.270000000000003</v>
      </c>
      <c r="M2908" s="31">
        <v>0.39</v>
      </c>
      <c r="N2908" s="31">
        <v>0.42</v>
      </c>
      <c r="O2908" s="31">
        <v>32.270000000000003</v>
      </c>
      <c r="P2908" s="31"/>
      <c r="W2908" s="16" t="s">
        <v>1562</v>
      </c>
      <c r="X2908" s="36">
        <v>41431</v>
      </c>
      <c r="Z2908" s="16">
        <v>0</v>
      </c>
      <c r="AA2908" s="30" t="s">
        <v>3649</v>
      </c>
      <c r="AB2908" s="30" t="s">
        <v>3639</v>
      </c>
    </row>
    <row r="2909" spans="1:28" s="16" customFormat="1">
      <c r="A2909" s="31">
        <v>8</v>
      </c>
      <c r="B2909" s="9" t="str">
        <f t="shared" si="136"/>
        <v>MCM Audio Select 55-1550</v>
      </c>
      <c r="C2909" s="31" t="s">
        <v>568</v>
      </c>
      <c r="D2909" s="31" t="s">
        <v>591</v>
      </c>
      <c r="E2909" s="40" t="s">
        <v>591</v>
      </c>
      <c r="F2909" s="31"/>
      <c r="G2909" s="31">
        <v>8</v>
      </c>
      <c r="H2909" s="31">
        <v>75</v>
      </c>
      <c r="I2909" s="31">
        <v>90</v>
      </c>
      <c r="J2909" s="31"/>
      <c r="K2909" s="31">
        <v>30</v>
      </c>
      <c r="L2909" s="31">
        <v>59.01</v>
      </c>
      <c r="M2909" s="31">
        <v>0.35</v>
      </c>
      <c r="N2909" s="31">
        <v>0.37</v>
      </c>
      <c r="O2909" s="31">
        <v>4.7300000000000004</v>
      </c>
      <c r="P2909" s="31"/>
      <c r="W2909" s="16" t="s">
        <v>1562</v>
      </c>
      <c r="X2909" s="35">
        <v>41431</v>
      </c>
      <c r="Z2909" s="16">
        <v>0</v>
      </c>
      <c r="AA2909" s="30" t="s">
        <v>3649</v>
      </c>
      <c r="AB2909" s="30" t="s">
        <v>3639</v>
      </c>
    </row>
    <row r="2910" spans="1:28" s="16" customFormat="1">
      <c r="A2910" s="31">
        <v>10</v>
      </c>
      <c r="B2910" s="9" t="str">
        <f t="shared" si="136"/>
        <v>MCM Audio Select 55-1555</v>
      </c>
      <c r="C2910" s="31" t="s">
        <v>568</v>
      </c>
      <c r="D2910" s="31" t="s">
        <v>592</v>
      </c>
      <c r="E2910" s="40" t="s">
        <v>592</v>
      </c>
      <c r="F2910" s="31"/>
      <c r="G2910" s="31">
        <v>8</v>
      </c>
      <c r="H2910" s="31">
        <v>100</v>
      </c>
      <c r="I2910" s="31">
        <v>91</v>
      </c>
      <c r="J2910" s="31"/>
      <c r="K2910" s="31">
        <v>38</v>
      </c>
      <c r="L2910" s="31">
        <v>44.9</v>
      </c>
      <c r="M2910" s="31">
        <v>0.39</v>
      </c>
      <c r="N2910" s="31">
        <v>0.42</v>
      </c>
      <c r="O2910" s="31">
        <v>6.13</v>
      </c>
      <c r="P2910" s="31"/>
      <c r="W2910" s="16" t="s">
        <v>1562</v>
      </c>
      <c r="X2910" s="36">
        <v>41431</v>
      </c>
      <c r="Z2910" s="16">
        <v>0</v>
      </c>
      <c r="AA2910" s="30" t="s">
        <v>3649</v>
      </c>
      <c r="AB2910" s="30" t="s">
        <v>3639</v>
      </c>
    </row>
    <row r="2911" spans="1:28" s="16" customFormat="1">
      <c r="A2911" s="31">
        <v>5</v>
      </c>
      <c r="B2911" s="9" t="str">
        <f t="shared" si="136"/>
        <v>MCM Audio Select 55-1595</v>
      </c>
      <c r="C2911" s="31" t="s">
        <v>568</v>
      </c>
      <c r="D2911" s="31" t="s">
        <v>593</v>
      </c>
      <c r="E2911" s="40" t="s">
        <v>593</v>
      </c>
      <c r="F2911" s="31"/>
      <c r="G2911" s="31">
        <v>8</v>
      </c>
      <c r="H2911" s="31">
        <v>50</v>
      </c>
      <c r="I2911" s="31">
        <v>91</v>
      </c>
      <c r="J2911" s="31"/>
      <c r="K2911" s="31">
        <v>100</v>
      </c>
      <c r="L2911" s="31">
        <v>3.86</v>
      </c>
      <c r="M2911" s="31">
        <v>0.65</v>
      </c>
      <c r="N2911" s="31">
        <v>0.88</v>
      </c>
      <c r="O2911" s="31">
        <v>2.44</v>
      </c>
      <c r="P2911" s="31"/>
      <c r="W2911" s="16" t="s">
        <v>1562</v>
      </c>
      <c r="X2911" s="35">
        <v>41431</v>
      </c>
      <c r="Z2911" s="16">
        <v>0</v>
      </c>
      <c r="AA2911" s="30"/>
      <c r="AB2911" s="30" t="s">
        <v>3632</v>
      </c>
    </row>
    <row r="2912" spans="1:28" s="16" customFormat="1">
      <c r="A2912" s="31">
        <v>6.5</v>
      </c>
      <c r="B2912" s="9" t="str">
        <f t="shared" si="136"/>
        <v>MCM Audio Select 55-1600</v>
      </c>
      <c r="C2912" s="31" t="s">
        <v>568</v>
      </c>
      <c r="D2912" s="31" t="s">
        <v>594</v>
      </c>
      <c r="E2912" s="40" t="s">
        <v>594</v>
      </c>
      <c r="F2912" s="31"/>
      <c r="G2912" s="31">
        <v>4</v>
      </c>
      <c r="H2912" s="31">
        <v>45</v>
      </c>
      <c r="I2912" s="31">
        <v>89</v>
      </c>
      <c r="J2912" s="31"/>
      <c r="K2912" s="31">
        <v>45</v>
      </c>
      <c r="L2912" s="31">
        <v>26.7</v>
      </c>
      <c r="M2912" s="31">
        <v>0.41</v>
      </c>
      <c r="N2912" s="31">
        <v>0.5</v>
      </c>
      <c r="O2912" s="31">
        <v>2.15</v>
      </c>
      <c r="P2912" s="31"/>
      <c r="W2912" s="16" t="s">
        <v>1562</v>
      </c>
      <c r="X2912" s="36">
        <v>41431</v>
      </c>
      <c r="Z2912" s="16">
        <v>0</v>
      </c>
      <c r="AA2912" s="30" t="s">
        <v>3650</v>
      </c>
      <c r="AB2912" s="30" t="s">
        <v>3640</v>
      </c>
    </row>
    <row r="2913" spans="1:28" s="16" customFormat="1">
      <c r="A2913" s="31">
        <v>8</v>
      </c>
      <c r="B2913" s="9" t="str">
        <f t="shared" si="136"/>
        <v>MCM Audio Select 55-1605</v>
      </c>
      <c r="C2913" s="31" t="s">
        <v>568</v>
      </c>
      <c r="D2913" s="31" t="s">
        <v>595</v>
      </c>
      <c r="E2913" s="40" t="s">
        <v>595</v>
      </c>
      <c r="F2913" s="31"/>
      <c r="G2913" s="31">
        <v>4</v>
      </c>
      <c r="H2913" s="31">
        <v>70</v>
      </c>
      <c r="I2913" s="31">
        <v>88</v>
      </c>
      <c r="J2913" s="31"/>
      <c r="K2913" s="31">
        <v>40</v>
      </c>
      <c r="L2913" s="31">
        <v>39.15</v>
      </c>
      <c r="M2913" s="31">
        <v>0.63</v>
      </c>
      <c r="N2913" s="31">
        <v>0.86</v>
      </c>
      <c r="O2913" s="31">
        <v>2.3199999999999998</v>
      </c>
      <c r="P2913" s="31"/>
      <c r="W2913" s="16" t="s">
        <v>1562</v>
      </c>
      <c r="X2913" s="35">
        <v>41431</v>
      </c>
      <c r="Z2913" s="16">
        <v>0</v>
      </c>
      <c r="AA2913" s="30" t="s">
        <v>3650</v>
      </c>
      <c r="AB2913" s="30" t="s">
        <v>3640</v>
      </c>
    </row>
    <row r="2914" spans="1:28" s="16" customFormat="1">
      <c r="A2914" s="31">
        <v>6.5</v>
      </c>
      <c r="B2914" s="9" t="str">
        <f t="shared" si="136"/>
        <v>MCM Audio Select 55-1732</v>
      </c>
      <c r="C2914" s="31" t="s">
        <v>568</v>
      </c>
      <c r="D2914" s="31" t="s">
        <v>596</v>
      </c>
      <c r="E2914" s="40" t="s">
        <v>596</v>
      </c>
      <c r="F2914" s="31"/>
      <c r="G2914" s="31">
        <v>8</v>
      </c>
      <c r="H2914" s="31">
        <v>75</v>
      </c>
      <c r="I2914" s="31">
        <v>94</v>
      </c>
      <c r="J2914" s="31"/>
      <c r="K2914" s="31">
        <v>69</v>
      </c>
      <c r="L2914" s="31">
        <v>11.9</v>
      </c>
      <c r="M2914" s="31">
        <v>0.2</v>
      </c>
      <c r="N2914" s="31">
        <v>0.22</v>
      </c>
      <c r="O2914" s="31">
        <v>2.25</v>
      </c>
      <c r="P2914" s="31"/>
      <c r="W2914" s="16" t="s">
        <v>1562</v>
      </c>
      <c r="X2914" s="36">
        <v>41431</v>
      </c>
      <c r="Z2914" s="16">
        <v>0</v>
      </c>
      <c r="AA2914" s="30"/>
      <c r="AB2914" s="30" t="s">
        <v>3632</v>
      </c>
    </row>
    <row r="2915" spans="1:28" s="16" customFormat="1">
      <c r="A2915" s="31">
        <v>4</v>
      </c>
      <c r="B2915" s="9" t="str">
        <f t="shared" si="136"/>
        <v>MCM Audio Select 55-1853</v>
      </c>
      <c r="C2915" s="31" t="s">
        <v>568</v>
      </c>
      <c r="D2915" s="31" t="s">
        <v>597</v>
      </c>
      <c r="E2915" s="40" t="s">
        <v>597</v>
      </c>
      <c r="F2915" s="31"/>
      <c r="G2915" s="31">
        <v>8</v>
      </c>
      <c r="H2915" s="31">
        <v>20</v>
      </c>
      <c r="I2915" s="31">
        <v>86</v>
      </c>
      <c r="J2915" s="31"/>
      <c r="K2915" s="31">
        <v>60</v>
      </c>
      <c r="L2915" s="31">
        <v>5</v>
      </c>
      <c r="M2915" s="31">
        <v>0.38</v>
      </c>
      <c r="N2915" s="31">
        <v>0.46</v>
      </c>
      <c r="O2915" s="31">
        <v>2.41</v>
      </c>
      <c r="P2915" s="31"/>
      <c r="W2915" s="16" t="s">
        <v>1562</v>
      </c>
      <c r="X2915" s="35">
        <v>41431</v>
      </c>
      <c r="Z2915" s="16">
        <v>0</v>
      </c>
      <c r="AA2915" s="30" t="s">
        <v>3651</v>
      </c>
      <c r="AB2915" s="30" t="s">
        <v>3646</v>
      </c>
    </row>
    <row r="2916" spans="1:28" s="16" customFormat="1">
      <c r="A2916" s="31">
        <v>5</v>
      </c>
      <c r="B2916" s="9" t="str">
        <f t="shared" si="136"/>
        <v>MCM Audio Select 55-1855</v>
      </c>
      <c r="C2916" s="31" t="s">
        <v>568</v>
      </c>
      <c r="D2916" s="31" t="s">
        <v>598</v>
      </c>
      <c r="E2916" s="40" t="s">
        <v>598</v>
      </c>
      <c r="F2916" s="31"/>
      <c r="G2916" s="31">
        <v>8</v>
      </c>
      <c r="H2916" s="31">
        <v>50</v>
      </c>
      <c r="I2916" s="31">
        <v>87</v>
      </c>
      <c r="J2916" s="31"/>
      <c r="K2916" s="31">
        <v>45</v>
      </c>
      <c r="L2916" s="31">
        <v>12.07</v>
      </c>
      <c r="M2916" s="31">
        <v>0.33</v>
      </c>
      <c r="N2916" s="31">
        <v>0.37</v>
      </c>
      <c r="O2916" s="31">
        <v>3.24</v>
      </c>
      <c r="P2916" s="31"/>
      <c r="W2916" s="16" t="s">
        <v>1562</v>
      </c>
      <c r="X2916" s="36">
        <v>41431</v>
      </c>
      <c r="Z2916" s="16">
        <v>0</v>
      </c>
      <c r="AA2916" s="30" t="s">
        <v>3652</v>
      </c>
      <c r="AB2916" s="30" t="s">
        <v>3646</v>
      </c>
    </row>
    <row r="2917" spans="1:28" s="16" customFormat="1">
      <c r="A2917" s="31">
        <v>4</v>
      </c>
      <c r="B2917" s="9" t="str">
        <f t="shared" si="136"/>
        <v>MCM Audio Select 55-1856</v>
      </c>
      <c r="C2917" s="31" t="s">
        <v>568</v>
      </c>
      <c r="D2917" s="31" t="s">
        <v>599</v>
      </c>
      <c r="E2917" s="40" t="s">
        <v>599</v>
      </c>
      <c r="F2917" s="31"/>
      <c r="G2917" s="31">
        <v>8</v>
      </c>
      <c r="H2917" s="31">
        <v>50</v>
      </c>
      <c r="I2917" s="31">
        <v>86</v>
      </c>
      <c r="J2917" s="31"/>
      <c r="K2917" s="31">
        <v>65</v>
      </c>
      <c r="L2917" s="31">
        <v>3.15</v>
      </c>
      <c r="M2917" s="31">
        <v>0.37</v>
      </c>
      <c r="N2917" s="31">
        <v>0.44</v>
      </c>
      <c r="O2917" s="31">
        <v>2.25</v>
      </c>
      <c r="P2917" s="31"/>
      <c r="W2917" s="16" t="s">
        <v>1562</v>
      </c>
      <c r="X2917" s="35">
        <v>41431</v>
      </c>
      <c r="Z2917" s="16">
        <v>0</v>
      </c>
      <c r="AA2917" s="30" t="s">
        <v>3652</v>
      </c>
      <c r="AB2917" s="30" t="s">
        <v>3646</v>
      </c>
    </row>
    <row r="2918" spans="1:28" s="16" customFormat="1">
      <c r="A2918" s="31">
        <v>6.5</v>
      </c>
      <c r="B2918" s="9" t="str">
        <f t="shared" si="136"/>
        <v>MCM Audio Select 55-1860</v>
      </c>
      <c r="C2918" s="31" t="s">
        <v>568</v>
      </c>
      <c r="D2918" s="31" t="s">
        <v>600</v>
      </c>
      <c r="E2918" s="40" t="s">
        <v>600</v>
      </c>
      <c r="F2918" s="31"/>
      <c r="G2918" s="31">
        <v>8</v>
      </c>
      <c r="H2918" s="31">
        <v>75</v>
      </c>
      <c r="I2918" s="31">
        <v>88</v>
      </c>
      <c r="J2918" s="31"/>
      <c r="K2918" s="31">
        <v>40</v>
      </c>
      <c r="L2918" s="31">
        <v>17.399999999999999</v>
      </c>
      <c r="M2918" s="31">
        <v>0.27</v>
      </c>
      <c r="N2918" s="31">
        <v>0.3</v>
      </c>
      <c r="O2918" s="31">
        <v>2.75</v>
      </c>
      <c r="P2918" s="31"/>
      <c r="W2918" s="16" t="s">
        <v>1562</v>
      </c>
      <c r="X2918" s="36">
        <v>41431</v>
      </c>
      <c r="Z2918" s="16">
        <v>0</v>
      </c>
      <c r="AA2918" s="30" t="s">
        <v>3653</v>
      </c>
      <c r="AB2918" s="30" t="s">
        <v>3646</v>
      </c>
    </row>
    <row r="2919" spans="1:28" s="16" customFormat="1">
      <c r="A2919" s="31">
        <v>6.5</v>
      </c>
      <c r="B2919" s="9" t="str">
        <f t="shared" si="136"/>
        <v>MCM Audio Select 55-1862</v>
      </c>
      <c r="C2919" s="31" t="s">
        <v>568</v>
      </c>
      <c r="D2919" s="31" t="s">
        <v>601</v>
      </c>
      <c r="E2919" s="40" t="s">
        <v>601</v>
      </c>
      <c r="F2919" s="31"/>
      <c r="G2919" s="31">
        <v>8</v>
      </c>
      <c r="H2919" s="31">
        <v>75</v>
      </c>
      <c r="I2919" s="31">
        <v>88</v>
      </c>
      <c r="J2919" s="31"/>
      <c r="K2919" s="31">
        <v>47</v>
      </c>
      <c r="L2919" s="31">
        <v>12.89</v>
      </c>
      <c r="M2919" s="31">
        <v>0.35</v>
      </c>
      <c r="N2919" s="31">
        <v>0.39</v>
      </c>
      <c r="O2919" s="31">
        <v>3.49</v>
      </c>
      <c r="P2919" s="31"/>
      <c r="W2919" s="16" t="s">
        <v>1562</v>
      </c>
      <c r="X2919" s="35">
        <v>41431</v>
      </c>
      <c r="Z2919" s="16">
        <v>0</v>
      </c>
      <c r="AA2919" s="30" t="s">
        <v>3653</v>
      </c>
      <c r="AB2919" s="30" t="s">
        <v>3646</v>
      </c>
    </row>
    <row r="2920" spans="1:28" s="16" customFormat="1">
      <c r="A2920" s="31">
        <v>5</v>
      </c>
      <c r="B2920" s="9" t="str">
        <f t="shared" si="136"/>
        <v>MCM Audio Select 55-1870</v>
      </c>
      <c r="C2920" s="31" t="s">
        <v>568</v>
      </c>
      <c r="D2920" s="31" t="s">
        <v>602</v>
      </c>
      <c r="E2920" s="40" t="s">
        <v>602</v>
      </c>
      <c r="F2920" s="31"/>
      <c r="G2920" s="31">
        <v>8</v>
      </c>
      <c r="H2920" s="31">
        <v>50</v>
      </c>
      <c r="I2920" s="31">
        <v>87</v>
      </c>
      <c r="J2920" s="31"/>
      <c r="K2920" s="31">
        <v>55</v>
      </c>
      <c r="L2920" s="31">
        <v>10.039999999999999</v>
      </c>
      <c r="M2920" s="31">
        <v>0.4</v>
      </c>
      <c r="N2920" s="31">
        <v>0.51</v>
      </c>
      <c r="O2920" s="31">
        <v>1.87</v>
      </c>
      <c r="P2920" s="31"/>
      <c r="W2920" s="16" t="s">
        <v>1562</v>
      </c>
      <c r="X2920" s="36">
        <v>41431</v>
      </c>
      <c r="Z2920" s="16">
        <v>0</v>
      </c>
      <c r="AA2920" s="30" t="s">
        <v>3650</v>
      </c>
      <c r="AB2920" s="30" t="s">
        <v>3646</v>
      </c>
    </row>
    <row r="2921" spans="1:28" s="16" customFormat="1">
      <c r="A2921" s="31">
        <v>18</v>
      </c>
      <c r="B2921" s="9" t="str">
        <f t="shared" si="136"/>
        <v>MCM Audio Select 55-1875</v>
      </c>
      <c r="C2921" s="31" t="s">
        <v>568</v>
      </c>
      <c r="D2921" s="31" t="s">
        <v>603</v>
      </c>
      <c r="E2921" s="40" t="s">
        <v>603</v>
      </c>
      <c r="F2921" s="31"/>
      <c r="G2921" s="31">
        <v>8</v>
      </c>
      <c r="H2921" s="31">
        <v>250</v>
      </c>
      <c r="I2921" s="31">
        <v>96</v>
      </c>
      <c r="J2921" s="31"/>
      <c r="K2921" s="31">
        <v>31</v>
      </c>
      <c r="L2921" s="31">
        <v>404.8</v>
      </c>
      <c r="M2921" s="31">
        <v>0.38</v>
      </c>
      <c r="N2921" s="31">
        <v>0.47</v>
      </c>
      <c r="O2921" s="31">
        <v>2.19</v>
      </c>
      <c r="P2921" s="31"/>
      <c r="W2921" s="16" t="s">
        <v>1562</v>
      </c>
      <c r="X2921" s="35">
        <v>41431</v>
      </c>
      <c r="Z2921" s="16">
        <v>0</v>
      </c>
      <c r="AA2921" s="30" t="s">
        <v>3650</v>
      </c>
      <c r="AB2921" s="30" t="s">
        <v>3632</v>
      </c>
    </row>
    <row r="2922" spans="1:28" s="16" customFormat="1">
      <c r="A2922" s="31">
        <v>15</v>
      </c>
      <c r="B2922" s="9" t="str">
        <f t="shared" si="136"/>
        <v>MCM Audio Select 55-1880</v>
      </c>
      <c r="C2922" s="31" t="s">
        <v>568</v>
      </c>
      <c r="D2922" s="31" t="s">
        <v>604</v>
      </c>
      <c r="E2922" s="40" t="s">
        <v>604</v>
      </c>
      <c r="F2922" s="31"/>
      <c r="G2922" s="31">
        <v>8</v>
      </c>
      <c r="H2922" s="31">
        <v>400</v>
      </c>
      <c r="I2922" s="31">
        <v>98</v>
      </c>
      <c r="J2922" s="31"/>
      <c r="K2922" s="31">
        <v>28</v>
      </c>
      <c r="L2922" s="31">
        <v>463</v>
      </c>
      <c r="M2922" s="31">
        <v>0.23</v>
      </c>
      <c r="N2922" s="31">
        <v>0.27</v>
      </c>
      <c r="O2922" s="31">
        <v>1.46</v>
      </c>
      <c r="P2922" s="31"/>
      <c r="W2922" s="16" t="s">
        <v>1562</v>
      </c>
      <c r="X2922" s="36">
        <v>41431</v>
      </c>
      <c r="Z2922" s="16">
        <v>0</v>
      </c>
      <c r="AA2922" s="30" t="s">
        <v>3650</v>
      </c>
      <c r="AB2922" s="30" t="s">
        <v>3632</v>
      </c>
    </row>
    <row r="2923" spans="1:28" s="16" customFormat="1">
      <c r="A2923" s="31">
        <v>12</v>
      </c>
      <c r="B2923" s="9" t="str">
        <f t="shared" si="136"/>
        <v>MCM Audio Select 55-1950</v>
      </c>
      <c r="C2923" s="31" t="s">
        <v>568</v>
      </c>
      <c r="D2923" s="31" t="s">
        <v>605</v>
      </c>
      <c r="E2923" s="40" t="s">
        <v>605</v>
      </c>
      <c r="F2923" s="31"/>
      <c r="G2923" s="31">
        <v>8</v>
      </c>
      <c r="H2923" s="31">
        <v>80</v>
      </c>
      <c r="I2923" s="31">
        <v>90</v>
      </c>
      <c r="J2923" s="31"/>
      <c r="K2923" s="31">
        <v>30</v>
      </c>
      <c r="L2923" s="31">
        <v>130</v>
      </c>
      <c r="M2923" s="31">
        <v>0.6</v>
      </c>
      <c r="N2923" s="31">
        <v>0.65</v>
      </c>
      <c r="O2923" s="31">
        <v>6.2</v>
      </c>
      <c r="P2923" s="31"/>
      <c r="W2923" s="16" t="s">
        <v>1562</v>
      </c>
      <c r="X2923" s="35">
        <v>41431</v>
      </c>
      <c r="Z2923" s="16">
        <v>0</v>
      </c>
      <c r="AA2923" s="30"/>
      <c r="AB2923" s="30" t="s">
        <v>3643</v>
      </c>
    </row>
    <row r="2924" spans="1:28" s="16" customFormat="1">
      <c r="A2924" s="31">
        <v>8</v>
      </c>
      <c r="B2924" s="9" t="str">
        <f t="shared" si="136"/>
        <v>MCM Audio Select 55-2421</v>
      </c>
      <c r="C2924" s="31" t="s">
        <v>568</v>
      </c>
      <c r="D2924" s="31" t="s">
        <v>606</v>
      </c>
      <c r="E2924" s="40" t="s">
        <v>606</v>
      </c>
      <c r="F2924" s="31"/>
      <c r="G2924" s="31">
        <v>4</v>
      </c>
      <c r="H2924" s="31">
        <v>120</v>
      </c>
      <c r="I2924" s="31">
        <v>87</v>
      </c>
      <c r="J2924" s="31"/>
      <c r="K2924" s="31">
        <v>26</v>
      </c>
      <c r="L2924" s="31">
        <v>30.43</v>
      </c>
      <c r="M2924" s="31">
        <v>0.22</v>
      </c>
      <c r="N2924" s="31">
        <v>0.22</v>
      </c>
      <c r="O2924" s="31">
        <v>14</v>
      </c>
      <c r="P2924" s="31"/>
      <c r="W2924" s="16" t="s">
        <v>1562</v>
      </c>
      <c r="X2924" s="36">
        <v>41431</v>
      </c>
      <c r="Z2924" s="16">
        <v>0</v>
      </c>
      <c r="AA2924" s="30"/>
      <c r="AB2924" s="30" t="s">
        <v>3632</v>
      </c>
    </row>
    <row r="2925" spans="1:28" s="16" customFormat="1">
      <c r="A2925" s="31">
        <v>5.25</v>
      </c>
      <c r="B2925" s="9" t="str">
        <f t="shared" si="136"/>
        <v>MCM Audio Select 55-2669</v>
      </c>
      <c r="C2925" s="31" t="s">
        <v>568</v>
      </c>
      <c r="D2925" s="31" t="s">
        <v>607</v>
      </c>
      <c r="E2925" s="40" t="s">
        <v>607</v>
      </c>
      <c r="F2925" s="31"/>
      <c r="G2925" s="31">
        <v>8</v>
      </c>
      <c r="H2925" s="31">
        <v>30</v>
      </c>
      <c r="I2925" s="31">
        <v>88</v>
      </c>
      <c r="J2925" s="31"/>
      <c r="K2925" s="31">
        <v>45</v>
      </c>
      <c r="L2925" s="31">
        <v>18.440000000000001</v>
      </c>
      <c r="M2925" s="31">
        <v>0.3</v>
      </c>
      <c r="N2925" s="31">
        <v>0.36</v>
      </c>
      <c r="O2925" s="31">
        <v>1.95</v>
      </c>
      <c r="P2925" s="31"/>
      <c r="W2925" s="16" t="s">
        <v>1562</v>
      </c>
      <c r="X2925" s="35">
        <v>41431</v>
      </c>
      <c r="Z2925" s="16">
        <v>0</v>
      </c>
      <c r="AA2925" s="30"/>
      <c r="AB2925" s="30" t="s">
        <v>3646</v>
      </c>
    </row>
    <row r="2926" spans="1:28" s="16" customFormat="1">
      <c r="A2926" s="31">
        <v>8</v>
      </c>
      <c r="B2926" s="9" t="str">
        <f t="shared" si="136"/>
        <v>MCM Audio Select 55-2950</v>
      </c>
      <c r="C2926" s="31" t="s">
        <v>568</v>
      </c>
      <c r="D2926" s="31" t="s">
        <v>608</v>
      </c>
      <c r="E2926" s="40" t="s">
        <v>608</v>
      </c>
      <c r="F2926" s="31"/>
      <c r="G2926" s="31">
        <v>8</v>
      </c>
      <c r="H2926" s="31">
        <v>100</v>
      </c>
      <c r="I2926" s="31">
        <v>94</v>
      </c>
      <c r="J2926" s="31"/>
      <c r="K2926" s="31">
        <v>65</v>
      </c>
      <c r="L2926" s="31">
        <v>46.4</v>
      </c>
      <c r="M2926" s="31">
        <v>0.27</v>
      </c>
      <c r="N2926" s="31">
        <v>0.3</v>
      </c>
      <c r="O2926" s="31">
        <v>2.5</v>
      </c>
      <c r="P2926" s="31"/>
      <c r="W2926" s="16" t="s">
        <v>1562</v>
      </c>
      <c r="X2926" s="36">
        <v>41431</v>
      </c>
      <c r="Z2926" s="16">
        <v>0</v>
      </c>
      <c r="AA2926" s="30" t="s">
        <v>3654</v>
      </c>
      <c r="AB2926" s="30" t="s">
        <v>3643</v>
      </c>
    </row>
    <row r="2927" spans="1:28" s="16" customFormat="1">
      <c r="A2927" s="31">
        <v>10</v>
      </c>
      <c r="B2927" s="9" t="str">
        <f t="shared" si="136"/>
        <v>MCM Audio Select 55-2951</v>
      </c>
      <c r="C2927" s="31" t="s">
        <v>568</v>
      </c>
      <c r="D2927" s="31" t="s">
        <v>609</v>
      </c>
      <c r="E2927" s="40" t="s">
        <v>609</v>
      </c>
      <c r="F2927" s="31"/>
      <c r="G2927" s="31">
        <v>8</v>
      </c>
      <c r="H2927" s="31">
        <v>125</v>
      </c>
      <c r="I2927" s="31">
        <v>95</v>
      </c>
      <c r="J2927" s="31"/>
      <c r="K2927" s="31">
        <v>38</v>
      </c>
      <c r="L2927" s="31">
        <v>62</v>
      </c>
      <c r="M2927" s="31">
        <v>0.32</v>
      </c>
      <c r="N2927" s="31">
        <v>0.37</v>
      </c>
      <c r="O2927" s="31">
        <v>2.7</v>
      </c>
      <c r="P2927" s="31"/>
      <c r="W2927" s="16" t="s">
        <v>1562</v>
      </c>
      <c r="X2927" s="35">
        <v>41431</v>
      </c>
      <c r="Z2927" s="16">
        <v>0</v>
      </c>
      <c r="AA2927" s="30" t="s">
        <v>3654</v>
      </c>
      <c r="AB2927" s="30" t="s">
        <v>3643</v>
      </c>
    </row>
    <row r="2928" spans="1:28" s="16" customFormat="1">
      <c r="A2928" s="31">
        <v>12</v>
      </c>
      <c r="B2928" s="9" t="str">
        <f t="shared" si="136"/>
        <v>MCM Audio Select 55-2952</v>
      </c>
      <c r="C2928" s="31" t="s">
        <v>568</v>
      </c>
      <c r="D2928" s="31" t="s">
        <v>610</v>
      </c>
      <c r="E2928" s="40" t="s">
        <v>610</v>
      </c>
      <c r="F2928" s="31"/>
      <c r="G2928" s="31">
        <v>8</v>
      </c>
      <c r="H2928" s="31">
        <v>175</v>
      </c>
      <c r="I2928" s="31">
        <v>97</v>
      </c>
      <c r="J2928" s="31"/>
      <c r="K2928" s="31">
        <v>38</v>
      </c>
      <c r="L2928" s="31">
        <v>108</v>
      </c>
      <c r="M2928" s="31">
        <v>0.34</v>
      </c>
      <c r="N2928" s="31">
        <v>0.39</v>
      </c>
      <c r="O2928" s="31">
        <v>2.8</v>
      </c>
      <c r="P2928" s="31"/>
      <c r="W2928" s="16" t="s">
        <v>1562</v>
      </c>
      <c r="X2928" s="36">
        <v>41431</v>
      </c>
      <c r="Z2928" s="16">
        <v>0</v>
      </c>
      <c r="AA2928" s="30" t="s">
        <v>3654</v>
      </c>
      <c r="AB2928" s="30" t="s">
        <v>3643</v>
      </c>
    </row>
    <row r="2929" spans="1:28" s="16" customFormat="1">
      <c r="A2929" s="31">
        <v>15</v>
      </c>
      <c r="B2929" s="9" t="str">
        <f t="shared" si="136"/>
        <v>MCM Audio Select 55-2953</v>
      </c>
      <c r="C2929" s="31" t="s">
        <v>568</v>
      </c>
      <c r="D2929" s="31" t="s">
        <v>611</v>
      </c>
      <c r="E2929" s="40" t="s">
        <v>611</v>
      </c>
      <c r="F2929" s="31"/>
      <c r="G2929" s="31">
        <v>8</v>
      </c>
      <c r="H2929" s="31">
        <v>200</v>
      </c>
      <c r="I2929" s="31">
        <v>98</v>
      </c>
      <c r="J2929" s="31"/>
      <c r="K2929" s="31">
        <v>32</v>
      </c>
      <c r="L2929" s="31">
        <v>232</v>
      </c>
      <c r="M2929" s="31">
        <v>0.41</v>
      </c>
      <c r="N2929" s="31">
        <v>0.48</v>
      </c>
      <c r="O2929" s="31">
        <v>2.9</v>
      </c>
      <c r="P2929" s="31"/>
      <c r="W2929" s="16" t="s">
        <v>1562</v>
      </c>
      <c r="X2929" s="35">
        <v>41431</v>
      </c>
      <c r="Z2929" s="16">
        <v>0</v>
      </c>
      <c r="AA2929" s="30" t="s">
        <v>3654</v>
      </c>
      <c r="AB2929" s="30" t="s">
        <v>3643</v>
      </c>
    </row>
    <row r="2930" spans="1:28" s="16" customFormat="1">
      <c r="A2930" s="31">
        <v>18</v>
      </c>
      <c r="B2930" s="9" t="str">
        <f t="shared" si="136"/>
        <v>MCM Audio Select 55-2954</v>
      </c>
      <c r="C2930" s="31" t="s">
        <v>568</v>
      </c>
      <c r="D2930" s="31" t="s">
        <v>612</v>
      </c>
      <c r="E2930" s="40" t="s">
        <v>612</v>
      </c>
      <c r="F2930" s="31"/>
      <c r="G2930" s="31">
        <v>8</v>
      </c>
      <c r="H2930" s="31">
        <v>300</v>
      </c>
      <c r="I2930" s="31">
        <v>100</v>
      </c>
      <c r="J2930" s="31"/>
      <c r="K2930" s="31">
        <v>27</v>
      </c>
      <c r="L2930" s="31">
        <v>224</v>
      </c>
      <c r="M2930" s="31">
        <v>0.28999999999999998</v>
      </c>
      <c r="N2930" s="31">
        <v>0.32</v>
      </c>
      <c r="O2930" s="31">
        <v>2.5</v>
      </c>
      <c r="P2930" s="31"/>
      <c r="W2930" s="16" t="s">
        <v>1562</v>
      </c>
      <c r="X2930" s="36">
        <v>41431</v>
      </c>
      <c r="Z2930" s="16">
        <v>0</v>
      </c>
      <c r="AA2930" s="30" t="s">
        <v>3654</v>
      </c>
      <c r="AB2930" s="30" t="s">
        <v>3643</v>
      </c>
    </row>
    <row r="2931" spans="1:28" s="16" customFormat="1">
      <c r="A2931" s="31">
        <v>8</v>
      </c>
      <c r="B2931" s="9" t="str">
        <f t="shared" si="136"/>
        <v>MCM Audio Select 55-2960</v>
      </c>
      <c r="C2931" s="31" t="s">
        <v>568</v>
      </c>
      <c r="D2931" s="31" t="s">
        <v>613</v>
      </c>
      <c r="E2931" s="40" t="s">
        <v>613</v>
      </c>
      <c r="F2931" s="31"/>
      <c r="G2931" s="31">
        <v>8</v>
      </c>
      <c r="H2931" s="31">
        <v>80</v>
      </c>
      <c r="I2931" s="31">
        <v>92</v>
      </c>
      <c r="J2931" s="31"/>
      <c r="K2931" s="31">
        <v>68</v>
      </c>
      <c r="L2931" s="31">
        <v>10.86</v>
      </c>
      <c r="M2931" s="31">
        <v>0.56000000000000005</v>
      </c>
      <c r="N2931" s="31">
        <v>0.69</v>
      </c>
      <c r="O2931" s="31">
        <v>3.3</v>
      </c>
      <c r="P2931" s="31"/>
      <c r="W2931" s="16" t="s">
        <v>1562</v>
      </c>
      <c r="X2931" s="35">
        <v>41431</v>
      </c>
      <c r="Z2931" s="16">
        <v>0</v>
      </c>
      <c r="AA2931" s="30" t="s">
        <v>3655</v>
      </c>
      <c r="AB2931" s="30" t="s">
        <v>3643</v>
      </c>
    </row>
    <row r="2932" spans="1:28" s="16" customFormat="1">
      <c r="A2932" s="31">
        <v>10</v>
      </c>
      <c r="B2932" s="9" t="str">
        <f t="shared" si="136"/>
        <v>MCM Audio Select 55-2961</v>
      </c>
      <c r="C2932" s="31" t="s">
        <v>568</v>
      </c>
      <c r="D2932" s="31" t="s">
        <v>614</v>
      </c>
      <c r="E2932" s="40" t="s">
        <v>614</v>
      </c>
      <c r="F2932" s="31"/>
      <c r="G2932" s="31">
        <v>8</v>
      </c>
      <c r="H2932" s="31">
        <v>100</v>
      </c>
      <c r="I2932" s="31">
        <v>96</v>
      </c>
      <c r="J2932" s="31"/>
      <c r="K2932" s="31">
        <v>52</v>
      </c>
      <c r="L2932" s="31">
        <v>55.8</v>
      </c>
      <c r="M2932" s="31">
        <v>0.28999999999999998</v>
      </c>
      <c r="N2932" s="31">
        <v>0.32</v>
      </c>
      <c r="O2932" s="31">
        <v>2.6</v>
      </c>
      <c r="P2932" s="31"/>
      <c r="W2932" s="16" t="s">
        <v>1562</v>
      </c>
      <c r="X2932" s="36">
        <v>41431</v>
      </c>
      <c r="Z2932" s="16">
        <v>0</v>
      </c>
      <c r="AA2932" s="30" t="s">
        <v>3655</v>
      </c>
      <c r="AB2932" s="30" t="s">
        <v>3643</v>
      </c>
    </row>
    <row r="2933" spans="1:28" s="16" customFormat="1">
      <c r="A2933" s="31">
        <v>12</v>
      </c>
      <c r="B2933" s="9" t="str">
        <f t="shared" si="136"/>
        <v>MCM Audio Select 55-2962</v>
      </c>
      <c r="C2933" s="31" t="s">
        <v>568</v>
      </c>
      <c r="D2933" s="31" t="s">
        <v>615</v>
      </c>
      <c r="E2933" s="40" t="s">
        <v>615</v>
      </c>
      <c r="F2933" s="31"/>
      <c r="G2933" s="31">
        <v>8</v>
      </c>
      <c r="H2933" s="31">
        <v>175</v>
      </c>
      <c r="I2933" s="31">
        <v>96</v>
      </c>
      <c r="J2933" s="31"/>
      <c r="K2933" s="31">
        <v>48</v>
      </c>
      <c r="L2933" s="31">
        <v>94.5</v>
      </c>
      <c r="M2933" s="31">
        <v>0.39</v>
      </c>
      <c r="N2933" s="31">
        <v>0.43</v>
      </c>
      <c r="O2933" s="31">
        <v>4.5</v>
      </c>
      <c r="P2933" s="31"/>
      <c r="W2933" s="16" t="s">
        <v>1562</v>
      </c>
      <c r="X2933" s="35">
        <v>41431</v>
      </c>
      <c r="Z2933" s="16">
        <v>0</v>
      </c>
      <c r="AA2933" s="30" t="s">
        <v>3655</v>
      </c>
      <c r="AB2933" s="30" t="s">
        <v>3643</v>
      </c>
    </row>
    <row r="2934" spans="1:28" s="16" customFormat="1">
      <c r="A2934" s="31">
        <v>15</v>
      </c>
      <c r="B2934" s="9" t="str">
        <f t="shared" si="136"/>
        <v>MCM Audio Select 55-2963</v>
      </c>
      <c r="C2934" s="31" t="s">
        <v>568</v>
      </c>
      <c r="D2934" s="31" t="s">
        <v>616</v>
      </c>
      <c r="E2934" s="40" t="s">
        <v>616</v>
      </c>
      <c r="F2934" s="31"/>
      <c r="G2934" s="31">
        <v>8</v>
      </c>
      <c r="H2934" s="31">
        <v>200</v>
      </c>
      <c r="I2934" s="31">
        <v>97</v>
      </c>
      <c r="J2934" s="31"/>
      <c r="K2934" s="31">
        <v>32</v>
      </c>
      <c r="L2934" s="31">
        <v>286</v>
      </c>
      <c r="M2934" s="31">
        <v>0.39</v>
      </c>
      <c r="N2934" s="31">
        <v>0.44</v>
      </c>
      <c r="O2934" s="31">
        <v>3.3</v>
      </c>
      <c r="P2934" s="31"/>
      <c r="W2934" s="16" t="s">
        <v>1562</v>
      </c>
      <c r="X2934" s="36">
        <v>41431</v>
      </c>
      <c r="Z2934" s="16">
        <v>0</v>
      </c>
      <c r="AA2934" s="30" t="s">
        <v>3655</v>
      </c>
      <c r="AB2934" s="30" t="s">
        <v>3643</v>
      </c>
    </row>
    <row r="2935" spans="1:28" s="16" customFormat="1">
      <c r="A2935" s="31">
        <v>18</v>
      </c>
      <c r="B2935" s="9" t="str">
        <f t="shared" si="136"/>
        <v>MCM Audio Select 55-2964</v>
      </c>
      <c r="C2935" s="31" t="s">
        <v>568</v>
      </c>
      <c r="D2935" s="31" t="s">
        <v>617</v>
      </c>
      <c r="E2935" s="40" t="s">
        <v>617</v>
      </c>
      <c r="F2935" s="31"/>
      <c r="G2935" s="31">
        <v>8</v>
      </c>
      <c r="H2935" s="31">
        <v>300</v>
      </c>
      <c r="I2935" s="31">
        <v>97</v>
      </c>
      <c r="J2935" s="31"/>
      <c r="K2935" s="31">
        <v>27</v>
      </c>
      <c r="L2935" s="31">
        <v>630.29999999999995</v>
      </c>
      <c r="M2935" s="31">
        <v>0.31</v>
      </c>
      <c r="N2935" s="31">
        <v>0.35</v>
      </c>
      <c r="O2935" s="31">
        <v>2.63</v>
      </c>
      <c r="P2935" s="31"/>
      <c r="W2935" s="16" t="s">
        <v>1562</v>
      </c>
      <c r="X2935" s="35">
        <v>41431</v>
      </c>
      <c r="Z2935" s="16">
        <v>0</v>
      </c>
      <c r="AA2935" s="30" t="s">
        <v>3655</v>
      </c>
      <c r="AB2935" s="30" t="s">
        <v>3643</v>
      </c>
    </row>
    <row r="2936" spans="1:28" s="16" customFormat="1">
      <c r="A2936" s="31">
        <v>6.5</v>
      </c>
      <c r="B2936" s="9" t="str">
        <f t="shared" si="136"/>
        <v>MCM Audio Select 55-2970</v>
      </c>
      <c r="C2936" s="31" t="s">
        <v>568</v>
      </c>
      <c r="D2936" s="31" t="s">
        <v>618</v>
      </c>
      <c r="E2936" s="40" t="s">
        <v>618</v>
      </c>
      <c r="F2936" s="31"/>
      <c r="G2936" s="31">
        <v>8</v>
      </c>
      <c r="H2936" s="31">
        <v>50</v>
      </c>
      <c r="I2936" s="31">
        <v>88</v>
      </c>
      <c r="J2936" s="31"/>
      <c r="K2936" s="31">
        <v>40</v>
      </c>
      <c r="L2936" s="31">
        <v>26.93</v>
      </c>
      <c r="M2936" s="31">
        <v>0.42</v>
      </c>
      <c r="N2936" s="31">
        <v>0.48</v>
      </c>
      <c r="O2936" s="31">
        <v>3.66</v>
      </c>
      <c r="P2936" s="31"/>
      <c r="W2936" s="16" t="s">
        <v>1562</v>
      </c>
      <c r="X2936" s="36">
        <v>41431</v>
      </c>
      <c r="Z2936" s="16">
        <v>0</v>
      </c>
      <c r="AA2936" s="30" t="s">
        <v>3656</v>
      </c>
      <c r="AB2936" s="30" t="s">
        <v>3643</v>
      </c>
    </row>
    <row r="2937" spans="1:28" s="16" customFormat="1">
      <c r="A2937" s="31">
        <v>8</v>
      </c>
      <c r="B2937" s="9" t="str">
        <f t="shared" si="136"/>
        <v>MCM Audio Select 55-2971</v>
      </c>
      <c r="C2937" s="31" t="s">
        <v>568</v>
      </c>
      <c r="D2937" s="31" t="s">
        <v>619</v>
      </c>
      <c r="E2937" s="40" t="s">
        <v>619</v>
      </c>
      <c r="F2937" s="31"/>
      <c r="G2937" s="31">
        <v>8</v>
      </c>
      <c r="H2937" s="31">
        <v>70</v>
      </c>
      <c r="I2937" s="31">
        <v>89</v>
      </c>
      <c r="J2937" s="31"/>
      <c r="K2937" s="31">
        <v>29</v>
      </c>
      <c r="L2937" s="31">
        <v>98.26</v>
      </c>
      <c r="M2937" s="31">
        <v>0.45</v>
      </c>
      <c r="N2937" s="31">
        <v>0.52</v>
      </c>
      <c r="O2937" s="31">
        <v>3.4</v>
      </c>
      <c r="P2937" s="31"/>
      <c r="W2937" s="16" t="s">
        <v>1562</v>
      </c>
      <c r="X2937" s="35">
        <v>41431</v>
      </c>
      <c r="Z2937" s="16">
        <v>0</v>
      </c>
      <c r="AA2937" s="30" t="s">
        <v>3656</v>
      </c>
      <c r="AB2937" s="30" t="s">
        <v>3643</v>
      </c>
    </row>
    <row r="2938" spans="1:28" s="16" customFormat="1">
      <c r="A2938" s="31">
        <v>10</v>
      </c>
      <c r="B2938" s="9" t="str">
        <f t="shared" si="136"/>
        <v>MCM Audio Select 55-2972</v>
      </c>
      <c r="C2938" s="31" t="s">
        <v>568</v>
      </c>
      <c r="D2938" s="31" t="s">
        <v>620</v>
      </c>
      <c r="E2938" s="40" t="s">
        <v>620</v>
      </c>
      <c r="F2938" s="31"/>
      <c r="G2938" s="31">
        <v>8</v>
      </c>
      <c r="H2938" s="31">
        <v>100</v>
      </c>
      <c r="I2938" s="31">
        <v>90</v>
      </c>
      <c r="J2938" s="31"/>
      <c r="K2938" s="31">
        <v>40</v>
      </c>
      <c r="L2938" s="31">
        <v>82.27</v>
      </c>
      <c r="M2938" s="31">
        <v>0.45</v>
      </c>
      <c r="N2938" s="31">
        <v>0.55000000000000004</v>
      </c>
      <c r="O2938" s="31">
        <v>2.4900000000000002</v>
      </c>
      <c r="P2938" s="31"/>
      <c r="W2938" s="16" t="s">
        <v>1562</v>
      </c>
      <c r="X2938" s="36">
        <v>41431</v>
      </c>
      <c r="Z2938" s="16">
        <v>0</v>
      </c>
      <c r="AA2938" s="30" t="s">
        <v>3656</v>
      </c>
      <c r="AB2938" s="30" t="s">
        <v>3643</v>
      </c>
    </row>
    <row r="2939" spans="1:28" s="16" customFormat="1">
      <c r="A2939" s="31">
        <v>12</v>
      </c>
      <c r="B2939" s="9" t="str">
        <f t="shared" si="136"/>
        <v>MCM Audio Select 55-2973</v>
      </c>
      <c r="C2939" s="31" t="s">
        <v>568</v>
      </c>
      <c r="D2939" s="31" t="s">
        <v>621</v>
      </c>
      <c r="E2939" s="40" t="s">
        <v>621</v>
      </c>
      <c r="F2939" s="31"/>
      <c r="G2939" s="31">
        <v>8</v>
      </c>
      <c r="H2939" s="31">
        <v>120</v>
      </c>
      <c r="I2939" s="31">
        <v>91</v>
      </c>
      <c r="J2939" s="31"/>
      <c r="K2939" s="31">
        <v>42</v>
      </c>
      <c r="L2939" s="31">
        <v>122.6</v>
      </c>
      <c r="M2939" s="31">
        <v>0.47</v>
      </c>
      <c r="N2939" s="31">
        <v>0.56999999999999995</v>
      </c>
      <c r="O2939" s="31">
        <v>3.24</v>
      </c>
      <c r="P2939" s="31"/>
      <c r="W2939" s="16" t="s">
        <v>1562</v>
      </c>
      <c r="X2939" s="35">
        <v>41431</v>
      </c>
      <c r="Z2939" s="16">
        <v>0</v>
      </c>
      <c r="AA2939" s="30" t="s">
        <v>3656</v>
      </c>
      <c r="AB2939" s="30" t="s">
        <v>3643</v>
      </c>
    </row>
    <row r="2940" spans="1:28" s="16" customFormat="1">
      <c r="A2940" s="31">
        <v>15</v>
      </c>
      <c r="B2940" s="9" t="str">
        <f t="shared" si="136"/>
        <v>MCM Audio Select 55-2974</v>
      </c>
      <c r="C2940" s="31" t="s">
        <v>568</v>
      </c>
      <c r="D2940" s="31" t="s">
        <v>622</v>
      </c>
      <c r="E2940" s="40" t="s">
        <v>622</v>
      </c>
      <c r="F2940" s="31"/>
      <c r="G2940" s="31">
        <v>8</v>
      </c>
      <c r="H2940" s="31">
        <v>200</v>
      </c>
      <c r="I2940" s="31">
        <v>92</v>
      </c>
      <c r="J2940" s="31"/>
      <c r="K2940" s="31">
        <v>33</v>
      </c>
      <c r="L2940" s="31">
        <v>322.23</v>
      </c>
      <c r="M2940" s="31">
        <v>0.47</v>
      </c>
      <c r="N2940" s="31">
        <v>0.56000000000000005</v>
      </c>
      <c r="O2940" s="31">
        <v>3.08</v>
      </c>
      <c r="P2940" s="31"/>
      <c r="W2940" s="16" t="s">
        <v>1562</v>
      </c>
      <c r="X2940" s="36">
        <v>41431</v>
      </c>
      <c r="Z2940" s="16">
        <v>0</v>
      </c>
      <c r="AA2940" s="30" t="s">
        <v>3656</v>
      </c>
      <c r="AB2940" s="30" t="s">
        <v>3643</v>
      </c>
    </row>
    <row r="2941" spans="1:28" s="16" customFormat="1">
      <c r="A2941" s="31">
        <v>10</v>
      </c>
      <c r="B2941" s="9" t="str">
        <f t="shared" si="136"/>
        <v>MCM Audio Select 55-2981</v>
      </c>
      <c r="C2941" s="31" t="s">
        <v>568</v>
      </c>
      <c r="D2941" s="31" t="s">
        <v>623</v>
      </c>
      <c r="E2941" s="40" t="s">
        <v>623</v>
      </c>
      <c r="F2941" s="31"/>
      <c r="G2941" s="31">
        <v>8</v>
      </c>
      <c r="H2941" s="31">
        <v>200</v>
      </c>
      <c r="I2941" s="31">
        <v>93</v>
      </c>
      <c r="J2941" s="31"/>
      <c r="K2941" s="31">
        <v>42</v>
      </c>
      <c r="L2941" s="31">
        <v>58.08</v>
      </c>
      <c r="M2941" s="31">
        <v>0.54</v>
      </c>
      <c r="N2941" s="31">
        <v>0.66</v>
      </c>
      <c r="O2941" s="31">
        <v>3.08</v>
      </c>
      <c r="P2941" s="31"/>
      <c r="W2941" s="16" t="s">
        <v>1562</v>
      </c>
      <c r="X2941" s="35">
        <v>41431</v>
      </c>
      <c r="Z2941" s="16">
        <v>0</v>
      </c>
      <c r="AA2941" s="30" t="s">
        <v>3657</v>
      </c>
      <c r="AB2941" s="30" t="s">
        <v>3643</v>
      </c>
    </row>
    <row r="2942" spans="1:28" s="16" customFormat="1">
      <c r="A2942" s="31">
        <v>12</v>
      </c>
      <c r="B2942" s="9" t="str">
        <f t="shared" si="136"/>
        <v>MCM Audio Select 55-2982</v>
      </c>
      <c r="C2942" s="31" t="s">
        <v>568</v>
      </c>
      <c r="D2942" s="31" t="s">
        <v>624</v>
      </c>
      <c r="E2942" s="40" t="s">
        <v>624</v>
      </c>
      <c r="F2942" s="31"/>
      <c r="G2942" s="31">
        <v>8</v>
      </c>
      <c r="H2942" s="31">
        <v>350</v>
      </c>
      <c r="I2942" s="31">
        <v>96</v>
      </c>
      <c r="J2942" s="31"/>
      <c r="K2942" s="31">
        <v>36</v>
      </c>
      <c r="L2942" s="31">
        <v>121.67</v>
      </c>
      <c r="M2942" s="31">
        <v>0.41</v>
      </c>
      <c r="N2942" s="31">
        <v>0.48</v>
      </c>
      <c r="O2942" s="31">
        <v>2.82</v>
      </c>
      <c r="P2942" s="31"/>
      <c r="W2942" s="16" t="s">
        <v>1562</v>
      </c>
      <c r="X2942" s="36">
        <v>41431</v>
      </c>
      <c r="Z2942" s="16">
        <v>0</v>
      </c>
      <c r="AA2942" s="30" t="s">
        <v>3657</v>
      </c>
      <c r="AB2942" s="30" t="s">
        <v>3643</v>
      </c>
    </row>
    <row r="2943" spans="1:28" s="16" customFormat="1">
      <c r="A2943" s="31">
        <v>15</v>
      </c>
      <c r="B2943" s="9" t="str">
        <f t="shared" si="136"/>
        <v>MCM Audio Select 55-2983</v>
      </c>
      <c r="C2943" s="31" t="s">
        <v>568</v>
      </c>
      <c r="D2943" s="31" t="s">
        <v>625</v>
      </c>
      <c r="E2943" s="40" t="s">
        <v>625</v>
      </c>
      <c r="F2943" s="31"/>
      <c r="G2943" s="31">
        <v>8</v>
      </c>
      <c r="H2943" s="31">
        <v>500</v>
      </c>
      <c r="I2943" s="31">
        <v>98</v>
      </c>
      <c r="J2943" s="31"/>
      <c r="K2943" s="31">
        <v>44</v>
      </c>
      <c r="L2943" s="31">
        <v>127.52</v>
      </c>
      <c r="M2943" s="31">
        <v>0.46</v>
      </c>
      <c r="N2943" s="31">
        <v>0.55000000000000004</v>
      </c>
      <c r="O2943" s="31">
        <v>2.89</v>
      </c>
      <c r="P2943" s="31"/>
      <c r="W2943" s="16" t="s">
        <v>1562</v>
      </c>
      <c r="X2943" s="35">
        <v>41431</v>
      </c>
      <c r="Z2943" s="16">
        <v>0</v>
      </c>
      <c r="AA2943" s="30" t="s">
        <v>3657</v>
      </c>
      <c r="AB2943" s="30" t="s">
        <v>3643</v>
      </c>
    </row>
    <row r="2944" spans="1:28" s="16" customFormat="1">
      <c r="A2944" s="31">
        <v>18</v>
      </c>
      <c r="B2944" s="9" t="str">
        <f t="shared" si="136"/>
        <v>MCM Audio Select 55-2984</v>
      </c>
      <c r="C2944" s="31" t="s">
        <v>568</v>
      </c>
      <c r="D2944" s="31" t="s">
        <v>626</v>
      </c>
      <c r="E2944" s="40" t="s">
        <v>626</v>
      </c>
      <c r="F2944" s="31"/>
      <c r="G2944" s="31">
        <v>8</v>
      </c>
      <c r="H2944" s="31">
        <v>700</v>
      </c>
      <c r="I2944" s="31">
        <v>99</v>
      </c>
      <c r="J2944" s="31"/>
      <c r="K2944" s="31">
        <v>27</v>
      </c>
      <c r="L2944" s="31">
        <v>473.84</v>
      </c>
      <c r="M2944" s="31">
        <v>0.4</v>
      </c>
      <c r="N2944" s="31">
        <v>0.47</v>
      </c>
      <c r="O2944" s="31">
        <v>2.76</v>
      </c>
      <c r="P2944" s="31"/>
      <c r="W2944" s="16" t="s">
        <v>1562</v>
      </c>
      <c r="X2944" s="36">
        <v>41431</v>
      </c>
      <c r="Z2944" s="16">
        <v>0</v>
      </c>
      <c r="AA2944" s="30" t="s">
        <v>3657</v>
      </c>
      <c r="AB2944" s="30" t="s">
        <v>3643</v>
      </c>
    </row>
    <row r="2945" spans="1:28" s="16" customFormat="1">
      <c r="A2945" s="31">
        <v>21</v>
      </c>
      <c r="B2945" s="9" t="str">
        <f t="shared" si="136"/>
        <v>MCM Audio Select 55-2985</v>
      </c>
      <c r="C2945" s="31" t="s">
        <v>568</v>
      </c>
      <c r="D2945" s="31" t="s">
        <v>627</v>
      </c>
      <c r="E2945" s="40" t="s">
        <v>627</v>
      </c>
      <c r="F2945" s="31"/>
      <c r="G2945" s="31">
        <v>8</v>
      </c>
      <c r="H2945" s="31">
        <v>800</v>
      </c>
      <c r="I2945" s="31">
        <v>99</v>
      </c>
      <c r="J2945" s="31"/>
      <c r="K2945" s="31">
        <v>26</v>
      </c>
      <c r="L2945" s="31">
        <v>705</v>
      </c>
      <c r="M2945" s="31">
        <v>0.38</v>
      </c>
      <c r="N2945" s="31">
        <v>0.43</v>
      </c>
      <c r="O2945" s="31">
        <v>3.51</v>
      </c>
      <c r="P2945" s="31"/>
      <c r="W2945" s="16" t="s">
        <v>1562</v>
      </c>
      <c r="X2945" s="35">
        <v>41431</v>
      </c>
      <c r="Z2945" s="16">
        <v>0</v>
      </c>
      <c r="AA2945" s="30" t="s">
        <v>3657</v>
      </c>
      <c r="AB2945" s="30" t="s">
        <v>3643</v>
      </c>
    </row>
    <row r="2946" spans="1:28" s="16" customFormat="1">
      <c r="A2946" s="31">
        <v>6.5</v>
      </c>
      <c r="B2946" s="9" t="str">
        <f t="shared" si="136"/>
        <v>MCM Audio Select 55-3185</v>
      </c>
      <c r="C2946" s="31" t="s">
        <v>568</v>
      </c>
      <c r="D2946" s="31" t="s">
        <v>628</v>
      </c>
      <c r="E2946" s="40" t="s">
        <v>628</v>
      </c>
      <c r="F2946" s="31"/>
      <c r="G2946" s="31">
        <v>8</v>
      </c>
      <c r="H2946" s="31">
        <v>45</v>
      </c>
      <c r="I2946" s="31">
        <v>88</v>
      </c>
      <c r="J2946" s="31"/>
      <c r="K2946" s="31">
        <v>45</v>
      </c>
      <c r="L2946" s="31">
        <v>21.74</v>
      </c>
      <c r="M2946" s="31">
        <v>0.45</v>
      </c>
      <c r="N2946" s="31">
        <v>0.61</v>
      </c>
      <c r="O2946" s="31">
        <v>1.7</v>
      </c>
      <c r="P2946" s="31"/>
      <c r="W2946" s="16" t="s">
        <v>1562</v>
      </c>
      <c r="X2946" s="36">
        <v>41431</v>
      </c>
      <c r="Z2946" s="16">
        <v>0</v>
      </c>
      <c r="AA2946" s="30" t="s">
        <v>3658</v>
      </c>
      <c r="AB2946" s="30" t="s">
        <v>3640</v>
      </c>
    </row>
    <row r="2947" spans="1:28" s="16" customFormat="1">
      <c r="A2947" s="31">
        <v>8</v>
      </c>
      <c r="B2947" s="9" t="str">
        <f t="shared" ref="B2947:B3009" si="137">CONCATENATE(C2947,CHAR(32),D2947)</f>
        <v>MCM Audio Select 55-3190</v>
      </c>
      <c r="C2947" s="31" t="s">
        <v>568</v>
      </c>
      <c r="D2947" s="31" t="s">
        <v>629</v>
      </c>
      <c r="E2947" s="40" t="s">
        <v>629</v>
      </c>
      <c r="F2947" s="31"/>
      <c r="G2947" s="31">
        <v>8</v>
      </c>
      <c r="H2947" s="31">
        <v>70</v>
      </c>
      <c r="I2947" s="31">
        <v>89</v>
      </c>
      <c r="J2947" s="31"/>
      <c r="K2947" s="31">
        <v>35</v>
      </c>
      <c r="L2947" s="31">
        <v>57.09</v>
      </c>
      <c r="M2947" s="31">
        <v>0.36</v>
      </c>
      <c r="N2947" s="31">
        <v>0.44</v>
      </c>
      <c r="O2947" s="31">
        <v>1.92</v>
      </c>
      <c r="P2947" s="31"/>
      <c r="W2947" s="16" t="s">
        <v>1562</v>
      </c>
      <c r="X2947" s="35">
        <v>41431</v>
      </c>
      <c r="Z2947" s="16">
        <v>0</v>
      </c>
      <c r="AA2947" s="30" t="s">
        <v>3658</v>
      </c>
      <c r="AB2947" s="30" t="s">
        <v>3640</v>
      </c>
    </row>
    <row r="2948" spans="1:28" s="16" customFormat="1">
      <c r="A2948" s="31">
        <v>8</v>
      </c>
      <c r="B2948" s="9" t="str">
        <f t="shared" si="137"/>
        <v>MCM Audio Select 55-3550</v>
      </c>
      <c r="C2948" s="31" t="s">
        <v>568</v>
      </c>
      <c r="D2948" s="31" t="s">
        <v>630</v>
      </c>
      <c r="E2948" s="40" t="s">
        <v>630</v>
      </c>
      <c r="F2948" s="31"/>
      <c r="G2948" s="31">
        <v>8</v>
      </c>
      <c r="H2948" s="31">
        <v>75</v>
      </c>
      <c r="I2948" s="31">
        <v>92</v>
      </c>
      <c r="J2948" s="31"/>
      <c r="K2948" s="31">
        <v>29</v>
      </c>
      <c r="L2948" s="31">
        <v>80.459999999999994</v>
      </c>
      <c r="M2948" s="31">
        <v>0.17</v>
      </c>
      <c r="N2948" s="31">
        <v>0.17</v>
      </c>
      <c r="O2948" s="31">
        <v>8.73</v>
      </c>
      <c r="P2948" s="31"/>
      <c r="W2948" s="16" t="s">
        <v>1562</v>
      </c>
      <c r="X2948" s="36">
        <v>41431</v>
      </c>
      <c r="Z2948" s="16">
        <v>0</v>
      </c>
      <c r="AA2948" s="30" t="s">
        <v>3659</v>
      </c>
      <c r="AB2948" s="30" t="s">
        <v>3639</v>
      </c>
    </row>
    <row r="2949" spans="1:28" s="16" customFormat="1">
      <c r="A2949" s="31">
        <v>4</v>
      </c>
      <c r="B2949" s="9" t="str">
        <f t="shared" si="137"/>
        <v>MCM Audio Select 55-3840</v>
      </c>
      <c r="C2949" s="31" t="s">
        <v>568</v>
      </c>
      <c r="D2949" s="31" t="s">
        <v>631</v>
      </c>
      <c r="E2949" s="40" t="s">
        <v>631</v>
      </c>
      <c r="F2949" s="31"/>
      <c r="G2949" s="31">
        <v>8</v>
      </c>
      <c r="H2949" s="31">
        <v>40</v>
      </c>
      <c r="I2949" s="31">
        <v>85</v>
      </c>
      <c r="J2949" s="31"/>
      <c r="K2949" s="31">
        <v>110</v>
      </c>
      <c r="L2949" s="31">
        <v>1.63</v>
      </c>
      <c r="M2949" s="31">
        <v>0.69</v>
      </c>
      <c r="N2949" s="31">
        <v>0.95</v>
      </c>
      <c r="O2949" s="31">
        <v>2.4500000000000002</v>
      </c>
      <c r="P2949" s="31"/>
      <c r="W2949" s="16" t="s">
        <v>1562</v>
      </c>
      <c r="X2949" s="35">
        <v>41431</v>
      </c>
      <c r="Z2949" s="16">
        <v>0</v>
      </c>
      <c r="AA2949" s="30" t="s">
        <v>3659</v>
      </c>
      <c r="AB2949" s="30" t="s">
        <v>3639</v>
      </c>
    </row>
    <row r="2950" spans="1:28" s="16" customFormat="1">
      <c r="A2950" s="31">
        <v>4</v>
      </c>
      <c r="B2950" s="9" t="str">
        <f t="shared" si="137"/>
        <v>MCM Audio Select 55-3853</v>
      </c>
      <c r="C2950" s="31" t="s">
        <v>568</v>
      </c>
      <c r="D2950" s="31" t="s">
        <v>632</v>
      </c>
      <c r="E2950" s="40" t="s">
        <v>632</v>
      </c>
      <c r="F2950" s="31"/>
      <c r="G2950" s="31">
        <v>8</v>
      </c>
      <c r="H2950" s="31">
        <v>20</v>
      </c>
      <c r="I2950" s="31">
        <v>86</v>
      </c>
      <c r="J2950" s="31"/>
      <c r="K2950" s="31">
        <v>60</v>
      </c>
      <c r="L2950" s="31">
        <v>4.1399999999999997</v>
      </c>
      <c r="M2950" s="31">
        <v>0.43</v>
      </c>
      <c r="N2950" s="31">
        <v>0.55000000000000004</v>
      </c>
      <c r="O2950" s="31">
        <v>1.93</v>
      </c>
      <c r="P2950" s="31"/>
      <c r="W2950" s="16" t="s">
        <v>1562</v>
      </c>
      <c r="X2950" s="36">
        <v>41431</v>
      </c>
      <c r="Z2950" s="16">
        <v>0</v>
      </c>
      <c r="AA2950" s="30" t="s">
        <v>3651</v>
      </c>
      <c r="AB2950" s="30" t="s">
        <v>3646</v>
      </c>
    </row>
    <row r="2951" spans="1:28" s="16" customFormat="1">
      <c r="A2951" s="31">
        <v>6.5</v>
      </c>
      <c r="B2951" s="9" t="str">
        <f t="shared" si="137"/>
        <v>MCM Audio Select 55-3862</v>
      </c>
      <c r="C2951" s="31" t="s">
        <v>568</v>
      </c>
      <c r="D2951" s="31" t="s">
        <v>633</v>
      </c>
      <c r="E2951" s="40" t="s">
        <v>633</v>
      </c>
      <c r="F2951" s="31"/>
      <c r="G2951" s="31">
        <v>8</v>
      </c>
      <c r="H2951" s="31">
        <v>75</v>
      </c>
      <c r="I2951" s="31">
        <v>88</v>
      </c>
      <c r="J2951" s="31"/>
      <c r="K2951" s="31">
        <v>35</v>
      </c>
      <c r="L2951" s="31">
        <v>20.05</v>
      </c>
      <c r="M2951" s="31">
        <v>0.27</v>
      </c>
      <c r="N2951" s="31">
        <v>0.3</v>
      </c>
      <c r="O2951" s="31">
        <v>2.62</v>
      </c>
      <c r="P2951" s="31"/>
      <c r="W2951" s="16" t="s">
        <v>1562</v>
      </c>
      <c r="X2951" s="35">
        <v>41431</v>
      </c>
      <c r="Z2951" s="16">
        <v>0</v>
      </c>
      <c r="AA2951" s="30" t="s">
        <v>3651</v>
      </c>
      <c r="AB2951" s="30" t="s">
        <v>3646</v>
      </c>
    </row>
    <row r="2952" spans="1:28" s="16" customFormat="1">
      <c r="A2952" s="31">
        <v>5</v>
      </c>
      <c r="B2952" s="9" t="str">
        <f t="shared" si="137"/>
        <v>MCM Audio Select 55-3870</v>
      </c>
      <c r="C2952" s="31" t="s">
        <v>568</v>
      </c>
      <c r="D2952" s="31" t="s">
        <v>634</v>
      </c>
      <c r="E2952" s="40" t="s">
        <v>634</v>
      </c>
      <c r="F2952" s="31"/>
      <c r="G2952" s="31">
        <v>8</v>
      </c>
      <c r="H2952" s="31">
        <v>50</v>
      </c>
      <c r="I2952" s="31">
        <v>87</v>
      </c>
      <c r="J2952" s="31"/>
      <c r="K2952" s="31">
        <v>65</v>
      </c>
      <c r="L2952" s="31">
        <v>5.73</v>
      </c>
      <c r="M2952" s="31">
        <v>0.5</v>
      </c>
      <c r="N2952" s="31">
        <v>0.65</v>
      </c>
      <c r="O2952" s="31">
        <v>2.25</v>
      </c>
      <c r="P2952" s="31"/>
      <c r="W2952" s="16" t="s">
        <v>1562</v>
      </c>
      <c r="X2952" s="36">
        <v>41431</v>
      </c>
      <c r="Z2952" s="16">
        <v>0</v>
      </c>
      <c r="AA2952" s="30" t="s">
        <v>3651</v>
      </c>
      <c r="AB2952" s="30" t="s">
        <v>3646</v>
      </c>
    </row>
    <row r="2953" spans="1:28" s="16" customFormat="1">
      <c r="A2953" s="31">
        <v>6</v>
      </c>
      <c r="B2953" s="9" t="str">
        <f t="shared" si="137"/>
        <v>Pyle PPA6</v>
      </c>
      <c r="C2953" s="31" t="s">
        <v>340</v>
      </c>
      <c r="D2953" s="31" t="s">
        <v>635</v>
      </c>
      <c r="E2953" s="40" t="s">
        <v>636</v>
      </c>
      <c r="F2953" s="31"/>
      <c r="G2953" s="31">
        <v>8</v>
      </c>
      <c r="H2953" s="31">
        <v>150</v>
      </c>
      <c r="I2953" s="31">
        <v>89</v>
      </c>
      <c r="J2953" s="31"/>
      <c r="K2953" s="31">
        <v>94</v>
      </c>
      <c r="L2953" s="31">
        <v>4.1900000000000004</v>
      </c>
      <c r="M2953" s="31">
        <v>0.89</v>
      </c>
      <c r="N2953" s="31">
        <v>1.27</v>
      </c>
      <c r="O2953" s="31">
        <v>2.97</v>
      </c>
      <c r="P2953" s="31"/>
      <c r="W2953" s="16" t="s">
        <v>1562</v>
      </c>
      <c r="X2953" s="35">
        <v>41431</v>
      </c>
      <c r="Z2953" s="16">
        <v>0</v>
      </c>
      <c r="AA2953" s="30" t="s">
        <v>3660</v>
      </c>
      <c r="AB2953" s="30" t="s">
        <v>3643</v>
      </c>
    </row>
    <row r="2954" spans="1:28" s="16" customFormat="1">
      <c r="A2954" s="31">
        <v>8</v>
      </c>
      <c r="B2954" s="9" t="str">
        <f t="shared" si="137"/>
        <v>Pyle PPA8</v>
      </c>
      <c r="C2954" s="31" t="s">
        <v>340</v>
      </c>
      <c r="D2954" s="31" t="s">
        <v>637</v>
      </c>
      <c r="E2954" s="40" t="s">
        <v>638</v>
      </c>
      <c r="F2954" s="31"/>
      <c r="G2954" s="31">
        <v>8</v>
      </c>
      <c r="H2954" s="31">
        <v>200</v>
      </c>
      <c r="I2954" s="31">
        <v>89</v>
      </c>
      <c r="J2954" s="31"/>
      <c r="K2954" s="31">
        <v>61</v>
      </c>
      <c r="L2954" s="31">
        <v>19.71</v>
      </c>
      <c r="M2954" s="31">
        <v>0.69</v>
      </c>
      <c r="N2954" s="31">
        <v>0.99</v>
      </c>
      <c r="O2954" s="31">
        <v>2.99</v>
      </c>
      <c r="P2954" s="31"/>
      <c r="W2954" s="16" t="s">
        <v>1562</v>
      </c>
      <c r="X2954" s="36">
        <v>41431</v>
      </c>
      <c r="Z2954" s="16">
        <v>0</v>
      </c>
      <c r="AA2954" s="30" t="s">
        <v>3660</v>
      </c>
      <c r="AB2954" s="30" t="s">
        <v>3643</v>
      </c>
    </row>
    <row r="2955" spans="1:28" s="16" customFormat="1">
      <c r="A2955" s="31">
        <v>10</v>
      </c>
      <c r="B2955" s="9" t="str">
        <f t="shared" si="137"/>
        <v>Pyle PPA10</v>
      </c>
      <c r="C2955" s="31" t="s">
        <v>340</v>
      </c>
      <c r="D2955" s="31" t="s">
        <v>639</v>
      </c>
      <c r="E2955" s="40" t="s">
        <v>640</v>
      </c>
      <c r="F2955" s="31"/>
      <c r="G2955" s="31">
        <v>8</v>
      </c>
      <c r="H2955" s="31">
        <v>200</v>
      </c>
      <c r="I2955" s="31">
        <v>89</v>
      </c>
      <c r="J2955" s="31"/>
      <c r="K2955" s="31">
        <v>45</v>
      </c>
      <c r="L2955" s="31">
        <v>47.86</v>
      </c>
      <c r="M2955" s="31">
        <v>0.68</v>
      </c>
      <c r="N2955" s="31">
        <v>0.91</v>
      </c>
      <c r="O2955" s="31">
        <v>2.67</v>
      </c>
      <c r="P2955" s="31"/>
      <c r="W2955" s="16" t="s">
        <v>1562</v>
      </c>
      <c r="X2955" s="35">
        <v>41431</v>
      </c>
      <c r="Z2955" s="16">
        <v>0</v>
      </c>
      <c r="AA2955" s="30" t="s">
        <v>3660</v>
      </c>
      <c r="AB2955" s="30" t="s">
        <v>3643</v>
      </c>
    </row>
    <row r="2956" spans="1:28" s="16" customFormat="1">
      <c r="A2956" s="31">
        <v>12</v>
      </c>
      <c r="B2956" s="9" t="str">
        <f t="shared" si="137"/>
        <v>Pyle PPA12</v>
      </c>
      <c r="C2956" s="31" t="s">
        <v>340</v>
      </c>
      <c r="D2956" s="31" t="s">
        <v>641</v>
      </c>
      <c r="E2956" s="40" t="s">
        <v>642</v>
      </c>
      <c r="F2956" s="31"/>
      <c r="G2956" s="31">
        <v>8</v>
      </c>
      <c r="H2956" s="31">
        <v>200</v>
      </c>
      <c r="I2956" s="31">
        <v>90</v>
      </c>
      <c r="J2956" s="31"/>
      <c r="K2956" s="31">
        <v>36</v>
      </c>
      <c r="L2956" s="31">
        <v>127.91</v>
      </c>
      <c r="M2956" s="31">
        <v>0.66</v>
      </c>
      <c r="N2956" s="31">
        <v>0.88</v>
      </c>
      <c r="O2956" s="31">
        <v>2.62</v>
      </c>
      <c r="P2956" s="31"/>
      <c r="W2956" s="16" t="s">
        <v>1562</v>
      </c>
      <c r="X2956" s="36">
        <v>41431</v>
      </c>
      <c r="Z2956" s="16">
        <v>0</v>
      </c>
      <c r="AA2956" s="30" t="s">
        <v>3660</v>
      </c>
      <c r="AB2956" s="30" t="s">
        <v>3643</v>
      </c>
    </row>
    <row r="2957" spans="1:28" s="16" customFormat="1">
      <c r="A2957" s="31">
        <v>15</v>
      </c>
      <c r="B2957" s="9" t="str">
        <f t="shared" si="137"/>
        <v>Pyle PPA15</v>
      </c>
      <c r="C2957" s="31" t="s">
        <v>340</v>
      </c>
      <c r="D2957" s="31" t="s">
        <v>643</v>
      </c>
      <c r="E2957" s="40" t="s">
        <v>644</v>
      </c>
      <c r="F2957" s="31"/>
      <c r="G2957" s="31">
        <v>8</v>
      </c>
      <c r="H2957" s="31">
        <v>250</v>
      </c>
      <c r="I2957" s="31">
        <v>90</v>
      </c>
      <c r="J2957" s="31"/>
      <c r="K2957" s="31">
        <v>27</v>
      </c>
      <c r="L2957" s="31">
        <v>321.58999999999997</v>
      </c>
      <c r="M2957" s="31">
        <v>0.67</v>
      </c>
      <c r="N2957" s="31">
        <v>0.89</v>
      </c>
      <c r="O2957" s="31">
        <v>2.69</v>
      </c>
      <c r="P2957" s="31"/>
      <c r="W2957" s="16" t="s">
        <v>1562</v>
      </c>
      <c r="X2957" s="35">
        <v>41431</v>
      </c>
      <c r="Z2957" s="16">
        <v>0</v>
      </c>
      <c r="AA2957" s="30" t="s">
        <v>3660</v>
      </c>
      <c r="AB2957" s="30" t="s">
        <v>3643</v>
      </c>
    </row>
    <row r="2958" spans="1:28" s="16" customFormat="1">
      <c r="A2958" s="31">
        <v>18</v>
      </c>
      <c r="B2958" s="9" t="str">
        <f t="shared" si="137"/>
        <v>Pyle PPA18</v>
      </c>
      <c r="C2958" s="31" t="s">
        <v>340</v>
      </c>
      <c r="D2958" s="31" t="s">
        <v>645</v>
      </c>
      <c r="E2958" s="40" t="s">
        <v>646</v>
      </c>
      <c r="F2958" s="31"/>
      <c r="G2958" s="31">
        <v>8</v>
      </c>
      <c r="H2958" s="31">
        <v>300</v>
      </c>
      <c r="I2958" s="31">
        <v>94</v>
      </c>
      <c r="J2958" s="31"/>
      <c r="K2958" s="31">
        <v>24</v>
      </c>
      <c r="L2958" s="31">
        <v>503.19</v>
      </c>
      <c r="M2958" s="31">
        <v>0.39</v>
      </c>
      <c r="N2958" s="31">
        <v>0.55000000000000004</v>
      </c>
      <c r="O2958" s="31">
        <v>1.34</v>
      </c>
      <c r="P2958" s="31"/>
      <c r="W2958" s="16" t="s">
        <v>1562</v>
      </c>
      <c r="X2958" s="36">
        <v>41431</v>
      </c>
      <c r="Z2958" s="16">
        <v>0</v>
      </c>
      <c r="AA2958" s="30" t="s">
        <v>3660</v>
      </c>
      <c r="AB2958" s="30" t="s">
        <v>3643</v>
      </c>
    </row>
    <row r="2959" spans="1:28" s="16" customFormat="1">
      <c r="A2959" s="31">
        <v>5.25</v>
      </c>
      <c r="B2959" s="9" t="str">
        <f t="shared" si="137"/>
        <v>Pyle PDMW5</v>
      </c>
      <c r="C2959" s="31" t="s">
        <v>340</v>
      </c>
      <c r="D2959" s="31" t="s">
        <v>341</v>
      </c>
      <c r="E2959" s="40" t="s">
        <v>647</v>
      </c>
      <c r="F2959" s="31"/>
      <c r="G2959" s="31">
        <v>8</v>
      </c>
      <c r="H2959" s="31">
        <v>100</v>
      </c>
      <c r="I2959" s="31">
        <v>90</v>
      </c>
      <c r="J2959" s="31"/>
      <c r="K2959" s="31"/>
      <c r="L2959" s="31"/>
      <c r="M2959" s="31"/>
      <c r="N2959" s="31"/>
      <c r="O2959" s="31"/>
      <c r="P2959" s="31"/>
      <c r="W2959" s="16" t="s">
        <v>1562</v>
      </c>
      <c r="X2959" s="35">
        <v>41431</v>
      </c>
      <c r="Z2959" s="16">
        <v>0</v>
      </c>
      <c r="AA2959" s="30" t="s">
        <v>3661</v>
      </c>
      <c r="AB2959" s="30" t="s">
        <v>3643</v>
      </c>
    </row>
    <row r="2960" spans="1:28" s="16" customFormat="1">
      <c r="A2960" s="31">
        <v>6.5</v>
      </c>
      <c r="B2960" s="9" t="str">
        <f t="shared" si="137"/>
        <v>Pyle PDMW6</v>
      </c>
      <c r="C2960" s="31" t="s">
        <v>340</v>
      </c>
      <c r="D2960" s="31" t="s">
        <v>343</v>
      </c>
      <c r="E2960" s="40" t="s">
        <v>648</v>
      </c>
      <c r="F2960" s="31"/>
      <c r="G2960" s="31">
        <v>8</v>
      </c>
      <c r="H2960" s="31">
        <v>125</v>
      </c>
      <c r="I2960" s="31">
        <v>92</v>
      </c>
      <c r="J2960" s="31"/>
      <c r="K2960" s="31"/>
      <c r="L2960" s="31"/>
      <c r="M2960" s="31"/>
      <c r="N2960" s="31"/>
      <c r="O2960" s="31"/>
      <c r="P2960" s="31"/>
      <c r="W2960" s="16" t="s">
        <v>1562</v>
      </c>
      <c r="X2960" s="36">
        <v>41431</v>
      </c>
      <c r="Z2960" s="16">
        <v>0</v>
      </c>
      <c r="AA2960" s="30" t="s">
        <v>3661</v>
      </c>
      <c r="AB2960" s="30" t="s">
        <v>3643</v>
      </c>
    </row>
    <row r="2961" spans="1:28" s="16" customFormat="1">
      <c r="A2961" s="31">
        <v>6.5</v>
      </c>
      <c r="B2961" s="9" t="str">
        <f t="shared" si="137"/>
        <v>Pyle PMW6A</v>
      </c>
      <c r="C2961" s="31" t="s">
        <v>340</v>
      </c>
      <c r="D2961" s="31" t="s">
        <v>649</v>
      </c>
      <c r="E2961" s="40" t="s">
        <v>650</v>
      </c>
      <c r="F2961" s="31"/>
      <c r="G2961" s="31">
        <v>8</v>
      </c>
      <c r="H2961" s="31">
        <v>200</v>
      </c>
      <c r="I2961" s="31">
        <v>97</v>
      </c>
      <c r="J2961" s="31"/>
      <c r="K2961" s="31">
        <v>97</v>
      </c>
      <c r="L2961" s="31"/>
      <c r="M2961" s="31"/>
      <c r="N2961" s="31"/>
      <c r="O2961" s="31"/>
      <c r="P2961" s="31"/>
      <c r="W2961" s="16" t="s">
        <v>1562</v>
      </c>
      <c r="X2961" s="35">
        <v>41431</v>
      </c>
      <c r="Z2961" s="16">
        <v>0</v>
      </c>
      <c r="AA2961" s="30" t="s">
        <v>3661</v>
      </c>
      <c r="AB2961" s="30" t="s">
        <v>3643</v>
      </c>
    </row>
    <row r="2962" spans="1:28" s="16" customFormat="1">
      <c r="A2962" s="31">
        <v>15</v>
      </c>
      <c r="B2962" s="9" t="str">
        <f t="shared" si="137"/>
        <v>Pyle PDW15125</v>
      </c>
      <c r="C2962" s="31" t="s">
        <v>340</v>
      </c>
      <c r="D2962" s="31" t="s">
        <v>651</v>
      </c>
      <c r="E2962" s="40" t="s">
        <v>652</v>
      </c>
      <c r="F2962" s="31"/>
      <c r="G2962" s="31">
        <v>8</v>
      </c>
      <c r="H2962" s="31">
        <v>500</v>
      </c>
      <c r="I2962" s="31">
        <v>103</v>
      </c>
      <c r="J2962" s="31"/>
      <c r="K2962" s="31">
        <v>36</v>
      </c>
      <c r="L2962" s="31">
        <v>201.07</v>
      </c>
      <c r="M2962" s="31">
        <v>0.4</v>
      </c>
      <c r="N2962" s="31">
        <v>0.46</v>
      </c>
      <c r="O2962" s="31">
        <v>2.82</v>
      </c>
      <c r="P2962" s="31"/>
      <c r="W2962" s="16" t="s">
        <v>1562</v>
      </c>
      <c r="X2962" s="36">
        <v>41431</v>
      </c>
      <c r="Z2962" s="16">
        <v>0</v>
      </c>
      <c r="AA2962" s="30" t="s">
        <v>3660</v>
      </c>
      <c r="AB2962" s="30" t="s">
        <v>3643</v>
      </c>
    </row>
    <row r="2963" spans="1:28" s="16" customFormat="1">
      <c r="A2963" s="31">
        <v>18</v>
      </c>
      <c r="B2963" s="9" t="str">
        <f t="shared" si="137"/>
        <v>Pyle PDW18125</v>
      </c>
      <c r="C2963" s="31" t="s">
        <v>340</v>
      </c>
      <c r="D2963" s="31" t="s">
        <v>653</v>
      </c>
      <c r="E2963" s="40" t="s">
        <v>654</v>
      </c>
      <c r="F2963" s="31"/>
      <c r="G2963" s="31">
        <v>8</v>
      </c>
      <c r="H2963" s="31">
        <v>800</v>
      </c>
      <c r="I2963" s="31">
        <v>99</v>
      </c>
      <c r="J2963" s="31"/>
      <c r="K2963" s="31">
        <v>27</v>
      </c>
      <c r="L2963" s="31">
        <v>473.84</v>
      </c>
      <c r="M2963" s="31">
        <v>0.4</v>
      </c>
      <c r="N2963" s="31">
        <v>0.47</v>
      </c>
      <c r="O2963" s="31">
        <v>2.76</v>
      </c>
      <c r="P2963" s="31"/>
      <c r="W2963" s="16" t="s">
        <v>1562</v>
      </c>
      <c r="X2963" s="35">
        <v>41431</v>
      </c>
      <c r="Z2963" s="16">
        <v>0</v>
      </c>
      <c r="AA2963" s="30" t="s">
        <v>3660</v>
      </c>
      <c r="AB2963" s="30" t="s">
        <v>3643</v>
      </c>
    </row>
    <row r="2964" spans="1:28" s="16" customFormat="1">
      <c r="A2964" s="31">
        <v>21</v>
      </c>
      <c r="B2964" s="9" t="str">
        <f t="shared" si="137"/>
        <v>Pyle PDW21250</v>
      </c>
      <c r="C2964" s="31" t="s">
        <v>340</v>
      </c>
      <c r="D2964" s="31" t="s">
        <v>655</v>
      </c>
      <c r="E2964" s="40" t="s">
        <v>656</v>
      </c>
      <c r="F2964" s="31"/>
      <c r="G2964" s="31">
        <v>8</v>
      </c>
      <c r="H2964" s="31">
        <v>1000</v>
      </c>
      <c r="I2964" s="31">
        <v>107</v>
      </c>
      <c r="J2964" s="31"/>
      <c r="K2964" s="31">
        <v>22</v>
      </c>
      <c r="L2964" s="31">
        <v>703.8</v>
      </c>
      <c r="M2964" s="31">
        <v>0.33</v>
      </c>
      <c r="N2964" s="31">
        <v>0.38</v>
      </c>
      <c r="O2964" s="31">
        <v>2.59</v>
      </c>
      <c r="P2964" s="31"/>
      <c r="W2964" s="16" t="s">
        <v>1562</v>
      </c>
      <c r="X2964" s="36">
        <v>41431</v>
      </c>
      <c r="Z2964" s="16">
        <v>0</v>
      </c>
      <c r="AA2964" s="30" t="s">
        <v>3660</v>
      </c>
      <c r="AB2964" s="30" t="s">
        <v>3643</v>
      </c>
    </row>
    <row r="2965" spans="1:28" s="16" customFormat="1">
      <c r="A2965" s="31">
        <v>10</v>
      </c>
      <c r="B2965" s="9" t="str">
        <f t="shared" si="137"/>
        <v>Pyle PLW10RD</v>
      </c>
      <c r="C2965" s="31" t="s">
        <v>340</v>
      </c>
      <c r="D2965" s="31" t="s">
        <v>657</v>
      </c>
      <c r="E2965" s="40" t="s">
        <v>658</v>
      </c>
      <c r="F2965" s="31"/>
      <c r="G2965" s="31">
        <v>4</v>
      </c>
      <c r="H2965" s="31">
        <v>300</v>
      </c>
      <c r="I2965" s="31">
        <v>87</v>
      </c>
      <c r="J2965" s="31"/>
      <c r="K2965" s="31">
        <v>36</v>
      </c>
      <c r="L2965" s="31">
        <v>54.71</v>
      </c>
      <c r="M2965" s="31">
        <v>0.73</v>
      </c>
      <c r="N2965" s="31">
        <v>0.83</v>
      </c>
      <c r="O2965" s="31">
        <v>5.72</v>
      </c>
      <c r="P2965" s="31"/>
      <c r="W2965" s="16" t="s">
        <v>1562</v>
      </c>
      <c r="X2965" s="35">
        <v>41431</v>
      </c>
      <c r="Z2965" s="16">
        <v>0</v>
      </c>
      <c r="AA2965" s="30" t="s">
        <v>3662</v>
      </c>
      <c r="AB2965" s="30" t="s">
        <v>3646</v>
      </c>
    </row>
    <row r="2966" spans="1:28" s="16" customFormat="1">
      <c r="A2966" s="31">
        <v>12</v>
      </c>
      <c r="B2966" s="9" t="str">
        <f t="shared" si="137"/>
        <v>Pyle PLW12RD</v>
      </c>
      <c r="C2966" s="31" t="s">
        <v>340</v>
      </c>
      <c r="D2966" s="31" t="s">
        <v>659</v>
      </c>
      <c r="E2966" s="40" t="s">
        <v>660</v>
      </c>
      <c r="F2966" s="31"/>
      <c r="G2966" s="31">
        <v>4</v>
      </c>
      <c r="H2966" s="31">
        <v>400</v>
      </c>
      <c r="I2966" s="31">
        <v>86</v>
      </c>
      <c r="J2966" s="31"/>
      <c r="K2966" s="31">
        <v>26</v>
      </c>
      <c r="L2966" s="31">
        <v>117.4</v>
      </c>
      <c r="M2966" s="31">
        <v>0.78</v>
      </c>
      <c r="N2966" s="31">
        <v>0.9</v>
      </c>
      <c r="O2966" s="31">
        <v>5.81</v>
      </c>
      <c r="P2966" s="31"/>
      <c r="W2966" s="16" t="s">
        <v>1562</v>
      </c>
      <c r="X2966" s="36">
        <v>41431</v>
      </c>
      <c r="Z2966" s="16">
        <v>0</v>
      </c>
      <c r="AA2966" s="30" t="s">
        <v>3662</v>
      </c>
      <c r="AB2966" s="30" t="s">
        <v>3646</v>
      </c>
    </row>
    <row r="2967" spans="1:28" s="16" customFormat="1">
      <c r="A2967" s="31">
        <v>10</v>
      </c>
      <c r="B2967" s="9" t="str">
        <f t="shared" si="137"/>
        <v>Pyle PLW10BL</v>
      </c>
      <c r="C2967" s="31" t="s">
        <v>340</v>
      </c>
      <c r="D2967" s="31" t="s">
        <v>661</v>
      </c>
      <c r="E2967" s="40" t="s">
        <v>662</v>
      </c>
      <c r="F2967" s="31"/>
      <c r="G2967" s="31">
        <v>4</v>
      </c>
      <c r="H2967" s="31">
        <v>300</v>
      </c>
      <c r="I2967" s="31">
        <v>87</v>
      </c>
      <c r="J2967" s="31"/>
      <c r="K2967" s="31">
        <v>36</v>
      </c>
      <c r="L2967" s="31">
        <v>54.71</v>
      </c>
      <c r="M2967" s="31">
        <v>0.73</v>
      </c>
      <c r="N2967" s="31">
        <v>0.83</v>
      </c>
      <c r="O2967" s="31">
        <v>5.72</v>
      </c>
      <c r="P2967" s="31"/>
      <c r="W2967" s="16" t="s">
        <v>1562</v>
      </c>
      <c r="X2967" s="35">
        <v>41431</v>
      </c>
      <c r="Z2967" s="16">
        <v>0</v>
      </c>
      <c r="AA2967" s="30" t="s">
        <v>3663</v>
      </c>
      <c r="AB2967" s="30" t="s">
        <v>3646</v>
      </c>
    </row>
    <row r="2968" spans="1:28" s="16" customFormat="1">
      <c r="A2968" s="31">
        <v>12</v>
      </c>
      <c r="B2968" s="9" t="str">
        <f t="shared" si="137"/>
        <v>Pyle PLW12BL</v>
      </c>
      <c r="C2968" s="31" t="s">
        <v>340</v>
      </c>
      <c r="D2968" s="31" t="s">
        <v>663</v>
      </c>
      <c r="E2968" s="40" t="s">
        <v>664</v>
      </c>
      <c r="F2968" s="31"/>
      <c r="G2968" s="31">
        <v>4</v>
      </c>
      <c r="H2968" s="31">
        <v>400</v>
      </c>
      <c r="I2968" s="31">
        <v>86</v>
      </c>
      <c r="J2968" s="31"/>
      <c r="K2968" s="31">
        <v>26</v>
      </c>
      <c r="L2968" s="31">
        <v>117.4</v>
      </c>
      <c r="M2968" s="31">
        <v>0.78</v>
      </c>
      <c r="N2968" s="31">
        <v>0.9</v>
      </c>
      <c r="O2968" s="31">
        <v>5.81</v>
      </c>
      <c r="P2968" s="31"/>
      <c r="W2968" s="16" t="s">
        <v>1562</v>
      </c>
      <c r="X2968" s="36">
        <v>41431</v>
      </c>
      <c r="Z2968" s="16">
        <v>0</v>
      </c>
      <c r="AA2968" s="30" t="s">
        <v>3663</v>
      </c>
      <c r="AB2968" s="30" t="s">
        <v>3646</v>
      </c>
    </row>
    <row r="2969" spans="1:28" s="16" customFormat="1">
      <c r="A2969" s="31">
        <v>8</v>
      </c>
      <c r="B2969" s="9" t="str">
        <f t="shared" si="137"/>
        <v>Pyle PMW8A</v>
      </c>
      <c r="C2969" s="31" t="s">
        <v>340</v>
      </c>
      <c r="D2969" s="31" t="s">
        <v>665</v>
      </c>
      <c r="E2969" s="40" t="s">
        <v>666</v>
      </c>
      <c r="F2969" s="31"/>
      <c r="G2969" s="31">
        <v>8</v>
      </c>
      <c r="H2969" s="31">
        <v>220</v>
      </c>
      <c r="I2969" s="31">
        <v>98</v>
      </c>
      <c r="J2969" s="31"/>
      <c r="K2969" s="31">
        <v>58</v>
      </c>
      <c r="L2969" s="31">
        <v>27.81</v>
      </c>
      <c r="M2969" s="31">
        <v>0.41</v>
      </c>
      <c r="N2969" s="31">
        <v>0.43</v>
      </c>
      <c r="O2969" s="31">
        <v>8.89</v>
      </c>
      <c r="P2969" s="31"/>
      <c r="W2969" s="16" t="s">
        <v>1562</v>
      </c>
      <c r="X2969" s="35">
        <v>41431</v>
      </c>
      <c r="Z2969" s="16">
        <v>0</v>
      </c>
      <c r="AA2969" s="30" t="s">
        <v>3661</v>
      </c>
      <c r="AB2969" s="30" t="s">
        <v>3632</v>
      </c>
    </row>
    <row r="2970" spans="1:28" s="16" customFormat="1">
      <c r="A2970" s="31">
        <v>10</v>
      </c>
      <c r="B2970" s="9" t="str">
        <f t="shared" si="137"/>
        <v>Pyle PMW10A</v>
      </c>
      <c r="C2970" s="31" t="s">
        <v>340</v>
      </c>
      <c r="D2970" s="31" t="s">
        <v>667</v>
      </c>
      <c r="E2970" s="40" t="s">
        <v>668</v>
      </c>
      <c r="F2970" s="31"/>
      <c r="G2970" s="31">
        <v>8</v>
      </c>
      <c r="H2970" s="31">
        <v>400</v>
      </c>
      <c r="I2970" s="31">
        <v>98</v>
      </c>
      <c r="J2970" s="31"/>
      <c r="K2970" s="31">
        <v>42</v>
      </c>
      <c r="L2970" s="31">
        <v>76.989999999999995</v>
      </c>
      <c r="M2970" s="31">
        <v>0.32</v>
      </c>
      <c r="N2970" s="31">
        <v>0.34</v>
      </c>
      <c r="O2970" s="31">
        <v>5.08</v>
      </c>
      <c r="P2970" s="31"/>
      <c r="W2970" s="16" t="s">
        <v>1562</v>
      </c>
      <c r="X2970" s="36">
        <v>41431</v>
      </c>
      <c r="Z2970" s="16">
        <v>0</v>
      </c>
      <c r="AA2970" s="30" t="s">
        <v>3661</v>
      </c>
      <c r="AB2970" s="30" t="s">
        <v>3632</v>
      </c>
    </row>
    <row r="2971" spans="1:28" s="16" customFormat="1">
      <c r="A2971" s="31">
        <v>12</v>
      </c>
      <c r="B2971" s="9" t="str">
        <f t="shared" si="137"/>
        <v>Pyle PMW12A</v>
      </c>
      <c r="C2971" s="31" t="s">
        <v>340</v>
      </c>
      <c r="D2971" s="31" t="s">
        <v>669</v>
      </c>
      <c r="E2971" s="40" t="s">
        <v>670</v>
      </c>
      <c r="F2971" s="31"/>
      <c r="G2971" s="31">
        <v>8</v>
      </c>
      <c r="H2971" s="31">
        <v>500</v>
      </c>
      <c r="I2971" s="31">
        <v>100</v>
      </c>
      <c r="J2971" s="31"/>
      <c r="K2971" s="31">
        <v>32</v>
      </c>
      <c r="L2971" s="31">
        <v>207.7</v>
      </c>
      <c r="M2971" s="31">
        <v>0.23</v>
      </c>
      <c r="N2971" s="31">
        <v>0.24</v>
      </c>
      <c r="O2971" s="31">
        <v>3.76</v>
      </c>
      <c r="P2971" s="31"/>
      <c r="W2971" s="16" t="s">
        <v>1562</v>
      </c>
      <c r="X2971" s="35">
        <v>41431</v>
      </c>
      <c r="Z2971" s="16">
        <v>0</v>
      </c>
      <c r="AA2971" s="30" t="s">
        <v>3661</v>
      </c>
      <c r="AB2971" s="30" t="s">
        <v>3632</v>
      </c>
    </row>
    <row r="2972" spans="1:28" s="16" customFormat="1">
      <c r="A2972" s="31">
        <v>12</v>
      </c>
      <c r="B2972" s="9" t="str">
        <f t="shared" si="137"/>
        <v>Pyle PDW128</v>
      </c>
      <c r="C2972" s="31" t="s">
        <v>340</v>
      </c>
      <c r="D2972" s="31" t="s">
        <v>671</v>
      </c>
      <c r="E2972" s="40" t="s">
        <v>672</v>
      </c>
      <c r="F2972" s="31"/>
      <c r="G2972" s="31">
        <v>8</v>
      </c>
      <c r="H2972" s="31">
        <v>450</v>
      </c>
      <c r="I2972" s="31"/>
      <c r="J2972" s="31"/>
      <c r="K2972" s="31"/>
      <c r="L2972" s="31"/>
      <c r="M2972" s="31"/>
      <c r="N2972" s="31"/>
      <c r="O2972" s="31"/>
      <c r="P2972" s="31"/>
      <c r="W2972" s="16" t="s">
        <v>1562</v>
      </c>
      <c r="X2972" s="36">
        <v>41431</v>
      </c>
      <c r="Z2972" s="16">
        <v>0</v>
      </c>
      <c r="AA2972" s="30" t="s">
        <v>3664</v>
      </c>
      <c r="AB2972" s="30" t="s">
        <v>3632</v>
      </c>
    </row>
    <row r="2973" spans="1:28" s="16" customFormat="1">
      <c r="A2973" s="31">
        <v>15</v>
      </c>
      <c r="B2973" s="9" t="str">
        <f t="shared" si="137"/>
        <v>Pyle PDW158</v>
      </c>
      <c r="C2973" s="31" t="s">
        <v>340</v>
      </c>
      <c r="D2973" s="31" t="s">
        <v>673</v>
      </c>
      <c r="E2973" s="40" t="s">
        <v>674</v>
      </c>
      <c r="F2973" s="31"/>
      <c r="G2973" s="31">
        <v>8</v>
      </c>
      <c r="H2973" s="31">
        <v>800</v>
      </c>
      <c r="I2973" s="31"/>
      <c r="J2973" s="31"/>
      <c r="K2973" s="31"/>
      <c r="L2973" s="31"/>
      <c r="M2973" s="31"/>
      <c r="N2973" s="31"/>
      <c r="O2973" s="31"/>
      <c r="P2973" s="31"/>
      <c r="W2973" s="16" t="s">
        <v>1562</v>
      </c>
      <c r="X2973" s="35">
        <v>41431</v>
      </c>
      <c r="Z2973" s="16">
        <v>0</v>
      </c>
      <c r="AA2973" s="30" t="s">
        <v>3664</v>
      </c>
      <c r="AB2973" s="30" t="s">
        <v>3632</v>
      </c>
    </row>
    <row r="2974" spans="1:28" s="16" customFormat="1">
      <c r="A2974" s="31">
        <v>18</v>
      </c>
      <c r="B2974" s="9" t="str">
        <f t="shared" si="137"/>
        <v>Pyle PDW188</v>
      </c>
      <c r="C2974" s="31" t="s">
        <v>340</v>
      </c>
      <c r="D2974" s="31" t="s">
        <v>675</v>
      </c>
      <c r="E2974" s="40" t="s">
        <v>676</v>
      </c>
      <c r="F2974" s="31"/>
      <c r="G2974" s="31">
        <v>8</v>
      </c>
      <c r="H2974" s="31">
        <v>1000</v>
      </c>
      <c r="I2974" s="31"/>
      <c r="J2974" s="31"/>
      <c r="K2974" s="31"/>
      <c r="L2974" s="31"/>
      <c r="M2974" s="31"/>
      <c r="N2974" s="31"/>
      <c r="O2974" s="31"/>
      <c r="P2974" s="31"/>
      <c r="W2974" s="16" t="s">
        <v>1562</v>
      </c>
      <c r="X2974" s="36">
        <v>41431</v>
      </c>
      <c r="Z2974" s="16">
        <v>0</v>
      </c>
      <c r="AA2974" s="30" t="s">
        <v>3664</v>
      </c>
      <c r="AB2974" s="30" t="s">
        <v>3632</v>
      </c>
    </row>
    <row r="2975" spans="1:28" s="16" customFormat="1">
      <c r="A2975" s="31">
        <v>6.5</v>
      </c>
      <c r="B2975" s="9" t="str">
        <f t="shared" si="137"/>
        <v>Pyle PM6DC</v>
      </c>
      <c r="C2975" s="31" t="s">
        <v>340</v>
      </c>
      <c r="D2975" s="31" t="s">
        <v>677</v>
      </c>
      <c r="E2975" s="40" t="s">
        <v>678</v>
      </c>
      <c r="F2975" s="31"/>
      <c r="G2975" s="31">
        <v>4</v>
      </c>
      <c r="H2975" s="31">
        <v>200</v>
      </c>
      <c r="I2975" s="31"/>
      <c r="J2975" s="31"/>
      <c r="K2975" s="31"/>
      <c r="L2975" s="31"/>
      <c r="M2975" s="31"/>
      <c r="N2975" s="31"/>
      <c r="O2975" s="31"/>
      <c r="P2975" s="31"/>
      <c r="W2975" s="16" t="s">
        <v>1562</v>
      </c>
      <c r="X2975" s="35">
        <v>41431</v>
      </c>
      <c r="Z2975" s="16">
        <v>0</v>
      </c>
      <c r="AA2975" s="30" t="s">
        <v>3661</v>
      </c>
      <c r="AB2975" s="30" t="s">
        <v>3632</v>
      </c>
    </row>
    <row r="2976" spans="1:28" s="16" customFormat="1">
      <c r="A2976" s="31">
        <v>8</v>
      </c>
      <c r="B2976" s="9" t="str">
        <f t="shared" si="137"/>
        <v>Pyle PM8DC</v>
      </c>
      <c r="C2976" s="31" t="s">
        <v>340</v>
      </c>
      <c r="D2976" s="31" t="s">
        <v>679</v>
      </c>
      <c r="E2976" s="40" t="s">
        <v>680</v>
      </c>
      <c r="F2976" s="31"/>
      <c r="G2976" s="31">
        <v>4</v>
      </c>
      <c r="H2976" s="31">
        <v>400</v>
      </c>
      <c r="I2976" s="31"/>
      <c r="J2976" s="31"/>
      <c r="K2976" s="31"/>
      <c r="L2976" s="31"/>
      <c r="M2976" s="31"/>
      <c r="N2976" s="31"/>
      <c r="O2976" s="31"/>
      <c r="P2976" s="31"/>
      <c r="W2976" s="16" t="s">
        <v>1562</v>
      </c>
      <c r="X2976" s="36">
        <v>41431</v>
      </c>
      <c r="Z2976" s="16">
        <v>0</v>
      </c>
      <c r="AA2976" s="30" t="s">
        <v>3661</v>
      </c>
      <c r="AB2976" s="30" t="s">
        <v>3632</v>
      </c>
    </row>
    <row r="2977" spans="1:28" s="16" customFormat="1">
      <c r="A2977" s="31">
        <v>6.5</v>
      </c>
      <c r="B2977" s="9" t="str">
        <f t="shared" si="137"/>
        <v>Pyle PMN65FP</v>
      </c>
      <c r="C2977" s="31" t="s">
        <v>340</v>
      </c>
      <c r="D2977" s="31" t="s">
        <v>681</v>
      </c>
      <c r="E2977" s="40" t="s">
        <v>682</v>
      </c>
      <c r="F2977" s="31"/>
      <c r="G2977" s="31">
        <v>4</v>
      </c>
      <c r="H2977" s="31">
        <v>300</v>
      </c>
      <c r="I2977" s="31"/>
      <c r="J2977" s="31"/>
      <c r="K2977" s="31"/>
      <c r="L2977" s="31"/>
      <c r="M2977" s="31"/>
      <c r="N2977" s="31"/>
      <c r="O2977" s="31"/>
      <c r="P2977" s="31"/>
      <c r="W2977" s="16" t="s">
        <v>1562</v>
      </c>
      <c r="X2977" s="35">
        <v>41431</v>
      </c>
      <c r="Z2977" s="16">
        <v>0</v>
      </c>
      <c r="AA2977" s="30" t="s">
        <v>3661</v>
      </c>
      <c r="AB2977" s="30" t="s">
        <v>3632</v>
      </c>
    </row>
    <row r="2978" spans="1:28" s="16" customFormat="1">
      <c r="A2978" s="31">
        <v>6.5</v>
      </c>
      <c r="B2978" s="9" t="str">
        <f t="shared" si="137"/>
        <v>Pyle PBW6S</v>
      </c>
      <c r="C2978" s="31" t="s">
        <v>340</v>
      </c>
      <c r="D2978" s="31" t="s">
        <v>683</v>
      </c>
      <c r="E2978" s="40" t="s">
        <v>684</v>
      </c>
      <c r="F2978" s="31"/>
      <c r="G2978" s="31">
        <v>3</v>
      </c>
      <c r="H2978" s="31">
        <v>230</v>
      </c>
      <c r="I2978" s="31">
        <v>94</v>
      </c>
      <c r="J2978" s="31"/>
      <c r="K2978" s="31">
        <v>135</v>
      </c>
      <c r="L2978" s="31">
        <v>3.91</v>
      </c>
      <c r="M2978" s="31">
        <v>0.81</v>
      </c>
      <c r="N2978" s="31">
        <v>1</v>
      </c>
      <c r="O2978" s="31">
        <v>4.0599999999999996</v>
      </c>
      <c r="P2978" s="31"/>
      <c r="W2978" s="16" t="s">
        <v>1562</v>
      </c>
      <c r="X2978" s="36">
        <v>41431</v>
      </c>
      <c r="Z2978" s="16">
        <v>0</v>
      </c>
      <c r="AA2978" s="30" t="s">
        <v>3661</v>
      </c>
      <c r="AB2978" s="30" t="s">
        <v>3632</v>
      </c>
    </row>
    <row r="2979" spans="1:28" s="16" customFormat="1">
      <c r="A2979" s="31">
        <v>8</v>
      </c>
      <c r="B2979" s="9" t="str">
        <f t="shared" si="137"/>
        <v>Pyle PBW8S</v>
      </c>
      <c r="C2979" s="31" t="s">
        <v>340</v>
      </c>
      <c r="D2979" s="31" t="s">
        <v>685</v>
      </c>
      <c r="E2979" s="40" t="s">
        <v>686</v>
      </c>
      <c r="F2979" s="31"/>
      <c r="G2979" s="31">
        <v>3</v>
      </c>
      <c r="H2979" s="31">
        <v>280</v>
      </c>
      <c r="I2979" s="31">
        <v>96</v>
      </c>
      <c r="J2979" s="31"/>
      <c r="K2979" s="31">
        <v>101</v>
      </c>
      <c r="L2979" s="31">
        <v>9.66</v>
      </c>
      <c r="M2979" s="31">
        <v>0.61</v>
      </c>
      <c r="N2979" s="31">
        <v>0.72</v>
      </c>
      <c r="O2979" s="31">
        <v>3.97</v>
      </c>
      <c r="P2979" s="31"/>
      <c r="W2979" s="16" t="s">
        <v>1562</v>
      </c>
      <c r="X2979" s="35">
        <v>41431</v>
      </c>
      <c r="Z2979" s="16">
        <v>0</v>
      </c>
      <c r="AA2979" s="30" t="s">
        <v>3661</v>
      </c>
      <c r="AB2979" s="30" t="s">
        <v>3632</v>
      </c>
    </row>
    <row r="2980" spans="1:28" s="16" customFormat="1">
      <c r="A2980" s="31">
        <v>10</v>
      </c>
      <c r="B2980" s="9" t="str">
        <f t="shared" si="137"/>
        <v>Pyle PBW10S</v>
      </c>
      <c r="C2980" s="31" t="s">
        <v>340</v>
      </c>
      <c r="D2980" s="31" t="s">
        <v>687</v>
      </c>
      <c r="E2980" s="40" t="s">
        <v>688</v>
      </c>
      <c r="F2980" s="31"/>
      <c r="G2980" s="31">
        <v>3</v>
      </c>
      <c r="H2980" s="31">
        <v>500</v>
      </c>
      <c r="I2980" s="31">
        <v>100</v>
      </c>
      <c r="J2980" s="31"/>
      <c r="K2980" s="31">
        <v>65</v>
      </c>
      <c r="L2980" s="31">
        <v>35.479999999999997</v>
      </c>
      <c r="M2980" s="31">
        <v>0.49</v>
      </c>
      <c r="N2980" s="31">
        <v>0.53</v>
      </c>
      <c r="O2980" s="31">
        <v>6.73</v>
      </c>
      <c r="P2980" s="31"/>
      <c r="W2980" s="16" t="s">
        <v>1562</v>
      </c>
      <c r="X2980" s="36">
        <v>41431</v>
      </c>
      <c r="Z2980" s="16">
        <v>0</v>
      </c>
      <c r="AA2980" s="30" t="s">
        <v>3661</v>
      </c>
      <c r="AB2980" s="30" t="s">
        <v>3632</v>
      </c>
    </row>
    <row r="2981" spans="1:28" s="16" customFormat="1">
      <c r="A2981" s="31">
        <v>6.5</v>
      </c>
      <c r="B2981" s="9" t="str">
        <f t="shared" si="137"/>
        <v>Pyramid WX65X</v>
      </c>
      <c r="C2981" s="31" t="s">
        <v>316</v>
      </c>
      <c r="D2981" s="31" t="s">
        <v>317</v>
      </c>
      <c r="E2981" s="40" t="s">
        <v>689</v>
      </c>
      <c r="F2981" s="31"/>
      <c r="G2981" s="31">
        <v>4</v>
      </c>
      <c r="H2981" s="31">
        <v>100</v>
      </c>
      <c r="I2981" s="31">
        <v>87</v>
      </c>
      <c r="J2981" s="31"/>
      <c r="K2981" s="31">
        <v>70</v>
      </c>
      <c r="L2981" s="31">
        <v>8.41</v>
      </c>
      <c r="M2981" s="31">
        <v>0.57999999999999996</v>
      </c>
      <c r="N2981" s="31">
        <v>0.82</v>
      </c>
      <c r="O2981" s="31">
        <v>2.0299999999999998</v>
      </c>
      <c r="P2981" s="31"/>
      <c r="W2981" s="16" t="s">
        <v>1562</v>
      </c>
      <c r="X2981" s="35">
        <v>41431</v>
      </c>
      <c r="Z2981" s="16">
        <v>0</v>
      </c>
      <c r="AA2981" s="30" t="s">
        <v>3665</v>
      </c>
      <c r="AB2981" s="30" t="s">
        <v>3640</v>
      </c>
    </row>
    <row r="2982" spans="1:28" s="16" customFormat="1">
      <c r="A2982" s="31">
        <v>8</v>
      </c>
      <c r="B2982" s="9" t="str">
        <f t="shared" si="137"/>
        <v>Pyramid WX85X</v>
      </c>
      <c r="C2982" s="31" t="s">
        <v>316</v>
      </c>
      <c r="D2982" s="31" t="s">
        <v>319</v>
      </c>
      <c r="E2982" s="40" t="s">
        <v>690</v>
      </c>
      <c r="F2982" s="31"/>
      <c r="G2982" s="31">
        <v>4</v>
      </c>
      <c r="H2982" s="31">
        <v>100</v>
      </c>
      <c r="I2982" s="31">
        <v>88</v>
      </c>
      <c r="J2982" s="31"/>
      <c r="K2982" s="31">
        <v>54</v>
      </c>
      <c r="L2982" s="31">
        <v>17.39</v>
      </c>
      <c r="M2982" s="31">
        <v>0.56999999999999995</v>
      </c>
      <c r="N2982" s="31">
        <v>0.71</v>
      </c>
      <c r="O2982" s="31">
        <v>2.85</v>
      </c>
      <c r="P2982" s="31"/>
      <c r="W2982" s="16" t="s">
        <v>1562</v>
      </c>
      <c r="X2982" s="36">
        <v>41431</v>
      </c>
      <c r="Z2982" s="16">
        <v>0</v>
      </c>
      <c r="AA2982" s="30" t="s">
        <v>3665</v>
      </c>
      <c r="AB2982" s="30" t="s">
        <v>3640</v>
      </c>
    </row>
    <row r="2983" spans="1:28" s="16" customFormat="1">
      <c r="A2983" s="31">
        <v>10</v>
      </c>
      <c r="B2983" s="9" t="str">
        <f t="shared" si="137"/>
        <v>Pyramid WX102X</v>
      </c>
      <c r="C2983" s="31" t="s">
        <v>316</v>
      </c>
      <c r="D2983" s="31" t="s">
        <v>321</v>
      </c>
      <c r="E2983" s="40" t="s">
        <v>691</v>
      </c>
      <c r="F2983" s="31"/>
      <c r="G2983" s="31">
        <v>4</v>
      </c>
      <c r="H2983" s="31">
        <v>125</v>
      </c>
      <c r="I2983" s="31">
        <v>88</v>
      </c>
      <c r="J2983" s="31"/>
      <c r="K2983" s="31">
        <v>40</v>
      </c>
      <c r="L2983" s="31">
        <v>49.5</v>
      </c>
      <c r="M2983" s="31">
        <v>0.56000000000000005</v>
      </c>
      <c r="N2983" s="31">
        <v>0.74</v>
      </c>
      <c r="O2983" s="31">
        <v>2.35</v>
      </c>
      <c r="P2983" s="31"/>
      <c r="W2983" s="16" t="s">
        <v>1562</v>
      </c>
      <c r="X2983" s="35">
        <v>41431</v>
      </c>
      <c r="Z2983" s="16">
        <v>0</v>
      </c>
      <c r="AA2983" s="30" t="s">
        <v>3665</v>
      </c>
      <c r="AB2983" s="30" t="s">
        <v>3640</v>
      </c>
    </row>
    <row r="2984" spans="1:28" s="16" customFormat="1">
      <c r="A2984" s="31">
        <v>12</v>
      </c>
      <c r="B2984" s="9" t="str">
        <f t="shared" si="137"/>
        <v>Pyramid WX120X</v>
      </c>
      <c r="C2984" s="31" t="s">
        <v>316</v>
      </c>
      <c r="D2984" s="31" t="s">
        <v>323</v>
      </c>
      <c r="E2984" s="40" t="s">
        <v>692</v>
      </c>
      <c r="F2984" s="31"/>
      <c r="G2984" s="31">
        <v>4</v>
      </c>
      <c r="H2984" s="31">
        <v>150</v>
      </c>
      <c r="I2984" s="31">
        <v>88</v>
      </c>
      <c r="J2984" s="31"/>
      <c r="K2984" s="31">
        <v>38</v>
      </c>
      <c r="L2984" s="31">
        <v>51.31</v>
      </c>
      <c r="M2984" s="31">
        <v>0.55000000000000004</v>
      </c>
      <c r="N2984" s="31">
        <v>0.88</v>
      </c>
      <c r="O2984" s="31">
        <v>1.45</v>
      </c>
      <c r="P2984" s="31"/>
      <c r="W2984" s="16" t="s">
        <v>1562</v>
      </c>
      <c r="X2984" s="36">
        <v>41431</v>
      </c>
      <c r="Z2984" s="16">
        <v>0</v>
      </c>
      <c r="AA2984" s="30" t="s">
        <v>3665</v>
      </c>
      <c r="AB2984" s="30" t="s">
        <v>3640</v>
      </c>
    </row>
    <row r="2985" spans="1:28" s="16" customFormat="1">
      <c r="A2985" s="31">
        <v>8</v>
      </c>
      <c r="B2985" s="9" t="str">
        <f t="shared" si="137"/>
        <v>Pyramid WH8</v>
      </c>
      <c r="C2985" s="31" t="s">
        <v>316</v>
      </c>
      <c r="D2985" s="31" t="s">
        <v>693</v>
      </c>
      <c r="E2985" s="40" t="s">
        <v>694</v>
      </c>
      <c r="F2985" s="31"/>
      <c r="G2985" s="31">
        <v>8</v>
      </c>
      <c r="H2985" s="31">
        <v>100</v>
      </c>
      <c r="I2985" s="31"/>
      <c r="J2985" s="31"/>
      <c r="K2985" s="31"/>
      <c r="L2985" s="31"/>
      <c r="M2985" s="31"/>
      <c r="N2985" s="31"/>
      <c r="O2985" s="31"/>
      <c r="P2985" s="31"/>
      <c r="W2985" s="16" t="s">
        <v>1562</v>
      </c>
      <c r="X2985" s="35">
        <v>41431</v>
      </c>
      <c r="Z2985" s="16">
        <v>0</v>
      </c>
      <c r="AA2985" s="30" t="s">
        <v>3666</v>
      </c>
      <c r="AB2985" s="30" t="s">
        <v>3632</v>
      </c>
    </row>
    <row r="2986" spans="1:28" s="16" customFormat="1">
      <c r="A2986" s="31">
        <v>10</v>
      </c>
      <c r="B2986" s="9" t="str">
        <f t="shared" si="137"/>
        <v>Pyramid WH10</v>
      </c>
      <c r="C2986" s="31" t="s">
        <v>316</v>
      </c>
      <c r="D2986" s="31" t="s">
        <v>695</v>
      </c>
      <c r="E2986" s="40" t="s">
        <v>696</v>
      </c>
      <c r="F2986" s="31"/>
      <c r="G2986" s="31">
        <v>8</v>
      </c>
      <c r="H2986" s="31">
        <v>125</v>
      </c>
      <c r="I2986" s="31"/>
      <c r="J2986" s="31"/>
      <c r="K2986" s="31"/>
      <c r="L2986" s="31"/>
      <c r="M2986" s="31"/>
      <c r="N2986" s="31"/>
      <c r="O2986" s="31"/>
      <c r="P2986" s="31"/>
      <c r="W2986" s="16" t="s">
        <v>1562</v>
      </c>
      <c r="X2986" s="36">
        <v>41431</v>
      </c>
      <c r="Z2986" s="16">
        <v>0</v>
      </c>
      <c r="AA2986" s="30" t="s">
        <v>3666</v>
      </c>
      <c r="AB2986" s="30" t="s">
        <v>3632</v>
      </c>
    </row>
    <row r="2987" spans="1:28" s="16" customFormat="1">
      <c r="A2987" s="31">
        <v>12</v>
      </c>
      <c r="B2987" s="9" t="str">
        <f t="shared" si="137"/>
        <v>Pyramid WH12</v>
      </c>
      <c r="C2987" s="31" t="s">
        <v>316</v>
      </c>
      <c r="D2987" s="31" t="s">
        <v>697</v>
      </c>
      <c r="E2987" s="40" t="s">
        <v>698</v>
      </c>
      <c r="F2987" s="31"/>
      <c r="G2987" s="31">
        <v>8</v>
      </c>
      <c r="H2987" s="31">
        <v>150</v>
      </c>
      <c r="I2987" s="31"/>
      <c r="J2987" s="31"/>
      <c r="K2987" s="31"/>
      <c r="L2987" s="31"/>
      <c r="M2987" s="31"/>
      <c r="N2987" s="31"/>
      <c r="O2987" s="31"/>
      <c r="P2987" s="31"/>
      <c r="W2987" s="16" t="s">
        <v>1562</v>
      </c>
      <c r="X2987" s="35">
        <v>41431</v>
      </c>
      <c r="Z2987" s="16">
        <v>0</v>
      </c>
      <c r="AA2987" s="30" t="s">
        <v>3666</v>
      </c>
      <c r="AB2987" s="30" t="s">
        <v>3632</v>
      </c>
    </row>
    <row r="2988" spans="1:28" s="16" customFormat="1">
      <c r="A2988" s="31">
        <v>10</v>
      </c>
      <c r="B2988" s="9" t="str">
        <f t="shared" si="137"/>
        <v>Pyramid PW1086X</v>
      </c>
      <c r="C2988" s="31" t="s">
        <v>316</v>
      </c>
      <c r="D2988" s="31" t="s">
        <v>699</v>
      </c>
      <c r="E2988" s="40" t="s">
        <v>700</v>
      </c>
      <c r="F2988" s="31"/>
      <c r="G2988" s="31">
        <v>4</v>
      </c>
      <c r="H2988" s="31">
        <v>350</v>
      </c>
      <c r="I2988" s="31">
        <v>86</v>
      </c>
      <c r="J2988" s="31"/>
      <c r="K2988" s="31">
        <v>40</v>
      </c>
      <c r="L2988" s="31">
        <v>37.15</v>
      </c>
      <c r="M2988" s="31"/>
      <c r="N2988" s="31"/>
      <c r="O2988" s="31"/>
      <c r="P2988" s="31"/>
      <c r="W2988" s="16" t="s">
        <v>1562</v>
      </c>
      <c r="X2988" s="36">
        <v>41431</v>
      </c>
      <c r="Z2988" s="16">
        <v>0</v>
      </c>
      <c r="AA2988" s="30" t="s">
        <v>3667</v>
      </c>
      <c r="AB2988" s="30" t="s">
        <v>3643</v>
      </c>
    </row>
    <row r="2989" spans="1:28" s="16" customFormat="1">
      <c r="A2989" s="31">
        <v>12</v>
      </c>
      <c r="B2989" s="9" t="str">
        <f t="shared" si="137"/>
        <v>Pyramid PW1286X</v>
      </c>
      <c r="C2989" s="31" t="s">
        <v>316</v>
      </c>
      <c r="D2989" s="31" t="s">
        <v>701</v>
      </c>
      <c r="E2989" s="40" t="s">
        <v>702</v>
      </c>
      <c r="F2989" s="31"/>
      <c r="G2989" s="31">
        <v>4</v>
      </c>
      <c r="H2989" s="31">
        <v>500</v>
      </c>
      <c r="I2989" s="31">
        <v>86</v>
      </c>
      <c r="J2989" s="31"/>
      <c r="K2989" s="31">
        <v>25</v>
      </c>
      <c r="L2989" s="31"/>
      <c r="M2989" s="31"/>
      <c r="N2989" s="31"/>
      <c r="O2989" s="31"/>
      <c r="P2989" s="31"/>
      <c r="W2989" s="16" t="s">
        <v>1562</v>
      </c>
      <c r="X2989" s="35">
        <v>41431</v>
      </c>
      <c r="Z2989" s="16">
        <v>0</v>
      </c>
      <c r="AA2989" s="30" t="s">
        <v>3667</v>
      </c>
      <c r="AB2989" s="30" t="s">
        <v>3643</v>
      </c>
    </row>
    <row r="2990" spans="1:28" s="16" customFormat="1">
      <c r="A2990" s="31">
        <v>15</v>
      </c>
      <c r="B2990" s="9" t="str">
        <f t="shared" si="137"/>
        <v>Pyramid PW1586X</v>
      </c>
      <c r="C2990" s="31" t="s">
        <v>316</v>
      </c>
      <c r="D2990" s="31" t="s">
        <v>703</v>
      </c>
      <c r="E2990" s="40" t="s">
        <v>704</v>
      </c>
      <c r="F2990" s="31"/>
      <c r="G2990" s="31">
        <v>4</v>
      </c>
      <c r="H2990" s="31">
        <v>600</v>
      </c>
      <c r="I2990" s="31">
        <v>90</v>
      </c>
      <c r="J2990" s="31"/>
      <c r="K2990" s="31">
        <v>32</v>
      </c>
      <c r="L2990" s="31"/>
      <c r="M2990" s="31"/>
      <c r="N2990" s="31"/>
      <c r="O2990" s="31"/>
      <c r="P2990" s="31"/>
      <c r="W2990" s="16" t="s">
        <v>1562</v>
      </c>
      <c r="X2990" s="36">
        <v>41431</v>
      </c>
      <c r="Z2990" s="16">
        <v>0</v>
      </c>
      <c r="AA2990" s="30" t="s">
        <v>3667</v>
      </c>
      <c r="AB2990" s="30" t="s">
        <v>3643</v>
      </c>
    </row>
    <row r="2991" spans="1:28" s="16" customFormat="1">
      <c r="A2991" s="31">
        <v>8</v>
      </c>
      <c r="B2991" s="9" t="str">
        <f t="shared" si="137"/>
        <v>Pyramid PW855USX</v>
      </c>
      <c r="C2991" s="31" t="s">
        <v>316</v>
      </c>
      <c r="D2991" s="31" t="s">
        <v>705</v>
      </c>
      <c r="E2991" s="40" t="s">
        <v>706</v>
      </c>
      <c r="F2991" s="31"/>
      <c r="G2991" s="31">
        <v>4</v>
      </c>
      <c r="H2991" s="31">
        <v>175</v>
      </c>
      <c r="I2991" s="31">
        <v>88</v>
      </c>
      <c r="J2991" s="31"/>
      <c r="K2991" s="31">
        <v>46</v>
      </c>
      <c r="L2991" s="31">
        <v>26.7</v>
      </c>
      <c r="M2991" s="31">
        <v>0.56000000000000005</v>
      </c>
      <c r="N2991" s="31">
        <v>0.6</v>
      </c>
      <c r="O2991" s="31">
        <v>8.6300000000000008</v>
      </c>
      <c r="P2991" s="31"/>
      <c r="W2991" s="16" t="s">
        <v>1562</v>
      </c>
      <c r="X2991" s="35">
        <v>41431</v>
      </c>
      <c r="Z2991" s="16">
        <v>0</v>
      </c>
      <c r="AA2991" s="30" t="s">
        <v>3668</v>
      </c>
      <c r="AB2991" s="30" t="s">
        <v>3669</v>
      </c>
    </row>
    <row r="2992" spans="1:28" s="16" customFormat="1">
      <c r="A2992" s="31">
        <v>10</v>
      </c>
      <c r="B2992" s="9" t="str">
        <f t="shared" si="137"/>
        <v>Pyramid PW1055USX</v>
      </c>
      <c r="C2992" s="31" t="s">
        <v>316</v>
      </c>
      <c r="D2992" s="31" t="s">
        <v>707</v>
      </c>
      <c r="E2992" s="40" t="s">
        <v>708</v>
      </c>
      <c r="F2992" s="31"/>
      <c r="G2992" s="31">
        <v>4</v>
      </c>
      <c r="H2992" s="31">
        <v>250</v>
      </c>
      <c r="I2992" s="31">
        <v>86</v>
      </c>
      <c r="J2992" s="31"/>
      <c r="K2992" s="31">
        <v>29</v>
      </c>
      <c r="L2992" s="31">
        <v>58.39</v>
      </c>
      <c r="M2992" s="31">
        <v>0.47</v>
      </c>
      <c r="N2992" s="31">
        <v>0.53</v>
      </c>
      <c r="O2992" s="31">
        <v>4.82</v>
      </c>
      <c r="P2992" s="31"/>
      <c r="W2992" s="16" t="s">
        <v>1562</v>
      </c>
      <c r="X2992" s="36">
        <v>41431</v>
      </c>
      <c r="Z2992" s="16">
        <v>0</v>
      </c>
      <c r="AA2992" s="30" t="s">
        <v>3668</v>
      </c>
      <c r="AB2992" s="30" t="s">
        <v>3669</v>
      </c>
    </row>
    <row r="2993" spans="1:30" s="16" customFormat="1">
      <c r="A2993" s="31">
        <v>18</v>
      </c>
      <c r="B2993" s="9" t="str">
        <f t="shared" si="137"/>
        <v>Pyramid PW18110US</v>
      </c>
      <c r="C2993" s="31" t="s">
        <v>316</v>
      </c>
      <c r="D2993" s="31" t="s">
        <v>709</v>
      </c>
      <c r="E2993" s="40" t="s">
        <v>710</v>
      </c>
      <c r="F2993" s="31"/>
      <c r="G2993" s="31">
        <v>4</v>
      </c>
      <c r="H2993" s="31">
        <v>1000</v>
      </c>
      <c r="I2993" s="31">
        <v>89</v>
      </c>
      <c r="J2993" s="31"/>
      <c r="K2993" s="31"/>
      <c r="L2993" s="31"/>
      <c r="M2993" s="31"/>
      <c r="N2993" s="31"/>
      <c r="O2993" s="31"/>
      <c r="P2993" s="31"/>
      <c r="W2993" s="16" t="s">
        <v>1562</v>
      </c>
      <c r="X2993" s="35">
        <v>41431</v>
      </c>
      <c r="Z2993" s="16">
        <v>0</v>
      </c>
      <c r="AA2993" s="30" t="s">
        <v>3668</v>
      </c>
      <c r="AB2993" s="30" t="s">
        <v>3669</v>
      </c>
    </row>
    <row r="2994" spans="1:30" s="16" customFormat="1">
      <c r="A2994" s="31">
        <v>8</v>
      </c>
      <c r="B2994" s="9" t="str">
        <f t="shared" si="137"/>
        <v>Pyramid PW848USX</v>
      </c>
      <c r="C2994" s="31" t="s">
        <v>316</v>
      </c>
      <c r="D2994" s="31" t="s">
        <v>711</v>
      </c>
      <c r="E2994" s="40" t="s">
        <v>712</v>
      </c>
      <c r="F2994" s="31"/>
      <c r="G2994" s="31">
        <v>8</v>
      </c>
      <c r="H2994" s="31">
        <v>175</v>
      </c>
      <c r="I2994" s="31">
        <v>88</v>
      </c>
      <c r="J2994" s="31"/>
      <c r="K2994" s="31">
        <v>48</v>
      </c>
      <c r="L2994" s="31">
        <v>28.4</v>
      </c>
      <c r="M2994" s="31">
        <v>0.57999999999999996</v>
      </c>
      <c r="N2994" s="31">
        <v>0.79</v>
      </c>
      <c r="O2994" s="31">
        <v>2.15</v>
      </c>
      <c r="P2994" s="31"/>
      <c r="W2994" s="16" t="s">
        <v>1562</v>
      </c>
      <c r="X2994" s="36">
        <v>41431</v>
      </c>
      <c r="Z2994" s="16">
        <v>0</v>
      </c>
      <c r="AA2994" s="30" t="s">
        <v>3668</v>
      </c>
      <c r="AB2994" s="30" t="s">
        <v>3669</v>
      </c>
    </row>
    <row r="2995" spans="1:30" s="16" customFormat="1">
      <c r="A2995" s="31">
        <v>18</v>
      </c>
      <c r="B2995" s="9" t="str">
        <f t="shared" si="137"/>
        <v>Pyramid PW18118US</v>
      </c>
      <c r="C2995" s="31" t="s">
        <v>316</v>
      </c>
      <c r="D2995" s="31" t="s">
        <v>713</v>
      </c>
      <c r="E2995" s="40" t="s">
        <v>714</v>
      </c>
      <c r="F2995" s="31"/>
      <c r="G2995" s="31">
        <v>8</v>
      </c>
      <c r="H2995" s="31">
        <v>1000</v>
      </c>
      <c r="I2995" s="31">
        <v>89</v>
      </c>
      <c r="J2995" s="31"/>
      <c r="K2995" s="31"/>
      <c r="L2995" s="31"/>
      <c r="M2995" s="31"/>
      <c r="N2995" s="31"/>
      <c r="O2995" s="31"/>
      <c r="P2995" s="31"/>
      <c r="W2995" s="16" t="s">
        <v>1562</v>
      </c>
      <c r="X2995" s="35">
        <v>41431</v>
      </c>
      <c r="Z2995" s="16">
        <v>0</v>
      </c>
      <c r="AA2995" s="30" t="s">
        <v>3668</v>
      </c>
      <c r="AB2995" s="30" t="s">
        <v>3669</v>
      </c>
    </row>
    <row r="2996" spans="1:30" s="16" customFormat="1">
      <c r="A2996" s="31">
        <v>6</v>
      </c>
      <c r="B2996" s="9" t="str">
        <f t="shared" si="137"/>
        <v>Pyramid WH68</v>
      </c>
      <c r="C2996" s="31" t="s">
        <v>316</v>
      </c>
      <c r="D2996" s="31" t="s">
        <v>715</v>
      </c>
      <c r="E2996" s="40" t="s">
        <v>716</v>
      </c>
      <c r="F2996" s="31"/>
      <c r="G2996" s="31">
        <v>8</v>
      </c>
      <c r="H2996" s="31">
        <v>100</v>
      </c>
      <c r="I2996" s="31">
        <v>96</v>
      </c>
      <c r="J2996" s="31"/>
      <c r="K2996" s="31">
        <v>80</v>
      </c>
      <c r="L2996" s="31">
        <v>3.11</v>
      </c>
      <c r="M2996" s="31">
        <v>0.75</v>
      </c>
      <c r="N2996" s="31">
        <v>0.9</v>
      </c>
      <c r="O2996" s="31">
        <v>4.46</v>
      </c>
      <c r="P2996" s="31"/>
      <c r="W2996" s="16" t="s">
        <v>1562</v>
      </c>
      <c r="X2996" s="36">
        <v>41431</v>
      </c>
      <c r="Z2996" s="16">
        <v>0</v>
      </c>
      <c r="AA2996" s="30" t="s">
        <v>3665</v>
      </c>
      <c r="AB2996" s="30" t="s">
        <v>3632</v>
      </c>
    </row>
    <row r="2997" spans="1:30" s="16" customFormat="1">
      <c r="A2997" s="31">
        <v>8</v>
      </c>
      <c r="B2997" s="9" t="str">
        <f t="shared" si="137"/>
        <v>Pyramid WH88</v>
      </c>
      <c r="C2997" s="31" t="s">
        <v>316</v>
      </c>
      <c r="D2997" s="31" t="s">
        <v>717</v>
      </c>
      <c r="E2997" s="40" t="s">
        <v>718</v>
      </c>
      <c r="F2997" s="31"/>
      <c r="G2997" s="31">
        <v>8</v>
      </c>
      <c r="H2997" s="31">
        <v>125</v>
      </c>
      <c r="I2997" s="31">
        <v>96</v>
      </c>
      <c r="J2997" s="31"/>
      <c r="K2997" s="31"/>
      <c r="L2997" s="31"/>
      <c r="M2997" s="31"/>
      <c r="N2997" s="31"/>
      <c r="O2997" s="31"/>
      <c r="P2997" s="31"/>
      <c r="W2997" s="16" t="s">
        <v>1562</v>
      </c>
      <c r="X2997" s="35">
        <v>41431</v>
      </c>
      <c r="Z2997" s="16">
        <v>0</v>
      </c>
      <c r="AA2997" s="30" t="s">
        <v>3665</v>
      </c>
      <c r="AB2997" s="30" t="s">
        <v>3632</v>
      </c>
    </row>
    <row r="2998" spans="1:30" s="16" customFormat="1">
      <c r="A2998" s="31">
        <v>10</v>
      </c>
      <c r="B2998" s="9" t="str">
        <f t="shared" si="137"/>
        <v>Pyramid WH1038</v>
      </c>
      <c r="C2998" s="31" t="s">
        <v>316</v>
      </c>
      <c r="D2998" s="31" t="s">
        <v>719</v>
      </c>
      <c r="E2998" s="40" t="s">
        <v>720</v>
      </c>
      <c r="F2998" s="31"/>
      <c r="G2998" s="31">
        <v>8</v>
      </c>
      <c r="H2998" s="31">
        <v>150</v>
      </c>
      <c r="I2998" s="31">
        <v>98</v>
      </c>
      <c r="J2998" s="31"/>
      <c r="K2998" s="31"/>
      <c r="L2998" s="31"/>
      <c r="M2998" s="31"/>
      <c r="N2998" s="31"/>
      <c r="O2998" s="31"/>
      <c r="P2998" s="31"/>
      <c r="W2998" s="16" t="s">
        <v>1562</v>
      </c>
      <c r="X2998" s="36">
        <v>41431</v>
      </c>
      <c r="Z2998" s="16">
        <v>0</v>
      </c>
      <c r="AA2998" s="30" t="s">
        <v>3665</v>
      </c>
      <c r="AB2998" s="30" t="s">
        <v>3632</v>
      </c>
    </row>
    <row r="2999" spans="1:30" s="16" customFormat="1">
      <c r="A2999" s="31">
        <v>12</v>
      </c>
      <c r="B2999" s="9" t="str">
        <f t="shared" si="137"/>
        <v>Pyramid WH1238</v>
      </c>
      <c r="C2999" s="31" t="s">
        <v>316</v>
      </c>
      <c r="D2999" s="31" t="s">
        <v>721</v>
      </c>
      <c r="E2999" s="40" t="s">
        <v>722</v>
      </c>
      <c r="F2999" s="31"/>
      <c r="G2999" s="31">
        <v>8</v>
      </c>
      <c r="H2999" s="31">
        <v>150</v>
      </c>
      <c r="I2999" s="31">
        <v>98</v>
      </c>
      <c r="J2999" s="31"/>
      <c r="K2999" s="31">
        <v>40</v>
      </c>
      <c r="L2999" s="31">
        <v>12.74</v>
      </c>
      <c r="M2999" s="31">
        <v>0.7</v>
      </c>
      <c r="N2999" s="31">
        <v>0.78</v>
      </c>
      <c r="O2999" s="31">
        <v>4</v>
      </c>
      <c r="P2999" s="31"/>
      <c r="W2999" s="16" t="s">
        <v>1562</v>
      </c>
      <c r="X2999" s="35">
        <v>41431</v>
      </c>
      <c r="Z2999" s="16">
        <v>0</v>
      </c>
      <c r="AA2999" s="30" t="s">
        <v>3665</v>
      </c>
      <c r="AB2999" s="30" t="s">
        <v>3632</v>
      </c>
    </row>
    <row r="3000" spans="1:30" s="21" customFormat="1">
      <c r="A3000" s="22">
        <v>12</v>
      </c>
      <c r="B3000" s="9" t="str">
        <f t="shared" si="137"/>
        <v>Peerless 835017</v>
      </c>
      <c r="C3000" s="22" t="s">
        <v>236</v>
      </c>
      <c r="D3000" s="22">
        <v>835017</v>
      </c>
      <c r="E3000" s="41" t="s">
        <v>276</v>
      </c>
      <c r="F3000" s="23"/>
      <c r="G3000" s="22">
        <v>4</v>
      </c>
      <c r="H3000" s="22">
        <v>175</v>
      </c>
      <c r="I3000" s="22">
        <v>90.6</v>
      </c>
      <c r="J3000" s="22">
        <v>12.5</v>
      </c>
      <c r="K3000" s="22">
        <v>19.399999999999999</v>
      </c>
      <c r="L3000" s="28">
        <f t="shared" ref="L3000:L3062" si="138">AD3000*28.3169</f>
        <v>169.05189300000001</v>
      </c>
      <c r="M3000" s="22">
        <v>0.34</v>
      </c>
      <c r="N3000" s="22"/>
      <c r="O3000" s="22"/>
      <c r="P3000" s="22"/>
      <c r="Q3000" s="22"/>
      <c r="R3000" s="22"/>
      <c r="W3000" s="1" t="s">
        <v>496</v>
      </c>
      <c r="X3000" s="34">
        <v>41431</v>
      </c>
      <c r="Z3000" s="9">
        <v>0</v>
      </c>
      <c r="AA3000" t="s">
        <v>4171</v>
      </c>
      <c r="AD3000" s="22">
        <v>5.97</v>
      </c>
    </row>
    <row r="3001" spans="1:30" s="21" customFormat="1">
      <c r="A3001" s="22">
        <v>12</v>
      </c>
      <c r="B3001" s="9" t="str">
        <f t="shared" si="137"/>
        <v>Peerless 830500</v>
      </c>
      <c r="C3001" s="22" t="s">
        <v>236</v>
      </c>
      <c r="D3001" s="22">
        <v>830500</v>
      </c>
      <c r="E3001" s="41" t="s">
        <v>3997</v>
      </c>
      <c r="F3001" s="23"/>
      <c r="G3001" s="22">
        <v>4</v>
      </c>
      <c r="H3001" s="22">
        <v>150</v>
      </c>
      <c r="I3001" s="22">
        <v>90.6</v>
      </c>
      <c r="J3001" s="22">
        <v>12.5</v>
      </c>
      <c r="K3001" s="22">
        <v>18.100000000000001</v>
      </c>
      <c r="L3001" s="28">
        <f t="shared" si="138"/>
        <v>139.035979</v>
      </c>
      <c r="M3001" s="22">
        <v>0.2</v>
      </c>
      <c r="N3001" s="22"/>
      <c r="O3001" s="22"/>
      <c r="P3001" s="22"/>
      <c r="Q3001" s="22"/>
      <c r="R3001" s="22"/>
      <c r="W3001" s="1" t="s">
        <v>496</v>
      </c>
      <c r="X3001" s="34">
        <v>41431</v>
      </c>
      <c r="Z3001" s="9">
        <v>0</v>
      </c>
      <c r="AA3001" t="s">
        <v>4171</v>
      </c>
      <c r="AD3001" s="22">
        <v>4.91</v>
      </c>
    </row>
    <row r="3002" spans="1:30" s="21" customFormat="1">
      <c r="A3002" s="22">
        <v>8</v>
      </c>
      <c r="B3002" s="9" t="str">
        <f t="shared" si="137"/>
        <v>Tang Band W8-1363SA</v>
      </c>
      <c r="C3002" s="22" t="s">
        <v>14</v>
      </c>
      <c r="D3002" s="22" t="s">
        <v>156</v>
      </c>
      <c r="E3002" s="41" t="s">
        <v>157</v>
      </c>
      <c r="F3002" s="23"/>
      <c r="G3002" s="22">
        <v>4</v>
      </c>
      <c r="H3002" s="22">
        <v>120</v>
      </c>
      <c r="I3002" s="22">
        <v>84</v>
      </c>
      <c r="J3002" s="22">
        <v>12</v>
      </c>
      <c r="K3002" s="22">
        <v>30</v>
      </c>
      <c r="L3002" s="28">
        <f t="shared" si="138"/>
        <v>18.689154000000002</v>
      </c>
      <c r="M3002" s="22">
        <v>0.28999999999999998</v>
      </c>
      <c r="N3002" s="22"/>
      <c r="O3002" s="22"/>
      <c r="P3002" s="22"/>
      <c r="Q3002" s="22"/>
      <c r="R3002" s="22"/>
      <c r="W3002" s="1" t="s">
        <v>496</v>
      </c>
      <c r="X3002" s="34">
        <v>41431</v>
      </c>
      <c r="Z3002" s="9">
        <v>0</v>
      </c>
      <c r="AA3002" t="s">
        <v>4171</v>
      </c>
      <c r="AD3002" s="22">
        <v>0.66</v>
      </c>
    </row>
    <row r="3003" spans="1:30" s="21" customFormat="1">
      <c r="A3003" s="22">
        <v>8</v>
      </c>
      <c r="B3003" s="9" t="str">
        <f t="shared" si="137"/>
        <v>Tang Band W8-740C</v>
      </c>
      <c r="C3003" s="22" t="s">
        <v>14</v>
      </c>
      <c r="D3003" s="22" t="s">
        <v>158</v>
      </c>
      <c r="E3003" s="41" t="s">
        <v>159</v>
      </c>
      <c r="F3003" s="23"/>
      <c r="G3003" s="22">
        <v>4</v>
      </c>
      <c r="H3003" s="22">
        <v>150</v>
      </c>
      <c r="I3003" s="22">
        <v>84</v>
      </c>
      <c r="J3003" s="22">
        <v>12</v>
      </c>
      <c r="K3003" s="22">
        <v>28</v>
      </c>
      <c r="L3003" s="28">
        <f t="shared" si="138"/>
        <v>22.936689000000001</v>
      </c>
      <c r="M3003" s="22">
        <v>0.3</v>
      </c>
      <c r="N3003" s="22"/>
      <c r="O3003" s="22"/>
      <c r="P3003" s="22"/>
      <c r="Q3003" s="22"/>
      <c r="R3003" s="22"/>
      <c r="W3003" s="1" t="s">
        <v>496</v>
      </c>
      <c r="X3003" s="34">
        <v>41431</v>
      </c>
      <c r="Z3003" s="9">
        <v>0</v>
      </c>
      <c r="AA3003" t="s">
        <v>4171</v>
      </c>
      <c r="AD3003" s="22">
        <v>0.81</v>
      </c>
    </row>
    <row r="3004" spans="1:30" s="21" customFormat="1">
      <c r="A3004" s="22">
        <v>8</v>
      </c>
      <c r="B3004" s="9" t="str">
        <f t="shared" si="137"/>
        <v>Tang Band W8-1747</v>
      </c>
      <c r="C3004" s="22" t="s">
        <v>14</v>
      </c>
      <c r="D3004" s="22" t="s">
        <v>3999</v>
      </c>
      <c r="E3004" s="41" t="s">
        <v>3998</v>
      </c>
      <c r="F3004" s="23"/>
      <c r="G3004" s="22">
        <v>4</v>
      </c>
      <c r="H3004" s="22">
        <v>350</v>
      </c>
      <c r="I3004" s="22">
        <v>84</v>
      </c>
      <c r="J3004" s="22">
        <v>8</v>
      </c>
      <c r="K3004" s="22">
        <v>30</v>
      </c>
      <c r="L3004" s="28">
        <f t="shared" si="138"/>
        <v>25.202041000000001</v>
      </c>
      <c r="M3004" s="22">
        <v>0.43</v>
      </c>
      <c r="N3004" s="22"/>
      <c r="O3004" s="22"/>
      <c r="P3004" s="22"/>
      <c r="Q3004" s="22"/>
      <c r="R3004" s="22"/>
      <c r="W3004" s="1" t="s">
        <v>496</v>
      </c>
      <c r="X3004" s="34">
        <v>41431</v>
      </c>
      <c r="Z3004" s="9">
        <v>0</v>
      </c>
      <c r="AA3004" t="s">
        <v>4171</v>
      </c>
      <c r="AD3004" s="22">
        <v>0.89</v>
      </c>
    </row>
    <row r="3005" spans="1:30" s="21" customFormat="1">
      <c r="A3005" s="22">
        <v>10</v>
      </c>
      <c r="B3005" s="9" t="str">
        <f t="shared" si="137"/>
        <v>Tang Band WT-1427G</v>
      </c>
      <c r="C3005" s="22" t="s">
        <v>14</v>
      </c>
      <c r="D3005" s="22" t="s">
        <v>280</v>
      </c>
      <c r="E3005" s="41" t="s">
        <v>76</v>
      </c>
      <c r="F3005" s="23"/>
      <c r="G3005" s="22">
        <v>4</v>
      </c>
      <c r="H3005" s="22">
        <v>120</v>
      </c>
      <c r="I3005" s="22">
        <v>85</v>
      </c>
      <c r="J3005" s="22">
        <v>9.5</v>
      </c>
      <c r="K3005" s="22">
        <v>25</v>
      </c>
      <c r="L3005" s="28">
        <f t="shared" si="138"/>
        <v>38.227815</v>
      </c>
      <c r="M3005" s="22">
        <v>0.28999999999999998</v>
      </c>
      <c r="N3005" s="22"/>
      <c r="O3005" s="22"/>
      <c r="P3005" s="22"/>
      <c r="Q3005" s="22"/>
      <c r="R3005" s="22"/>
      <c r="W3005" s="1" t="s">
        <v>496</v>
      </c>
      <c r="X3005" s="34">
        <v>41431</v>
      </c>
      <c r="Z3005" s="9">
        <v>0</v>
      </c>
      <c r="AA3005" t="s">
        <v>4171</v>
      </c>
      <c r="AD3005" s="22">
        <v>1.35</v>
      </c>
    </row>
    <row r="3006" spans="1:30" s="21" customFormat="1">
      <c r="A3006" s="22">
        <v>8</v>
      </c>
      <c r="B3006" s="9" t="str">
        <f t="shared" si="137"/>
        <v>Tang Band W8-1747A</v>
      </c>
      <c r="C3006" s="22" t="s">
        <v>14</v>
      </c>
      <c r="D3006" s="22" t="s">
        <v>290</v>
      </c>
      <c r="E3006" s="41" t="s">
        <v>289</v>
      </c>
      <c r="F3006" s="23"/>
      <c r="G3006" s="22">
        <v>4</v>
      </c>
      <c r="H3006" s="22">
        <v>350</v>
      </c>
      <c r="I3006" s="22">
        <v>84</v>
      </c>
      <c r="J3006" s="22">
        <v>8</v>
      </c>
      <c r="K3006" s="22">
        <v>30</v>
      </c>
      <c r="L3006" s="28">
        <f t="shared" si="138"/>
        <v>23.219857999999999</v>
      </c>
      <c r="M3006" s="22">
        <v>0.41</v>
      </c>
      <c r="N3006" s="22"/>
      <c r="O3006" s="22"/>
      <c r="P3006" s="22"/>
      <c r="Q3006" s="22"/>
      <c r="R3006" s="22"/>
      <c r="W3006" s="1" t="s">
        <v>496</v>
      </c>
      <c r="X3006" s="34">
        <v>41431</v>
      </c>
      <c r="Z3006" s="9">
        <v>0</v>
      </c>
      <c r="AA3006" t="s">
        <v>4171</v>
      </c>
      <c r="AD3006" s="22">
        <v>0.82</v>
      </c>
    </row>
    <row r="3007" spans="1:30" s="21" customFormat="1">
      <c r="A3007" s="22">
        <v>8</v>
      </c>
      <c r="B3007" s="9" t="str">
        <f t="shared" si="137"/>
        <v>Tang Band W8-1853</v>
      </c>
      <c r="C3007" s="22" t="s">
        <v>14</v>
      </c>
      <c r="D3007" s="22" t="s">
        <v>296</v>
      </c>
      <c r="E3007" s="41" t="s">
        <v>295</v>
      </c>
      <c r="F3007" s="23"/>
      <c r="G3007" s="22">
        <v>4</v>
      </c>
      <c r="H3007" s="22">
        <v>100</v>
      </c>
      <c r="I3007" s="22">
        <v>86</v>
      </c>
      <c r="J3007" s="22">
        <v>5.25</v>
      </c>
      <c r="K3007" s="22">
        <v>37</v>
      </c>
      <c r="L3007" s="28">
        <f t="shared" si="138"/>
        <v>17.839646999999999</v>
      </c>
      <c r="M3007" s="22">
        <v>0.31</v>
      </c>
      <c r="N3007" s="22"/>
      <c r="O3007" s="22"/>
      <c r="P3007" s="22"/>
      <c r="Q3007" s="22"/>
      <c r="R3007" s="22"/>
      <c r="W3007" s="1" t="s">
        <v>496</v>
      </c>
      <c r="X3007" s="34">
        <v>41431</v>
      </c>
      <c r="Z3007" s="9">
        <v>0</v>
      </c>
      <c r="AA3007" t="s">
        <v>4171</v>
      </c>
      <c r="AD3007" s="22">
        <v>0.63</v>
      </c>
    </row>
    <row r="3008" spans="1:30" s="21" customFormat="1">
      <c r="A3008" s="22">
        <v>12</v>
      </c>
      <c r="B3008" s="9" t="str">
        <f t="shared" si="137"/>
        <v>Tang Band WQ-1814S</v>
      </c>
      <c r="C3008" s="22" t="s">
        <v>14</v>
      </c>
      <c r="D3008" s="22" t="s">
        <v>4001</v>
      </c>
      <c r="E3008" s="41" t="s">
        <v>4000</v>
      </c>
      <c r="F3008" s="23"/>
      <c r="G3008" s="22">
        <v>4</v>
      </c>
      <c r="H3008" s="22">
        <v>300</v>
      </c>
      <c r="I3008" s="22">
        <v>88</v>
      </c>
      <c r="J3008" s="22">
        <v>4</v>
      </c>
      <c r="K3008" s="22">
        <v>35</v>
      </c>
      <c r="L3008" s="28">
        <f t="shared" si="138"/>
        <v>61.164504000000008</v>
      </c>
      <c r="M3008" s="22">
        <v>0.43</v>
      </c>
      <c r="N3008" s="22"/>
      <c r="O3008" s="22"/>
      <c r="P3008" s="22"/>
      <c r="Q3008" s="22"/>
      <c r="R3008" s="22"/>
      <c r="W3008" s="1" t="s">
        <v>496</v>
      </c>
      <c r="X3008" s="34">
        <v>41431</v>
      </c>
      <c r="Z3008" s="9">
        <v>0</v>
      </c>
      <c r="AA3008" t="s">
        <v>4171</v>
      </c>
      <c r="AD3008" s="22">
        <v>2.16</v>
      </c>
    </row>
    <row r="3009" spans="1:30" s="21" customFormat="1">
      <c r="A3009" s="22">
        <v>10</v>
      </c>
      <c r="B3009" s="9" t="str">
        <f t="shared" si="137"/>
        <v>Coustic US-CX10-04</v>
      </c>
      <c r="C3009" s="22" t="s">
        <v>4003</v>
      </c>
      <c r="D3009" s="22" t="s">
        <v>4004</v>
      </c>
      <c r="E3009" s="41" t="s">
        <v>4002</v>
      </c>
      <c r="F3009" s="23"/>
      <c r="G3009" s="22">
        <v>4</v>
      </c>
      <c r="H3009" s="22">
        <v>225</v>
      </c>
      <c r="I3009" s="22">
        <v>87.7</v>
      </c>
      <c r="J3009" s="22">
        <v>9.5</v>
      </c>
      <c r="K3009" s="22">
        <v>37</v>
      </c>
      <c r="L3009" s="28">
        <f t="shared" si="138"/>
        <v>40.209997999999999</v>
      </c>
      <c r="M3009" s="22">
        <v>0.64</v>
      </c>
      <c r="N3009" s="22"/>
      <c r="O3009" s="22"/>
      <c r="P3009" s="22"/>
      <c r="Q3009" s="22"/>
      <c r="R3009" s="22"/>
      <c r="W3009" s="1" t="s">
        <v>496</v>
      </c>
      <c r="X3009" s="34">
        <v>41431</v>
      </c>
      <c r="Z3009" s="9">
        <v>0</v>
      </c>
      <c r="AA3009" t="s">
        <v>4171</v>
      </c>
      <c r="AD3009" s="22">
        <v>1.42</v>
      </c>
    </row>
    <row r="3010" spans="1:30" s="21" customFormat="1">
      <c r="A3010" s="22">
        <v>8</v>
      </c>
      <c r="B3010" s="9" t="str">
        <f t="shared" ref="B3010:B3073" si="139">CONCATENATE(C3010,CHAR(32),D3010)</f>
        <v>Pyramid WX85X</v>
      </c>
      <c r="C3010" s="22" t="s">
        <v>316</v>
      </c>
      <c r="D3010" s="22" t="s">
        <v>319</v>
      </c>
      <c r="E3010" s="41" t="s">
        <v>318</v>
      </c>
      <c r="F3010" s="23"/>
      <c r="G3010" s="22">
        <v>4</v>
      </c>
      <c r="H3010" s="22">
        <v>150</v>
      </c>
      <c r="I3010" s="22">
        <v>87.7</v>
      </c>
      <c r="J3010" s="22">
        <v>2.2999999999999998</v>
      </c>
      <c r="K3010" s="22">
        <v>54.3</v>
      </c>
      <c r="L3010" s="28">
        <f t="shared" si="138"/>
        <v>17.273309000000001</v>
      </c>
      <c r="M3010" s="22">
        <v>0.56999999999999995</v>
      </c>
      <c r="N3010" s="22"/>
      <c r="O3010" s="22"/>
      <c r="P3010" s="22"/>
      <c r="Q3010" s="22"/>
      <c r="R3010" s="22"/>
      <c r="W3010" s="1" t="s">
        <v>496</v>
      </c>
      <c r="X3010" s="34">
        <v>41431</v>
      </c>
      <c r="Z3010" s="9">
        <v>0</v>
      </c>
      <c r="AA3010" t="s">
        <v>4171</v>
      </c>
      <c r="AD3010" s="22">
        <v>0.61</v>
      </c>
    </row>
    <row r="3011" spans="1:30" s="21" customFormat="1">
      <c r="A3011" s="22">
        <v>10</v>
      </c>
      <c r="B3011" s="9" t="str">
        <f t="shared" si="139"/>
        <v>Pyramid WX102X</v>
      </c>
      <c r="C3011" s="22" t="s">
        <v>316</v>
      </c>
      <c r="D3011" s="22" t="s">
        <v>321</v>
      </c>
      <c r="E3011" s="41" t="s">
        <v>320</v>
      </c>
      <c r="F3011" s="23"/>
      <c r="G3011" s="22">
        <v>4</v>
      </c>
      <c r="H3011" s="22">
        <v>200</v>
      </c>
      <c r="I3011" s="22">
        <v>88.1</v>
      </c>
      <c r="J3011" s="22">
        <v>3.55</v>
      </c>
      <c r="K3011" s="22">
        <v>40.1</v>
      </c>
      <c r="L3011" s="28">
        <f t="shared" si="138"/>
        <v>49.4979412</v>
      </c>
      <c r="M3011" s="22">
        <v>0.56000000000000005</v>
      </c>
      <c r="N3011" s="22"/>
      <c r="O3011" s="22"/>
      <c r="P3011" s="22"/>
      <c r="Q3011" s="22"/>
      <c r="R3011" s="22"/>
      <c r="W3011" s="1" t="s">
        <v>496</v>
      </c>
      <c r="X3011" s="34">
        <v>41431</v>
      </c>
      <c r="Z3011" s="9">
        <v>0</v>
      </c>
      <c r="AA3011" t="s">
        <v>4171</v>
      </c>
      <c r="AD3011" s="22">
        <v>1.748</v>
      </c>
    </row>
    <row r="3012" spans="1:30" s="21" customFormat="1">
      <c r="A3012" s="22">
        <v>12</v>
      </c>
      <c r="B3012" s="9" t="str">
        <f t="shared" si="139"/>
        <v>Pyramid WX120X</v>
      </c>
      <c r="C3012" s="22" t="s">
        <v>316</v>
      </c>
      <c r="D3012" s="22" t="s">
        <v>323</v>
      </c>
      <c r="E3012" s="41" t="s">
        <v>322</v>
      </c>
      <c r="F3012" s="23"/>
      <c r="G3012" s="22">
        <v>4</v>
      </c>
      <c r="H3012" s="22">
        <v>250</v>
      </c>
      <c r="I3012" s="22">
        <v>87.5</v>
      </c>
      <c r="J3012" s="22">
        <v>2.2999999999999998</v>
      </c>
      <c r="K3012" s="22">
        <v>38</v>
      </c>
      <c r="L3012" s="28">
        <f t="shared" si="138"/>
        <v>51.253589000000005</v>
      </c>
      <c r="M3012" s="22">
        <v>0.55000000000000004</v>
      </c>
      <c r="N3012" s="22"/>
      <c r="O3012" s="22"/>
      <c r="P3012" s="22"/>
      <c r="Q3012" s="22"/>
      <c r="R3012" s="22"/>
      <c r="W3012" s="1" t="s">
        <v>496</v>
      </c>
      <c r="X3012" s="34">
        <v>41431</v>
      </c>
      <c r="Z3012" s="9">
        <v>0</v>
      </c>
      <c r="AA3012" t="s">
        <v>4171</v>
      </c>
      <c r="AD3012" s="22">
        <v>1.81</v>
      </c>
    </row>
    <row r="3013" spans="1:30" s="21" customFormat="1">
      <c r="A3013" s="22">
        <v>8</v>
      </c>
      <c r="B3013" s="9" t="str">
        <f t="shared" si="139"/>
        <v>Goldwood GW-8PC-30-4</v>
      </c>
      <c r="C3013" s="22" t="s">
        <v>1</v>
      </c>
      <c r="D3013" s="22" t="s">
        <v>132</v>
      </c>
      <c r="E3013" s="41" t="s">
        <v>133</v>
      </c>
      <c r="F3013" s="23"/>
      <c r="G3013" s="22">
        <v>4</v>
      </c>
      <c r="H3013" s="22">
        <v>120</v>
      </c>
      <c r="I3013" s="22">
        <v>91</v>
      </c>
      <c r="J3013" s="22">
        <v>3.5</v>
      </c>
      <c r="K3013" s="22">
        <v>44</v>
      </c>
      <c r="L3013" s="28">
        <f t="shared" si="138"/>
        <v>21.237674999999999</v>
      </c>
      <c r="M3013" s="22">
        <v>0.45</v>
      </c>
      <c r="N3013" s="22"/>
      <c r="O3013" s="22"/>
      <c r="P3013" s="22"/>
      <c r="Q3013" s="22"/>
      <c r="R3013" s="22"/>
      <c r="W3013" s="1" t="s">
        <v>496</v>
      </c>
      <c r="X3013" s="34">
        <v>41431</v>
      </c>
      <c r="Z3013" s="9">
        <v>0</v>
      </c>
      <c r="AA3013" t="s">
        <v>4171</v>
      </c>
      <c r="AD3013" s="22">
        <v>0.75</v>
      </c>
    </row>
    <row r="3014" spans="1:30" s="21" customFormat="1">
      <c r="A3014" s="22">
        <v>10</v>
      </c>
      <c r="B3014" s="9" t="str">
        <f t="shared" si="139"/>
        <v>Goldwood GW-10PC-40-4</v>
      </c>
      <c r="C3014" s="22" t="s">
        <v>1</v>
      </c>
      <c r="D3014" s="22" t="s">
        <v>174</v>
      </c>
      <c r="E3014" s="41" t="s">
        <v>175</v>
      </c>
      <c r="F3014" s="23"/>
      <c r="G3014" s="22">
        <v>4</v>
      </c>
      <c r="H3014" s="22">
        <v>140</v>
      </c>
      <c r="I3014" s="22">
        <v>93</v>
      </c>
      <c r="J3014" s="22">
        <v>3.55</v>
      </c>
      <c r="K3014" s="22">
        <v>45</v>
      </c>
      <c r="L3014" s="28">
        <f t="shared" si="138"/>
        <v>31.714928000000004</v>
      </c>
      <c r="M3014" s="22">
        <v>0.4</v>
      </c>
      <c r="N3014" s="22"/>
      <c r="O3014" s="22"/>
      <c r="P3014" s="22"/>
      <c r="Q3014" s="22"/>
      <c r="R3014" s="22"/>
      <c r="W3014" s="1" t="s">
        <v>496</v>
      </c>
      <c r="X3014" s="34">
        <v>41431</v>
      </c>
      <c r="Z3014" s="9">
        <v>0</v>
      </c>
      <c r="AA3014" t="s">
        <v>4171</v>
      </c>
      <c r="AD3014" s="22">
        <v>1.1200000000000001</v>
      </c>
    </row>
    <row r="3015" spans="1:30" s="21" customFormat="1">
      <c r="A3015" s="22">
        <v>12</v>
      </c>
      <c r="B3015" s="9" t="str">
        <f t="shared" si="139"/>
        <v>Goldwood GW-12PC-50-4</v>
      </c>
      <c r="C3015" s="22" t="s">
        <v>1</v>
      </c>
      <c r="D3015" s="22" t="s">
        <v>206</v>
      </c>
      <c r="E3015" s="41" t="s">
        <v>207</v>
      </c>
      <c r="F3015" s="23"/>
      <c r="G3015" s="22">
        <v>4</v>
      </c>
      <c r="H3015" s="22">
        <v>140</v>
      </c>
      <c r="I3015" s="22">
        <v>93</v>
      </c>
      <c r="J3015" s="22">
        <v>3.5</v>
      </c>
      <c r="K3015" s="22">
        <v>32</v>
      </c>
      <c r="L3015" s="28">
        <f t="shared" si="138"/>
        <v>79.004151000000007</v>
      </c>
      <c r="M3015" s="22">
        <v>0.39</v>
      </c>
      <c r="N3015" s="22"/>
      <c r="O3015" s="22"/>
      <c r="P3015" s="22"/>
      <c r="Q3015" s="22"/>
      <c r="R3015" s="22"/>
      <c r="W3015" s="1" t="s">
        <v>496</v>
      </c>
      <c r="X3015" s="34">
        <v>41431</v>
      </c>
      <c r="Z3015" s="9">
        <v>0</v>
      </c>
      <c r="AA3015" t="s">
        <v>4171</v>
      </c>
      <c r="AD3015" s="22">
        <v>2.79</v>
      </c>
    </row>
    <row r="3016" spans="1:30" s="21" customFormat="1">
      <c r="A3016" s="22">
        <v>15</v>
      </c>
      <c r="B3016" s="9" t="str">
        <f t="shared" si="139"/>
        <v>Goldwood GW-15PC-75-4</v>
      </c>
      <c r="C3016" s="22" t="s">
        <v>1</v>
      </c>
      <c r="D3016" s="22" t="s">
        <v>230</v>
      </c>
      <c r="E3016" s="41" t="s">
        <v>231</v>
      </c>
      <c r="F3016" s="23"/>
      <c r="G3016" s="22">
        <v>4</v>
      </c>
      <c r="H3016" s="22">
        <v>200</v>
      </c>
      <c r="I3016" s="22">
        <v>95</v>
      </c>
      <c r="J3016" s="22">
        <v>3.5</v>
      </c>
      <c r="K3016" s="22">
        <v>33</v>
      </c>
      <c r="L3016" s="28">
        <f t="shared" si="138"/>
        <v>125.160698</v>
      </c>
      <c r="M3016" s="22">
        <v>0.43</v>
      </c>
      <c r="N3016" s="22"/>
      <c r="O3016" s="22"/>
      <c r="P3016" s="22"/>
      <c r="Q3016" s="22"/>
      <c r="R3016" s="22"/>
      <c r="W3016" s="1" t="s">
        <v>496</v>
      </c>
      <c r="X3016" s="34">
        <v>41431</v>
      </c>
      <c r="Z3016" s="9">
        <v>0</v>
      </c>
      <c r="AA3016" t="s">
        <v>4171</v>
      </c>
      <c r="AD3016" s="22">
        <v>4.42</v>
      </c>
    </row>
    <row r="3017" spans="1:30" s="21" customFormat="1">
      <c r="A3017" s="22">
        <v>12</v>
      </c>
      <c r="B3017" s="9" t="str">
        <f t="shared" si="139"/>
        <v>Lanzar OPTI1222D</v>
      </c>
      <c r="C3017" s="22" t="s">
        <v>368</v>
      </c>
      <c r="D3017" s="22" t="s">
        <v>4006</v>
      </c>
      <c r="E3017" s="41" t="s">
        <v>4005</v>
      </c>
      <c r="F3017" s="23"/>
      <c r="G3017" s="22" t="s">
        <v>384</v>
      </c>
      <c r="H3017" s="22">
        <v>900</v>
      </c>
      <c r="I3017" s="22">
        <v>86</v>
      </c>
      <c r="J3017" s="22">
        <v>14</v>
      </c>
      <c r="K3017" s="22">
        <v>32.299999999999997</v>
      </c>
      <c r="L3017" s="28">
        <f t="shared" si="138"/>
        <v>41.909011999999997</v>
      </c>
      <c r="M3017" s="22">
        <v>0.56999999999999995</v>
      </c>
      <c r="N3017" s="22"/>
      <c r="O3017" s="22"/>
      <c r="P3017" s="22"/>
      <c r="Q3017" s="22"/>
      <c r="R3017" s="22"/>
      <c r="W3017" s="1" t="s">
        <v>496</v>
      </c>
      <c r="X3017" s="34">
        <v>41431</v>
      </c>
      <c r="Z3017" s="9">
        <v>0</v>
      </c>
      <c r="AA3017" t="s">
        <v>4171</v>
      </c>
      <c r="AD3017" s="22">
        <v>1.48</v>
      </c>
    </row>
    <row r="3018" spans="1:30" s="21" customFormat="1">
      <c r="A3018" s="22">
        <v>12</v>
      </c>
      <c r="B3018" s="9" t="str">
        <f t="shared" si="139"/>
        <v>Lanzar OPTI1232D</v>
      </c>
      <c r="C3018" s="22" t="s">
        <v>368</v>
      </c>
      <c r="D3018" s="22" t="s">
        <v>369</v>
      </c>
      <c r="E3018" s="41" t="s">
        <v>367</v>
      </c>
      <c r="F3018" s="23"/>
      <c r="G3018" s="22" t="s">
        <v>384</v>
      </c>
      <c r="H3018" s="22">
        <v>1100</v>
      </c>
      <c r="I3018" s="22">
        <v>88</v>
      </c>
      <c r="J3018" s="22">
        <v>14</v>
      </c>
      <c r="K3018" s="22">
        <v>29.06</v>
      </c>
      <c r="L3018" s="28">
        <f t="shared" si="138"/>
        <v>44.174364000000004</v>
      </c>
      <c r="M3018" s="22">
        <v>0.48</v>
      </c>
      <c r="N3018" s="22"/>
      <c r="O3018" s="22"/>
      <c r="P3018" s="22"/>
      <c r="Q3018" s="22"/>
      <c r="R3018" s="22"/>
      <c r="W3018" s="1" t="s">
        <v>496</v>
      </c>
      <c r="X3018" s="34">
        <v>41431</v>
      </c>
      <c r="Z3018" s="9">
        <v>0</v>
      </c>
      <c r="AA3018" t="s">
        <v>4171</v>
      </c>
      <c r="AD3018" s="22">
        <v>1.56</v>
      </c>
    </row>
    <row r="3019" spans="1:30" s="21" customFormat="1">
      <c r="A3019" s="22">
        <v>12</v>
      </c>
      <c r="B3019" s="9" t="str">
        <f t="shared" si="139"/>
        <v>Lanzar OPTI1224D</v>
      </c>
      <c r="C3019" s="22" t="s">
        <v>368</v>
      </c>
      <c r="D3019" s="22" t="s">
        <v>371</v>
      </c>
      <c r="E3019" s="41" t="s">
        <v>370</v>
      </c>
      <c r="F3019" s="23"/>
      <c r="G3019" s="22" t="s">
        <v>475</v>
      </c>
      <c r="H3019" s="22">
        <v>900</v>
      </c>
      <c r="I3019" s="22">
        <v>86</v>
      </c>
      <c r="J3019" s="22">
        <v>14</v>
      </c>
      <c r="K3019" s="22">
        <v>29.07</v>
      </c>
      <c r="L3019" s="28">
        <f t="shared" si="138"/>
        <v>44.457533000000005</v>
      </c>
      <c r="M3019" s="22">
        <v>0.56999999999999995</v>
      </c>
      <c r="N3019" s="22"/>
      <c r="O3019" s="22"/>
      <c r="P3019" s="22"/>
      <c r="Q3019" s="22"/>
      <c r="R3019" s="22"/>
      <c r="W3019" s="1" t="s">
        <v>496</v>
      </c>
      <c r="X3019" s="34">
        <v>41431</v>
      </c>
      <c r="Z3019" s="9">
        <v>0</v>
      </c>
      <c r="AA3019" t="s">
        <v>4171</v>
      </c>
      <c r="AD3019" s="22">
        <v>1.57</v>
      </c>
    </row>
    <row r="3020" spans="1:30" s="21" customFormat="1">
      <c r="A3020" s="22">
        <v>12</v>
      </c>
      <c r="B3020" s="9" t="str">
        <f t="shared" si="139"/>
        <v>Lanzar MAX12</v>
      </c>
      <c r="C3020" s="22" t="s">
        <v>368</v>
      </c>
      <c r="D3020" s="22" t="s">
        <v>373</v>
      </c>
      <c r="E3020" s="41" t="s">
        <v>372</v>
      </c>
      <c r="F3020" s="23"/>
      <c r="G3020" s="22">
        <v>4</v>
      </c>
      <c r="H3020" s="22">
        <v>500</v>
      </c>
      <c r="I3020" s="22">
        <v>91.9</v>
      </c>
      <c r="J3020" s="22">
        <v>10</v>
      </c>
      <c r="K3020" s="22">
        <v>35.1</v>
      </c>
      <c r="L3020" s="28">
        <f t="shared" si="138"/>
        <v>97.976473999999996</v>
      </c>
      <c r="M3020" s="22">
        <v>0.56999999999999995</v>
      </c>
      <c r="N3020" s="22"/>
      <c r="O3020" s="22"/>
      <c r="P3020" s="22"/>
      <c r="Q3020" s="22"/>
      <c r="R3020" s="22"/>
      <c r="W3020" s="1" t="s">
        <v>496</v>
      </c>
      <c r="X3020" s="34">
        <v>41431</v>
      </c>
      <c r="Z3020" s="9">
        <v>0</v>
      </c>
      <c r="AA3020" t="s">
        <v>4171</v>
      </c>
      <c r="AD3020" s="22">
        <v>3.46</v>
      </c>
    </row>
    <row r="3021" spans="1:30" s="21" customFormat="1">
      <c r="A3021" s="22">
        <v>12</v>
      </c>
      <c r="B3021" s="9" t="str">
        <f t="shared" si="139"/>
        <v>Lanzar MAX12D</v>
      </c>
      <c r="C3021" s="22" t="s">
        <v>368</v>
      </c>
      <c r="D3021" s="22" t="s">
        <v>375</v>
      </c>
      <c r="E3021" s="41" t="s">
        <v>374</v>
      </c>
      <c r="F3021" s="23"/>
      <c r="G3021" s="22" t="s">
        <v>475</v>
      </c>
      <c r="H3021" s="22">
        <v>500</v>
      </c>
      <c r="I3021" s="22">
        <v>88</v>
      </c>
      <c r="J3021" s="22">
        <v>10</v>
      </c>
      <c r="K3021" s="22">
        <v>33.6</v>
      </c>
      <c r="L3021" s="28">
        <f t="shared" si="138"/>
        <v>90.330911</v>
      </c>
      <c r="M3021" s="22">
        <v>0.47</v>
      </c>
      <c r="N3021" s="22"/>
      <c r="O3021" s="22"/>
      <c r="P3021" s="22"/>
      <c r="Q3021" s="22"/>
      <c r="R3021" s="22"/>
      <c r="W3021" s="1" t="s">
        <v>496</v>
      </c>
      <c r="X3021" s="34">
        <v>41431</v>
      </c>
      <c r="Z3021" s="9">
        <v>0</v>
      </c>
      <c r="AA3021" t="s">
        <v>4171</v>
      </c>
      <c r="AD3021" s="22">
        <v>3.19</v>
      </c>
    </row>
    <row r="3022" spans="1:30" s="21" customFormat="1" ht="30">
      <c r="A3022" s="22">
        <v>12</v>
      </c>
      <c r="B3022" s="9" t="str">
        <f t="shared" si="139"/>
        <v>TC Sounds Axis 12Q1</v>
      </c>
      <c r="C3022" s="22" t="s">
        <v>377</v>
      </c>
      <c r="D3022" s="22" t="s">
        <v>378</v>
      </c>
      <c r="E3022" s="41" t="s">
        <v>376</v>
      </c>
      <c r="F3022" s="23"/>
      <c r="G3022" s="22" t="s">
        <v>4007</v>
      </c>
      <c r="H3022" s="22">
        <v>1000</v>
      </c>
      <c r="I3022" s="22">
        <v>85.4</v>
      </c>
      <c r="J3022" s="22">
        <v>26.5</v>
      </c>
      <c r="K3022" s="22">
        <v>27.8</v>
      </c>
      <c r="L3022" s="28">
        <f t="shared" si="138"/>
        <v>39.926828999999998</v>
      </c>
      <c r="M3022" s="22">
        <v>0.35</v>
      </c>
      <c r="N3022" s="22"/>
      <c r="O3022" s="22"/>
      <c r="P3022" s="22"/>
      <c r="Q3022" s="22"/>
      <c r="R3022" s="22"/>
      <c r="W3022" s="1" t="s">
        <v>496</v>
      </c>
      <c r="X3022" s="34">
        <v>41431</v>
      </c>
      <c r="Z3022" s="9">
        <v>0</v>
      </c>
      <c r="AA3022" t="s">
        <v>4171</v>
      </c>
      <c r="AD3022" s="22">
        <v>1.41</v>
      </c>
    </row>
    <row r="3023" spans="1:30" s="21" customFormat="1" ht="30">
      <c r="A3023" s="22">
        <v>15</v>
      </c>
      <c r="B3023" s="9" t="str">
        <f t="shared" si="139"/>
        <v>TC Sounds Axis 15Q1</v>
      </c>
      <c r="C3023" s="22" t="s">
        <v>377</v>
      </c>
      <c r="D3023" s="22" t="s">
        <v>381</v>
      </c>
      <c r="E3023" s="41" t="s">
        <v>380</v>
      </c>
      <c r="F3023" s="23"/>
      <c r="G3023" s="22" t="s">
        <v>4008</v>
      </c>
      <c r="H3023" s="22">
        <v>1000</v>
      </c>
      <c r="I3023" s="22">
        <v>87.5</v>
      </c>
      <c r="J3023" s="22">
        <v>26.5</v>
      </c>
      <c r="K3023" s="22">
        <v>23</v>
      </c>
      <c r="L3023" s="28">
        <f t="shared" si="138"/>
        <v>127.70921899999999</v>
      </c>
      <c r="M3023" s="22">
        <v>0.39</v>
      </c>
      <c r="N3023" s="22"/>
      <c r="O3023" s="22"/>
      <c r="P3023" s="22"/>
      <c r="Q3023" s="22"/>
      <c r="R3023" s="22"/>
      <c r="W3023" s="1" t="s">
        <v>496</v>
      </c>
      <c r="X3023" s="34">
        <v>41431</v>
      </c>
      <c r="Z3023" s="9">
        <v>0</v>
      </c>
      <c r="AA3023" t="s">
        <v>4171</v>
      </c>
      <c r="AD3023" s="22">
        <v>4.51</v>
      </c>
    </row>
    <row r="3024" spans="1:30" s="21" customFormat="1">
      <c r="A3024" s="22">
        <v>12</v>
      </c>
      <c r="B3024" s="9" t="str">
        <f t="shared" si="139"/>
        <v>TC Sounds Epic 12</v>
      </c>
      <c r="C3024" s="22" t="s">
        <v>377</v>
      </c>
      <c r="D3024" s="22" t="s">
        <v>383</v>
      </c>
      <c r="E3024" s="41" t="s">
        <v>382</v>
      </c>
      <c r="F3024" s="23"/>
      <c r="G3024" s="22" t="s">
        <v>384</v>
      </c>
      <c r="H3024" s="22">
        <v>500</v>
      </c>
      <c r="I3024" s="22">
        <v>86.6</v>
      </c>
      <c r="J3024" s="22">
        <v>22.9</v>
      </c>
      <c r="K3024" s="22">
        <v>24</v>
      </c>
      <c r="L3024" s="28">
        <f t="shared" si="138"/>
        <v>91.180418000000003</v>
      </c>
      <c r="M3024" s="22">
        <v>0.39</v>
      </c>
      <c r="N3024" s="22"/>
      <c r="O3024" s="22"/>
      <c r="P3024" s="22"/>
      <c r="Q3024" s="22"/>
      <c r="R3024" s="22"/>
      <c r="W3024" s="1" t="s">
        <v>496</v>
      </c>
      <c r="X3024" s="34">
        <v>41431</v>
      </c>
      <c r="Z3024" s="9">
        <v>0</v>
      </c>
      <c r="AA3024" t="s">
        <v>4171</v>
      </c>
      <c r="AD3024" s="22">
        <v>3.22</v>
      </c>
    </row>
    <row r="3025" spans="1:30" s="21" customFormat="1">
      <c r="A3025" s="22">
        <v>10</v>
      </c>
      <c r="B3025" s="9" t="str">
        <f t="shared" si="139"/>
        <v>TC Sounds Epic 10</v>
      </c>
      <c r="C3025" s="22" t="s">
        <v>377</v>
      </c>
      <c r="D3025" s="22" t="s">
        <v>386</v>
      </c>
      <c r="E3025" s="41" t="s">
        <v>385</v>
      </c>
      <c r="F3025" s="23"/>
      <c r="G3025" s="22" t="s">
        <v>384</v>
      </c>
      <c r="H3025" s="22">
        <v>500</v>
      </c>
      <c r="I3025" s="22">
        <v>85.2</v>
      </c>
      <c r="J3025" s="22">
        <v>22.9</v>
      </c>
      <c r="K3025" s="22">
        <v>24.3</v>
      </c>
      <c r="L3025" s="28">
        <f t="shared" si="138"/>
        <v>49.554575</v>
      </c>
      <c r="M3025" s="22">
        <v>0.31</v>
      </c>
      <c r="N3025" s="22"/>
      <c r="O3025" s="22"/>
      <c r="P3025" s="22"/>
      <c r="Q3025" s="22"/>
      <c r="R3025" s="22"/>
      <c r="W3025" s="1" t="s">
        <v>496</v>
      </c>
      <c r="X3025" s="34">
        <v>41431</v>
      </c>
      <c r="Z3025" s="9">
        <v>0</v>
      </c>
      <c r="AA3025" t="s">
        <v>4171</v>
      </c>
      <c r="AD3025" s="22">
        <v>1.75</v>
      </c>
    </row>
    <row r="3026" spans="1:30" s="21" customFormat="1">
      <c r="A3026" s="22">
        <v>12</v>
      </c>
      <c r="B3026" s="9" t="str">
        <f t="shared" si="139"/>
        <v>TC Sounds LMS-R</v>
      </c>
      <c r="C3026" s="22" t="s">
        <v>377</v>
      </c>
      <c r="D3026" s="22" t="s">
        <v>388</v>
      </c>
      <c r="E3026" s="41" t="s">
        <v>387</v>
      </c>
      <c r="F3026" s="23"/>
      <c r="G3026" s="22" t="s">
        <v>384</v>
      </c>
      <c r="H3026" s="22">
        <v>1000</v>
      </c>
      <c r="I3026" s="22">
        <v>84.5</v>
      </c>
      <c r="J3026" s="22">
        <v>29.4</v>
      </c>
      <c r="K3026" s="22">
        <v>28</v>
      </c>
      <c r="L3026" s="28">
        <f t="shared" si="138"/>
        <v>39.077321999999995</v>
      </c>
      <c r="M3026" s="22">
        <v>0.43</v>
      </c>
      <c r="N3026" s="22"/>
      <c r="O3026" s="22"/>
      <c r="P3026" s="22"/>
      <c r="Q3026" s="22"/>
      <c r="R3026" s="22"/>
      <c r="W3026" s="1" t="s">
        <v>496</v>
      </c>
      <c r="X3026" s="34">
        <v>41431</v>
      </c>
      <c r="Z3026" s="9">
        <v>0</v>
      </c>
      <c r="AA3026" t="s">
        <v>4171</v>
      </c>
      <c r="AD3026" s="22">
        <v>1.38</v>
      </c>
    </row>
    <row r="3027" spans="1:30" s="21" customFormat="1">
      <c r="A3027" s="22">
        <v>15</v>
      </c>
      <c r="B3027" s="9" t="str">
        <f t="shared" si="139"/>
        <v>TC Sounds LMS-R</v>
      </c>
      <c r="C3027" s="22" t="s">
        <v>377</v>
      </c>
      <c r="D3027" s="22" t="s">
        <v>388</v>
      </c>
      <c r="E3027" s="41" t="s">
        <v>389</v>
      </c>
      <c r="F3027" s="23"/>
      <c r="G3027" s="22" t="s">
        <v>384</v>
      </c>
      <c r="H3027" s="22">
        <v>1000</v>
      </c>
      <c r="I3027" s="22">
        <v>86.9</v>
      </c>
      <c r="J3027" s="22">
        <v>29.4</v>
      </c>
      <c r="K3027" s="22">
        <v>23.6</v>
      </c>
      <c r="L3027" s="28">
        <f t="shared" si="138"/>
        <v>122.612177</v>
      </c>
      <c r="M3027" s="22">
        <v>0.45</v>
      </c>
      <c r="N3027" s="22"/>
      <c r="O3027" s="22"/>
      <c r="P3027" s="22"/>
      <c r="Q3027" s="22"/>
      <c r="R3027" s="22"/>
      <c r="W3027" s="1" t="s">
        <v>496</v>
      </c>
      <c r="X3027" s="34">
        <v>41431</v>
      </c>
      <c r="Z3027" s="9">
        <v>0</v>
      </c>
      <c r="AA3027" t="s">
        <v>4171</v>
      </c>
      <c r="AD3027" s="22">
        <v>4.33</v>
      </c>
    </row>
    <row r="3028" spans="1:30" s="21" customFormat="1">
      <c r="A3028" s="22">
        <v>18</v>
      </c>
      <c r="B3028" s="9" t="str">
        <f t="shared" si="139"/>
        <v>TC Sounds LMS Ultra 5400</v>
      </c>
      <c r="C3028" s="22" t="s">
        <v>377</v>
      </c>
      <c r="D3028" s="22" t="s">
        <v>391</v>
      </c>
      <c r="E3028" s="41" t="s">
        <v>390</v>
      </c>
      <c r="F3028" s="23"/>
      <c r="G3028" s="22" t="s">
        <v>384</v>
      </c>
      <c r="H3028" s="22">
        <v>2000</v>
      </c>
      <c r="I3028" s="22">
        <v>89.7</v>
      </c>
      <c r="J3028" s="22">
        <v>38.1</v>
      </c>
      <c r="K3028" s="22">
        <v>20.5</v>
      </c>
      <c r="L3028" s="28">
        <f t="shared" si="138"/>
        <v>240.69364999999999</v>
      </c>
      <c r="M3028" s="22">
        <v>0.33</v>
      </c>
      <c r="N3028" s="22"/>
      <c r="O3028" s="22"/>
      <c r="P3028" s="22"/>
      <c r="Q3028" s="22"/>
      <c r="R3028" s="22"/>
      <c r="W3028" s="1" t="s">
        <v>496</v>
      </c>
      <c r="X3028" s="34">
        <v>41431</v>
      </c>
      <c r="Z3028" s="9">
        <v>0</v>
      </c>
      <c r="AA3028" t="s">
        <v>4171</v>
      </c>
      <c r="AD3028" s="22">
        <v>8.5</v>
      </c>
    </row>
    <row r="3029" spans="1:30" s="21" customFormat="1">
      <c r="A3029" s="22">
        <v>8</v>
      </c>
      <c r="B3029" s="9" t="str">
        <f t="shared" si="139"/>
        <v>Dayton Audio DCS205-4</v>
      </c>
      <c r="C3029" s="22" t="s">
        <v>301</v>
      </c>
      <c r="D3029" s="22" t="s">
        <v>394</v>
      </c>
      <c r="E3029" s="41" t="s">
        <v>393</v>
      </c>
      <c r="F3029" s="23"/>
      <c r="G3029" s="22">
        <v>4</v>
      </c>
      <c r="H3029" s="22">
        <v>150</v>
      </c>
      <c r="I3029" s="22">
        <v>87</v>
      </c>
      <c r="J3029" s="22">
        <v>8.8000000000000007</v>
      </c>
      <c r="K3029" s="22">
        <v>30.2</v>
      </c>
      <c r="L3029" s="28">
        <f t="shared" si="138"/>
        <v>33.697111</v>
      </c>
      <c r="M3029" s="22">
        <v>0.33</v>
      </c>
      <c r="N3029" s="22"/>
      <c r="O3029" s="22"/>
      <c r="P3029" s="22"/>
      <c r="Q3029" s="22"/>
      <c r="R3029" s="22"/>
      <c r="W3029" s="1" t="s">
        <v>496</v>
      </c>
      <c r="X3029" s="34">
        <v>41431</v>
      </c>
      <c r="Z3029" s="9">
        <v>0</v>
      </c>
      <c r="AA3029" t="s">
        <v>4171</v>
      </c>
      <c r="AD3029" s="22">
        <v>1.19</v>
      </c>
    </row>
    <row r="3030" spans="1:30" s="21" customFormat="1">
      <c r="A3030" s="22">
        <v>10</v>
      </c>
      <c r="B3030" s="9" t="str">
        <f t="shared" si="139"/>
        <v>Dayton Audio DCS255-4</v>
      </c>
      <c r="C3030" s="22" t="s">
        <v>301</v>
      </c>
      <c r="D3030" s="22" t="s">
        <v>396</v>
      </c>
      <c r="E3030" s="41" t="s">
        <v>395</v>
      </c>
      <c r="F3030" s="23"/>
      <c r="G3030" s="22">
        <v>4</v>
      </c>
      <c r="H3030" s="22">
        <v>200</v>
      </c>
      <c r="I3030" s="22">
        <v>89</v>
      </c>
      <c r="J3030" s="22">
        <v>8.3000000000000007</v>
      </c>
      <c r="K3030" s="22">
        <v>30.9</v>
      </c>
      <c r="L3030" s="28">
        <f t="shared" si="138"/>
        <v>47.855561000000002</v>
      </c>
      <c r="M3030" s="22">
        <v>0.34</v>
      </c>
      <c r="N3030" s="22"/>
      <c r="O3030" s="22"/>
      <c r="P3030" s="22"/>
      <c r="Q3030" s="22"/>
      <c r="R3030" s="22"/>
      <c r="W3030" s="1" t="s">
        <v>496</v>
      </c>
      <c r="X3030" s="34">
        <v>41431</v>
      </c>
      <c r="Z3030" s="9">
        <v>0</v>
      </c>
      <c r="AA3030" t="s">
        <v>4171</v>
      </c>
      <c r="AD3030" s="22">
        <v>1.69</v>
      </c>
    </row>
    <row r="3031" spans="1:30" s="21" customFormat="1">
      <c r="A3031" s="22">
        <v>12</v>
      </c>
      <c r="B3031" s="9" t="str">
        <f t="shared" si="139"/>
        <v>Dayton Audio DCS305-4</v>
      </c>
      <c r="C3031" s="22" t="s">
        <v>301</v>
      </c>
      <c r="D3031" s="22" t="s">
        <v>398</v>
      </c>
      <c r="E3031" s="41" t="s">
        <v>397</v>
      </c>
      <c r="F3031" s="23"/>
      <c r="G3031" s="22">
        <v>4</v>
      </c>
      <c r="H3031" s="22">
        <v>250</v>
      </c>
      <c r="I3031" s="22">
        <v>89.4</v>
      </c>
      <c r="J3031" s="22">
        <v>9.3000000000000007</v>
      </c>
      <c r="K3031" s="22">
        <v>22.9</v>
      </c>
      <c r="L3031" s="28">
        <f t="shared" si="138"/>
        <v>116.665628</v>
      </c>
      <c r="M3031" s="22">
        <v>0.41</v>
      </c>
      <c r="N3031" s="22"/>
      <c r="O3031" s="22"/>
      <c r="P3031" s="22"/>
      <c r="Q3031" s="22"/>
      <c r="R3031" s="22"/>
      <c r="W3031" s="1" t="s">
        <v>496</v>
      </c>
      <c r="X3031" s="34">
        <v>41431</v>
      </c>
      <c r="Z3031" s="9">
        <v>0</v>
      </c>
      <c r="AA3031" t="s">
        <v>4171</v>
      </c>
      <c r="AD3031" s="22">
        <v>4.12</v>
      </c>
    </row>
    <row r="3032" spans="1:30" s="21" customFormat="1">
      <c r="A3032" s="22">
        <v>15</v>
      </c>
      <c r="B3032" s="9" t="str">
        <f t="shared" si="139"/>
        <v>Dayton Audio DCS385-4</v>
      </c>
      <c r="C3032" s="22" t="s">
        <v>301</v>
      </c>
      <c r="D3032" s="22" t="s">
        <v>400</v>
      </c>
      <c r="E3032" s="41" t="s">
        <v>399</v>
      </c>
      <c r="F3032" s="23"/>
      <c r="G3032" s="22">
        <v>4</v>
      </c>
      <c r="H3032" s="22">
        <v>300</v>
      </c>
      <c r="I3032" s="22">
        <v>90.2</v>
      </c>
      <c r="J3032" s="22">
        <v>9.3000000000000007</v>
      </c>
      <c r="K3032" s="22">
        <v>19.5</v>
      </c>
      <c r="L3032" s="28">
        <f t="shared" si="138"/>
        <v>356.509771</v>
      </c>
      <c r="M3032" s="22">
        <v>0.43</v>
      </c>
      <c r="N3032" s="22"/>
      <c r="O3032" s="22"/>
      <c r="P3032" s="22"/>
      <c r="Q3032" s="22"/>
      <c r="R3032" s="22"/>
      <c r="W3032" s="1" t="s">
        <v>496</v>
      </c>
      <c r="X3032" s="34">
        <v>41431</v>
      </c>
      <c r="Z3032" s="9">
        <v>0</v>
      </c>
      <c r="AA3032" t="s">
        <v>4171</v>
      </c>
      <c r="AD3032" s="22">
        <v>12.59</v>
      </c>
    </row>
    <row r="3033" spans="1:30" s="21" customFormat="1">
      <c r="A3033" s="22">
        <v>8</v>
      </c>
      <c r="B3033" s="9" t="str">
        <f t="shared" si="139"/>
        <v>Dayton Audio RS225-4</v>
      </c>
      <c r="C3033" s="22" t="s">
        <v>301</v>
      </c>
      <c r="D3033" s="22" t="s">
        <v>124</v>
      </c>
      <c r="E3033" s="41" t="s">
        <v>125</v>
      </c>
      <c r="F3033" s="23"/>
      <c r="G3033" s="22">
        <v>4</v>
      </c>
      <c r="H3033" s="22">
        <v>80</v>
      </c>
      <c r="I3033" s="22">
        <v>89</v>
      </c>
      <c r="J3033" s="22">
        <v>6</v>
      </c>
      <c r="K3033" s="22">
        <v>37.700000000000003</v>
      </c>
      <c r="L3033" s="28">
        <f t="shared" si="138"/>
        <v>37.378308000000004</v>
      </c>
      <c r="M3033" s="22">
        <v>0.46</v>
      </c>
      <c r="N3033" s="22"/>
      <c r="O3033" s="22"/>
      <c r="P3033" s="22"/>
      <c r="Q3033" s="22"/>
      <c r="R3033" s="22"/>
      <c r="W3033" s="1" t="s">
        <v>496</v>
      </c>
      <c r="X3033" s="34">
        <v>41431</v>
      </c>
      <c r="Z3033" s="9">
        <v>0</v>
      </c>
      <c r="AA3033" t="s">
        <v>4171</v>
      </c>
      <c r="AD3033" s="22">
        <v>1.32</v>
      </c>
    </row>
    <row r="3034" spans="1:30" s="21" customFormat="1">
      <c r="A3034" s="22">
        <v>12</v>
      </c>
      <c r="B3034" s="9" t="str">
        <f t="shared" si="139"/>
        <v>Dayton Audio TI320C-4</v>
      </c>
      <c r="C3034" s="22" t="s">
        <v>301</v>
      </c>
      <c r="D3034" s="22" t="s">
        <v>4009</v>
      </c>
      <c r="E3034" s="41" t="s">
        <v>197</v>
      </c>
      <c r="F3034" s="23"/>
      <c r="G3034" s="22">
        <v>4</v>
      </c>
      <c r="H3034" s="22">
        <v>500</v>
      </c>
      <c r="I3034" s="22">
        <v>86</v>
      </c>
      <c r="J3034" s="22">
        <v>18.7</v>
      </c>
      <c r="K3034" s="22">
        <v>24.9</v>
      </c>
      <c r="L3034" s="28">
        <f t="shared" si="138"/>
        <v>64.279363000000004</v>
      </c>
      <c r="M3034" s="22">
        <v>0.45</v>
      </c>
      <c r="N3034" s="22"/>
      <c r="O3034" s="22"/>
      <c r="P3034" s="22"/>
      <c r="Q3034" s="22"/>
      <c r="R3034" s="22"/>
      <c r="W3034" s="1" t="s">
        <v>496</v>
      </c>
      <c r="X3034" s="34">
        <v>41431</v>
      </c>
      <c r="Z3034" s="9">
        <v>0</v>
      </c>
      <c r="AA3034" t="s">
        <v>4171</v>
      </c>
      <c r="AD3034" s="22">
        <v>2.27</v>
      </c>
    </row>
    <row r="3035" spans="1:30" s="21" customFormat="1">
      <c r="A3035" s="22">
        <v>10</v>
      </c>
      <c r="B3035" s="9" t="str">
        <f t="shared" si="139"/>
        <v>Dayton Audio TI280C-4</v>
      </c>
      <c r="C3035" s="22" t="s">
        <v>301</v>
      </c>
      <c r="D3035" s="22" t="s">
        <v>4010</v>
      </c>
      <c r="E3035" s="41" t="s">
        <v>165</v>
      </c>
      <c r="F3035" s="23"/>
      <c r="G3035" s="22">
        <v>4</v>
      </c>
      <c r="H3035" s="22">
        <v>400</v>
      </c>
      <c r="I3035" s="22">
        <v>85</v>
      </c>
      <c r="J3035" s="22">
        <v>18.7</v>
      </c>
      <c r="K3035" s="22">
        <v>29.6</v>
      </c>
      <c r="L3035" s="28">
        <f t="shared" si="138"/>
        <v>28.3169</v>
      </c>
      <c r="M3035" s="22">
        <v>0.44</v>
      </c>
      <c r="N3035" s="22"/>
      <c r="O3035" s="22"/>
      <c r="P3035" s="22"/>
      <c r="Q3035" s="22"/>
      <c r="R3035" s="22"/>
      <c r="W3035" s="1" t="s">
        <v>496</v>
      </c>
      <c r="X3035" s="34">
        <v>41431</v>
      </c>
      <c r="Z3035" s="9">
        <v>0</v>
      </c>
      <c r="AA3035" t="s">
        <v>4171</v>
      </c>
      <c r="AD3035" s="22">
        <v>1</v>
      </c>
    </row>
    <row r="3036" spans="1:30" s="21" customFormat="1">
      <c r="A3036" s="22">
        <v>15</v>
      </c>
      <c r="B3036" s="9" t="str">
        <f t="shared" si="139"/>
        <v>Dayton Audio TI400C-4</v>
      </c>
      <c r="C3036" s="22" t="s">
        <v>301</v>
      </c>
      <c r="D3036" s="22" t="s">
        <v>4011</v>
      </c>
      <c r="E3036" s="41" t="s">
        <v>225</v>
      </c>
      <c r="F3036" s="23"/>
      <c r="G3036" s="22">
        <v>4</v>
      </c>
      <c r="H3036" s="22">
        <v>800</v>
      </c>
      <c r="I3036" s="22">
        <v>88.7</v>
      </c>
      <c r="J3036" s="22">
        <v>20.5</v>
      </c>
      <c r="K3036" s="22">
        <v>24.2</v>
      </c>
      <c r="L3036" s="28">
        <f t="shared" si="138"/>
        <v>154.610274</v>
      </c>
      <c r="M3036" s="22">
        <v>0.49</v>
      </c>
      <c r="N3036" s="22"/>
      <c r="O3036" s="22"/>
      <c r="P3036" s="22"/>
      <c r="Q3036" s="22"/>
      <c r="R3036" s="22"/>
      <c r="W3036" s="1" t="s">
        <v>496</v>
      </c>
      <c r="X3036" s="34">
        <v>41431</v>
      </c>
      <c r="Z3036" s="9">
        <v>0</v>
      </c>
      <c r="AA3036" t="s">
        <v>4171</v>
      </c>
      <c r="AD3036" s="22">
        <v>5.46</v>
      </c>
    </row>
    <row r="3037" spans="1:30" s="21" customFormat="1">
      <c r="A3037" s="22">
        <v>8</v>
      </c>
      <c r="B3037" s="9" t="str">
        <f t="shared" si="139"/>
        <v>Dayton Audio RSS210HF-4</v>
      </c>
      <c r="C3037" s="22" t="s">
        <v>301</v>
      </c>
      <c r="D3037" s="22" t="s">
        <v>443</v>
      </c>
      <c r="E3037" s="41" t="s">
        <v>442</v>
      </c>
      <c r="F3037" s="23"/>
      <c r="G3037" s="22">
        <v>4</v>
      </c>
      <c r="H3037" s="22">
        <v>280</v>
      </c>
      <c r="I3037" s="22">
        <v>83.5</v>
      </c>
      <c r="J3037" s="22">
        <v>9</v>
      </c>
      <c r="K3037" s="22">
        <v>28.3</v>
      </c>
      <c r="L3037" s="28">
        <f t="shared" si="138"/>
        <v>32.281265999999995</v>
      </c>
      <c r="M3037" s="22">
        <v>0.5</v>
      </c>
      <c r="N3037" s="22"/>
      <c r="O3037" s="22"/>
      <c r="P3037" s="22"/>
      <c r="Q3037" s="22"/>
      <c r="R3037" s="22"/>
      <c r="W3037" s="1" t="s">
        <v>496</v>
      </c>
      <c r="X3037" s="34">
        <v>41431</v>
      </c>
      <c r="Z3037" s="9">
        <v>0</v>
      </c>
      <c r="AA3037" t="s">
        <v>4171</v>
      </c>
      <c r="AD3037" s="22">
        <v>1.1399999999999999</v>
      </c>
    </row>
    <row r="3038" spans="1:30" s="21" customFormat="1">
      <c r="A3038" s="22">
        <v>10</v>
      </c>
      <c r="B3038" s="9" t="str">
        <f t="shared" si="139"/>
        <v>Dayton Audio RSS265HF-4</v>
      </c>
      <c r="C3038" s="22" t="s">
        <v>301</v>
      </c>
      <c r="D3038" s="22" t="s">
        <v>170</v>
      </c>
      <c r="E3038" s="41" t="s">
        <v>171</v>
      </c>
      <c r="F3038" s="23"/>
      <c r="G3038" s="22">
        <v>4</v>
      </c>
      <c r="H3038" s="22">
        <v>350</v>
      </c>
      <c r="I3038" s="22">
        <v>84</v>
      </c>
      <c r="J3038" s="22">
        <v>12.3</v>
      </c>
      <c r="K3038" s="22">
        <v>26.2</v>
      </c>
      <c r="L3038" s="28">
        <f t="shared" si="138"/>
        <v>45.023871</v>
      </c>
      <c r="M3038" s="22">
        <v>0.44</v>
      </c>
      <c r="N3038" s="22"/>
      <c r="O3038" s="22"/>
      <c r="P3038" s="22"/>
      <c r="Q3038" s="22"/>
      <c r="R3038" s="22"/>
      <c r="W3038" s="1" t="s">
        <v>496</v>
      </c>
      <c r="X3038" s="34">
        <v>41431</v>
      </c>
      <c r="Z3038" s="9">
        <v>0</v>
      </c>
      <c r="AA3038" t="s">
        <v>4171</v>
      </c>
      <c r="AD3038" s="22">
        <v>1.59</v>
      </c>
    </row>
    <row r="3039" spans="1:30" s="21" customFormat="1">
      <c r="A3039" s="22">
        <v>10</v>
      </c>
      <c r="B3039" s="9" t="str">
        <f t="shared" si="139"/>
        <v>Dayton Audio RSS265HO-4</v>
      </c>
      <c r="C3039" s="22" t="s">
        <v>301</v>
      </c>
      <c r="D3039" s="22" t="s">
        <v>172</v>
      </c>
      <c r="E3039" s="41" t="s">
        <v>173</v>
      </c>
      <c r="F3039" s="23"/>
      <c r="G3039" s="22">
        <v>4</v>
      </c>
      <c r="H3039" s="22">
        <v>600</v>
      </c>
      <c r="I3039" s="22">
        <v>84</v>
      </c>
      <c r="J3039" s="22">
        <v>12.3</v>
      </c>
      <c r="K3039" s="22">
        <v>30.3</v>
      </c>
      <c r="L3039" s="28">
        <f t="shared" si="138"/>
        <v>22.936689000000001</v>
      </c>
      <c r="M3039" s="22">
        <v>0.37</v>
      </c>
      <c r="N3039" s="22"/>
      <c r="O3039" s="22"/>
      <c r="P3039" s="22"/>
      <c r="Q3039" s="22"/>
      <c r="R3039" s="22"/>
      <c r="W3039" s="1" t="s">
        <v>496</v>
      </c>
      <c r="X3039" s="34">
        <v>41431</v>
      </c>
      <c r="Z3039" s="9">
        <v>0</v>
      </c>
      <c r="AA3039" t="s">
        <v>4171</v>
      </c>
      <c r="AD3039" s="22">
        <v>0.81</v>
      </c>
    </row>
    <row r="3040" spans="1:30" s="21" customFormat="1">
      <c r="A3040" s="22">
        <v>12</v>
      </c>
      <c r="B3040" s="9" t="str">
        <f t="shared" si="139"/>
        <v>Dayton Audio RSS315HF-4</v>
      </c>
      <c r="C3040" s="22" t="s">
        <v>301</v>
      </c>
      <c r="D3040" s="22" t="s">
        <v>202</v>
      </c>
      <c r="E3040" s="41" t="s">
        <v>203</v>
      </c>
      <c r="F3040" s="23"/>
      <c r="G3040" s="22">
        <v>4</v>
      </c>
      <c r="H3040" s="22">
        <v>400</v>
      </c>
      <c r="I3040" s="22">
        <v>86</v>
      </c>
      <c r="J3040" s="22">
        <v>14.3</v>
      </c>
      <c r="K3040" s="22">
        <v>25</v>
      </c>
      <c r="L3040" s="28">
        <f t="shared" si="138"/>
        <v>85.233868999999999</v>
      </c>
      <c r="M3040" s="22">
        <v>0.49</v>
      </c>
      <c r="N3040" s="22"/>
      <c r="O3040" s="22"/>
      <c r="P3040" s="22"/>
      <c r="Q3040" s="22"/>
      <c r="R3040" s="22"/>
      <c r="W3040" s="1" t="s">
        <v>496</v>
      </c>
      <c r="X3040" s="34">
        <v>41431</v>
      </c>
      <c r="Z3040" s="9">
        <v>0</v>
      </c>
      <c r="AA3040" t="s">
        <v>4171</v>
      </c>
      <c r="AD3040" s="22">
        <v>3.01</v>
      </c>
    </row>
    <row r="3041" spans="1:30" s="21" customFormat="1">
      <c r="A3041" s="22">
        <v>12</v>
      </c>
      <c r="B3041" s="9" t="str">
        <f t="shared" si="139"/>
        <v>Dayton Audio RSS315HO-4</v>
      </c>
      <c r="C3041" s="22" t="s">
        <v>301</v>
      </c>
      <c r="D3041" s="22" t="s">
        <v>204</v>
      </c>
      <c r="E3041" s="41" t="s">
        <v>205</v>
      </c>
      <c r="F3041" s="23"/>
      <c r="G3041" s="22">
        <v>4</v>
      </c>
      <c r="H3041" s="22">
        <v>700</v>
      </c>
      <c r="I3041" s="22">
        <v>85</v>
      </c>
      <c r="J3041" s="22">
        <v>12.3</v>
      </c>
      <c r="K3041" s="22">
        <v>31.6</v>
      </c>
      <c r="L3041" s="28">
        <f t="shared" si="138"/>
        <v>33.413941999999999</v>
      </c>
      <c r="M3041" s="22">
        <v>0.41</v>
      </c>
      <c r="N3041" s="22"/>
      <c r="O3041" s="22"/>
      <c r="P3041" s="22"/>
      <c r="Q3041" s="22"/>
      <c r="R3041" s="22"/>
      <c r="W3041" s="1" t="s">
        <v>496</v>
      </c>
      <c r="X3041" s="34">
        <v>41431</v>
      </c>
      <c r="Z3041" s="9">
        <v>0</v>
      </c>
      <c r="AA3041" t="s">
        <v>4171</v>
      </c>
      <c r="AD3041" s="22">
        <v>1.18</v>
      </c>
    </row>
    <row r="3042" spans="1:30" s="21" customFormat="1">
      <c r="A3042" s="22">
        <v>12</v>
      </c>
      <c r="B3042" s="9" t="str">
        <f t="shared" si="139"/>
        <v>Dayton Audio RSS315HO-44</v>
      </c>
      <c r="C3042" s="22" t="s">
        <v>301</v>
      </c>
      <c r="D3042" s="22" t="s">
        <v>445</v>
      </c>
      <c r="E3042" s="41" t="s">
        <v>444</v>
      </c>
      <c r="F3042" s="23"/>
      <c r="G3042" s="22">
        <v>2</v>
      </c>
      <c r="H3042" s="22">
        <v>700</v>
      </c>
      <c r="I3042" s="22">
        <v>83.2</v>
      </c>
      <c r="J3042" s="22">
        <v>14</v>
      </c>
      <c r="K3042" s="22">
        <v>20.9</v>
      </c>
      <c r="L3042" s="28">
        <f t="shared" si="138"/>
        <v>60.031828000000004</v>
      </c>
      <c r="M3042" s="22">
        <v>0.38</v>
      </c>
      <c r="N3042" s="22"/>
      <c r="O3042" s="22"/>
      <c r="P3042" s="22"/>
      <c r="Q3042" s="22"/>
      <c r="R3042" s="22"/>
      <c r="W3042" s="1" t="s">
        <v>496</v>
      </c>
      <c r="X3042" s="34">
        <v>41431</v>
      </c>
      <c r="Z3042" s="9">
        <v>0</v>
      </c>
      <c r="AA3042" t="s">
        <v>4171</v>
      </c>
      <c r="AD3042" s="22">
        <v>2.12</v>
      </c>
    </row>
    <row r="3043" spans="1:30" s="21" customFormat="1">
      <c r="A3043" s="22">
        <v>15</v>
      </c>
      <c r="B3043" s="9" t="str">
        <f t="shared" si="139"/>
        <v>Dayton Audio RSS390HF-4</v>
      </c>
      <c r="C3043" s="22" t="s">
        <v>301</v>
      </c>
      <c r="D3043" s="22" t="s">
        <v>226</v>
      </c>
      <c r="E3043" s="41" t="s">
        <v>227</v>
      </c>
      <c r="F3043" s="23"/>
      <c r="G3043" s="22">
        <v>4</v>
      </c>
      <c r="H3043" s="22">
        <v>500</v>
      </c>
      <c r="I3043" s="22">
        <v>87</v>
      </c>
      <c r="J3043" s="22">
        <v>14</v>
      </c>
      <c r="K3043" s="22">
        <v>18</v>
      </c>
      <c r="L3043" s="28">
        <f t="shared" si="138"/>
        <v>281.75315499999999</v>
      </c>
      <c r="M3043" s="22">
        <v>0.42</v>
      </c>
      <c r="N3043" s="22"/>
      <c r="O3043" s="22"/>
      <c r="P3043" s="22"/>
      <c r="Q3043" s="22"/>
      <c r="R3043" s="22"/>
      <c r="W3043" s="1" t="s">
        <v>496</v>
      </c>
      <c r="X3043" s="34">
        <v>41431</v>
      </c>
      <c r="Z3043" s="9">
        <v>0</v>
      </c>
      <c r="AA3043" t="s">
        <v>4171</v>
      </c>
      <c r="AD3043" s="22">
        <v>9.9499999999999993</v>
      </c>
    </row>
    <row r="3044" spans="1:30" s="21" customFormat="1">
      <c r="A3044" s="22">
        <v>15</v>
      </c>
      <c r="B3044" s="9" t="str">
        <f t="shared" si="139"/>
        <v>Dayton Audio RSS390HO-4</v>
      </c>
      <c r="C3044" s="22" t="s">
        <v>301</v>
      </c>
      <c r="D3044" s="22" t="s">
        <v>228</v>
      </c>
      <c r="E3044" s="41" t="s">
        <v>229</v>
      </c>
      <c r="F3044" s="23"/>
      <c r="G3044" s="22">
        <v>4</v>
      </c>
      <c r="H3044" s="22">
        <v>800</v>
      </c>
      <c r="I3044" s="22">
        <v>87</v>
      </c>
      <c r="J3044" s="22">
        <v>12</v>
      </c>
      <c r="K3044" s="22">
        <v>24.2</v>
      </c>
      <c r="L3044" s="28">
        <f t="shared" si="138"/>
        <v>109.586403</v>
      </c>
      <c r="M3044" s="22">
        <v>0.39</v>
      </c>
      <c r="N3044" s="22"/>
      <c r="O3044" s="22"/>
      <c r="P3044" s="22"/>
      <c r="Q3044" s="22"/>
      <c r="R3044" s="22"/>
      <c r="W3044" s="1" t="s">
        <v>496</v>
      </c>
      <c r="X3044" s="34">
        <v>41431</v>
      </c>
      <c r="Z3044" s="9">
        <v>0</v>
      </c>
      <c r="AA3044" t="s">
        <v>4171</v>
      </c>
      <c r="AD3044" s="22">
        <v>3.87</v>
      </c>
    </row>
    <row r="3045" spans="1:30" s="21" customFormat="1">
      <c r="A3045" s="22">
        <v>15</v>
      </c>
      <c r="B3045" s="9" t="str">
        <f t="shared" si="139"/>
        <v>Dayton Audio DCS380-4</v>
      </c>
      <c r="C3045" s="22" t="s">
        <v>301</v>
      </c>
      <c r="D3045" s="22" t="s">
        <v>447</v>
      </c>
      <c r="E3045" s="41" t="s">
        <v>446</v>
      </c>
      <c r="F3045" s="23"/>
      <c r="G3045" s="22">
        <v>4</v>
      </c>
      <c r="H3045" s="22">
        <v>250</v>
      </c>
      <c r="I3045" s="22">
        <v>89</v>
      </c>
      <c r="J3045" s="22">
        <v>8.4</v>
      </c>
      <c r="K3045" s="22">
        <v>22.9</v>
      </c>
      <c r="L3045" s="28">
        <f t="shared" si="138"/>
        <v>233.897594</v>
      </c>
      <c r="M3045" s="22">
        <v>0.5</v>
      </c>
      <c r="N3045" s="22"/>
      <c r="O3045" s="22"/>
      <c r="P3045" s="22"/>
      <c r="Q3045" s="22"/>
      <c r="R3045" s="22"/>
      <c r="W3045" s="1" t="s">
        <v>496</v>
      </c>
      <c r="X3045" s="34">
        <v>41431</v>
      </c>
      <c r="Z3045" s="9">
        <v>0</v>
      </c>
      <c r="AA3045" t="s">
        <v>4171</v>
      </c>
      <c r="AD3045" s="22">
        <v>8.26</v>
      </c>
    </row>
    <row r="3046" spans="1:30" s="21" customFormat="1">
      <c r="A3046" s="22">
        <v>18</v>
      </c>
      <c r="B3046" s="9" t="str">
        <f t="shared" si="139"/>
        <v>Dayton Audio DCS450-4</v>
      </c>
      <c r="C3046" s="22" t="s">
        <v>301</v>
      </c>
      <c r="D3046" s="22" t="s">
        <v>449</v>
      </c>
      <c r="E3046" s="41" t="s">
        <v>448</v>
      </c>
      <c r="F3046" s="23"/>
      <c r="G3046" s="22">
        <v>4</v>
      </c>
      <c r="H3046" s="22">
        <v>300</v>
      </c>
      <c r="I3046" s="22">
        <v>91</v>
      </c>
      <c r="J3046" s="22">
        <v>8.25</v>
      </c>
      <c r="K3046" s="22">
        <v>24.9</v>
      </c>
      <c r="L3046" s="28">
        <f t="shared" si="138"/>
        <v>280.33731</v>
      </c>
      <c r="M3046" s="22">
        <v>0.47</v>
      </c>
      <c r="N3046" s="22"/>
      <c r="O3046" s="22"/>
      <c r="P3046" s="22"/>
      <c r="Q3046" s="22"/>
      <c r="R3046" s="22"/>
      <c r="W3046" s="1" t="s">
        <v>496</v>
      </c>
      <c r="X3046" s="34">
        <v>41431</v>
      </c>
      <c r="Z3046" s="9">
        <v>0</v>
      </c>
      <c r="AA3046" t="s">
        <v>4171</v>
      </c>
      <c r="AD3046" s="22">
        <v>9.9</v>
      </c>
    </row>
    <row r="3047" spans="1:30" s="21" customFormat="1">
      <c r="A3047" s="22">
        <v>10</v>
      </c>
      <c r="B3047" s="9" t="str">
        <f t="shared" si="139"/>
        <v>Pioneer TS-W258D4</v>
      </c>
      <c r="C3047" s="22" t="s">
        <v>21</v>
      </c>
      <c r="D3047" s="22" t="s">
        <v>474</v>
      </c>
      <c r="E3047" s="41" t="s">
        <v>473</v>
      </c>
      <c r="F3047" s="23"/>
      <c r="G3047" s="22" t="s">
        <v>475</v>
      </c>
      <c r="H3047" s="22">
        <v>350</v>
      </c>
      <c r="I3047" s="22">
        <v>90</v>
      </c>
      <c r="J3047" s="22">
        <v>11.5</v>
      </c>
      <c r="K3047" s="22">
        <v>40.5</v>
      </c>
      <c r="L3047" s="28">
        <f t="shared" si="138"/>
        <v>15.574295000000001</v>
      </c>
      <c r="M3047" s="22">
        <v>0.57999999999999996</v>
      </c>
      <c r="N3047" s="22"/>
      <c r="O3047" s="22"/>
      <c r="P3047" s="22"/>
      <c r="Q3047" s="22"/>
      <c r="R3047" s="22"/>
      <c r="W3047" s="1" t="s">
        <v>496</v>
      </c>
      <c r="X3047" s="34">
        <v>41431</v>
      </c>
      <c r="Z3047" s="9">
        <v>0</v>
      </c>
      <c r="AA3047" t="s">
        <v>4171</v>
      </c>
      <c r="AD3047" s="22">
        <v>0.55000000000000004</v>
      </c>
    </row>
    <row r="3048" spans="1:30" s="21" customFormat="1">
      <c r="A3048" s="22">
        <v>12</v>
      </c>
      <c r="B3048" s="9" t="str">
        <f t="shared" si="139"/>
        <v>Pioneer TS-W308D4</v>
      </c>
      <c r="C3048" s="22" t="s">
        <v>21</v>
      </c>
      <c r="D3048" s="22" t="s">
        <v>477</v>
      </c>
      <c r="E3048" s="41" t="s">
        <v>476</v>
      </c>
      <c r="F3048" s="23"/>
      <c r="G3048" s="22" t="s">
        <v>475</v>
      </c>
      <c r="H3048" s="22">
        <v>400</v>
      </c>
      <c r="I3048" s="22">
        <v>92</v>
      </c>
      <c r="J3048" s="22">
        <v>10.3</v>
      </c>
      <c r="K3048" s="22">
        <v>34.5</v>
      </c>
      <c r="L3048" s="28">
        <f t="shared" si="138"/>
        <v>34.546618000000002</v>
      </c>
      <c r="M3048" s="22">
        <v>0.62</v>
      </c>
      <c r="N3048" s="22"/>
      <c r="O3048" s="22"/>
      <c r="P3048" s="22"/>
      <c r="Q3048" s="22"/>
      <c r="R3048" s="22"/>
      <c r="W3048" s="1" t="s">
        <v>496</v>
      </c>
      <c r="X3048" s="34">
        <v>41431</v>
      </c>
      <c r="Z3048" s="9">
        <v>0</v>
      </c>
      <c r="AA3048" t="s">
        <v>4171</v>
      </c>
      <c r="AD3048" s="22">
        <v>1.22</v>
      </c>
    </row>
    <row r="3049" spans="1:30" s="21" customFormat="1">
      <c r="A3049" s="22">
        <v>10</v>
      </c>
      <c r="B3049" s="9" t="str">
        <f t="shared" si="139"/>
        <v>Pioneer TS-SW251</v>
      </c>
      <c r="C3049" s="22" t="s">
        <v>21</v>
      </c>
      <c r="D3049" s="22" t="s">
        <v>479</v>
      </c>
      <c r="E3049" s="41" t="s">
        <v>478</v>
      </c>
      <c r="F3049" s="23"/>
      <c r="G3049" s="22">
        <v>4</v>
      </c>
      <c r="H3049" s="22">
        <v>200</v>
      </c>
      <c r="I3049" s="22">
        <v>89</v>
      </c>
      <c r="J3049" s="22">
        <v>6.6</v>
      </c>
      <c r="K3049" s="22">
        <v>41.3</v>
      </c>
      <c r="L3049" s="28">
        <f t="shared" si="138"/>
        <v>9.7693304999999988</v>
      </c>
      <c r="M3049" s="22">
        <v>1.0900000000000001</v>
      </c>
      <c r="N3049" s="22"/>
      <c r="O3049" s="22"/>
      <c r="P3049" s="22"/>
      <c r="Q3049" s="22"/>
      <c r="R3049" s="22"/>
      <c r="W3049" s="1" t="s">
        <v>496</v>
      </c>
      <c r="X3049" s="34">
        <v>41431</v>
      </c>
      <c r="Z3049" s="9">
        <v>0</v>
      </c>
      <c r="AA3049" t="s">
        <v>4171</v>
      </c>
      <c r="AD3049" s="22">
        <v>0.34499999999999997</v>
      </c>
    </row>
    <row r="3050" spans="1:30" s="21" customFormat="1">
      <c r="A3050" s="22">
        <v>12</v>
      </c>
      <c r="B3050" s="9" t="str">
        <f t="shared" si="139"/>
        <v>Pioneer TS-SW301</v>
      </c>
      <c r="C3050" s="22" t="s">
        <v>21</v>
      </c>
      <c r="D3050" s="22" t="s">
        <v>481</v>
      </c>
      <c r="E3050" s="41" t="s">
        <v>480</v>
      </c>
      <c r="F3050" s="23"/>
      <c r="G3050" s="22">
        <v>4</v>
      </c>
      <c r="H3050" s="22">
        <v>250</v>
      </c>
      <c r="I3050" s="22">
        <v>91</v>
      </c>
      <c r="J3050" s="22">
        <v>10.8</v>
      </c>
      <c r="K3050" s="22">
        <v>34.9</v>
      </c>
      <c r="L3050" s="28">
        <f t="shared" si="138"/>
        <v>19.878463799999999</v>
      </c>
      <c r="M3050" s="22">
        <v>1.02</v>
      </c>
      <c r="N3050" s="22"/>
      <c r="O3050" s="22"/>
      <c r="P3050" s="22"/>
      <c r="Q3050" s="22"/>
      <c r="R3050" s="22"/>
      <c r="W3050" s="1" t="s">
        <v>496</v>
      </c>
      <c r="X3050" s="34">
        <v>41431</v>
      </c>
      <c r="Z3050" s="9">
        <v>0</v>
      </c>
      <c r="AA3050" t="s">
        <v>4171</v>
      </c>
      <c r="AD3050" s="22">
        <v>0.70199999999999996</v>
      </c>
    </row>
    <row r="3051" spans="1:30" s="21" customFormat="1">
      <c r="A3051" s="22">
        <v>10</v>
      </c>
      <c r="B3051" s="9" t="str">
        <f t="shared" si="139"/>
        <v>Pioneer TS-SW2501S4</v>
      </c>
      <c r="C3051" s="22" t="s">
        <v>21</v>
      </c>
      <c r="D3051" s="22" t="s">
        <v>483</v>
      </c>
      <c r="E3051" s="41" t="s">
        <v>482</v>
      </c>
      <c r="F3051" s="23"/>
      <c r="G3051" s="22">
        <v>4</v>
      </c>
      <c r="H3051" s="22">
        <v>300</v>
      </c>
      <c r="I3051" s="22">
        <v>90</v>
      </c>
      <c r="J3051" s="22">
        <v>5.5</v>
      </c>
      <c r="K3051" s="22">
        <v>41.6</v>
      </c>
      <c r="L3051" s="28">
        <f t="shared" si="138"/>
        <v>10.194084</v>
      </c>
      <c r="M3051" s="22">
        <v>0.93</v>
      </c>
      <c r="N3051" s="22"/>
      <c r="O3051" s="22"/>
      <c r="P3051" s="22"/>
      <c r="Q3051" s="22"/>
      <c r="R3051" s="22"/>
      <c r="W3051" s="1" t="s">
        <v>496</v>
      </c>
      <c r="X3051" s="34">
        <v>41431</v>
      </c>
      <c r="Z3051" s="9">
        <v>0</v>
      </c>
      <c r="AA3051" t="s">
        <v>4171</v>
      </c>
      <c r="AD3051" s="22">
        <v>0.36</v>
      </c>
    </row>
    <row r="3052" spans="1:30" s="21" customFormat="1">
      <c r="A3052" s="22">
        <v>12</v>
      </c>
      <c r="B3052" s="9" t="str">
        <f t="shared" si="139"/>
        <v>Pioneer TS-SW3001S4</v>
      </c>
      <c r="C3052" s="22" t="s">
        <v>21</v>
      </c>
      <c r="D3052" s="22" t="s">
        <v>485</v>
      </c>
      <c r="E3052" s="41" t="s">
        <v>484</v>
      </c>
      <c r="F3052" s="23"/>
      <c r="G3052" s="22">
        <v>4</v>
      </c>
      <c r="H3052" s="22">
        <v>400</v>
      </c>
      <c r="I3052" s="22">
        <v>93</v>
      </c>
      <c r="J3052" s="22">
        <v>5.8</v>
      </c>
      <c r="K3052" s="22">
        <v>35.1</v>
      </c>
      <c r="L3052" s="28">
        <f t="shared" si="138"/>
        <v>19.906780699999999</v>
      </c>
      <c r="M3052" s="22">
        <v>0.74</v>
      </c>
      <c r="N3052" s="22"/>
      <c r="O3052" s="22"/>
      <c r="P3052" s="22"/>
      <c r="Q3052" s="22"/>
      <c r="R3052" s="22"/>
      <c r="W3052" s="1" t="s">
        <v>496</v>
      </c>
      <c r="X3052" s="34">
        <v>41431</v>
      </c>
      <c r="Z3052" s="9">
        <v>0</v>
      </c>
      <c r="AA3052" t="s">
        <v>4171</v>
      </c>
      <c r="AD3052" s="22">
        <v>0.70299999999999996</v>
      </c>
    </row>
    <row r="3053" spans="1:30" s="21" customFormat="1">
      <c r="A3053" s="22">
        <v>10</v>
      </c>
      <c r="B3053" s="9" t="str">
        <f t="shared" si="139"/>
        <v>HI-VI SP10</v>
      </c>
      <c r="C3053" s="22" t="s">
        <v>28</v>
      </c>
      <c r="D3053" s="22" t="s">
        <v>190</v>
      </c>
      <c r="E3053" s="41" t="s">
        <v>191</v>
      </c>
      <c r="F3053" s="23"/>
      <c r="G3053" s="22">
        <v>4</v>
      </c>
      <c r="H3053" s="22">
        <v>500</v>
      </c>
      <c r="I3053" s="22">
        <v>84</v>
      </c>
      <c r="J3053" s="22">
        <v>15.5</v>
      </c>
      <c r="K3053" s="22">
        <v>34</v>
      </c>
      <c r="L3053" s="28">
        <f t="shared" si="138"/>
        <v>16.99014</v>
      </c>
      <c r="M3053" s="22">
        <v>0.56999999999999995</v>
      </c>
      <c r="N3053" s="22"/>
      <c r="O3053" s="22"/>
      <c r="P3053" s="22"/>
      <c r="Q3053" s="22"/>
      <c r="R3053" s="22"/>
      <c r="W3053" s="1" t="s">
        <v>496</v>
      </c>
      <c r="X3053" s="34">
        <v>41431</v>
      </c>
      <c r="Z3053" s="9">
        <v>0</v>
      </c>
      <c r="AA3053" t="s">
        <v>4171</v>
      </c>
      <c r="AD3053" s="22">
        <v>0.6</v>
      </c>
    </row>
    <row r="3054" spans="1:30" s="21" customFormat="1">
      <c r="A3054" s="22">
        <v>8</v>
      </c>
      <c r="B3054" s="9" t="str">
        <f t="shared" si="139"/>
        <v>Selenium 8PW3-SLF</v>
      </c>
      <c r="C3054" s="22" t="s">
        <v>1639</v>
      </c>
      <c r="D3054" s="22" t="s">
        <v>3672</v>
      </c>
      <c r="E3054" s="41" t="s">
        <v>3673</v>
      </c>
      <c r="F3054" s="23"/>
      <c r="G3054" s="22">
        <v>8</v>
      </c>
      <c r="H3054" s="22">
        <v>125</v>
      </c>
      <c r="I3054" s="22">
        <v>92</v>
      </c>
      <c r="J3054" s="22">
        <v>2.4</v>
      </c>
      <c r="K3054" s="22">
        <v>72</v>
      </c>
      <c r="L3054" s="28">
        <f t="shared" si="138"/>
        <v>28.883238000000002</v>
      </c>
      <c r="M3054" s="22">
        <v>0.81</v>
      </c>
      <c r="N3054" s="22"/>
      <c r="O3054" s="20"/>
      <c r="P3054" s="20"/>
      <c r="Q3054" s="20"/>
      <c r="W3054" s="1" t="s">
        <v>496</v>
      </c>
      <c r="X3054" s="34">
        <v>41431</v>
      </c>
      <c r="Z3054" s="9">
        <v>0</v>
      </c>
      <c r="AA3054" t="s">
        <v>4172</v>
      </c>
      <c r="AD3054" s="22">
        <v>1.02</v>
      </c>
    </row>
    <row r="3055" spans="1:30" s="21" customFormat="1">
      <c r="A3055" s="22">
        <v>12</v>
      </c>
      <c r="B3055" s="9" t="str">
        <f t="shared" si="139"/>
        <v>Selenium 12PW3-SLF</v>
      </c>
      <c r="C3055" s="22" t="s">
        <v>1639</v>
      </c>
      <c r="D3055" s="22" t="s">
        <v>3675</v>
      </c>
      <c r="E3055" s="41" t="s">
        <v>3674</v>
      </c>
      <c r="F3055" s="23"/>
      <c r="G3055" s="22">
        <v>8</v>
      </c>
      <c r="H3055" s="22">
        <v>200</v>
      </c>
      <c r="I3055" s="22">
        <v>97</v>
      </c>
      <c r="J3055" s="22">
        <v>1.3</v>
      </c>
      <c r="K3055" s="22">
        <v>50</v>
      </c>
      <c r="L3055" s="28">
        <f t="shared" si="138"/>
        <v>96.843797999999992</v>
      </c>
      <c r="M3055" s="22">
        <v>0.69</v>
      </c>
      <c r="N3055" s="22"/>
      <c r="O3055" s="20"/>
      <c r="P3055" s="20"/>
      <c r="Q3055" s="20"/>
      <c r="W3055" s="1" t="s">
        <v>496</v>
      </c>
      <c r="X3055" s="34">
        <v>41431</v>
      </c>
      <c r="Z3055" s="9">
        <v>0</v>
      </c>
      <c r="AA3055" t="s">
        <v>4172</v>
      </c>
      <c r="AD3055" s="22">
        <v>3.42</v>
      </c>
    </row>
    <row r="3056" spans="1:30" s="21" customFormat="1">
      <c r="A3056" s="22">
        <v>15</v>
      </c>
      <c r="B3056" s="9" t="str">
        <f t="shared" si="139"/>
        <v>Selenium 15PW3-SLF</v>
      </c>
      <c r="C3056" s="22" t="s">
        <v>1639</v>
      </c>
      <c r="D3056" s="22" t="s">
        <v>3677</v>
      </c>
      <c r="E3056" s="41" t="s">
        <v>3676</v>
      </c>
      <c r="F3056" s="23"/>
      <c r="G3056" s="22">
        <v>8</v>
      </c>
      <c r="H3056" s="22">
        <v>250</v>
      </c>
      <c r="I3056" s="22">
        <v>98</v>
      </c>
      <c r="J3056" s="22">
        <v>3</v>
      </c>
      <c r="K3056" s="22">
        <v>37</v>
      </c>
      <c r="L3056" s="28">
        <f t="shared" si="138"/>
        <v>273.82442300000002</v>
      </c>
      <c r="M3056" s="22">
        <v>0.61</v>
      </c>
      <c r="N3056" s="22"/>
      <c r="O3056" s="20"/>
      <c r="P3056" s="20"/>
      <c r="Q3056" s="20"/>
      <c r="W3056" s="1" t="s">
        <v>496</v>
      </c>
      <c r="X3056" s="34">
        <v>41431</v>
      </c>
      <c r="Z3056" s="9">
        <v>0</v>
      </c>
      <c r="AA3056" t="s">
        <v>4172</v>
      </c>
      <c r="AD3056" s="22">
        <v>9.67</v>
      </c>
    </row>
    <row r="3057" spans="1:30" s="21" customFormat="1">
      <c r="A3057" s="22">
        <v>12</v>
      </c>
      <c r="B3057" s="9" t="str">
        <f t="shared" si="139"/>
        <v>Selenium 12PW5-SLF</v>
      </c>
      <c r="C3057" s="22" t="s">
        <v>1639</v>
      </c>
      <c r="D3057" s="22" t="s">
        <v>3679</v>
      </c>
      <c r="E3057" s="41" t="s">
        <v>3678</v>
      </c>
      <c r="F3057" s="23"/>
      <c r="G3057" s="22">
        <v>8</v>
      </c>
      <c r="H3057" s="22">
        <v>300</v>
      </c>
      <c r="I3057" s="22">
        <v>96</v>
      </c>
      <c r="J3057" s="22">
        <v>3.5</v>
      </c>
      <c r="K3057" s="22">
        <v>42</v>
      </c>
      <c r="L3057" s="28">
        <f t="shared" si="138"/>
        <v>107.887389</v>
      </c>
      <c r="M3057" s="22">
        <v>0.31</v>
      </c>
      <c r="N3057" s="22"/>
      <c r="O3057" s="20"/>
      <c r="P3057" s="20"/>
      <c r="Q3057" s="20"/>
      <c r="W3057" s="1" t="s">
        <v>496</v>
      </c>
      <c r="X3057" s="34">
        <v>41431</v>
      </c>
      <c r="Z3057" s="9">
        <v>0</v>
      </c>
      <c r="AA3057" t="s">
        <v>4172</v>
      </c>
      <c r="AD3057" s="22">
        <v>3.81</v>
      </c>
    </row>
    <row r="3058" spans="1:30" s="21" customFormat="1">
      <c r="A3058" s="22">
        <v>18</v>
      </c>
      <c r="B3058" s="9" t="str">
        <f t="shared" si="139"/>
        <v>Selenium 18SWS800</v>
      </c>
      <c r="C3058" s="22" t="s">
        <v>1639</v>
      </c>
      <c r="D3058" s="22" t="s">
        <v>3681</v>
      </c>
      <c r="E3058" s="41" t="s">
        <v>3680</v>
      </c>
      <c r="F3058" s="23"/>
      <c r="G3058" s="22">
        <v>8</v>
      </c>
      <c r="H3058" s="22">
        <v>800</v>
      </c>
      <c r="I3058" s="22">
        <v>96</v>
      </c>
      <c r="J3058" s="22">
        <v>6.5</v>
      </c>
      <c r="K3058" s="22">
        <v>32</v>
      </c>
      <c r="L3058" s="28">
        <f t="shared" si="138"/>
        <v>229.083721</v>
      </c>
      <c r="M3058" s="22">
        <v>0.41</v>
      </c>
      <c r="N3058" s="22"/>
      <c r="O3058" s="20"/>
      <c r="P3058" s="20"/>
      <c r="Q3058" s="20"/>
      <c r="W3058" s="1" t="s">
        <v>496</v>
      </c>
      <c r="X3058" s="34">
        <v>41431</v>
      </c>
      <c r="Z3058" s="9">
        <v>0</v>
      </c>
      <c r="AA3058" t="s">
        <v>4172</v>
      </c>
      <c r="AD3058" s="22">
        <v>8.09</v>
      </c>
    </row>
    <row r="3059" spans="1:30" s="21" customFormat="1">
      <c r="A3059" s="22">
        <v>15</v>
      </c>
      <c r="B3059" s="9" t="str">
        <f t="shared" si="139"/>
        <v>Selenium 15SWS800</v>
      </c>
      <c r="C3059" s="22" t="s">
        <v>1639</v>
      </c>
      <c r="D3059" s="22" t="s">
        <v>3683</v>
      </c>
      <c r="E3059" s="41" t="s">
        <v>3682</v>
      </c>
      <c r="F3059" s="23"/>
      <c r="G3059" s="22">
        <v>8</v>
      </c>
      <c r="H3059" s="22">
        <v>800</v>
      </c>
      <c r="I3059" s="22">
        <v>93</v>
      </c>
      <c r="J3059" s="22">
        <v>6.5</v>
      </c>
      <c r="K3059" s="22">
        <v>37</v>
      </c>
      <c r="L3059" s="28">
        <f t="shared" si="138"/>
        <v>97.410135999999994</v>
      </c>
      <c r="M3059" s="22">
        <v>0.37</v>
      </c>
      <c r="N3059" s="22"/>
      <c r="O3059" s="20"/>
      <c r="P3059" s="20"/>
      <c r="Q3059" s="20"/>
      <c r="W3059" s="1" t="s">
        <v>496</v>
      </c>
      <c r="X3059" s="34">
        <v>41431</v>
      </c>
      <c r="Z3059" s="9">
        <v>0</v>
      </c>
      <c r="AA3059" t="s">
        <v>4172</v>
      </c>
      <c r="AD3059" s="22">
        <v>3.44</v>
      </c>
    </row>
    <row r="3060" spans="1:30" s="21" customFormat="1">
      <c r="A3060" s="22">
        <v>12</v>
      </c>
      <c r="B3060" s="9" t="str">
        <f t="shared" si="139"/>
        <v>Selenium 12WS600</v>
      </c>
      <c r="C3060" s="22" t="s">
        <v>1639</v>
      </c>
      <c r="D3060" s="22" t="s">
        <v>3685</v>
      </c>
      <c r="E3060" s="41" t="s">
        <v>3684</v>
      </c>
      <c r="F3060" s="23"/>
      <c r="G3060" s="22">
        <v>8</v>
      </c>
      <c r="H3060" s="22">
        <v>600</v>
      </c>
      <c r="I3060" s="22">
        <v>95</v>
      </c>
      <c r="J3060" s="22">
        <v>4.3</v>
      </c>
      <c r="K3060" s="22">
        <v>46</v>
      </c>
      <c r="L3060" s="28">
        <f t="shared" si="138"/>
        <v>59.748658999999996</v>
      </c>
      <c r="M3060" s="22">
        <v>0.34</v>
      </c>
      <c r="N3060" s="22"/>
      <c r="O3060" s="20"/>
      <c r="P3060" s="20"/>
      <c r="Q3060" s="20"/>
      <c r="W3060" s="1" t="s">
        <v>496</v>
      </c>
      <c r="X3060" s="34">
        <v>41431</v>
      </c>
      <c r="Z3060" s="9">
        <v>0</v>
      </c>
      <c r="AA3060" t="s">
        <v>4172</v>
      </c>
      <c r="AD3060" s="22">
        <v>2.11</v>
      </c>
    </row>
    <row r="3061" spans="1:30" s="21" customFormat="1">
      <c r="A3061" s="22">
        <v>15</v>
      </c>
      <c r="B3061" s="9" t="str">
        <f t="shared" si="139"/>
        <v>Selenium 15WS600</v>
      </c>
      <c r="C3061" s="22" t="s">
        <v>1639</v>
      </c>
      <c r="D3061" s="22" t="s">
        <v>3687</v>
      </c>
      <c r="E3061" s="41" t="s">
        <v>3686</v>
      </c>
      <c r="F3061" s="23"/>
      <c r="G3061" s="22">
        <v>8</v>
      </c>
      <c r="H3061" s="22">
        <v>600</v>
      </c>
      <c r="I3061" s="22">
        <v>97</v>
      </c>
      <c r="J3061" s="22">
        <v>3.75</v>
      </c>
      <c r="K3061" s="22">
        <v>35</v>
      </c>
      <c r="L3061" s="28">
        <f t="shared" si="138"/>
        <v>214.92527100000001</v>
      </c>
      <c r="M3061" s="22">
        <v>0.35</v>
      </c>
      <c r="N3061" s="22"/>
      <c r="O3061" s="20"/>
      <c r="P3061" s="20"/>
      <c r="Q3061" s="20"/>
      <c r="W3061" s="1" t="s">
        <v>496</v>
      </c>
      <c r="X3061" s="34">
        <v>41431</v>
      </c>
      <c r="Z3061" s="9">
        <v>0</v>
      </c>
      <c r="AA3061" t="s">
        <v>4172</v>
      </c>
      <c r="AD3061" s="22">
        <v>7.59</v>
      </c>
    </row>
    <row r="3062" spans="1:30" s="21" customFormat="1">
      <c r="A3062" s="22">
        <v>18</v>
      </c>
      <c r="B3062" s="9" t="str">
        <f t="shared" si="139"/>
        <v>Selenium 18WS600</v>
      </c>
      <c r="C3062" s="22" t="s">
        <v>1639</v>
      </c>
      <c r="D3062" s="22" t="s">
        <v>3689</v>
      </c>
      <c r="E3062" s="41" t="s">
        <v>3688</v>
      </c>
      <c r="F3062" s="23"/>
      <c r="G3062" s="22">
        <v>8</v>
      </c>
      <c r="H3062" s="22">
        <v>600</v>
      </c>
      <c r="I3062" s="22">
        <v>98</v>
      </c>
      <c r="J3062" s="22">
        <v>3.8</v>
      </c>
      <c r="K3062" s="22">
        <v>33</v>
      </c>
      <c r="L3062" s="28">
        <f t="shared" si="138"/>
        <v>374.91575599999999</v>
      </c>
      <c r="M3062" s="22">
        <v>0.43</v>
      </c>
      <c r="N3062" s="22"/>
      <c r="O3062" s="20"/>
      <c r="P3062" s="20"/>
      <c r="Q3062" s="20"/>
      <c r="W3062" s="1" t="s">
        <v>496</v>
      </c>
      <c r="X3062" s="34">
        <v>41431</v>
      </c>
      <c r="Z3062" s="9">
        <v>0</v>
      </c>
      <c r="AA3062" t="s">
        <v>4172</v>
      </c>
      <c r="AD3062" s="22">
        <v>13.24</v>
      </c>
    </row>
    <row r="3063" spans="1:30" s="21" customFormat="1">
      <c r="A3063" s="22">
        <v>15</v>
      </c>
      <c r="B3063" s="9" t="str">
        <f t="shared" si="139"/>
        <v>Selenium 15SWS1100</v>
      </c>
      <c r="C3063" s="22" t="s">
        <v>1639</v>
      </c>
      <c r="D3063" s="22" t="s">
        <v>3691</v>
      </c>
      <c r="E3063" s="41" t="s">
        <v>3690</v>
      </c>
      <c r="F3063" s="23"/>
      <c r="G3063" s="22">
        <v>8</v>
      </c>
      <c r="H3063" s="22">
        <v>1100</v>
      </c>
      <c r="I3063" s="22">
        <v>95</v>
      </c>
      <c r="J3063" s="22">
        <v>9.3000000000000007</v>
      </c>
      <c r="K3063" s="22">
        <v>37</v>
      </c>
      <c r="L3063" s="28">
        <f t="shared" ref="L3063:L3126" si="140">AD3063*28.3169</f>
        <v>139.88548600000001</v>
      </c>
      <c r="M3063" s="22">
        <v>0.41</v>
      </c>
      <c r="N3063" s="22"/>
      <c r="O3063" s="20"/>
      <c r="P3063" s="20"/>
      <c r="Q3063" s="20"/>
      <c r="W3063" s="1" t="s">
        <v>496</v>
      </c>
      <c r="X3063" s="34">
        <v>41431</v>
      </c>
      <c r="Z3063" s="9">
        <v>0</v>
      </c>
      <c r="AA3063" t="s">
        <v>4172</v>
      </c>
      <c r="AD3063" s="22">
        <v>4.9400000000000004</v>
      </c>
    </row>
    <row r="3064" spans="1:30" s="21" customFormat="1">
      <c r="A3064" s="22">
        <v>18</v>
      </c>
      <c r="B3064" s="9" t="str">
        <f t="shared" si="139"/>
        <v>Selenium 18SWS1100</v>
      </c>
      <c r="C3064" s="22" t="s">
        <v>1639</v>
      </c>
      <c r="D3064" s="22" t="s">
        <v>3693</v>
      </c>
      <c r="E3064" s="41" t="s">
        <v>3692</v>
      </c>
      <c r="F3064" s="23"/>
      <c r="G3064" s="22">
        <v>8</v>
      </c>
      <c r="H3064" s="22">
        <v>1100</v>
      </c>
      <c r="I3064" s="22">
        <v>97</v>
      </c>
      <c r="J3064" s="22">
        <v>9.3000000000000007</v>
      </c>
      <c r="K3064" s="22">
        <v>39</v>
      </c>
      <c r="L3064" s="28">
        <f t="shared" si="140"/>
        <v>211.81041200000001</v>
      </c>
      <c r="M3064" s="22">
        <v>0.48</v>
      </c>
      <c r="N3064" s="22"/>
      <c r="O3064" s="20"/>
      <c r="P3064" s="20"/>
      <c r="Q3064" s="20"/>
      <c r="W3064" s="1" t="s">
        <v>496</v>
      </c>
      <c r="X3064" s="34">
        <v>41431</v>
      </c>
      <c r="Z3064" s="9">
        <v>0</v>
      </c>
      <c r="AA3064" t="s">
        <v>4172</v>
      </c>
      <c r="AD3064" s="22">
        <v>7.48</v>
      </c>
    </row>
    <row r="3065" spans="1:30" s="21" customFormat="1">
      <c r="A3065" s="22">
        <v>6</v>
      </c>
      <c r="B3065" s="9" t="str">
        <f t="shared" si="139"/>
        <v>Selenium 6W4P</v>
      </c>
      <c r="C3065" s="22" t="s">
        <v>1639</v>
      </c>
      <c r="D3065" s="22" t="s">
        <v>3695</v>
      </c>
      <c r="E3065" s="41" t="s">
        <v>3694</v>
      </c>
      <c r="F3065" s="23"/>
      <c r="G3065" s="22">
        <v>8</v>
      </c>
      <c r="H3065" s="22">
        <v>100</v>
      </c>
      <c r="I3065" s="22">
        <v>91</v>
      </c>
      <c r="J3065" s="22">
        <v>2.2999999999999998</v>
      </c>
      <c r="K3065" s="22">
        <v>76</v>
      </c>
      <c r="L3065" s="28">
        <f t="shared" si="140"/>
        <v>7.928732000000001</v>
      </c>
      <c r="M3065" s="22">
        <v>0.83</v>
      </c>
      <c r="N3065" s="22"/>
      <c r="O3065" s="20"/>
      <c r="P3065" s="20"/>
      <c r="Q3065" s="20"/>
      <c r="W3065" s="1" t="s">
        <v>496</v>
      </c>
      <c r="X3065" s="34">
        <v>41431</v>
      </c>
      <c r="Z3065" s="9">
        <v>0</v>
      </c>
      <c r="AA3065" t="s">
        <v>4172</v>
      </c>
      <c r="AD3065" s="22">
        <v>0.28000000000000003</v>
      </c>
    </row>
    <row r="3066" spans="1:30" s="21" customFormat="1">
      <c r="A3066" s="22">
        <v>8</v>
      </c>
      <c r="B3066" s="9" t="str">
        <f t="shared" si="139"/>
        <v>Selenium 8W4P</v>
      </c>
      <c r="C3066" s="22" t="s">
        <v>1639</v>
      </c>
      <c r="D3066" s="22" t="s">
        <v>3697</v>
      </c>
      <c r="E3066" s="41" t="s">
        <v>3696</v>
      </c>
      <c r="F3066" s="23"/>
      <c r="G3066" s="22">
        <v>8</v>
      </c>
      <c r="H3066" s="22">
        <v>150</v>
      </c>
      <c r="I3066" s="22">
        <v>96</v>
      </c>
      <c r="J3066" s="22">
        <v>2</v>
      </c>
      <c r="K3066" s="22">
        <v>107</v>
      </c>
      <c r="L3066" s="28">
        <f t="shared" si="140"/>
        <v>9.0614080000000001</v>
      </c>
      <c r="M3066" s="22">
        <v>0.7</v>
      </c>
      <c r="N3066" s="22"/>
      <c r="O3066" s="20"/>
      <c r="P3066" s="20"/>
      <c r="Q3066" s="20"/>
      <c r="W3066" s="1" t="s">
        <v>496</v>
      </c>
      <c r="X3066" s="34">
        <v>41431</v>
      </c>
      <c r="Z3066" s="9">
        <v>0</v>
      </c>
      <c r="AA3066" t="s">
        <v>4172</v>
      </c>
      <c r="AD3066" s="22">
        <v>0.32</v>
      </c>
    </row>
    <row r="3067" spans="1:30" s="21" customFormat="1">
      <c r="A3067" s="22">
        <v>10</v>
      </c>
      <c r="B3067" s="9" t="str">
        <f t="shared" si="139"/>
        <v>Selenium 10MB3P</v>
      </c>
      <c r="C3067" s="22" t="s">
        <v>1639</v>
      </c>
      <c r="D3067" s="22" t="s">
        <v>3699</v>
      </c>
      <c r="E3067" s="41" t="s">
        <v>3698</v>
      </c>
      <c r="F3067" s="23"/>
      <c r="G3067" s="22">
        <v>8</v>
      </c>
      <c r="H3067" s="22">
        <v>300</v>
      </c>
      <c r="I3067" s="22">
        <v>100</v>
      </c>
      <c r="J3067" s="22">
        <v>0.6</v>
      </c>
      <c r="K3067" s="22">
        <v>80</v>
      </c>
      <c r="L3067" s="28">
        <f t="shared" si="140"/>
        <v>22.936689000000001</v>
      </c>
      <c r="M3067" s="22">
        <v>0.46</v>
      </c>
      <c r="N3067" s="22"/>
      <c r="O3067" s="20"/>
      <c r="P3067" s="20"/>
      <c r="Q3067" s="20"/>
      <c r="W3067" s="1" t="s">
        <v>496</v>
      </c>
      <c r="X3067" s="34">
        <v>41431</v>
      </c>
      <c r="Z3067" s="9">
        <v>0</v>
      </c>
      <c r="AA3067" t="s">
        <v>4172</v>
      </c>
      <c r="AD3067" s="22">
        <v>0.81</v>
      </c>
    </row>
    <row r="3068" spans="1:30" s="21" customFormat="1">
      <c r="A3068" s="22">
        <v>10</v>
      </c>
      <c r="B3068" s="9" t="str">
        <f t="shared" si="139"/>
        <v>Goldwood GW-10090</v>
      </c>
      <c r="C3068" s="22" t="s">
        <v>1</v>
      </c>
      <c r="D3068" s="22" t="s">
        <v>3701</v>
      </c>
      <c r="E3068" s="41" t="s">
        <v>3700</v>
      </c>
      <c r="F3068" s="23"/>
      <c r="G3068" s="22">
        <v>8</v>
      </c>
      <c r="H3068" s="22">
        <v>300</v>
      </c>
      <c r="I3068" s="22">
        <v>95.4</v>
      </c>
      <c r="J3068" s="22">
        <v>5.4</v>
      </c>
      <c r="K3068" s="22">
        <v>41</v>
      </c>
      <c r="L3068" s="28">
        <f t="shared" si="140"/>
        <v>53.518940999999998</v>
      </c>
      <c r="M3068" s="22">
        <v>0.25</v>
      </c>
      <c r="N3068" s="22"/>
      <c r="O3068" s="20"/>
      <c r="P3068" s="20"/>
      <c r="Q3068" s="20"/>
      <c r="W3068" s="1" t="s">
        <v>496</v>
      </c>
      <c r="X3068" s="34">
        <v>41431</v>
      </c>
      <c r="Z3068" s="9">
        <v>0</v>
      </c>
      <c r="AA3068" t="s">
        <v>4172</v>
      </c>
      <c r="AD3068" s="22">
        <v>1.89</v>
      </c>
    </row>
    <row r="3069" spans="1:30" s="21" customFormat="1">
      <c r="A3069" s="22">
        <v>12</v>
      </c>
      <c r="B3069" s="9" t="str">
        <f t="shared" si="139"/>
        <v>Goldwood GW-12090</v>
      </c>
      <c r="C3069" s="22" t="s">
        <v>1</v>
      </c>
      <c r="D3069" s="22" t="s">
        <v>3703</v>
      </c>
      <c r="E3069" s="41" t="s">
        <v>3702</v>
      </c>
      <c r="F3069" s="23"/>
      <c r="G3069" s="22">
        <v>8</v>
      </c>
      <c r="H3069" s="22">
        <v>400</v>
      </c>
      <c r="I3069" s="22">
        <v>94.3</v>
      </c>
      <c r="J3069" s="22">
        <v>5.4</v>
      </c>
      <c r="K3069" s="22">
        <v>48.5</v>
      </c>
      <c r="L3069" s="28">
        <f t="shared" si="140"/>
        <v>49.837744000000001</v>
      </c>
      <c r="M3069" s="22">
        <v>0.35</v>
      </c>
      <c r="N3069" s="22"/>
      <c r="O3069" s="20"/>
      <c r="P3069" s="20"/>
      <c r="Q3069" s="20"/>
      <c r="W3069" s="1" t="s">
        <v>496</v>
      </c>
      <c r="X3069" s="34">
        <v>41431</v>
      </c>
      <c r="Z3069" s="9">
        <v>0</v>
      </c>
      <c r="AA3069" t="s">
        <v>4172</v>
      </c>
      <c r="AD3069" s="22">
        <v>1.76</v>
      </c>
    </row>
    <row r="3070" spans="1:30" s="21" customFormat="1">
      <c r="A3070" s="22">
        <v>15</v>
      </c>
      <c r="B3070" s="9" t="str">
        <f t="shared" si="139"/>
        <v>Goldwood GW-15090</v>
      </c>
      <c r="C3070" s="22" t="s">
        <v>1</v>
      </c>
      <c r="D3070" s="22" t="s">
        <v>3705</v>
      </c>
      <c r="E3070" s="41" t="s">
        <v>3704</v>
      </c>
      <c r="F3070" s="23"/>
      <c r="G3070" s="22">
        <v>8</v>
      </c>
      <c r="H3070" s="22">
        <v>400</v>
      </c>
      <c r="I3070" s="22">
        <v>96.1</v>
      </c>
      <c r="J3070" s="22">
        <v>5.4</v>
      </c>
      <c r="K3070" s="22">
        <v>44.7</v>
      </c>
      <c r="L3070" s="28">
        <f t="shared" si="140"/>
        <v>124.87752900000001</v>
      </c>
      <c r="M3070" s="22">
        <v>0.46</v>
      </c>
      <c r="N3070" s="22"/>
      <c r="O3070" s="20"/>
      <c r="P3070" s="20"/>
      <c r="Q3070" s="20"/>
      <c r="W3070" s="1" t="s">
        <v>496</v>
      </c>
      <c r="X3070" s="34">
        <v>41431</v>
      </c>
      <c r="Z3070" s="9">
        <v>0</v>
      </c>
      <c r="AA3070" t="s">
        <v>4172</v>
      </c>
      <c r="AD3070" s="22">
        <v>4.41</v>
      </c>
    </row>
    <row r="3071" spans="1:30" s="21" customFormat="1">
      <c r="A3071" s="22">
        <v>18</v>
      </c>
      <c r="B3071" s="9" t="str">
        <f t="shared" si="139"/>
        <v>Goldwood GW-18090</v>
      </c>
      <c r="C3071" s="22" t="s">
        <v>1</v>
      </c>
      <c r="D3071" s="22" t="s">
        <v>3707</v>
      </c>
      <c r="E3071" s="41" t="s">
        <v>3706</v>
      </c>
      <c r="F3071" s="23"/>
      <c r="G3071" s="22">
        <v>8</v>
      </c>
      <c r="H3071" s="22">
        <v>500</v>
      </c>
      <c r="I3071" s="22">
        <v>95.2</v>
      </c>
      <c r="J3071" s="22">
        <v>5.4</v>
      </c>
      <c r="K3071" s="22">
        <v>29.2</v>
      </c>
      <c r="L3071" s="28">
        <f t="shared" si="140"/>
        <v>385.39300900000001</v>
      </c>
      <c r="M3071" s="22">
        <v>0.48</v>
      </c>
      <c r="N3071" s="22"/>
      <c r="O3071" s="20"/>
      <c r="P3071" s="20"/>
      <c r="Q3071" s="20"/>
      <c r="W3071" s="1" t="s">
        <v>496</v>
      </c>
      <c r="X3071" s="34">
        <v>41431</v>
      </c>
      <c r="Z3071" s="9">
        <v>0</v>
      </c>
      <c r="AA3071" t="s">
        <v>4172</v>
      </c>
      <c r="AD3071" s="22">
        <v>13.61</v>
      </c>
    </row>
    <row r="3072" spans="1:30" s="21" customFormat="1">
      <c r="A3072" s="22">
        <v>8</v>
      </c>
      <c r="B3072" s="9" t="str">
        <f t="shared" si="139"/>
        <v>Goldwood GW-8003/8</v>
      </c>
      <c r="C3072" s="22" t="s">
        <v>1</v>
      </c>
      <c r="D3072" s="22" t="s">
        <v>3709</v>
      </c>
      <c r="E3072" s="41" t="s">
        <v>3708</v>
      </c>
      <c r="F3072" s="23"/>
      <c r="G3072" s="22">
        <v>8</v>
      </c>
      <c r="H3072" s="22">
        <v>50</v>
      </c>
      <c r="I3072" s="22">
        <v>87</v>
      </c>
      <c r="J3072" s="22">
        <v>2</v>
      </c>
      <c r="K3072" s="22">
        <v>47</v>
      </c>
      <c r="L3072" s="28">
        <f t="shared" si="140"/>
        <v>28.600069000000001</v>
      </c>
      <c r="M3072" s="22">
        <v>1.07</v>
      </c>
      <c r="N3072" s="22"/>
      <c r="O3072" s="20"/>
      <c r="P3072" s="20"/>
      <c r="Q3072" s="20"/>
      <c r="W3072" s="1" t="s">
        <v>496</v>
      </c>
      <c r="X3072" s="34">
        <v>41431</v>
      </c>
      <c r="Z3072" s="9">
        <v>0</v>
      </c>
      <c r="AA3072" t="s">
        <v>4172</v>
      </c>
      <c r="AD3072" s="22">
        <v>1.01</v>
      </c>
    </row>
    <row r="3073" spans="1:30" s="21" customFormat="1">
      <c r="A3073" s="22">
        <v>10</v>
      </c>
      <c r="B3073" s="9" t="str">
        <f t="shared" si="139"/>
        <v>Goldwood GW-1058</v>
      </c>
      <c r="C3073" s="22" t="s">
        <v>1</v>
      </c>
      <c r="D3073" s="22" t="s">
        <v>3711</v>
      </c>
      <c r="E3073" s="41" t="s">
        <v>3710</v>
      </c>
      <c r="F3073" s="23"/>
      <c r="G3073" s="22">
        <v>8</v>
      </c>
      <c r="H3073" s="22">
        <v>180</v>
      </c>
      <c r="I3073" s="22">
        <v>94.2</v>
      </c>
      <c r="J3073" s="22">
        <v>2.5</v>
      </c>
      <c r="K3073" s="22">
        <v>43</v>
      </c>
      <c r="L3073" s="28">
        <f t="shared" si="140"/>
        <v>63.713025000000002</v>
      </c>
      <c r="M3073" s="22">
        <v>0.39</v>
      </c>
      <c r="N3073" s="22"/>
      <c r="O3073" s="20"/>
      <c r="P3073" s="20"/>
      <c r="Q3073" s="20"/>
      <c r="W3073" s="1" t="s">
        <v>496</v>
      </c>
      <c r="X3073" s="34">
        <v>41431</v>
      </c>
      <c r="Z3073" s="9">
        <v>0</v>
      </c>
      <c r="AA3073" t="s">
        <v>4172</v>
      </c>
      <c r="AD3073" s="22">
        <v>2.25</v>
      </c>
    </row>
    <row r="3074" spans="1:30" s="21" customFormat="1">
      <c r="A3074" s="22">
        <v>12</v>
      </c>
      <c r="B3074" s="9" t="str">
        <f t="shared" ref="B3074:B3137" si="141">CONCATENATE(C3074,CHAR(32),D3074)</f>
        <v>Goldwood GW-1258</v>
      </c>
      <c r="C3074" s="22" t="s">
        <v>1</v>
      </c>
      <c r="D3074" s="22" t="s">
        <v>3713</v>
      </c>
      <c r="E3074" s="41" t="s">
        <v>3712</v>
      </c>
      <c r="F3074" s="23"/>
      <c r="G3074" s="22">
        <v>8</v>
      </c>
      <c r="H3074" s="22">
        <v>190</v>
      </c>
      <c r="I3074" s="22">
        <v>96.6</v>
      </c>
      <c r="J3074" s="22">
        <v>3.8</v>
      </c>
      <c r="K3074" s="22">
        <v>41</v>
      </c>
      <c r="L3074" s="28">
        <f t="shared" si="140"/>
        <v>158.00830200000001</v>
      </c>
      <c r="M3074" s="22">
        <v>0.48</v>
      </c>
      <c r="N3074" s="22"/>
      <c r="O3074" s="20"/>
      <c r="P3074" s="20"/>
      <c r="Q3074" s="20"/>
      <c r="W3074" s="1" t="s">
        <v>496</v>
      </c>
      <c r="X3074" s="34">
        <v>41431</v>
      </c>
      <c r="Z3074" s="9">
        <v>0</v>
      </c>
      <c r="AA3074" t="s">
        <v>4172</v>
      </c>
      <c r="AD3074" s="22">
        <v>5.58</v>
      </c>
    </row>
    <row r="3075" spans="1:30" s="21" customFormat="1">
      <c r="A3075" s="22">
        <v>15</v>
      </c>
      <c r="B3075" s="9" t="str">
        <f t="shared" si="141"/>
        <v>Goldwood GW-1558</v>
      </c>
      <c r="C3075" s="22" t="s">
        <v>1</v>
      </c>
      <c r="D3075" s="22" t="s">
        <v>3715</v>
      </c>
      <c r="E3075" s="41" t="s">
        <v>3714</v>
      </c>
      <c r="F3075" s="23"/>
      <c r="G3075" s="22">
        <v>8</v>
      </c>
      <c r="H3075" s="22">
        <v>200</v>
      </c>
      <c r="I3075" s="22">
        <v>95.6</v>
      </c>
      <c r="J3075" s="22">
        <v>3.9</v>
      </c>
      <c r="K3075" s="22">
        <v>31</v>
      </c>
      <c r="L3075" s="28">
        <f t="shared" si="140"/>
        <v>401.81681099999997</v>
      </c>
      <c r="M3075" s="22">
        <v>0.63</v>
      </c>
      <c r="N3075" s="22"/>
      <c r="O3075" s="20"/>
      <c r="P3075" s="20"/>
      <c r="Q3075" s="20"/>
      <c r="W3075" s="1" t="s">
        <v>496</v>
      </c>
      <c r="X3075" s="34">
        <v>41431</v>
      </c>
      <c r="Z3075" s="9">
        <v>0</v>
      </c>
      <c r="AA3075" t="s">
        <v>4172</v>
      </c>
      <c r="AD3075" s="22">
        <v>14.19</v>
      </c>
    </row>
    <row r="3076" spans="1:30" s="21" customFormat="1">
      <c r="A3076" s="22">
        <v>18</v>
      </c>
      <c r="B3076" s="9" t="str">
        <f t="shared" si="141"/>
        <v>Goldwood GW-1858</v>
      </c>
      <c r="C3076" s="22" t="s">
        <v>1</v>
      </c>
      <c r="D3076" s="22" t="s">
        <v>3717</v>
      </c>
      <c r="E3076" s="41" t="s">
        <v>3716</v>
      </c>
      <c r="F3076" s="23"/>
      <c r="G3076" s="22">
        <v>8</v>
      </c>
      <c r="H3076" s="22">
        <v>220</v>
      </c>
      <c r="I3076" s="22">
        <v>94.2</v>
      </c>
      <c r="J3076" s="22">
        <v>3.4</v>
      </c>
      <c r="K3076" s="22">
        <v>30</v>
      </c>
      <c r="L3076" s="28">
        <f t="shared" si="140"/>
        <v>523.86265000000003</v>
      </c>
      <c r="M3076" s="22">
        <v>1.07</v>
      </c>
      <c r="N3076" s="22"/>
      <c r="O3076" s="20"/>
      <c r="P3076" s="20"/>
      <c r="Q3076" s="20"/>
      <c r="W3076" s="1" t="s">
        <v>496</v>
      </c>
      <c r="X3076" s="34">
        <v>41431</v>
      </c>
      <c r="Z3076" s="9">
        <v>0</v>
      </c>
      <c r="AA3076" t="s">
        <v>4172</v>
      </c>
      <c r="AD3076" s="22">
        <v>18.5</v>
      </c>
    </row>
    <row r="3077" spans="1:30" s="21" customFormat="1">
      <c r="A3077" s="22">
        <v>10</v>
      </c>
      <c r="B3077" s="9" t="str">
        <f t="shared" si="141"/>
        <v>Goldwood GW-1038/PA</v>
      </c>
      <c r="C3077" s="22" t="s">
        <v>1</v>
      </c>
      <c r="D3077" s="22" t="s">
        <v>3719</v>
      </c>
      <c r="E3077" s="41" t="s">
        <v>3718</v>
      </c>
      <c r="F3077" s="23"/>
      <c r="G3077" s="22">
        <v>8</v>
      </c>
      <c r="H3077" s="22">
        <v>120</v>
      </c>
      <c r="I3077" s="22">
        <v>92.2</v>
      </c>
      <c r="J3077" s="22">
        <v>3.7</v>
      </c>
      <c r="K3077" s="22">
        <v>63</v>
      </c>
      <c r="L3077" s="28">
        <f t="shared" si="140"/>
        <v>47.006053999999999</v>
      </c>
      <c r="M3077" s="22">
        <v>0.94</v>
      </c>
      <c r="N3077" s="22"/>
      <c r="O3077" s="20"/>
      <c r="P3077" s="20"/>
      <c r="Q3077" s="20"/>
      <c r="W3077" s="1" t="s">
        <v>496</v>
      </c>
      <c r="X3077" s="34">
        <v>41431</v>
      </c>
      <c r="Z3077" s="9">
        <v>0</v>
      </c>
      <c r="AA3077" t="s">
        <v>4172</v>
      </c>
      <c r="AD3077" s="22">
        <v>1.66</v>
      </c>
    </row>
    <row r="3078" spans="1:30" s="21" customFormat="1">
      <c r="A3078" s="22">
        <v>12</v>
      </c>
      <c r="B3078" s="9" t="str">
        <f t="shared" si="141"/>
        <v>Goldwood GW-1238/PA</v>
      </c>
      <c r="C3078" s="22" t="s">
        <v>1</v>
      </c>
      <c r="D3078" s="22" t="s">
        <v>3721</v>
      </c>
      <c r="E3078" s="41" t="s">
        <v>3720</v>
      </c>
      <c r="F3078" s="23"/>
      <c r="G3078" s="22">
        <v>8</v>
      </c>
      <c r="H3078" s="22">
        <v>150</v>
      </c>
      <c r="I3078" s="22">
        <v>94.1</v>
      </c>
      <c r="J3078" s="22">
        <v>2.1</v>
      </c>
      <c r="K3078" s="22">
        <v>44</v>
      </c>
      <c r="L3078" s="28">
        <f t="shared" si="140"/>
        <v>163.95485099999999</v>
      </c>
      <c r="M3078" s="22">
        <v>0.7</v>
      </c>
      <c r="N3078" s="22"/>
      <c r="O3078" s="20"/>
      <c r="P3078" s="20"/>
      <c r="Q3078" s="20"/>
      <c r="W3078" s="1" t="s">
        <v>496</v>
      </c>
      <c r="X3078" s="34">
        <v>41431</v>
      </c>
      <c r="Z3078" s="9">
        <v>0</v>
      </c>
      <c r="AA3078" t="s">
        <v>4172</v>
      </c>
      <c r="AD3078" s="22">
        <v>5.79</v>
      </c>
    </row>
    <row r="3079" spans="1:30" s="21" customFormat="1">
      <c r="A3079" s="22">
        <v>15</v>
      </c>
      <c r="B3079" s="9" t="str">
        <f t="shared" si="141"/>
        <v>Goldwood GW-1538/PA</v>
      </c>
      <c r="C3079" s="22" t="s">
        <v>1</v>
      </c>
      <c r="D3079" s="22" t="s">
        <v>3723</v>
      </c>
      <c r="E3079" s="41" t="s">
        <v>3722</v>
      </c>
      <c r="F3079" s="23"/>
      <c r="G3079" s="22">
        <v>8</v>
      </c>
      <c r="H3079" s="22">
        <v>140</v>
      </c>
      <c r="I3079" s="22">
        <v>91</v>
      </c>
      <c r="J3079" s="22">
        <v>3.3</v>
      </c>
      <c r="K3079" s="22">
        <v>41</v>
      </c>
      <c r="L3079" s="28">
        <f t="shared" si="140"/>
        <v>180.095484</v>
      </c>
      <c r="M3079" s="22">
        <v>1.36</v>
      </c>
      <c r="N3079" s="22"/>
      <c r="O3079" s="20"/>
      <c r="P3079" s="20"/>
      <c r="Q3079" s="20"/>
      <c r="W3079" s="1" t="s">
        <v>496</v>
      </c>
      <c r="X3079" s="34">
        <v>41431</v>
      </c>
      <c r="Z3079" s="9">
        <v>0</v>
      </c>
      <c r="AA3079" t="s">
        <v>4172</v>
      </c>
      <c r="AD3079" s="22">
        <v>6.36</v>
      </c>
    </row>
    <row r="3080" spans="1:30" s="21" customFormat="1">
      <c r="A3080" s="22">
        <v>10</v>
      </c>
      <c r="B3080" s="9" t="str">
        <f t="shared" si="141"/>
        <v>Goldwood GW-10120</v>
      </c>
      <c r="C3080" s="22" t="s">
        <v>1</v>
      </c>
      <c r="D3080" s="22" t="s">
        <v>3725</v>
      </c>
      <c r="E3080" s="41" t="s">
        <v>3724</v>
      </c>
      <c r="F3080" s="23"/>
      <c r="G3080" s="22">
        <v>8</v>
      </c>
      <c r="H3080" s="22">
        <v>500</v>
      </c>
      <c r="I3080" s="22">
        <v>93</v>
      </c>
      <c r="J3080" s="22">
        <v>5.4</v>
      </c>
      <c r="K3080" s="22">
        <v>47</v>
      </c>
      <c r="L3080" s="28">
        <f t="shared" si="140"/>
        <v>33.413941999999999</v>
      </c>
      <c r="M3080" s="22">
        <v>0.28999999999999998</v>
      </c>
      <c r="N3080" s="22"/>
      <c r="O3080" s="20"/>
      <c r="P3080" s="20"/>
      <c r="Q3080" s="20"/>
      <c r="W3080" s="1" t="s">
        <v>496</v>
      </c>
      <c r="X3080" s="34">
        <v>41431</v>
      </c>
      <c r="Z3080" s="9">
        <v>0</v>
      </c>
      <c r="AA3080" t="s">
        <v>4172</v>
      </c>
      <c r="AD3080" s="22">
        <v>1.18</v>
      </c>
    </row>
    <row r="3081" spans="1:30" s="21" customFormat="1">
      <c r="A3081" s="22">
        <v>15</v>
      </c>
      <c r="B3081" s="9" t="str">
        <f t="shared" si="141"/>
        <v>Goldwood GW-15120</v>
      </c>
      <c r="C3081" s="22" t="s">
        <v>1</v>
      </c>
      <c r="D3081" s="22" t="s">
        <v>3727</v>
      </c>
      <c r="E3081" s="41" t="s">
        <v>3726</v>
      </c>
      <c r="F3081" s="23"/>
      <c r="G3081" s="22">
        <v>8</v>
      </c>
      <c r="H3081" s="22">
        <v>600</v>
      </c>
      <c r="I3081" s="22">
        <v>96</v>
      </c>
      <c r="J3081" s="22">
        <v>5.4</v>
      </c>
      <c r="K3081" s="22">
        <v>46</v>
      </c>
      <c r="L3081" s="28">
        <f t="shared" si="140"/>
        <v>108.170558</v>
      </c>
      <c r="M3081" s="22">
        <v>0.43</v>
      </c>
      <c r="N3081" s="22"/>
      <c r="O3081" s="20"/>
      <c r="P3081" s="20"/>
      <c r="Q3081" s="20"/>
      <c r="W3081" s="1" t="s">
        <v>496</v>
      </c>
      <c r="X3081" s="34">
        <v>41431</v>
      </c>
      <c r="Z3081" s="9">
        <v>0</v>
      </c>
      <c r="AA3081" t="s">
        <v>4172</v>
      </c>
      <c r="AD3081" s="22">
        <v>3.82</v>
      </c>
    </row>
    <row r="3082" spans="1:30" s="21" customFormat="1">
      <c r="A3082" s="22">
        <v>18</v>
      </c>
      <c r="B3082" s="9" t="str">
        <f t="shared" si="141"/>
        <v>Goldwood GW-18120</v>
      </c>
      <c r="C3082" s="22" t="s">
        <v>1</v>
      </c>
      <c r="D3082" s="22" t="s">
        <v>3729</v>
      </c>
      <c r="E3082" s="41" t="s">
        <v>3728</v>
      </c>
      <c r="F3082" s="23"/>
      <c r="G3082" s="22">
        <v>8</v>
      </c>
      <c r="H3082" s="22">
        <v>600</v>
      </c>
      <c r="I3082" s="22">
        <v>95.5</v>
      </c>
      <c r="J3082" s="22">
        <v>5.4</v>
      </c>
      <c r="K3082" s="22">
        <v>38</v>
      </c>
      <c r="L3082" s="28">
        <f t="shared" si="140"/>
        <v>217.19062299999999</v>
      </c>
      <c r="M3082" s="22">
        <v>0.56999999999999995</v>
      </c>
      <c r="N3082" s="22"/>
      <c r="O3082" s="20"/>
      <c r="P3082" s="20"/>
      <c r="Q3082" s="20"/>
      <c r="W3082" s="1" t="s">
        <v>496</v>
      </c>
      <c r="X3082" s="34">
        <v>41431</v>
      </c>
      <c r="Z3082" s="9">
        <v>0</v>
      </c>
      <c r="AA3082" t="s">
        <v>4172</v>
      </c>
      <c r="AD3082" s="22">
        <v>7.67</v>
      </c>
    </row>
    <row r="3083" spans="1:30" s="21" customFormat="1">
      <c r="A3083" s="22">
        <v>8</v>
      </c>
      <c r="B3083" s="9" t="str">
        <f t="shared" si="141"/>
        <v>Eminence Alpha-8A</v>
      </c>
      <c r="C3083" s="22" t="s">
        <v>1148</v>
      </c>
      <c r="D3083" s="22" t="s">
        <v>3731</v>
      </c>
      <c r="E3083" s="41" t="s">
        <v>3730</v>
      </c>
      <c r="F3083" s="23"/>
      <c r="G3083" s="22">
        <v>8</v>
      </c>
      <c r="H3083" s="22">
        <v>125</v>
      </c>
      <c r="I3083" s="22">
        <v>94</v>
      </c>
      <c r="J3083" s="22">
        <v>3.2</v>
      </c>
      <c r="K3083" s="22">
        <v>73</v>
      </c>
      <c r="L3083" s="28">
        <f t="shared" si="140"/>
        <v>16.99014</v>
      </c>
      <c r="M3083" s="22">
        <v>0.59</v>
      </c>
      <c r="N3083" s="22"/>
      <c r="O3083" s="20"/>
      <c r="P3083" s="20"/>
      <c r="Q3083" s="20"/>
      <c r="W3083" s="1" t="s">
        <v>496</v>
      </c>
      <c r="X3083" s="34">
        <v>41431</v>
      </c>
      <c r="Z3083" s="9">
        <v>0</v>
      </c>
      <c r="AA3083" t="s">
        <v>4172</v>
      </c>
      <c r="AD3083" s="22">
        <v>0.6</v>
      </c>
    </row>
    <row r="3084" spans="1:30" s="21" customFormat="1">
      <c r="A3084" s="22">
        <v>10</v>
      </c>
      <c r="B3084" s="9" t="str">
        <f t="shared" si="141"/>
        <v>Eminence Alpha-10A</v>
      </c>
      <c r="C3084" s="22" t="s">
        <v>1148</v>
      </c>
      <c r="D3084" s="22" t="s">
        <v>3733</v>
      </c>
      <c r="E3084" s="41" t="s">
        <v>3732</v>
      </c>
      <c r="F3084" s="23"/>
      <c r="G3084" s="22">
        <v>8</v>
      </c>
      <c r="H3084" s="22">
        <v>150</v>
      </c>
      <c r="I3084" s="22">
        <v>95.6</v>
      </c>
      <c r="J3084" s="22">
        <v>3.2</v>
      </c>
      <c r="K3084" s="22">
        <v>50</v>
      </c>
      <c r="L3084" s="28">
        <f t="shared" si="140"/>
        <v>82.119010000000003</v>
      </c>
      <c r="M3084" s="22">
        <v>0.59</v>
      </c>
      <c r="N3084" s="22"/>
      <c r="O3084" s="20"/>
      <c r="P3084" s="20"/>
      <c r="Q3084" s="20"/>
      <c r="W3084" s="1" t="s">
        <v>496</v>
      </c>
      <c r="X3084" s="34">
        <v>41431</v>
      </c>
      <c r="Z3084" s="9">
        <v>0</v>
      </c>
      <c r="AA3084" t="s">
        <v>4172</v>
      </c>
      <c r="AD3084" s="22">
        <v>2.9</v>
      </c>
    </row>
    <row r="3085" spans="1:30" s="21" customFormat="1">
      <c r="A3085" s="22">
        <v>8</v>
      </c>
      <c r="B3085" s="9" t="str">
        <f t="shared" si="141"/>
        <v>Eminence Beta-8A</v>
      </c>
      <c r="C3085" s="22" t="s">
        <v>1148</v>
      </c>
      <c r="D3085" s="22" t="s">
        <v>3735</v>
      </c>
      <c r="E3085" s="41" t="s">
        <v>3734</v>
      </c>
      <c r="F3085" s="23"/>
      <c r="G3085" s="22">
        <v>8</v>
      </c>
      <c r="H3085" s="22">
        <v>225</v>
      </c>
      <c r="I3085" s="22">
        <v>97</v>
      </c>
      <c r="J3085" s="22">
        <v>3</v>
      </c>
      <c r="K3085" s="22">
        <v>58</v>
      </c>
      <c r="L3085" s="28">
        <f t="shared" si="140"/>
        <v>23.219857999999999</v>
      </c>
      <c r="M3085" s="22">
        <v>0.38</v>
      </c>
      <c r="N3085" s="22"/>
      <c r="O3085" s="20"/>
      <c r="P3085" s="20"/>
      <c r="Q3085" s="20"/>
      <c r="W3085" s="1" t="s">
        <v>496</v>
      </c>
      <c r="X3085" s="34">
        <v>41431</v>
      </c>
      <c r="Z3085" s="9">
        <v>0</v>
      </c>
      <c r="AA3085" t="s">
        <v>4172</v>
      </c>
      <c r="AD3085" s="22">
        <v>0.82</v>
      </c>
    </row>
    <row r="3086" spans="1:30" s="21" customFormat="1">
      <c r="A3086" s="22">
        <v>12</v>
      </c>
      <c r="B3086" s="9" t="str">
        <f t="shared" si="141"/>
        <v>Eminence Alpha-12A</v>
      </c>
      <c r="C3086" s="22" t="s">
        <v>1148</v>
      </c>
      <c r="D3086" s="22" t="s">
        <v>3737</v>
      </c>
      <c r="E3086" s="41" t="s">
        <v>3736</v>
      </c>
      <c r="F3086" s="23"/>
      <c r="G3086" s="22">
        <v>8</v>
      </c>
      <c r="H3086" s="22">
        <v>150</v>
      </c>
      <c r="I3086" s="22">
        <v>95.6</v>
      </c>
      <c r="J3086" s="22">
        <v>2.4</v>
      </c>
      <c r="K3086" s="22">
        <v>49</v>
      </c>
      <c r="L3086" s="28">
        <f t="shared" si="140"/>
        <v>121.76267</v>
      </c>
      <c r="M3086" s="22">
        <v>0.77</v>
      </c>
      <c r="N3086" s="22"/>
      <c r="O3086" s="20"/>
      <c r="P3086" s="20"/>
      <c r="Q3086" s="20"/>
      <c r="W3086" s="1" t="s">
        <v>496</v>
      </c>
      <c r="X3086" s="34">
        <v>41431</v>
      </c>
      <c r="Z3086" s="9">
        <v>0</v>
      </c>
      <c r="AA3086" t="s">
        <v>4172</v>
      </c>
      <c r="AD3086" s="22">
        <v>4.3</v>
      </c>
    </row>
    <row r="3087" spans="1:30" s="21" customFormat="1">
      <c r="A3087" s="22">
        <v>10</v>
      </c>
      <c r="B3087" s="9" t="str">
        <f t="shared" si="141"/>
        <v>Eminence Beta-10A</v>
      </c>
      <c r="C3087" s="22" t="s">
        <v>1148</v>
      </c>
      <c r="D3087" s="22" t="s">
        <v>3739</v>
      </c>
      <c r="E3087" s="41" t="s">
        <v>3738</v>
      </c>
      <c r="F3087" s="23"/>
      <c r="G3087" s="22">
        <v>8</v>
      </c>
      <c r="H3087" s="22">
        <v>250</v>
      </c>
      <c r="I3087" s="22">
        <v>98</v>
      </c>
      <c r="J3087" s="22">
        <v>3</v>
      </c>
      <c r="K3087" s="22">
        <v>53</v>
      </c>
      <c r="L3087" s="28">
        <f t="shared" si="140"/>
        <v>60.031828000000004</v>
      </c>
      <c r="M3087" s="22">
        <v>0.49</v>
      </c>
      <c r="N3087" s="22"/>
      <c r="O3087" s="20"/>
      <c r="P3087" s="20"/>
      <c r="Q3087" s="20"/>
      <c r="W3087" s="1" t="s">
        <v>496</v>
      </c>
      <c r="X3087" s="34">
        <v>41431</v>
      </c>
      <c r="Z3087" s="9">
        <v>0</v>
      </c>
      <c r="AA3087" t="s">
        <v>4172</v>
      </c>
      <c r="AD3087" s="22">
        <v>2.12</v>
      </c>
    </row>
    <row r="3088" spans="1:30" s="21" customFormat="1">
      <c r="A3088" s="22">
        <v>15</v>
      </c>
      <c r="B3088" s="9" t="str">
        <f t="shared" si="141"/>
        <v>Eminence Alpha-15A</v>
      </c>
      <c r="C3088" s="22" t="s">
        <v>1148</v>
      </c>
      <c r="D3088" s="22" t="s">
        <v>3741</v>
      </c>
      <c r="E3088" s="41" t="s">
        <v>3740</v>
      </c>
      <c r="F3088" s="23"/>
      <c r="G3088" s="22">
        <v>8</v>
      </c>
      <c r="H3088" s="22">
        <v>200</v>
      </c>
      <c r="I3088" s="22">
        <v>97</v>
      </c>
      <c r="J3088" s="22">
        <v>3.8</v>
      </c>
      <c r="K3088" s="22">
        <v>41</v>
      </c>
      <c r="L3088" s="28">
        <f t="shared" si="140"/>
        <v>260.51547999999997</v>
      </c>
      <c r="M3088" s="22">
        <v>1.26</v>
      </c>
      <c r="N3088" s="22"/>
      <c r="O3088" s="20"/>
      <c r="P3088" s="20"/>
      <c r="Q3088" s="20"/>
      <c r="W3088" s="1" t="s">
        <v>496</v>
      </c>
      <c r="X3088" s="34">
        <v>41431</v>
      </c>
      <c r="Z3088" s="9">
        <v>0</v>
      </c>
      <c r="AA3088" t="s">
        <v>4172</v>
      </c>
      <c r="AD3088" s="22">
        <v>9.1999999999999993</v>
      </c>
    </row>
    <row r="3089" spans="1:30" s="21" customFormat="1">
      <c r="A3089" s="22">
        <v>12</v>
      </c>
      <c r="B3089" s="9" t="str">
        <f t="shared" si="141"/>
        <v>Eminence Beta-12A</v>
      </c>
      <c r="C3089" s="22" t="s">
        <v>1148</v>
      </c>
      <c r="D3089" s="22" t="s">
        <v>3743</v>
      </c>
      <c r="E3089" s="41" t="s">
        <v>3742</v>
      </c>
      <c r="F3089" s="23"/>
      <c r="G3089" s="22">
        <v>8</v>
      </c>
      <c r="H3089" s="22">
        <v>250</v>
      </c>
      <c r="I3089" s="22">
        <v>100</v>
      </c>
      <c r="J3089" s="22">
        <v>4.4000000000000004</v>
      </c>
      <c r="K3089" s="22">
        <v>47</v>
      </c>
      <c r="L3089" s="28">
        <f t="shared" si="140"/>
        <v>124.59436000000001</v>
      </c>
      <c r="M3089" s="22">
        <v>0.52</v>
      </c>
      <c r="N3089" s="22"/>
      <c r="O3089" s="20"/>
      <c r="P3089" s="20"/>
      <c r="Q3089" s="20"/>
      <c r="W3089" s="1" t="s">
        <v>496</v>
      </c>
      <c r="X3089" s="34">
        <v>41431</v>
      </c>
      <c r="Z3089" s="9">
        <v>0</v>
      </c>
      <c r="AA3089" t="s">
        <v>4172</v>
      </c>
      <c r="AD3089" s="22">
        <v>4.4000000000000004</v>
      </c>
    </row>
    <row r="3090" spans="1:30" s="21" customFormat="1">
      <c r="A3090" s="22">
        <v>12</v>
      </c>
      <c r="B3090" s="9" t="str">
        <f t="shared" si="141"/>
        <v>Eminence Beta-12LTA</v>
      </c>
      <c r="C3090" s="22" t="s">
        <v>1148</v>
      </c>
      <c r="D3090" s="22" t="s">
        <v>3745</v>
      </c>
      <c r="E3090" s="41" t="s">
        <v>3744</v>
      </c>
      <c r="F3090" s="23"/>
      <c r="G3090" s="22">
        <v>8</v>
      </c>
      <c r="H3090" s="22">
        <v>225</v>
      </c>
      <c r="I3090" s="22">
        <v>97.7</v>
      </c>
      <c r="J3090" s="22">
        <v>3.2</v>
      </c>
      <c r="K3090" s="22">
        <v>45</v>
      </c>
      <c r="L3090" s="28">
        <f t="shared" si="140"/>
        <v>135.92112</v>
      </c>
      <c r="M3090" s="22">
        <v>0.51</v>
      </c>
      <c r="N3090" s="22"/>
      <c r="O3090" s="20"/>
      <c r="P3090" s="20"/>
      <c r="Q3090" s="20"/>
      <c r="W3090" s="1" t="s">
        <v>496</v>
      </c>
      <c r="X3090" s="34">
        <v>41431</v>
      </c>
      <c r="Z3090" s="9">
        <v>0</v>
      </c>
      <c r="AA3090" t="s">
        <v>4172</v>
      </c>
      <c r="AD3090" s="22">
        <v>4.8</v>
      </c>
    </row>
    <row r="3091" spans="1:30" s="21" customFormat="1">
      <c r="A3091" s="22">
        <v>15</v>
      </c>
      <c r="B3091" s="9" t="str">
        <f t="shared" si="141"/>
        <v>Eminence Beta-15A</v>
      </c>
      <c r="C3091" s="22" t="s">
        <v>1148</v>
      </c>
      <c r="D3091" s="22" t="s">
        <v>3747</v>
      </c>
      <c r="E3091" s="41" t="s">
        <v>3746</v>
      </c>
      <c r="F3091" s="23"/>
      <c r="G3091" s="22">
        <v>8</v>
      </c>
      <c r="H3091" s="22">
        <v>350</v>
      </c>
      <c r="I3091" s="22">
        <v>98</v>
      </c>
      <c r="J3091" s="22">
        <v>4</v>
      </c>
      <c r="K3091" s="22">
        <v>35</v>
      </c>
      <c r="L3091" s="28">
        <f t="shared" si="140"/>
        <v>334.13942000000003</v>
      </c>
      <c r="M3091" s="22">
        <v>0.57999999999999996</v>
      </c>
      <c r="N3091" s="22"/>
      <c r="O3091" s="20"/>
      <c r="P3091" s="20"/>
      <c r="Q3091" s="20"/>
      <c r="W3091" s="1" t="s">
        <v>496</v>
      </c>
      <c r="X3091" s="34">
        <v>41431</v>
      </c>
      <c r="Z3091" s="9">
        <v>0</v>
      </c>
      <c r="AA3091" t="s">
        <v>4172</v>
      </c>
      <c r="AD3091" s="22">
        <v>11.8</v>
      </c>
    </row>
    <row r="3092" spans="1:30" s="21" customFormat="1">
      <c r="A3092" s="22">
        <v>10</v>
      </c>
      <c r="B3092" s="9" t="str">
        <f t="shared" si="141"/>
        <v>Eminence Delta-10A</v>
      </c>
      <c r="C3092" s="22" t="s">
        <v>1148</v>
      </c>
      <c r="D3092" s="22" t="s">
        <v>3749</v>
      </c>
      <c r="E3092" s="41" t="s">
        <v>3748</v>
      </c>
      <c r="F3092" s="23"/>
      <c r="G3092" s="22">
        <v>8</v>
      </c>
      <c r="H3092" s="22">
        <v>350</v>
      </c>
      <c r="I3092" s="22">
        <v>99</v>
      </c>
      <c r="J3092" s="22">
        <v>3.5</v>
      </c>
      <c r="K3092" s="22">
        <v>66</v>
      </c>
      <c r="L3092" s="28">
        <f t="shared" si="140"/>
        <v>31.148590000000002</v>
      </c>
      <c r="M3092" s="22">
        <v>0.33</v>
      </c>
      <c r="N3092" s="22"/>
      <c r="O3092" s="20"/>
      <c r="P3092" s="20"/>
      <c r="Q3092" s="20"/>
      <c r="W3092" s="1" t="s">
        <v>496</v>
      </c>
      <c r="X3092" s="34">
        <v>41431</v>
      </c>
      <c r="Z3092" s="9">
        <v>0</v>
      </c>
      <c r="AA3092" t="s">
        <v>4172</v>
      </c>
      <c r="AD3092" s="22">
        <v>1.1000000000000001</v>
      </c>
    </row>
    <row r="3093" spans="1:30" s="21" customFormat="1">
      <c r="A3093" s="22">
        <v>10</v>
      </c>
      <c r="B3093" s="9" t="str">
        <f t="shared" si="141"/>
        <v>Eminence Delta-10B</v>
      </c>
      <c r="C3093" s="22" t="s">
        <v>1148</v>
      </c>
      <c r="D3093" s="22" t="s">
        <v>3751</v>
      </c>
      <c r="E3093" s="41" t="s">
        <v>3750</v>
      </c>
      <c r="F3093" s="23"/>
      <c r="G3093" s="22">
        <v>16</v>
      </c>
      <c r="H3093" s="22">
        <v>350</v>
      </c>
      <c r="I3093" s="22">
        <v>99</v>
      </c>
      <c r="J3093" s="22">
        <v>1.8</v>
      </c>
      <c r="K3093" s="22">
        <v>66</v>
      </c>
      <c r="L3093" s="28">
        <f t="shared" si="140"/>
        <v>35.962463</v>
      </c>
      <c r="M3093" s="22">
        <v>0.33</v>
      </c>
      <c r="N3093" s="22"/>
      <c r="O3093" s="20"/>
      <c r="P3093" s="20"/>
      <c r="Q3093" s="20"/>
      <c r="W3093" s="1" t="s">
        <v>496</v>
      </c>
      <c r="X3093" s="34">
        <v>41431</v>
      </c>
      <c r="Z3093" s="9">
        <v>0</v>
      </c>
      <c r="AA3093" t="s">
        <v>4172</v>
      </c>
      <c r="AD3093" s="22">
        <v>1.27</v>
      </c>
    </row>
    <row r="3094" spans="1:30" s="21" customFormat="1">
      <c r="A3094" s="22">
        <v>12</v>
      </c>
      <c r="B3094" s="9" t="str">
        <f t="shared" si="141"/>
        <v>Eminence Delta-12A</v>
      </c>
      <c r="C3094" s="22" t="s">
        <v>1148</v>
      </c>
      <c r="D3094" s="22" t="s">
        <v>3753</v>
      </c>
      <c r="E3094" s="41" t="s">
        <v>3752</v>
      </c>
      <c r="F3094" s="23"/>
      <c r="G3094" s="22">
        <v>8</v>
      </c>
      <c r="H3094" s="22">
        <v>400</v>
      </c>
      <c r="I3094" s="22">
        <v>98.3</v>
      </c>
      <c r="J3094" s="22">
        <v>2.4</v>
      </c>
      <c r="K3094" s="22">
        <v>55</v>
      </c>
      <c r="L3094" s="28">
        <f t="shared" si="140"/>
        <v>82.119010000000003</v>
      </c>
      <c r="M3094" s="22">
        <v>0.43</v>
      </c>
      <c r="N3094" s="22"/>
      <c r="O3094" s="20"/>
      <c r="P3094" s="20"/>
      <c r="Q3094" s="20"/>
      <c r="W3094" s="1" t="s">
        <v>496</v>
      </c>
      <c r="X3094" s="34">
        <v>41431</v>
      </c>
      <c r="Z3094" s="9">
        <v>0</v>
      </c>
      <c r="AA3094" t="s">
        <v>4172</v>
      </c>
      <c r="AD3094" s="22">
        <v>2.9</v>
      </c>
    </row>
    <row r="3095" spans="1:30" s="21" customFormat="1">
      <c r="A3095" s="22">
        <v>12</v>
      </c>
      <c r="B3095" s="9" t="str">
        <f t="shared" si="141"/>
        <v>Eminence Delta-12B</v>
      </c>
      <c r="C3095" s="22" t="s">
        <v>1148</v>
      </c>
      <c r="D3095" s="22" t="s">
        <v>3755</v>
      </c>
      <c r="E3095" s="41" t="s">
        <v>3754</v>
      </c>
      <c r="F3095" s="23"/>
      <c r="G3095" s="22">
        <v>16</v>
      </c>
      <c r="H3095" s="22">
        <v>400</v>
      </c>
      <c r="I3095" s="22">
        <v>98.3</v>
      </c>
      <c r="J3095" s="22">
        <v>2.7</v>
      </c>
      <c r="K3095" s="22">
        <v>55</v>
      </c>
      <c r="L3095" s="28">
        <f t="shared" si="140"/>
        <v>87.782390000000007</v>
      </c>
      <c r="M3095" s="22">
        <v>0.43</v>
      </c>
      <c r="N3095" s="22"/>
      <c r="O3095" s="20"/>
      <c r="P3095" s="20"/>
      <c r="Q3095" s="20"/>
      <c r="W3095" s="1" t="s">
        <v>496</v>
      </c>
      <c r="X3095" s="34">
        <v>41431</v>
      </c>
      <c r="Z3095" s="9">
        <v>0</v>
      </c>
      <c r="AA3095" t="s">
        <v>4172</v>
      </c>
      <c r="AD3095" s="22">
        <v>3.1</v>
      </c>
    </row>
    <row r="3096" spans="1:30" s="21" customFormat="1">
      <c r="A3096" s="22">
        <v>15</v>
      </c>
      <c r="B3096" s="9" t="str">
        <f t="shared" si="141"/>
        <v>Eminence Delta-15LFA</v>
      </c>
      <c r="C3096" s="22" t="s">
        <v>1148</v>
      </c>
      <c r="D3096" s="22" t="s">
        <v>3757</v>
      </c>
      <c r="E3096" s="41" t="s">
        <v>3756</v>
      </c>
      <c r="F3096" s="23"/>
      <c r="G3096" s="22">
        <v>8</v>
      </c>
      <c r="H3096" s="22">
        <v>500</v>
      </c>
      <c r="I3096" s="22">
        <v>96</v>
      </c>
      <c r="J3096" s="22">
        <v>4.8</v>
      </c>
      <c r="K3096" s="22">
        <v>41</v>
      </c>
      <c r="L3096" s="28">
        <f t="shared" si="140"/>
        <v>186.89153999999999</v>
      </c>
      <c r="M3096" s="22">
        <v>0.57999999999999996</v>
      </c>
      <c r="N3096" s="22"/>
      <c r="O3096" s="20"/>
      <c r="P3096" s="20"/>
      <c r="Q3096" s="20"/>
      <c r="W3096" s="1" t="s">
        <v>496</v>
      </c>
      <c r="X3096" s="34">
        <v>41431</v>
      </c>
      <c r="Z3096" s="9">
        <v>0</v>
      </c>
      <c r="AA3096" t="s">
        <v>4172</v>
      </c>
      <c r="AD3096" s="22">
        <v>6.6</v>
      </c>
    </row>
    <row r="3097" spans="1:30" s="21" customFormat="1">
      <c r="A3097" s="22">
        <v>15</v>
      </c>
      <c r="B3097" s="9" t="str">
        <f t="shared" si="141"/>
        <v>Eminence Delta-15A</v>
      </c>
      <c r="C3097" s="22" t="s">
        <v>1148</v>
      </c>
      <c r="D3097" s="22" t="s">
        <v>3759</v>
      </c>
      <c r="E3097" s="41" t="s">
        <v>3758</v>
      </c>
      <c r="F3097" s="23"/>
      <c r="G3097" s="22">
        <v>8</v>
      </c>
      <c r="H3097" s="22">
        <v>400</v>
      </c>
      <c r="I3097" s="22">
        <v>100</v>
      </c>
      <c r="J3097" s="22">
        <v>2.7</v>
      </c>
      <c r="K3097" s="22">
        <v>40</v>
      </c>
      <c r="L3097" s="28">
        <f t="shared" si="140"/>
        <v>271.84224</v>
      </c>
      <c r="M3097" s="22">
        <v>0.53</v>
      </c>
      <c r="N3097" s="22"/>
      <c r="O3097" s="20"/>
      <c r="P3097" s="20"/>
      <c r="Q3097" s="20"/>
      <c r="W3097" s="1" t="s">
        <v>496</v>
      </c>
      <c r="X3097" s="34">
        <v>41431</v>
      </c>
      <c r="Z3097" s="9">
        <v>0</v>
      </c>
      <c r="AA3097" t="s">
        <v>4172</v>
      </c>
      <c r="AD3097" s="22">
        <v>9.6</v>
      </c>
    </row>
    <row r="3098" spans="1:30" s="21" customFormat="1">
      <c r="A3098" s="22">
        <v>15</v>
      </c>
      <c r="B3098" s="9" t="str">
        <f t="shared" si="141"/>
        <v>Eminence Delta-15B</v>
      </c>
      <c r="C3098" s="22" t="s">
        <v>1148</v>
      </c>
      <c r="D3098" s="22" t="s">
        <v>3761</v>
      </c>
      <c r="E3098" s="41" t="s">
        <v>3760</v>
      </c>
      <c r="F3098" s="23"/>
      <c r="G3098" s="22">
        <v>16</v>
      </c>
      <c r="H3098" s="22">
        <v>400</v>
      </c>
      <c r="I3098" s="22">
        <v>100</v>
      </c>
      <c r="J3098" s="22">
        <v>1.6</v>
      </c>
      <c r="K3098" s="22">
        <v>45</v>
      </c>
      <c r="L3098" s="28">
        <f t="shared" si="140"/>
        <v>203.88168000000002</v>
      </c>
      <c r="M3098" s="22">
        <v>0.61</v>
      </c>
      <c r="N3098" s="22"/>
      <c r="O3098" s="20"/>
      <c r="P3098" s="20"/>
      <c r="Q3098" s="20"/>
      <c r="W3098" s="1" t="s">
        <v>496</v>
      </c>
      <c r="X3098" s="34">
        <v>41431</v>
      </c>
      <c r="Z3098" s="9">
        <v>0</v>
      </c>
      <c r="AA3098" t="s">
        <v>4172</v>
      </c>
      <c r="AD3098" s="22">
        <v>7.2</v>
      </c>
    </row>
    <row r="3099" spans="1:30" s="21" customFormat="1">
      <c r="A3099" s="22">
        <v>15</v>
      </c>
      <c r="B3099" s="9" t="str">
        <f t="shared" si="141"/>
        <v>Eminence Kappa Pro-15LFA</v>
      </c>
      <c r="C3099" s="22" t="s">
        <v>1148</v>
      </c>
      <c r="D3099" s="22" t="s">
        <v>3763</v>
      </c>
      <c r="E3099" s="41" t="s">
        <v>3762</v>
      </c>
      <c r="F3099" s="23"/>
      <c r="G3099" s="22">
        <v>8</v>
      </c>
      <c r="H3099" s="22">
        <v>600</v>
      </c>
      <c r="I3099" s="22">
        <v>97.8</v>
      </c>
      <c r="J3099" s="22">
        <v>6.7</v>
      </c>
      <c r="K3099" s="22">
        <v>35</v>
      </c>
      <c r="L3099" s="28">
        <f t="shared" si="140"/>
        <v>172.73309</v>
      </c>
      <c r="M3099" s="22">
        <v>0.31</v>
      </c>
      <c r="N3099" s="22"/>
      <c r="O3099" s="20"/>
      <c r="P3099" s="20"/>
      <c r="Q3099" s="20"/>
      <c r="W3099" s="1" t="s">
        <v>496</v>
      </c>
      <c r="X3099" s="34">
        <v>41431</v>
      </c>
      <c r="Z3099" s="9">
        <v>0</v>
      </c>
      <c r="AA3099" t="s">
        <v>4172</v>
      </c>
      <c r="AD3099" s="22">
        <v>6.1</v>
      </c>
    </row>
    <row r="3100" spans="1:30" s="21" customFormat="1">
      <c r="A3100" s="22">
        <v>15</v>
      </c>
      <c r="B3100" s="9" t="str">
        <f t="shared" si="141"/>
        <v>Eminence Kappa Pro-15A</v>
      </c>
      <c r="C3100" s="22" t="s">
        <v>1148</v>
      </c>
      <c r="D3100" s="22" t="s">
        <v>3765</v>
      </c>
      <c r="E3100" s="41" t="s">
        <v>3764</v>
      </c>
      <c r="F3100" s="23"/>
      <c r="G3100" s="22">
        <v>8</v>
      </c>
      <c r="H3100" s="22">
        <v>500</v>
      </c>
      <c r="I3100" s="22">
        <v>103</v>
      </c>
      <c r="J3100" s="22">
        <v>3.2</v>
      </c>
      <c r="K3100" s="22">
        <v>47</v>
      </c>
      <c r="L3100" s="28">
        <f t="shared" si="140"/>
        <v>167.63604799999999</v>
      </c>
      <c r="M3100" s="22">
        <v>0.38</v>
      </c>
      <c r="N3100" s="22"/>
      <c r="O3100" s="20"/>
      <c r="P3100" s="20"/>
      <c r="Q3100" s="20"/>
      <c r="W3100" s="1" t="s">
        <v>496</v>
      </c>
      <c r="X3100" s="34">
        <v>41431</v>
      </c>
      <c r="Z3100" s="9">
        <v>0</v>
      </c>
      <c r="AA3100" t="s">
        <v>4172</v>
      </c>
      <c r="AD3100" s="22">
        <v>5.92</v>
      </c>
    </row>
    <row r="3101" spans="1:30" s="21" customFormat="1">
      <c r="A3101" s="22">
        <v>12</v>
      </c>
      <c r="B3101" s="9" t="str">
        <f t="shared" si="141"/>
        <v>Eminence Kappa Pro-12A</v>
      </c>
      <c r="C3101" s="22" t="s">
        <v>1148</v>
      </c>
      <c r="D3101" s="22" t="s">
        <v>3767</v>
      </c>
      <c r="E3101" s="41" t="s">
        <v>3766</v>
      </c>
      <c r="F3101" s="23"/>
      <c r="G3101" s="22">
        <v>8</v>
      </c>
      <c r="H3101" s="22">
        <v>500</v>
      </c>
      <c r="I3101" s="22">
        <v>98</v>
      </c>
      <c r="J3101" s="22">
        <v>4.8</v>
      </c>
      <c r="K3101" s="22">
        <v>37</v>
      </c>
      <c r="L3101" s="28">
        <f t="shared" si="140"/>
        <v>120.91316299999998</v>
      </c>
      <c r="M3101" s="22">
        <v>0.24</v>
      </c>
      <c r="N3101" s="22"/>
      <c r="O3101" s="20"/>
      <c r="P3101" s="20"/>
      <c r="Q3101" s="20"/>
      <c r="W3101" s="1" t="s">
        <v>496</v>
      </c>
      <c r="X3101" s="34">
        <v>41431</v>
      </c>
      <c r="Z3101" s="9">
        <v>0</v>
      </c>
      <c r="AA3101" t="s">
        <v>4172</v>
      </c>
      <c r="AD3101" s="22">
        <v>4.2699999999999996</v>
      </c>
    </row>
    <row r="3102" spans="1:30" s="21" customFormat="1">
      <c r="A3102" s="22">
        <v>10</v>
      </c>
      <c r="B3102" s="9" t="str">
        <f t="shared" si="141"/>
        <v>Eminence Kappa Pro-10A</v>
      </c>
      <c r="C3102" s="22" t="s">
        <v>1148</v>
      </c>
      <c r="D3102" s="22" t="s">
        <v>3769</v>
      </c>
      <c r="E3102" s="41" t="s">
        <v>3768</v>
      </c>
      <c r="F3102" s="23"/>
      <c r="G3102" s="22">
        <v>8</v>
      </c>
      <c r="H3102" s="22">
        <v>500</v>
      </c>
      <c r="I3102" s="22">
        <v>97</v>
      </c>
      <c r="J3102" s="22">
        <v>3.2</v>
      </c>
      <c r="K3102" s="22">
        <v>46</v>
      </c>
      <c r="L3102" s="28">
        <f t="shared" si="140"/>
        <v>52.103096000000001</v>
      </c>
      <c r="M3102" s="22">
        <v>0.2</v>
      </c>
      <c r="N3102" s="22"/>
      <c r="O3102" s="20"/>
      <c r="P3102" s="20"/>
      <c r="Q3102" s="20"/>
      <c r="W3102" s="1" t="s">
        <v>496</v>
      </c>
      <c r="X3102" s="34">
        <v>41431</v>
      </c>
      <c r="Z3102" s="9">
        <v>0</v>
      </c>
      <c r="AA3102" t="s">
        <v>4172</v>
      </c>
      <c r="AD3102" s="22">
        <v>1.84</v>
      </c>
    </row>
    <row r="3103" spans="1:30" s="21" customFormat="1">
      <c r="A3103" s="22">
        <v>18</v>
      </c>
      <c r="B3103" s="9" t="str">
        <f t="shared" si="141"/>
        <v>Eminence Sigma Pro-18A</v>
      </c>
      <c r="C3103" s="22" t="s">
        <v>1148</v>
      </c>
      <c r="D3103" s="22" t="s">
        <v>3771</v>
      </c>
      <c r="E3103" s="41" t="s">
        <v>3770</v>
      </c>
      <c r="F3103" s="23"/>
      <c r="G3103" s="22">
        <v>8</v>
      </c>
      <c r="H3103" s="22">
        <v>650</v>
      </c>
      <c r="I3103" s="22">
        <v>100</v>
      </c>
      <c r="J3103" s="22">
        <v>6</v>
      </c>
      <c r="K3103" s="22">
        <v>28</v>
      </c>
      <c r="L3103" s="28">
        <f t="shared" si="140"/>
        <v>441.177302</v>
      </c>
      <c r="M3103" s="22">
        <v>0.28999999999999998</v>
      </c>
      <c r="N3103" s="22"/>
      <c r="O3103" s="20"/>
      <c r="P3103" s="20"/>
      <c r="Q3103" s="20"/>
      <c r="W3103" s="1" t="s">
        <v>496</v>
      </c>
      <c r="X3103" s="34">
        <v>41431</v>
      </c>
      <c r="Z3103" s="9">
        <v>0</v>
      </c>
      <c r="AA3103" t="s">
        <v>4172</v>
      </c>
      <c r="AD3103" s="22">
        <v>15.58</v>
      </c>
    </row>
    <row r="3104" spans="1:30" s="21" customFormat="1">
      <c r="A3104" s="22">
        <v>18</v>
      </c>
      <c r="B3104" s="9" t="str">
        <f t="shared" si="141"/>
        <v>Eminence Omega Pro-18A</v>
      </c>
      <c r="C3104" s="22" t="s">
        <v>1148</v>
      </c>
      <c r="D3104" s="22" t="s">
        <v>3773</v>
      </c>
      <c r="E3104" s="41" t="s">
        <v>3772</v>
      </c>
      <c r="F3104" s="23"/>
      <c r="G3104" s="22">
        <v>8</v>
      </c>
      <c r="H3104" s="22">
        <v>800</v>
      </c>
      <c r="I3104" s="22">
        <v>98</v>
      </c>
      <c r="J3104" s="22">
        <v>4.8</v>
      </c>
      <c r="K3104" s="22">
        <v>28</v>
      </c>
      <c r="L3104" s="28">
        <f t="shared" si="140"/>
        <v>549.34785999999997</v>
      </c>
      <c r="M3104" s="22">
        <v>0.31</v>
      </c>
      <c r="N3104" s="22"/>
      <c r="O3104" s="20"/>
      <c r="P3104" s="20"/>
      <c r="Q3104" s="20"/>
      <c r="W3104" s="1" t="s">
        <v>496</v>
      </c>
      <c r="X3104" s="34">
        <v>41431</v>
      </c>
      <c r="Z3104" s="9">
        <v>0</v>
      </c>
      <c r="AA3104" t="s">
        <v>4172</v>
      </c>
      <c r="AD3104" s="22">
        <v>19.399999999999999</v>
      </c>
    </row>
    <row r="3105" spans="1:30" s="21" customFormat="1">
      <c r="A3105" s="22">
        <v>18</v>
      </c>
      <c r="B3105" s="9" t="str">
        <f t="shared" si="141"/>
        <v>Eminence Omega Pro-18C</v>
      </c>
      <c r="C3105" s="22" t="s">
        <v>1148</v>
      </c>
      <c r="D3105" s="22" t="s">
        <v>3775</v>
      </c>
      <c r="E3105" s="41" t="s">
        <v>3774</v>
      </c>
      <c r="F3105" s="23"/>
      <c r="G3105" s="22">
        <v>4</v>
      </c>
      <c r="H3105" s="22">
        <v>800</v>
      </c>
      <c r="I3105" s="22">
        <v>96.4</v>
      </c>
      <c r="J3105" s="22">
        <v>4.8</v>
      </c>
      <c r="K3105" s="22">
        <v>23</v>
      </c>
      <c r="L3105" s="28">
        <f t="shared" si="140"/>
        <v>639.96194000000003</v>
      </c>
      <c r="M3105" s="22">
        <v>0.28000000000000003</v>
      </c>
      <c r="N3105" s="22"/>
      <c r="O3105" s="20"/>
      <c r="P3105" s="20"/>
      <c r="Q3105" s="20"/>
      <c r="W3105" s="1" t="s">
        <v>496</v>
      </c>
      <c r="X3105" s="34">
        <v>41431</v>
      </c>
      <c r="Z3105" s="9">
        <v>0</v>
      </c>
      <c r="AA3105" t="s">
        <v>4172</v>
      </c>
      <c r="AD3105" s="22">
        <v>22.6</v>
      </c>
    </row>
    <row r="3106" spans="1:30" s="21" customFormat="1">
      <c r="A3106" s="22">
        <v>15</v>
      </c>
      <c r="B3106" s="9" t="str">
        <f t="shared" si="141"/>
        <v>Eminence Omega Pro-15A</v>
      </c>
      <c r="C3106" s="22" t="s">
        <v>1148</v>
      </c>
      <c r="D3106" s="22" t="s">
        <v>3777</v>
      </c>
      <c r="E3106" s="41" t="s">
        <v>3776</v>
      </c>
      <c r="F3106" s="23"/>
      <c r="G3106" s="22">
        <v>8</v>
      </c>
      <c r="H3106" s="22">
        <v>800</v>
      </c>
      <c r="I3106" s="22">
        <v>97</v>
      </c>
      <c r="J3106" s="22">
        <v>4.8</v>
      </c>
      <c r="K3106" s="22">
        <v>39</v>
      </c>
      <c r="L3106" s="28">
        <f t="shared" si="140"/>
        <v>257.68378999999999</v>
      </c>
      <c r="M3106" s="22">
        <v>0.35</v>
      </c>
      <c r="N3106" s="22"/>
      <c r="O3106" s="20"/>
      <c r="P3106" s="20"/>
      <c r="Q3106" s="20"/>
      <c r="W3106" s="1" t="s">
        <v>496</v>
      </c>
      <c r="X3106" s="34">
        <v>41431</v>
      </c>
      <c r="Z3106" s="9">
        <v>0</v>
      </c>
      <c r="AA3106" t="s">
        <v>4172</v>
      </c>
      <c r="AD3106" s="22">
        <v>9.1</v>
      </c>
    </row>
    <row r="3107" spans="1:30" s="21" customFormat="1">
      <c r="A3107" s="22">
        <v>18</v>
      </c>
      <c r="B3107" s="9" t="str">
        <f t="shared" si="141"/>
        <v>Eminence Kilomax-18A</v>
      </c>
      <c r="C3107" s="22" t="s">
        <v>1148</v>
      </c>
      <c r="D3107" s="22" t="s">
        <v>3779</v>
      </c>
      <c r="E3107" s="41" t="s">
        <v>3778</v>
      </c>
      <c r="F3107" s="23"/>
      <c r="G3107" s="22">
        <v>8</v>
      </c>
      <c r="H3107" s="22">
        <v>1250</v>
      </c>
      <c r="I3107" s="22">
        <v>95.8</v>
      </c>
      <c r="J3107" s="22">
        <v>10</v>
      </c>
      <c r="K3107" s="22">
        <v>32</v>
      </c>
      <c r="L3107" s="28">
        <f t="shared" si="140"/>
        <v>331.30772999999999</v>
      </c>
      <c r="M3107" s="22">
        <v>0.47</v>
      </c>
      <c r="N3107" s="22"/>
      <c r="O3107" s="20"/>
      <c r="P3107" s="20"/>
      <c r="Q3107" s="20"/>
      <c r="W3107" s="1" t="s">
        <v>496</v>
      </c>
      <c r="X3107" s="34">
        <v>41431</v>
      </c>
      <c r="Z3107" s="9">
        <v>0</v>
      </c>
      <c r="AA3107" t="s">
        <v>4172</v>
      </c>
      <c r="AD3107" s="22">
        <v>11.7</v>
      </c>
    </row>
    <row r="3108" spans="1:30" s="21" customFormat="1">
      <c r="A3108" s="22">
        <v>15</v>
      </c>
      <c r="B3108" s="9" t="str">
        <f t="shared" si="141"/>
        <v>Eminence Kilomax-15A</v>
      </c>
      <c r="C3108" s="22" t="s">
        <v>1148</v>
      </c>
      <c r="D3108" s="22" t="s">
        <v>3781</v>
      </c>
      <c r="E3108" s="41" t="s">
        <v>3780</v>
      </c>
      <c r="F3108" s="23"/>
      <c r="G3108" s="22">
        <v>8</v>
      </c>
      <c r="H3108" s="22">
        <v>1250</v>
      </c>
      <c r="I3108" s="22">
        <v>95</v>
      </c>
      <c r="J3108" s="22">
        <v>7.9</v>
      </c>
      <c r="K3108" s="22">
        <v>41</v>
      </c>
      <c r="L3108" s="28">
        <f t="shared" si="140"/>
        <v>155.74295000000001</v>
      </c>
      <c r="M3108" s="22">
        <v>0.39</v>
      </c>
      <c r="N3108" s="22"/>
      <c r="O3108" s="20"/>
      <c r="P3108" s="20"/>
      <c r="Q3108" s="20"/>
      <c r="W3108" s="1" t="s">
        <v>496</v>
      </c>
      <c r="X3108" s="34">
        <v>41431</v>
      </c>
      <c r="Z3108" s="9">
        <v>0</v>
      </c>
      <c r="AA3108" t="s">
        <v>4172</v>
      </c>
      <c r="AD3108" s="22">
        <v>5.5</v>
      </c>
    </row>
    <row r="3109" spans="1:30" s="21" customFormat="1">
      <c r="A3109" s="22">
        <v>15</v>
      </c>
      <c r="B3109" s="9" t="str">
        <f t="shared" si="141"/>
        <v>Eminence Gamma-15A-2</v>
      </c>
      <c r="C3109" s="22" t="s">
        <v>1148</v>
      </c>
      <c r="D3109" s="22" t="s">
        <v>3783</v>
      </c>
      <c r="E3109" s="41" t="s">
        <v>3782</v>
      </c>
      <c r="F3109" s="23"/>
      <c r="G3109" s="22">
        <v>8</v>
      </c>
      <c r="H3109" s="22">
        <v>300</v>
      </c>
      <c r="I3109" s="22">
        <v>98.6</v>
      </c>
      <c r="J3109" s="22">
        <v>3</v>
      </c>
      <c r="K3109" s="22">
        <v>33</v>
      </c>
      <c r="L3109" s="28">
        <f t="shared" si="140"/>
        <v>314.31759</v>
      </c>
      <c r="M3109" s="22">
        <v>0.3</v>
      </c>
      <c r="N3109" s="22"/>
      <c r="O3109" s="20"/>
      <c r="P3109" s="20"/>
      <c r="Q3109" s="20"/>
      <c r="W3109" s="1" t="s">
        <v>496</v>
      </c>
      <c r="X3109" s="34">
        <v>41431</v>
      </c>
      <c r="Z3109" s="9">
        <v>0</v>
      </c>
      <c r="AA3109" t="s">
        <v>4172</v>
      </c>
      <c r="AD3109" s="22">
        <v>11.1</v>
      </c>
    </row>
    <row r="3110" spans="1:30" s="21" customFormat="1">
      <c r="A3110" s="22">
        <v>12</v>
      </c>
      <c r="B3110" s="9" t="str">
        <f t="shared" si="141"/>
        <v>Eminence Kappa-12A</v>
      </c>
      <c r="C3110" s="22" t="s">
        <v>1148</v>
      </c>
      <c r="D3110" s="22" t="s">
        <v>3785</v>
      </c>
      <c r="E3110" s="41" t="s">
        <v>3784</v>
      </c>
      <c r="F3110" s="23"/>
      <c r="G3110" s="22">
        <v>8</v>
      </c>
      <c r="H3110" s="22">
        <v>450</v>
      </c>
      <c r="I3110" s="22">
        <v>99.3</v>
      </c>
      <c r="J3110" s="22">
        <v>3.2</v>
      </c>
      <c r="K3110" s="22">
        <v>45</v>
      </c>
      <c r="L3110" s="28">
        <f t="shared" si="140"/>
        <v>113.2676</v>
      </c>
      <c r="M3110" s="22">
        <v>0.27</v>
      </c>
      <c r="N3110" s="22"/>
      <c r="O3110" s="20"/>
      <c r="P3110" s="20"/>
      <c r="Q3110" s="20"/>
      <c r="W3110" s="1" t="s">
        <v>496</v>
      </c>
      <c r="X3110" s="34">
        <v>41431</v>
      </c>
      <c r="Z3110" s="9">
        <v>0</v>
      </c>
      <c r="AA3110" t="s">
        <v>4172</v>
      </c>
      <c r="AD3110" s="22">
        <v>4</v>
      </c>
    </row>
    <row r="3111" spans="1:30" s="21" customFormat="1">
      <c r="A3111" s="22">
        <v>15</v>
      </c>
      <c r="B3111" s="9" t="str">
        <f t="shared" si="141"/>
        <v>Eminence Kappa-15A</v>
      </c>
      <c r="C3111" s="22" t="s">
        <v>1148</v>
      </c>
      <c r="D3111" s="22" t="s">
        <v>3787</v>
      </c>
      <c r="E3111" s="41" t="s">
        <v>3786</v>
      </c>
      <c r="F3111" s="23"/>
      <c r="G3111" s="22">
        <v>8</v>
      </c>
      <c r="H3111" s="22">
        <v>450</v>
      </c>
      <c r="I3111" s="22">
        <v>100.5</v>
      </c>
      <c r="J3111" s="22">
        <v>4</v>
      </c>
      <c r="K3111" s="22">
        <v>33</v>
      </c>
      <c r="L3111" s="28">
        <f t="shared" si="140"/>
        <v>277.50562000000002</v>
      </c>
      <c r="M3111" s="22">
        <v>0.32</v>
      </c>
      <c r="N3111" s="22"/>
      <c r="O3111" s="20"/>
      <c r="P3111" s="20"/>
      <c r="Q3111" s="20"/>
      <c r="W3111" s="1" t="s">
        <v>496</v>
      </c>
      <c r="X3111" s="34">
        <v>41431</v>
      </c>
      <c r="Z3111" s="9">
        <v>0</v>
      </c>
      <c r="AA3111" t="s">
        <v>4172</v>
      </c>
      <c r="AD3111" s="22">
        <v>9.8000000000000007</v>
      </c>
    </row>
    <row r="3112" spans="1:30" s="21" customFormat="1">
      <c r="A3112" s="22">
        <v>15</v>
      </c>
      <c r="B3112" s="9" t="str">
        <f t="shared" si="141"/>
        <v>Eminence Kappa-15C</v>
      </c>
      <c r="C3112" s="22" t="s">
        <v>1148</v>
      </c>
      <c r="D3112" s="22" t="s">
        <v>3789</v>
      </c>
      <c r="E3112" s="41" t="s">
        <v>3788</v>
      </c>
      <c r="F3112" s="23"/>
      <c r="G3112" s="22">
        <v>4</v>
      </c>
      <c r="H3112" s="22">
        <v>450</v>
      </c>
      <c r="I3112" s="22">
        <v>98.1</v>
      </c>
      <c r="J3112" s="22">
        <v>2.4</v>
      </c>
      <c r="K3112" s="22">
        <v>31</v>
      </c>
      <c r="L3112" s="28">
        <f t="shared" si="140"/>
        <v>331.30772999999999</v>
      </c>
      <c r="M3112" s="22">
        <v>0.25</v>
      </c>
      <c r="N3112" s="22"/>
      <c r="O3112" s="20"/>
      <c r="P3112" s="20"/>
      <c r="Q3112" s="20"/>
      <c r="W3112" s="1" t="s">
        <v>496</v>
      </c>
      <c r="X3112" s="34">
        <v>41431</v>
      </c>
      <c r="Z3112" s="9">
        <v>0</v>
      </c>
      <c r="AA3112" t="s">
        <v>4172</v>
      </c>
      <c r="AD3112" s="22">
        <v>11.7</v>
      </c>
    </row>
    <row r="3113" spans="1:30" s="21" customFormat="1">
      <c r="A3113" s="22">
        <v>15</v>
      </c>
      <c r="B3113" s="9" t="str">
        <f t="shared" si="141"/>
        <v>Eminence Kappa-15LFA</v>
      </c>
      <c r="C3113" s="22" t="s">
        <v>1148</v>
      </c>
      <c r="D3113" s="22" t="s">
        <v>3791</v>
      </c>
      <c r="E3113" s="41" t="s">
        <v>3790</v>
      </c>
      <c r="F3113" s="23"/>
      <c r="G3113" s="22">
        <v>8</v>
      </c>
      <c r="H3113" s="22">
        <v>600</v>
      </c>
      <c r="I3113" s="22">
        <v>99</v>
      </c>
      <c r="J3113" s="22">
        <v>5.5</v>
      </c>
      <c r="K3113" s="22">
        <v>39</v>
      </c>
      <c r="L3113" s="28">
        <f t="shared" si="140"/>
        <v>158.57463999999999</v>
      </c>
      <c r="M3113" s="22">
        <v>0.38</v>
      </c>
      <c r="N3113" s="22"/>
      <c r="O3113" s="20"/>
      <c r="P3113" s="20"/>
      <c r="Q3113" s="20"/>
      <c r="W3113" s="1" t="s">
        <v>496</v>
      </c>
      <c r="X3113" s="34">
        <v>41431</v>
      </c>
      <c r="Z3113" s="9">
        <v>0</v>
      </c>
      <c r="AA3113" t="s">
        <v>4172</v>
      </c>
      <c r="AD3113" s="22">
        <v>5.6</v>
      </c>
    </row>
    <row r="3114" spans="1:30" s="21" customFormat="1">
      <c r="A3114" s="22">
        <v>12</v>
      </c>
      <c r="B3114" s="9" t="str">
        <f t="shared" si="141"/>
        <v>Eminence Delta-12LFC</v>
      </c>
      <c r="C3114" s="22" t="s">
        <v>1148</v>
      </c>
      <c r="D3114" s="22" t="s">
        <v>3793</v>
      </c>
      <c r="E3114" s="41" t="s">
        <v>3792</v>
      </c>
      <c r="F3114" s="23"/>
      <c r="G3114" s="22">
        <v>4</v>
      </c>
      <c r="H3114" s="22">
        <v>500</v>
      </c>
      <c r="I3114" s="22">
        <v>93.1</v>
      </c>
      <c r="J3114" s="22">
        <v>4.8</v>
      </c>
      <c r="K3114" s="22">
        <v>52.22</v>
      </c>
      <c r="L3114" s="28">
        <f t="shared" si="140"/>
        <v>63.713025000000002</v>
      </c>
      <c r="M3114" s="22">
        <v>0.44</v>
      </c>
      <c r="N3114" s="22"/>
      <c r="O3114" s="20"/>
      <c r="P3114" s="20"/>
      <c r="Q3114" s="20"/>
      <c r="W3114" s="1" t="s">
        <v>496</v>
      </c>
      <c r="X3114" s="34">
        <v>41431</v>
      </c>
      <c r="Z3114" s="9">
        <v>0</v>
      </c>
      <c r="AA3114" t="s">
        <v>4172</v>
      </c>
      <c r="AD3114" s="22">
        <v>2.25</v>
      </c>
    </row>
    <row r="3115" spans="1:30" s="21" customFormat="1">
      <c r="A3115" s="22">
        <v>15</v>
      </c>
      <c r="B3115" s="9" t="str">
        <f t="shared" si="141"/>
        <v>Eminence Legend CA154</v>
      </c>
      <c r="C3115" s="22" t="s">
        <v>1148</v>
      </c>
      <c r="D3115" s="22" t="s">
        <v>3795</v>
      </c>
      <c r="E3115" s="41" t="s">
        <v>3794</v>
      </c>
      <c r="F3115" s="23"/>
      <c r="G3115" s="22">
        <v>4</v>
      </c>
      <c r="H3115" s="22">
        <v>300</v>
      </c>
      <c r="I3115" s="22">
        <v>96.9</v>
      </c>
      <c r="J3115" s="22">
        <v>5</v>
      </c>
      <c r="K3115" s="22">
        <v>51</v>
      </c>
      <c r="L3115" s="28">
        <f t="shared" si="140"/>
        <v>108.170558</v>
      </c>
      <c r="M3115" s="22">
        <v>0.49</v>
      </c>
      <c r="N3115" s="22"/>
      <c r="O3115" s="20"/>
      <c r="P3115" s="20"/>
      <c r="Q3115" s="20"/>
      <c r="W3115" s="1" t="s">
        <v>496</v>
      </c>
      <c r="X3115" s="34">
        <v>41431</v>
      </c>
      <c r="Z3115" s="9">
        <v>0</v>
      </c>
      <c r="AA3115" t="s">
        <v>4172</v>
      </c>
      <c r="AD3115" s="22">
        <v>3.82</v>
      </c>
    </row>
    <row r="3116" spans="1:30" s="21" customFormat="1">
      <c r="A3116" s="22">
        <v>10</v>
      </c>
      <c r="B3116" s="9" t="str">
        <f t="shared" si="141"/>
        <v>Eminence Legend B810</v>
      </c>
      <c r="C3116" s="22" t="s">
        <v>1148</v>
      </c>
      <c r="D3116" s="22" t="s">
        <v>3797</v>
      </c>
      <c r="E3116" s="41" t="s">
        <v>3796</v>
      </c>
      <c r="F3116" s="23"/>
      <c r="G3116" s="22">
        <v>32</v>
      </c>
      <c r="H3116" s="22">
        <v>150</v>
      </c>
      <c r="I3116" s="22">
        <v>92.7</v>
      </c>
      <c r="J3116" s="22">
        <v>4.7</v>
      </c>
      <c r="K3116" s="22">
        <v>52.07</v>
      </c>
      <c r="L3116" s="28">
        <f t="shared" si="140"/>
        <v>66.261545999999996</v>
      </c>
      <c r="M3116" s="22">
        <v>0.65</v>
      </c>
      <c r="N3116" s="22"/>
      <c r="O3116" s="20"/>
      <c r="P3116" s="20"/>
      <c r="Q3116" s="20"/>
      <c r="W3116" s="1" t="s">
        <v>496</v>
      </c>
      <c r="X3116" s="34">
        <v>41431</v>
      </c>
      <c r="Z3116" s="9">
        <v>0</v>
      </c>
      <c r="AA3116" t="s">
        <v>4172</v>
      </c>
      <c r="AD3116" s="22">
        <v>2.34</v>
      </c>
    </row>
    <row r="3117" spans="1:30" s="21" customFormat="1">
      <c r="A3117" s="22">
        <v>8</v>
      </c>
      <c r="B3117" s="9" t="str">
        <f t="shared" si="141"/>
        <v>Eminence Beta-8CX</v>
      </c>
      <c r="C3117" s="22" t="s">
        <v>1148</v>
      </c>
      <c r="D3117" s="22" t="s">
        <v>3799</v>
      </c>
      <c r="E3117" s="41" t="s">
        <v>3798</v>
      </c>
      <c r="F3117" s="23"/>
      <c r="G3117" s="22">
        <v>8</v>
      </c>
      <c r="H3117" s="22">
        <v>250</v>
      </c>
      <c r="I3117" s="22">
        <v>92</v>
      </c>
      <c r="J3117" s="22">
        <v>3</v>
      </c>
      <c r="K3117" s="22">
        <v>54</v>
      </c>
      <c r="L3117" s="28">
        <f t="shared" si="140"/>
        <v>33.98028</v>
      </c>
      <c r="M3117" s="22">
        <v>0.3</v>
      </c>
      <c r="N3117" s="22"/>
      <c r="O3117" s="20"/>
      <c r="P3117" s="20"/>
      <c r="Q3117" s="20"/>
      <c r="W3117" s="1" t="s">
        <v>496</v>
      </c>
      <c r="X3117" s="34">
        <v>41431</v>
      </c>
      <c r="Z3117" s="9">
        <v>0</v>
      </c>
      <c r="AA3117" t="s">
        <v>4172</v>
      </c>
      <c r="AD3117" s="22">
        <v>1.2</v>
      </c>
    </row>
    <row r="3118" spans="1:30" s="21" customFormat="1">
      <c r="A3118" s="22">
        <v>10</v>
      </c>
      <c r="B3118" s="9" t="str">
        <f t="shared" si="141"/>
        <v>Eminence Beta-10CX</v>
      </c>
      <c r="C3118" s="22" t="s">
        <v>1148</v>
      </c>
      <c r="D3118" s="22" t="s">
        <v>3801</v>
      </c>
      <c r="E3118" s="41" t="s">
        <v>3800</v>
      </c>
      <c r="F3118" s="23"/>
      <c r="G3118" s="22">
        <v>8</v>
      </c>
      <c r="H3118" s="22">
        <v>250</v>
      </c>
      <c r="I3118" s="22">
        <v>93.3</v>
      </c>
      <c r="J3118" s="22">
        <v>5</v>
      </c>
      <c r="K3118" s="22">
        <v>49</v>
      </c>
      <c r="L3118" s="28">
        <f t="shared" si="140"/>
        <v>65.128869999999992</v>
      </c>
      <c r="M3118" s="22">
        <v>0.39</v>
      </c>
      <c r="N3118" s="22"/>
      <c r="O3118" s="20"/>
      <c r="P3118" s="20"/>
      <c r="Q3118" s="20"/>
      <c r="W3118" s="1" t="s">
        <v>496</v>
      </c>
      <c r="X3118" s="34">
        <v>41431</v>
      </c>
      <c r="Z3118" s="9">
        <v>0</v>
      </c>
      <c r="AA3118" t="s">
        <v>4172</v>
      </c>
      <c r="AD3118" s="22">
        <v>2.2999999999999998</v>
      </c>
    </row>
    <row r="3119" spans="1:30" s="21" customFormat="1">
      <c r="A3119" s="22">
        <v>12</v>
      </c>
      <c r="B3119" s="9" t="str">
        <f t="shared" si="141"/>
        <v>Eminence Beta-12CX</v>
      </c>
      <c r="C3119" s="22" t="s">
        <v>1148</v>
      </c>
      <c r="D3119" s="22" t="s">
        <v>3803</v>
      </c>
      <c r="E3119" s="41" t="s">
        <v>3802</v>
      </c>
      <c r="F3119" s="23"/>
      <c r="G3119" s="22">
        <v>8</v>
      </c>
      <c r="H3119" s="22">
        <v>250</v>
      </c>
      <c r="I3119" s="22">
        <v>96.7</v>
      </c>
      <c r="J3119" s="22">
        <v>3</v>
      </c>
      <c r="K3119" s="22">
        <v>43</v>
      </c>
      <c r="L3119" s="28">
        <f t="shared" si="140"/>
        <v>161.40633</v>
      </c>
      <c r="M3119" s="22">
        <v>0.48</v>
      </c>
      <c r="N3119" s="22"/>
      <c r="O3119" s="20"/>
      <c r="P3119" s="20"/>
      <c r="Q3119" s="20"/>
      <c r="W3119" s="1" t="s">
        <v>496</v>
      </c>
      <c r="X3119" s="34">
        <v>41431</v>
      </c>
      <c r="Z3119" s="9">
        <v>0</v>
      </c>
      <c r="AA3119" t="s">
        <v>4172</v>
      </c>
      <c r="AD3119" s="22">
        <v>5.7</v>
      </c>
    </row>
    <row r="3120" spans="1:30" s="21" customFormat="1">
      <c r="A3120" s="22">
        <v>8</v>
      </c>
      <c r="B3120" s="9" t="str">
        <f t="shared" si="141"/>
        <v>Eminence Delta Pro-8A</v>
      </c>
      <c r="C3120" s="22" t="s">
        <v>1148</v>
      </c>
      <c r="D3120" s="22" t="s">
        <v>3805</v>
      </c>
      <c r="E3120" s="41" t="s">
        <v>3804</v>
      </c>
      <c r="F3120" s="23"/>
      <c r="G3120" s="22">
        <v>8</v>
      </c>
      <c r="H3120" s="22">
        <v>225</v>
      </c>
      <c r="I3120" s="22">
        <v>97.8</v>
      </c>
      <c r="J3120" s="22">
        <v>3</v>
      </c>
      <c r="K3120" s="22">
        <v>69</v>
      </c>
      <c r="L3120" s="28">
        <f t="shared" si="140"/>
        <v>18.405985000000001</v>
      </c>
      <c r="M3120" s="22">
        <v>0.22</v>
      </c>
      <c r="N3120" s="22"/>
      <c r="O3120" s="20"/>
      <c r="P3120" s="20"/>
      <c r="Q3120" s="20"/>
      <c r="W3120" s="1" t="s">
        <v>496</v>
      </c>
      <c r="X3120" s="34">
        <v>41431</v>
      </c>
      <c r="Z3120" s="9">
        <v>0</v>
      </c>
      <c r="AA3120" t="s">
        <v>4172</v>
      </c>
      <c r="AD3120" s="22">
        <v>0.65</v>
      </c>
    </row>
    <row r="3121" spans="1:30" s="21" customFormat="1">
      <c r="A3121" s="22">
        <v>12</v>
      </c>
      <c r="B3121" s="9" t="str">
        <f t="shared" si="141"/>
        <v>Eminence Delta Pro-12A</v>
      </c>
      <c r="C3121" s="22" t="s">
        <v>1148</v>
      </c>
      <c r="D3121" s="22" t="s">
        <v>3807</v>
      </c>
      <c r="E3121" s="41" t="s">
        <v>3806</v>
      </c>
      <c r="F3121" s="23"/>
      <c r="G3121" s="22">
        <v>8</v>
      </c>
      <c r="H3121" s="22">
        <v>400</v>
      </c>
      <c r="I3121" s="22">
        <v>99.2</v>
      </c>
      <c r="J3121" s="22">
        <v>4.5999999999999996</v>
      </c>
      <c r="K3121" s="22">
        <v>51</v>
      </c>
      <c r="L3121" s="28">
        <f t="shared" si="140"/>
        <v>82.119010000000003</v>
      </c>
      <c r="M3121" s="22">
        <v>0.35</v>
      </c>
      <c r="N3121" s="22"/>
      <c r="O3121" s="20"/>
      <c r="P3121" s="20"/>
      <c r="Q3121" s="20"/>
      <c r="W3121" s="1" t="s">
        <v>496</v>
      </c>
      <c r="X3121" s="34">
        <v>41431</v>
      </c>
      <c r="Z3121" s="9">
        <v>0</v>
      </c>
      <c r="AA3121" t="s">
        <v>4172</v>
      </c>
      <c r="AD3121" s="22">
        <v>2.9</v>
      </c>
    </row>
    <row r="3122" spans="1:30" s="21" customFormat="1">
      <c r="A3122" s="22">
        <v>15</v>
      </c>
      <c r="B3122" s="9" t="str">
        <f t="shared" si="141"/>
        <v>Eminence Delta Pro-15A</v>
      </c>
      <c r="C3122" s="22" t="s">
        <v>1148</v>
      </c>
      <c r="D3122" s="22" t="s">
        <v>3809</v>
      </c>
      <c r="E3122" s="41" t="s">
        <v>3808</v>
      </c>
      <c r="F3122" s="23"/>
      <c r="G3122" s="22">
        <v>8</v>
      </c>
      <c r="H3122" s="22">
        <v>400</v>
      </c>
      <c r="I3122" s="22">
        <v>101.6</v>
      </c>
      <c r="J3122" s="22">
        <v>4.3</v>
      </c>
      <c r="K3122" s="22">
        <v>42</v>
      </c>
      <c r="L3122" s="28">
        <f t="shared" si="140"/>
        <v>243.52534</v>
      </c>
      <c r="M3122" s="22">
        <v>0.4</v>
      </c>
      <c r="N3122" s="22"/>
      <c r="O3122" s="20"/>
      <c r="P3122" s="20"/>
      <c r="Q3122" s="20"/>
      <c r="W3122" s="1" t="s">
        <v>496</v>
      </c>
      <c r="X3122" s="34">
        <v>41431</v>
      </c>
      <c r="Z3122" s="9">
        <v>0</v>
      </c>
      <c r="AA3122" t="s">
        <v>4172</v>
      </c>
      <c r="AD3122" s="22">
        <v>8.6</v>
      </c>
    </row>
    <row r="3123" spans="1:30" s="21" customFormat="1">
      <c r="A3123" s="22">
        <v>15</v>
      </c>
      <c r="B3123" s="9" t="str">
        <f t="shared" si="141"/>
        <v>Eminence Basslite C2515 Neo</v>
      </c>
      <c r="C3123" s="22" t="s">
        <v>1148</v>
      </c>
      <c r="D3123" s="22" t="s">
        <v>3811</v>
      </c>
      <c r="E3123" s="41" t="s">
        <v>3810</v>
      </c>
      <c r="F3123" s="23"/>
      <c r="G3123" s="22">
        <v>4</v>
      </c>
      <c r="H3123" s="22">
        <v>300</v>
      </c>
      <c r="I3123" s="22">
        <v>98</v>
      </c>
      <c r="J3123" s="22">
        <v>4.5</v>
      </c>
      <c r="K3123" s="22">
        <v>38</v>
      </c>
      <c r="L3123" s="28">
        <f t="shared" si="140"/>
        <v>260.51547999999997</v>
      </c>
      <c r="M3123" s="22">
        <v>0.45</v>
      </c>
      <c r="N3123" s="22"/>
      <c r="O3123" s="20"/>
      <c r="P3123" s="20"/>
      <c r="Q3123" s="20"/>
      <c r="W3123" s="1" t="s">
        <v>496</v>
      </c>
      <c r="X3123" s="34">
        <v>41431</v>
      </c>
      <c r="Z3123" s="9">
        <v>0</v>
      </c>
      <c r="AA3123" t="s">
        <v>4172</v>
      </c>
      <c r="AD3123" s="22">
        <v>9.1999999999999993</v>
      </c>
    </row>
    <row r="3124" spans="1:30" s="21" customFormat="1">
      <c r="A3124" s="22">
        <v>10</v>
      </c>
      <c r="B3124" s="9" t="str">
        <f t="shared" si="141"/>
        <v>Eminence Basslite S2010 Neo</v>
      </c>
      <c r="C3124" s="22" t="s">
        <v>1148</v>
      </c>
      <c r="D3124" s="22" t="s">
        <v>3813</v>
      </c>
      <c r="E3124" s="41" t="s">
        <v>3812</v>
      </c>
      <c r="F3124" s="23"/>
      <c r="G3124" s="22">
        <v>8</v>
      </c>
      <c r="H3124" s="22">
        <v>150</v>
      </c>
      <c r="I3124" s="22">
        <v>96.2</v>
      </c>
      <c r="J3124" s="22">
        <v>4</v>
      </c>
      <c r="K3124" s="22">
        <v>46</v>
      </c>
      <c r="L3124" s="28">
        <f t="shared" si="140"/>
        <v>62.297180000000004</v>
      </c>
      <c r="M3124" s="22">
        <v>0.31</v>
      </c>
      <c r="N3124" s="22"/>
      <c r="O3124" s="20"/>
      <c r="P3124" s="20"/>
      <c r="Q3124" s="20"/>
      <c r="W3124" s="1" t="s">
        <v>496</v>
      </c>
      <c r="X3124" s="34">
        <v>41431</v>
      </c>
      <c r="Z3124" s="9">
        <v>0</v>
      </c>
      <c r="AA3124" t="s">
        <v>4172</v>
      </c>
      <c r="AD3124" s="22">
        <v>2.2000000000000002</v>
      </c>
    </row>
    <row r="3125" spans="1:30" s="21" customFormat="1">
      <c r="A3125" s="22">
        <v>12</v>
      </c>
      <c r="B3125" s="9" t="str">
        <f t="shared" si="141"/>
        <v>Eminence Basslite S2012 Neo</v>
      </c>
      <c r="C3125" s="22" t="s">
        <v>1148</v>
      </c>
      <c r="D3125" s="22" t="s">
        <v>3815</v>
      </c>
      <c r="E3125" s="41" t="s">
        <v>3814</v>
      </c>
      <c r="F3125" s="23"/>
      <c r="G3125" s="22">
        <v>8</v>
      </c>
      <c r="H3125" s="22">
        <v>150</v>
      </c>
      <c r="I3125" s="22">
        <v>97</v>
      </c>
      <c r="J3125" s="22">
        <v>5.2</v>
      </c>
      <c r="K3125" s="22">
        <v>48</v>
      </c>
      <c r="L3125" s="28">
        <f t="shared" si="140"/>
        <v>90.614080000000001</v>
      </c>
      <c r="M3125" s="22">
        <v>0.48</v>
      </c>
      <c r="N3125" s="22"/>
      <c r="O3125" s="20"/>
      <c r="P3125" s="20"/>
      <c r="Q3125" s="20"/>
      <c r="W3125" s="1" t="s">
        <v>496</v>
      </c>
      <c r="X3125" s="34">
        <v>41431</v>
      </c>
      <c r="Z3125" s="9">
        <v>0</v>
      </c>
      <c r="AA3125" t="s">
        <v>4172</v>
      </c>
      <c r="AD3125" s="22">
        <v>3.2</v>
      </c>
    </row>
    <row r="3126" spans="1:30" s="21" customFormat="1">
      <c r="A3126" s="22">
        <v>6.5</v>
      </c>
      <c r="B3126" s="9" t="str">
        <f t="shared" si="141"/>
        <v>Eminence LA6-CBMR</v>
      </c>
      <c r="C3126" s="22" t="s">
        <v>1148</v>
      </c>
      <c r="D3126" s="22" t="s">
        <v>1232</v>
      </c>
      <c r="E3126" s="41" t="s">
        <v>3816</v>
      </c>
      <c r="F3126" s="23"/>
      <c r="G3126" s="22">
        <v>8</v>
      </c>
      <c r="H3126" s="22">
        <v>150</v>
      </c>
      <c r="I3126" s="22">
        <v>97.8</v>
      </c>
      <c r="J3126" s="22">
        <v>0.2</v>
      </c>
      <c r="K3126" s="22">
        <v>460</v>
      </c>
      <c r="L3126" s="28">
        <f t="shared" si="140"/>
        <v>0.283169</v>
      </c>
      <c r="M3126" s="22">
        <v>0.89</v>
      </c>
      <c r="N3126" s="22"/>
      <c r="O3126" s="20"/>
      <c r="P3126" s="20"/>
      <c r="Q3126" s="20"/>
      <c r="W3126" s="1" t="s">
        <v>496</v>
      </c>
      <c r="X3126" s="34">
        <v>41431</v>
      </c>
      <c r="Z3126" s="9">
        <v>0</v>
      </c>
      <c r="AA3126" t="s">
        <v>4172</v>
      </c>
      <c r="AD3126" s="22">
        <v>0.01</v>
      </c>
    </row>
    <row r="3127" spans="1:30" s="21" customFormat="1">
      <c r="A3127" s="22">
        <v>12</v>
      </c>
      <c r="B3127" s="9" t="str">
        <f t="shared" si="141"/>
        <v>Eminence Lab12 Generator II</v>
      </c>
      <c r="C3127" s="22" t="s">
        <v>1148</v>
      </c>
      <c r="D3127" s="22" t="s">
        <v>3818</v>
      </c>
      <c r="E3127" s="41" t="s">
        <v>3817</v>
      </c>
      <c r="F3127" s="23"/>
      <c r="G3127" s="22">
        <v>6</v>
      </c>
      <c r="H3127" s="22">
        <v>400</v>
      </c>
      <c r="I3127" s="22">
        <v>87.4</v>
      </c>
      <c r="J3127" s="22">
        <v>13</v>
      </c>
      <c r="K3127" s="22">
        <v>22.3</v>
      </c>
      <c r="L3127" s="28">
        <f t="shared" ref="L3127:L3190" si="142">AD3127*28.3169</f>
        <v>124.59436000000001</v>
      </c>
      <c r="M3127" s="22">
        <v>0.38</v>
      </c>
      <c r="N3127" s="22"/>
      <c r="O3127" s="20"/>
      <c r="P3127" s="20"/>
      <c r="Q3127" s="20"/>
      <c r="W3127" s="1" t="s">
        <v>496</v>
      </c>
      <c r="X3127" s="34">
        <v>41431</v>
      </c>
      <c r="Z3127" s="9">
        <v>0</v>
      </c>
      <c r="AA3127" t="s">
        <v>4172</v>
      </c>
      <c r="AD3127" s="22">
        <v>4.4000000000000004</v>
      </c>
    </row>
    <row r="3128" spans="1:30" s="21" customFormat="1">
      <c r="A3128" s="22">
        <v>15</v>
      </c>
      <c r="B3128" s="9" t="str">
        <f t="shared" si="141"/>
        <v>Eminence LAB 15</v>
      </c>
      <c r="C3128" s="22" t="s">
        <v>1148</v>
      </c>
      <c r="D3128" s="22" t="s">
        <v>3820</v>
      </c>
      <c r="E3128" s="41" t="s">
        <v>3819</v>
      </c>
      <c r="F3128" s="23"/>
      <c r="G3128" s="22">
        <v>6</v>
      </c>
      <c r="H3128" s="22">
        <v>600</v>
      </c>
      <c r="I3128" s="22">
        <v>88.5</v>
      </c>
      <c r="J3128" s="22">
        <v>11.8</v>
      </c>
      <c r="K3128" s="22">
        <v>27.82</v>
      </c>
      <c r="L3128" s="28">
        <f t="shared" si="142"/>
        <v>103.639854</v>
      </c>
      <c r="M3128" s="22">
        <v>0.35</v>
      </c>
      <c r="N3128" s="22"/>
      <c r="O3128" s="20"/>
      <c r="P3128" s="20"/>
      <c r="Q3128" s="20"/>
      <c r="W3128" s="1" t="s">
        <v>496</v>
      </c>
      <c r="X3128" s="34">
        <v>41431</v>
      </c>
      <c r="Z3128" s="9">
        <v>0</v>
      </c>
      <c r="AA3128" t="s">
        <v>4172</v>
      </c>
      <c r="AD3128" s="22">
        <v>3.66</v>
      </c>
    </row>
    <row r="3129" spans="1:30" s="21" customFormat="1">
      <c r="A3129" s="22">
        <v>12</v>
      </c>
      <c r="B3129" s="9" t="str">
        <f t="shared" si="141"/>
        <v>Eminence Definimax 4012HO</v>
      </c>
      <c r="C3129" s="22" t="s">
        <v>1148</v>
      </c>
      <c r="D3129" s="22" t="s">
        <v>3822</v>
      </c>
      <c r="E3129" s="41" t="s">
        <v>3821</v>
      </c>
      <c r="F3129" s="23"/>
      <c r="G3129" s="22">
        <v>8</v>
      </c>
      <c r="H3129" s="22">
        <v>600</v>
      </c>
      <c r="I3129" s="22">
        <v>94</v>
      </c>
      <c r="J3129" s="22">
        <v>6.2</v>
      </c>
      <c r="K3129" s="22">
        <v>46</v>
      </c>
      <c r="L3129" s="28">
        <f t="shared" si="142"/>
        <v>59.465490000000003</v>
      </c>
      <c r="M3129" s="22">
        <v>0.35</v>
      </c>
      <c r="N3129" s="22"/>
      <c r="O3129" s="20"/>
      <c r="P3129" s="20"/>
      <c r="Q3129" s="20"/>
      <c r="W3129" s="1" t="s">
        <v>496</v>
      </c>
      <c r="X3129" s="34">
        <v>41431</v>
      </c>
      <c r="Z3129" s="9">
        <v>0</v>
      </c>
      <c r="AA3129" t="s">
        <v>4172</v>
      </c>
      <c r="AD3129" s="22">
        <v>2.1</v>
      </c>
    </row>
    <row r="3130" spans="1:30" s="21" customFormat="1">
      <c r="A3130" s="22">
        <v>15</v>
      </c>
      <c r="B3130" s="9" t="str">
        <f t="shared" si="141"/>
        <v>Eminence Definimax 4015LF</v>
      </c>
      <c r="C3130" s="22" t="s">
        <v>1148</v>
      </c>
      <c r="D3130" s="22" t="s">
        <v>3824</v>
      </c>
      <c r="E3130" s="41" t="s">
        <v>3823</v>
      </c>
      <c r="F3130" s="23"/>
      <c r="G3130" s="22">
        <v>8</v>
      </c>
      <c r="H3130" s="22">
        <v>700</v>
      </c>
      <c r="I3130" s="22">
        <v>96</v>
      </c>
      <c r="J3130" s="22">
        <v>9</v>
      </c>
      <c r="K3130" s="22">
        <v>42</v>
      </c>
      <c r="L3130" s="28">
        <f t="shared" si="142"/>
        <v>116.09929</v>
      </c>
      <c r="M3130" s="22">
        <v>0.5</v>
      </c>
      <c r="N3130" s="22"/>
      <c r="O3130" s="20"/>
      <c r="P3130" s="20"/>
      <c r="Q3130" s="20"/>
      <c r="W3130" s="1" t="s">
        <v>496</v>
      </c>
      <c r="X3130" s="34">
        <v>41431</v>
      </c>
      <c r="Z3130" s="9">
        <v>0</v>
      </c>
      <c r="AA3130" t="s">
        <v>4172</v>
      </c>
      <c r="AD3130" s="22">
        <v>4.0999999999999996</v>
      </c>
    </row>
    <row r="3131" spans="1:30" s="21" customFormat="1">
      <c r="A3131" s="22">
        <v>18</v>
      </c>
      <c r="B3131" s="9" t="str">
        <f t="shared" si="141"/>
        <v>Eminence Definimax 4018LF</v>
      </c>
      <c r="C3131" s="22" t="s">
        <v>1148</v>
      </c>
      <c r="D3131" s="22" t="s">
        <v>3826</v>
      </c>
      <c r="E3131" s="41" t="s">
        <v>3825</v>
      </c>
      <c r="F3131" s="23"/>
      <c r="G3131" s="22">
        <v>8</v>
      </c>
      <c r="H3131" s="22">
        <v>800</v>
      </c>
      <c r="I3131" s="22">
        <v>95</v>
      </c>
      <c r="J3131" s="22">
        <v>7.9</v>
      </c>
      <c r="K3131" s="22">
        <v>32</v>
      </c>
      <c r="L3131" s="28">
        <f t="shared" si="142"/>
        <v>237.86196000000001</v>
      </c>
      <c r="M3131" s="22">
        <v>0.35</v>
      </c>
      <c r="N3131" s="22"/>
      <c r="O3131" s="20"/>
      <c r="P3131" s="20"/>
      <c r="Q3131" s="20"/>
      <c r="W3131" s="1" t="s">
        <v>496</v>
      </c>
      <c r="X3131" s="34">
        <v>41431</v>
      </c>
      <c r="Z3131" s="9">
        <v>0</v>
      </c>
      <c r="AA3131" t="s">
        <v>4172</v>
      </c>
      <c r="AD3131" s="22">
        <v>8.4</v>
      </c>
    </row>
    <row r="3132" spans="1:30" s="21" customFormat="1">
      <c r="A3132" s="22">
        <v>12</v>
      </c>
      <c r="B3132" s="9" t="str">
        <f t="shared" si="141"/>
        <v>Eminence Kappalite 3012HO Neo</v>
      </c>
      <c r="C3132" s="22" t="s">
        <v>1148</v>
      </c>
      <c r="D3132" s="22" t="s">
        <v>3828</v>
      </c>
      <c r="E3132" s="41" t="s">
        <v>3827</v>
      </c>
      <c r="F3132" s="23"/>
      <c r="G3132" s="22">
        <v>8</v>
      </c>
      <c r="H3132" s="22">
        <v>400</v>
      </c>
      <c r="I3132" s="22">
        <v>100.5</v>
      </c>
      <c r="J3132" s="22">
        <v>6.2</v>
      </c>
      <c r="K3132" s="22">
        <v>51.5</v>
      </c>
      <c r="L3132" s="28">
        <f t="shared" si="142"/>
        <v>80.986333999999999</v>
      </c>
      <c r="M3132" s="22">
        <v>0.32</v>
      </c>
      <c r="N3132" s="22"/>
      <c r="O3132" s="20"/>
      <c r="P3132" s="20"/>
      <c r="Q3132" s="20"/>
      <c r="W3132" s="1" t="s">
        <v>496</v>
      </c>
      <c r="X3132" s="34">
        <v>41431</v>
      </c>
      <c r="Z3132" s="9">
        <v>0</v>
      </c>
      <c r="AA3132" t="s">
        <v>4172</v>
      </c>
      <c r="AD3132" s="22">
        <v>2.86</v>
      </c>
    </row>
    <row r="3133" spans="1:30" s="21" customFormat="1">
      <c r="A3133" s="22">
        <v>12</v>
      </c>
      <c r="B3133" s="9" t="str">
        <f t="shared" si="141"/>
        <v>Eminence Kappalite 3012LF Neo</v>
      </c>
      <c r="C3133" s="22" t="s">
        <v>1148</v>
      </c>
      <c r="D3133" s="22" t="s">
        <v>3830</v>
      </c>
      <c r="E3133" s="41" t="s">
        <v>3829</v>
      </c>
      <c r="F3133" s="23"/>
      <c r="G3133" s="22">
        <v>8</v>
      </c>
      <c r="H3133" s="22">
        <v>450</v>
      </c>
      <c r="I3133" s="22">
        <v>95.5</v>
      </c>
      <c r="J3133" s="22">
        <v>9.1</v>
      </c>
      <c r="K3133" s="22">
        <v>37</v>
      </c>
      <c r="L3133" s="28">
        <f t="shared" si="142"/>
        <v>105.33886800000001</v>
      </c>
      <c r="M3133" s="22">
        <v>0.32</v>
      </c>
      <c r="N3133" s="22"/>
      <c r="O3133" s="20"/>
      <c r="P3133" s="20"/>
      <c r="Q3133" s="20"/>
      <c r="W3133" s="1" t="s">
        <v>496</v>
      </c>
      <c r="X3133" s="34">
        <v>41431</v>
      </c>
      <c r="Z3133" s="9">
        <v>0</v>
      </c>
      <c r="AA3133" t="s">
        <v>4172</v>
      </c>
      <c r="AD3133" s="22">
        <v>3.72</v>
      </c>
    </row>
    <row r="3134" spans="1:30" s="21" customFormat="1">
      <c r="A3134" s="22">
        <v>10</v>
      </c>
      <c r="B3134" s="9" t="str">
        <f t="shared" si="141"/>
        <v>Eminence Deltalite II 2510 Neo</v>
      </c>
      <c r="C3134" s="22" t="s">
        <v>1148</v>
      </c>
      <c r="D3134" s="22" t="s">
        <v>3832</v>
      </c>
      <c r="E3134" s="41" t="s">
        <v>3831</v>
      </c>
      <c r="F3134" s="23"/>
      <c r="G3134" s="22">
        <v>8</v>
      </c>
      <c r="H3134" s="22">
        <v>250</v>
      </c>
      <c r="I3134" s="22">
        <v>97.3</v>
      </c>
      <c r="J3134" s="22">
        <v>4.2</v>
      </c>
      <c r="K3134" s="22">
        <v>53</v>
      </c>
      <c r="L3134" s="28">
        <f t="shared" si="142"/>
        <v>53.802109999999999</v>
      </c>
      <c r="M3134" s="22">
        <v>0.42</v>
      </c>
      <c r="N3134" s="22"/>
      <c r="O3134" s="20"/>
      <c r="P3134" s="20"/>
      <c r="Q3134" s="20"/>
      <c r="W3134" s="1" t="s">
        <v>496</v>
      </c>
      <c r="X3134" s="34">
        <v>41431</v>
      </c>
      <c r="Z3134" s="9">
        <v>0</v>
      </c>
      <c r="AA3134" t="s">
        <v>4172</v>
      </c>
      <c r="AD3134" s="22">
        <v>1.9</v>
      </c>
    </row>
    <row r="3135" spans="1:30" s="21" customFormat="1">
      <c r="A3135" s="22">
        <v>12</v>
      </c>
      <c r="B3135" s="9" t="str">
        <f t="shared" si="141"/>
        <v>Eminence Deltalite II 2512 Neo</v>
      </c>
      <c r="C3135" s="22" t="s">
        <v>1148</v>
      </c>
      <c r="D3135" s="22" t="s">
        <v>3834</v>
      </c>
      <c r="E3135" s="41" t="s">
        <v>3833</v>
      </c>
      <c r="F3135" s="23"/>
      <c r="G3135" s="22">
        <v>8</v>
      </c>
      <c r="H3135" s="22">
        <v>250</v>
      </c>
      <c r="I3135" s="22">
        <v>99.9</v>
      </c>
      <c r="J3135" s="22">
        <v>4.9000000000000004</v>
      </c>
      <c r="K3135" s="22">
        <v>37</v>
      </c>
      <c r="L3135" s="28">
        <f t="shared" si="142"/>
        <v>147.24788000000001</v>
      </c>
      <c r="M3135" s="22">
        <v>0.39</v>
      </c>
      <c r="N3135" s="22"/>
      <c r="O3135" s="20"/>
      <c r="P3135" s="20"/>
      <c r="Q3135" s="20"/>
      <c r="W3135" s="1" t="s">
        <v>496</v>
      </c>
      <c r="X3135" s="34">
        <v>41431</v>
      </c>
      <c r="Z3135" s="9">
        <v>0</v>
      </c>
      <c r="AA3135" t="s">
        <v>4172</v>
      </c>
      <c r="AD3135" s="22">
        <v>5.2</v>
      </c>
    </row>
    <row r="3136" spans="1:30" s="21" customFormat="1">
      <c r="A3136" s="22">
        <v>15</v>
      </c>
      <c r="B3136" s="9" t="str">
        <f t="shared" si="141"/>
        <v>Eminence Deltalite II 2515 Neo</v>
      </c>
      <c r="C3136" s="22" t="s">
        <v>1148</v>
      </c>
      <c r="D3136" s="22" t="s">
        <v>3836</v>
      </c>
      <c r="E3136" s="41" t="s">
        <v>3835</v>
      </c>
      <c r="F3136" s="23"/>
      <c r="G3136" s="22">
        <v>8</v>
      </c>
      <c r="H3136" s="22">
        <v>300</v>
      </c>
      <c r="I3136" s="22">
        <v>99.2</v>
      </c>
      <c r="J3136" s="22">
        <v>4.8</v>
      </c>
      <c r="K3136" s="22">
        <v>42</v>
      </c>
      <c r="L3136" s="28">
        <f t="shared" si="142"/>
        <v>203.88168000000002</v>
      </c>
      <c r="M3136" s="22">
        <v>0.38</v>
      </c>
      <c r="N3136" s="22"/>
      <c r="O3136" s="20"/>
      <c r="P3136" s="20"/>
      <c r="Q3136" s="20"/>
      <c r="W3136" s="1" t="s">
        <v>496</v>
      </c>
      <c r="X3136" s="34">
        <v>41431</v>
      </c>
      <c r="Z3136" s="9">
        <v>0</v>
      </c>
      <c r="AA3136" t="s">
        <v>4172</v>
      </c>
      <c r="AD3136" s="22">
        <v>7.2</v>
      </c>
    </row>
    <row r="3137" spans="1:30" s="21" customFormat="1">
      <c r="A3137" s="22">
        <v>15</v>
      </c>
      <c r="B3137" s="9" t="str">
        <f t="shared" si="141"/>
        <v>Eminence Kappalite 3015 Neo</v>
      </c>
      <c r="C3137" s="22" t="s">
        <v>1148</v>
      </c>
      <c r="D3137" s="22" t="s">
        <v>3838</v>
      </c>
      <c r="E3137" s="41" t="s">
        <v>3837</v>
      </c>
      <c r="F3137" s="23"/>
      <c r="G3137" s="22">
        <v>8</v>
      </c>
      <c r="H3137" s="22">
        <v>450</v>
      </c>
      <c r="I3137" s="22">
        <v>100.8</v>
      </c>
      <c r="J3137" s="22">
        <v>5.9</v>
      </c>
      <c r="K3137" s="22">
        <v>45</v>
      </c>
      <c r="L3137" s="28">
        <f t="shared" si="142"/>
        <v>152.91126</v>
      </c>
      <c r="M3137" s="22">
        <v>0.34</v>
      </c>
      <c r="N3137" s="22"/>
      <c r="O3137" s="20"/>
      <c r="P3137" s="20"/>
      <c r="Q3137" s="20"/>
      <c r="W3137" s="1" t="s">
        <v>496</v>
      </c>
      <c r="X3137" s="34">
        <v>41431</v>
      </c>
      <c r="Z3137" s="9">
        <v>0</v>
      </c>
      <c r="AA3137" t="s">
        <v>4172</v>
      </c>
      <c r="AD3137" s="22">
        <v>5.4</v>
      </c>
    </row>
    <row r="3138" spans="1:30" s="21" customFormat="1">
      <c r="A3138" s="22">
        <v>15</v>
      </c>
      <c r="B3138" s="9" t="str">
        <f t="shared" ref="B3138:B3201" si="143">CONCATENATE(C3138,CHAR(32),D3138)</f>
        <v>Eminence Kappalite 3015LF Neo</v>
      </c>
      <c r="C3138" s="22" t="s">
        <v>1148</v>
      </c>
      <c r="D3138" s="22" t="s">
        <v>3840</v>
      </c>
      <c r="E3138" s="41" t="s">
        <v>3839</v>
      </c>
      <c r="F3138" s="23"/>
      <c r="G3138" s="22">
        <v>8</v>
      </c>
      <c r="H3138" s="22">
        <v>450</v>
      </c>
      <c r="I3138" s="22">
        <v>99.8</v>
      </c>
      <c r="J3138" s="22">
        <v>9.6</v>
      </c>
      <c r="K3138" s="22">
        <v>42</v>
      </c>
      <c r="L3138" s="28">
        <f t="shared" si="142"/>
        <v>158.57463999999999</v>
      </c>
      <c r="M3138" s="22">
        <v>0.39</v>
      </c>
      <c r="N3138" s="22"/>
      <c r="O3138" s="20"/>
      <c r="P3138" s="20"/>
      <c r="Q3138" s="20"/>
      <c r="W3138" s="1" t="s">
        <v>496</v>
      </c>
      <c r="X3138" s="34">
        <v>41431</v>
      </c>
      <c r="Z3138" s="9">
        <v>0</v>
      </c>
      <c r="AA3138" t="s">
        <v>4172</v>
      </c>
      <c r="AD3138" s="22">
        <v>5.6</v>
      </c>
    </row>
    <row r="3139" spans="1:30" s="21" customFormat="1">
      <c r="A3139" s="22">
        <v>6</v>
      </c>
      <c r="B3139" s="9" t="str">
        <f t="shared" si="143"/>
        <v>Eminence Alphalite 6A</v>
      </c>
      <c r="C3139" s="22" t="s">
        <v>1148</v>
      </c>
      <c r="D3139" s="22" t="s">
        <v>3842</v>
      </c>
      <c r="E3139" s="41" t="s">
        <v>3841</v>
      </c>
      <c r="F3139" s="23"/>
      <c r="G3139" s="22">
        <v>8</v>
      </c>
      <c r="H3139" s="22">
        <v>100</v>
      </c>
      <c r="I3139" s="22">
        <v>94</v>
      </c>
      <c r="J3139" s="22">
        <v>3.5</v>
      </c>
      <c r="K3139" s="22">
        <v>125.55</v>
      </c>
      <c r="L3139" s="28">
        <f t="shared" si="142"/>
        <v>4.8138730000000001</v>
      </c>
      <c r="M3139" s="22">
        <v>0.56000000000000005</v>
      </c>
      <c r="N3139" s="22"/>
      <c r="O3139" s="20"/>
      <c r="P3139" s="20"/>
      <c r="Q3139" s="20"/>
      <c r="W3139" s="1" t="s">
        <v>496</v>
      </c>
      <c r="X3139" s="34">
        <v>41431</v>
      </c>
      <c r="Z3139" s="9">
        <v>0</v>
      </c>
      <c r="AA3139" t="s">
        <v>4172</v>
      </c>
      <c r="AD3139" s="22">
        <v>0.17</v>
      </c>
    </row>
    <row r="3140" spans="1:30" s="21" customFormat="1">
      <c r="A3140" s="22">
        <v>6</v>
      </c>
      <c r="B3140" s="9" t="str">
        <f t="shared" si="143"/>
        <v>Eminence Alphalite 6A-CBMR</v>
      </c>
      <c r="C3140" s="22" t="s">
        <v>1148</v>
      </c>
      <c r="D3140" s="22" t="s">
        <v>3844</v>
      </c>
      <c r="E3140" s="41" t="s">
        <v>3843</v>
      </c>
      <c r="F3140" s="23"/>
      <c r="G3140" s="22">
        <v>8</v>
      </c>
      <c r="H3140" s="22">
        <v>100</v>
      </c>
      <c r="I3140" s="22">
        <v>99.8</v>
      </c>
      <c r="J3140" s="22">
        <v>0.1</v>
      </c>
      <c r="K3140" s="22">
        <v>500.52</v>
      </c>
      <c r="L3140" s="28">
        <f t="shared" si="142"/>
        <v>0.283169</v>
      </c>
      <c r="M3140" s="22">
        <v>1.53</v>
      </c>
      <c r="N3140" s="22"/>
      <c r="O3140" s="20"/>
      <c r="P3140" s="20"/>
      <c r="Q3140" s="20"/>
      <c r="W3140" s="1" t="s">
        <v>496</v>
      </c>
      <c r="X3140" s="34">
        <v>41431</v>
      </c>
      <c r="Z3140" s="9">
        <v>0</v>
      </c>
      <c r="AA3140" t="s">
        <v>4172</v>
      </c>
      <c r="AD3140" s="22">
        <v>0.01</v>
      </c>
    </row>
    <row r="3141" spans="1:30" s="21" customFormat="1">
      <c r="A3141" s="22">
        <v>5</v>
      </c>
      <c r="B3141" s="9" t="str">
        <f t="shared" si="143"/>
        <v>Pyle PDMW5</v>
      </c>
      <c r="C3141" s="22" t="s">
        <v>340</v>
      </c>
      <c r="D3141" s="22" t="s">
        <v>341</v>
      </c>
      <c r="E3141" s="41" t="s">
        <v>339</v>
      </c>
      <c r="F3141" s="23"/>
      <c r="G3141" s="22">
        <v>8</v>
      </c>
      <c r="H3141" s="22">
        <v>100</v>
      </c>
      <c r="I3141" s="22">
        <v>88.3</v>
      </c>
      <c r="J3141" s="22">
        <v>2.5</v>
      </c>
      <c r="K3141" s="22">
        <v>108</v>
      </c>
      <c r="L3141" s="28">
        <f t="shared" si="142"/>
        <v>2.83169</v>
      </c>
      <c r="M3141" s="22">
        <v>0.77</v>
      </c>
      <c r="N3141" s="22"/>
      <c r="O3141" s="20"/>
      <c r="P3141" s="20"/>
      <c r="Q3141" s="20"/>
      <c r="W3141" s="1" t="s">
        <v>496</v>
      </c>
      <c r="X3141" s="34">
        <v>41431</v>
      </c>
      <c r="Z3141" s="9">
        <v>0</v>
      </c>
      <c r="AA3141" t="s">
        <v>4172</v>
      </c>
      <c r="AD3141" s="22">
        <v>0.1</v>
      </c>
    </row>
    <row r="3142" spans="1:30" s="21" customFormat="1">
      <c r="A3142" s="22">
        <v>6</v>
      </c>
      <c r="B3142" s="9" t="str">
        <f t="shared" si="143"/>
        <v>Pyle PPA6</v>
      </c>
      <c r="C3142" s="22" t="s">
        <v>340</v>
      </c>
      <c r="D3142" s="22" t="s">
        <v>635</v>
      </c>
      <c r="E3142" s="41" t="s">
        <v>3845</v>
      </c>
      <c r="F3142" s="23"/>
      <c r="G3142" s="22">
        <v>8</v>
      </c>
      <c r="H3142" s="22">
        <v>150</v>
      </c>
      <c r="I3142" s="22">
        <v>88.5</v>
      </c>
      <c r="J3142" s="22">
        <v>6.5</v>
      </c>
      <c r="K3142" s="22">
        <v>94.3</v>
      </c>
      <c r="L3142" s="28">
        <f t="shared" si="142"/>
        <v>4.2475350000000001</v>
      </c>
      <c r="M3142" s="22">
        <v>0.89</v>
      </c>
      <c r="N3142" s="22"/>
      <c r="O3142" s="20"/>
      <c r="P3142" s="20"/>
      <c r="Q3142" s="20"/>
      <c r="W3142" s="1" t="s">
        <v>496</v>
      </c>
      <c r="X3142" s="34">
        <v>41431</v>
      </c>
      <c r="Z3142" s="9">
        <v>0</v>
      </c>
      <c r="AA3142" t="s">
        <v>4172</v>
      </c>
      <c r="AD3142" s="22">
        <v>0.15</v>
      </c>
    </row>
    <row r="3143" spans="1:30" s="21" customFormat="1">
      <c r="A3143" s="22">
        <v>8</v>
      </c>
      <c r="B3143" s="9" t="str">
        <f t="shared" si="143"/>
        <v>Pyle PPA8</v>
      </c>
      <c r="C3143" s="22" t="s">
        <v>340</v>
      </c>
      <c r="D3143" s="22" t="s">
        <v>637</v>
      </c>
      <c r="E3143" s="41" t="s">
        <v>3846</v>
      </c>
      <c r="F3143" s="23"/>
      <c r="G3143" s="22">
        <v>8</v>
      </c>
      <c r="H3143" s="22">
        <v>200</v>
      </c>
      <c r="I3143" s="22">
        <v>89.2</v>
      </c>
      <c r="J3143" s="22">
        <v>5</v>
      </c>
      <c r="K3143" s="22">
        <v>60.7</v>
      </c>
      <c r="L3143" s="28">
        <f t="shared" si="142"/>
        <v>19.821829999999999</v>
      </c>
      <c r="M3143" s="22">
        <v>0.69</v>
      </c>
      <c r="N3143" s="22"/>
      <c r="O3143" s="20"/>
      <c r="P3143" s="20"/>
      <c r="Q3143" s="20"/>
      <c r="W3143" s="1" t="s">
        <v>496</v>
      </c>
      <c r="X3143" s="34">
        <v>41431</v>
      </c>
      <c r="Z3143" s="9">
        <v>0</v>
      </c>
      <c r="AA3143" t="s">
        <v>4172</v>
      </c>
      <c r="AD3143" s="22">
        <v>0.7</v>
      </c>
    </row>
    <row r="3144" spans="1:30" s="21" customFormat="1">
      <c r="A3144" s="22">
        <v>10</v>
      </c>
      <c r="B3144" s="9" t="str">
        <f t="shared" si="143"/>
        <v>Pyle PPA10</v>
      </c>
      <c r="C3144" s="22" t="s">
        <v>340</v>
      </c>
      <c r="D3144" s="22" t="s">
        <v>639</v>
      </c>
      <c r="E3144" s="41" t="s">
        <v>3847</v>
      </c>
      <c r="F3144" s="23"/>
      <c r="G3144" s="22">
        <v>8</v>
      </c>
      <c r="H3144" s="22">
        <v>200</v>
      </c>
      <c r="I3144" s="22">
        <v>89.3</v>
      </c>
      <c r="J3144" s="22">
        <v>5.8</v>
      </c>
      <c r="K3144" s="22">
        <v>45</v>
      </c>
      <c r="L3144" s="28">
        <f t="shared" si="142"/>
        <v>47.855561000000002</v>
      </c>
      <c r="M3144" s="22">
        <v>0.68</v>
      </c>
      <c r="N3144" s="22"/>
      <c r="O3144" s="20"/>
      <c r="P3144" s="20"/>
      <c r="Q3144" s="20"/>
      <c r="W3144" s="1" t="s">
        <v>496</v>
      </c>
      <c r="X3144" s="34">
        <v>41431</v>
      </c>
      <c r="Z3144" s="9">
        <v>0</v>
      </c>
      <c r="AA3144" t="s">
        <v>4172</v>
      </c>
      <c r="AD3144" s="22">
        <v>1.69</v>
      </c>
    </row>
    <row r="3145" spans="1:30" s="21" customFormat="1">
      <c r="A3145" s="22">
        <v>12</v>
      </c>
      <c r="B3145" s="9" t="str">
        <f t="shared" si="143"/>
        <v>Pyle PPA12</v>
      </c>
      <c r="C3145" s="22" t="s">
        <v>340</v>
      </c>
      <c r="D3145" s="22" t="s">
        <v>641</v>
      </c>
      <c r="E3145" s="41" t="s">
        <v>3848</v>
      </c>
      <c r="F3145" s="23"/>
      <c r="G3145" s="22">
        <v>8</v>
      </c>
      <c r="H3145" s="22">
        <v>200</v>
      </c>
      <c r="I3145" s="22">
        <v>90</v>
      </c>
      <c r="J3145" s="22">
        <v>6.5</v>
      </c>
      <c r="K3145" s="22">
        <v>35.5</v>
      </c>
      <c r="L3145" s="28">
        <f t="shared" si="142"/>
        <v>127.99238799999999</v>
      </c>
      <c r="M3145" s="22">
        <v>0.66</v>
      </c>
      <c r="N3145" s="22"/>
      <c r="O3145" s="20"/>
      <c r="P3145" s="20"/>
      <c r="Q3145" s="20"/>
      <c r="W3145" s="1" t="s">
        <v>496</v>
      </c>
      <c r="X3145" s="34">
        <v>41431</v>
      </c>
      <c r="Z3145" s="9">
        <v>0</v>
      </c>
      <c r="AA3145" t="s">
        <v>4172</v>
      </c>
      <c r="AD3145" s="22">
        <v>4.5199999999999996</v>
      </c>
    </row>
    <row r="3146" spans="1:30" s="21" customFormat="1">
      <c r="A3146" s="22">
        <v>15</v>
      </c>
      <c r="B3146" s="9" t="str">
        <f t="shared" si="143"/>
        <v>Pyle PPA15</v>
      </c>
      <c r="C3146" s="22" t="s">
        <v>340</v>
      </c>
      <c r="D3146" s="22" t="s">
        <v>643</v>
      </c>
      <c r="E3146" s="41" t="s">
        <v>3849</v>
      </c>
      <c r="F3146" s="23"/>
      <c r="G3146" s="22">
        <v>8</v>
      </c>
      <c r="H3146" s="22">
        <v>250</v>
      </c>
      <c r="I3146" s="22">
        <v>90.2</v>
      </c>
      <c r="J3146" s="22">
        <v>6</v>
      </c>
      <c r="K3146" s="22">
        <v>26.7</v>
      </c>
      <c r="L3146" s="28">
        <f t="shared" si="142"/>
        <v>321.67998399999999</v>
      </c>
      <c r="M3146" s="22">
        <v>0.67</v>
      </c>
      <c r="N3146" s="22"/>
      <c r="O3146" s="20"/>
      <c r="P3146" s="20"/>
      <c r="Q3146" s="20"/>
      <c r="W3146" s="1" t="s">
        <v>496</v>
      </c>
      <c r="X3146" s="34">
        <v>41431</v>
      </c>
      <c r="Z3146" s="9">
        <v>0</v>
      </c>
      <c r="AA3146" t="s">
        <v>4172</v>
      </c>
      <c r="AD3146" s="22">
        <v>11.36</v>
      </c>
    </row>
    <row r="3147" spans="1:30" s="21" customFormat="1">
      <c r="A3147" s="22">
        <v>18</v>
      </c>
      <c r="B3147" s="9" t="str">
        <f t="shared" si="143"/>
        <v>TC Sounds Pro 5100</v>
      </c>
      <c r="C3147" s="22" t="s">
        <v>377</v>
      </c>
      <c r="D3147" s="22" t="s">
        <v>3851</v>
      </c>
      <c r="E3147" s="41" t="s">
        <v>3850</v>
      </c>
      <c r="F3147" s="23"/>
      <c r="G3147" s="22" t="s">
        <v>384</v>
      </c>
      <c r="H3147" s="22">
        <v>1000</v>
      </c>
      <c r="I3147" s="22">
        <v>94.5</v>
      </c>
      <c r="J3147" s="22">
        <v>31</v>
      </c>
      <c r="K3147" s="22">
        <v>26.5</v>
      </c>
      <c r="L3147" s="28">
        <f t="shared" si="142"/>
        <v>251.45407200000002</v>
      </c>
      <c r="M3147" s="22">
        <v>0.25</v>
      </c>
      <c r="N3147" s="22"/>
      <c r="O3147" s="20"/>
      <c r="P3147" s="20"/>
      <c r="Q3147" s="20"/>
      <c r="W3147" s="1" t="s">
        <v>496</v>
      </c>
      <c r="X3147" s="34">
        <v>41431</v>
      </c>
      <c r="Z3147" s="9">
        <v>0</v>
      </c>
      <c r="AA3147" t="s">
        <v>4172</v>
      </c>
      <c r="AD3147" s="22">
        <v>8.8800000000000008</v>
      </c>
    </row>
    <row r="3148" spans="1:30" s="21" customFormat="1">
      <c r="A3148" s="22">
        <v>18</v>
      </c>
      <c r="B3148" s="22" t="str">
        <f>CONCATENATE(C3148,CHAR(32),D3148)</f>
        <v>Peavey Low Rider 18</v>
      </c>
      <c r="C3148" s="22" t="s">
        <v>1586</v>
      </c>
      <c r="D3148" s="45" t="s">
        <v>3482</v>
      </c>
      <c r="E3148" s="23" t="s">
        <v>3852</v>
      </c>
      <c r="F3148" s="23"/>
      <c r="G3148" s="22">
        <v>8</v>
      </c>
      <c r="H3148" s="22">
        <v>800</v>
      </c>
      <c r="I3148" s="22">
        <v>97.3</v>
      </c>
      <c r="J3148" s="22">
        <v>9.6</v>
      </c>
      <c r="K3148" s="22">
        <v>28.9</v>
      </c>
      <c r="L3148" s="28">
        <f t="shared" si="142"/>
        <v>403.79899399999999</v>
      </c>
      <c r="M3148" s="22">
        <v>0.34</v>
      </c>
      <c r="N3148" s="22"/>
      <c r="O3148" s="20"/>
      <c r="P3148" s="20"/>
      <c r="Q3148" s="20"/>
      <c r="W3148" s="1" t="s">
        <v>496</v>
      </c>
      <c r="X3148" s="34">
        <v>41431</v>
      </c>
      <c r="Z3148" s="9">
        <v>0</v>
      </c>
      <c r="AA3148" t="s">
        <v>4172</v>
      </c>
      <c r="AD3148" s="22">
        <v>14.26</v>
      </c>
    </row>
    <row r="3149" spans="1:30" s="21" customFormat="1">
      <c r="A3149" s="22">
        <v>15</v>
      </c>
      <c r="B3149" s="22" t="str">
        <f t="shared" ref="B3149" si="144">CONCATENATE(C3149,CHAR(32),D3149)</f>
        <v>Peavey Low Rider 15</v>
      </c>
      <c r="C3149" s="22" t="s">
        <v>1586</v>
      </c>
      <c r="D3149" s="45" t="s">
        <v>3236</v>
      </c>
      <c r="E3149" s="23" t="s">
        <v>3853</v>
      </c>
      <c r="F3149" s="23"/>
      <c r="G3149" s="22">
        <v>8</v>
      </c>
      <c r="H3149" s="22">
        <v>800</v>
      </c>
      <c r="I3149" s="22">
        <v>93.6</v>
      </c>
      <c r="J3149" s="22">
        <v>9.6</v>
      </c>
      <c r="K3149" s="22">
        <v>33.92</v>
      </c>
      <c r="L3149" s="28">
        <f t="shared" si="142"/>
        <v>155.17661200000001</v>
      </c>
      <c r="M3149" s="22">
        <v>0.35</v>
      </c>
      <c r="N3149" s="22"/>
      <c r="O3149" s="20"/>
      <c r="P3149" s="20"/>
      <c r="Q3149" s="20"/>
      <c r="W3149" s="1" t="s">
        <v>496</v>
      </c>
      <c r="X3149" s="34">
        <v>41431</v>
      </c>
      <c r="Z3149" s="9">
        <v>0</v>
      </c>
      <c r="AA3149" t="s">
        <v>4172</v>
      </c>
      <c r="AD3149" s="22">
        <v>5.48</v>
      </c>
    </row>
    <row r="3150" spans="1:30" s="21" customFormat="1">
      <c r="A3150" s="22">
        <v>15</v>
      </c>
      <c r="B3150" s="9" t="str">
        <f t="shared" si="143"/>
        <v>Peavey 1508-8</v>
      </c>
      <c r="C3150" s="22" t="s">
        <v>1586</v>
      </c>
      <c r="D3150" s="22" t="s">
        <v>3855</v>
      </c>
      <c r="E3150" s="41" t="s">
        <v>3854</v>
      </c>
      <c r="F3150" s="23"/>
      <c r="G3150" s="22">
        <v>8</v>
      </c>
      <c r="H3150" s="22">
        <v>600</v>
      </c>
      <c r="I3150" s="22">
        <v>97.8</v>
      </c>
      <c r="J3150" s="22">
        <v>4.5999999999999996</v>
      </c>
      <c r="K3150" s="22">
        <v>34.799999999999997</v>
      </c>
      <c r="L3150" s="28">
        <f t="shared" si="142"/>
        <v>207.846046</v>
      </c>
      <c r="M3150" s="22">
        <v>0.23499999999999999</v>
      </c>
      <c r="N3150" s="22"/>
      <c r="O3150" s="20"/>
      <c r="P3150" s="20"/>
      <c r="Q3150" s="20"/>
      <c r="W3150" s="1" t="s">
        <v>496</v>
      </c>
      <c r="X3150" s="34">
        <v>41431</v>
      </c>
      <c r="Z3150" s="9">
        <v>0</v>
      </c>
      <c r="AA3150" t="s">
        <v>4172</v>
      </c>
      <c r="AD3150" s="22">
        <v>7.34</v>
      </c>
    </row>
    <row r="3151" spans="1:30" s="21" customFormat="1">
      <c r="A3151" s="22">
        <v>18</v>
      </c>
      <c r="B3151" s="9" t="str">
        <f t="shared" si="143"/>
        <v>Peavey 1808-8 CU BWX</v>
      </c>
      <c r="C3151" s="22" t="s">
        <v>1586</v>
      </c>
      <c r="D3151" s="22" t="s">
        <v>3857</v>
      </c>
      <c r="E3151" s="41" t="s">
        <v>3856</v>
      </c>
      <c r="F3151" s="23"/>
      <c r="G3151" s="22">
        <v>8</v>
      </c>
      <c r="H3151" s="22">
        <v>500</v>
      </c>
      <c r="I3151" s="22">
        <v>97.7</v>
      </c>
      <c r="J3151" s="22">
        <v>4.5999999999999996</v>
      </c>
      <c r="K3151" s="22">
        <v>35.1</v>
      </c>
      <c r="L3151" s="28">
        <f t="shared" si="142"/>
        <v>312.61857599999996</v>
      </c>
      <c r="M3151" s="22">
        <v>0.33800000000000002</v>
      </c>
      <c r="N3151" s="22"/>
      <c r="O3151" s="20"/>
      <c r="P3151" s="20"/>
      <c r="Q3151" s="20"/>
      <c r="W3151" s="1" t="s">
        <v>496</v>
      </c>
      <c r="X3151" s="34">
        <v>41431</v>
      </c>
      <c r="Z3151" s="9">
        <v>0</v>
      </c>
      <c r="AA3151" t="s">
        <v>4172</v>
      </c>
      <c r="AD3151" s="22">
        <v>11.04</v>
      </c>
    </row>
    <row r="3152" spans="1:30" s="21" customFormat="1">
      <c r="A3152" s="22">
        <v>15</v>
      </c>
      <c r="B3152" s="9" t="str">
        <f t="shared" si="143"/>
        <v>Peavey 1508-8 CU BWX</v>
      </c>
      <c r="C3152" s="22" t="s">
        <v>1586</v>
      </c>
      <c r="D3152" s="22" t="s">
        <v>3859</v>
      </c>
      <c r="E3152" s="41" t="s">
        <v>3858</v>
      </c>
      <c r="F3152" s="23"/>
      <c r="G3152" s="22">
        <v>8</v>
      </c>
      <c r="H3152" s="22">
        <v>500</v>
      </c>
      <c r="I3152" s="22">
        <v>97.2</v>
      </c>
      <c r="J3152" s="22">
        <v>4.7</v>
      </c>
      <c r="K3152" s="22">
        <v>36.700000000000003</v>
      </c>
      <c r="L3152" s="28">
        <f t="shared" si="142"/>
        <v>199.63414499999999</v>
      </c>
      <c r="M3152" s="22">
        <v>0.28599999999999998</v>
      </c>
      <c r="N3152" s="22"/>
      <c r="O3152" s="20"/>
      <c r="P3152" s="20"/>
      <c r="Q3152" s="20"/>
      <c r="W3152" s="1" t="s">
        <v>496</v>
      </c>
      <c r="X3152" s="34">
        <v>41431</v>
      </c>
      <c r="Z3152" s="9">
        <v>0</v>
      </c>
      <c r="AA3152" t="s">
        <v>4172</v>
      </c>
      <c r="AD3152" s="22">
        <v>7.05</v>
      </c>
    </row>
    <row r="3153" spans="1:30" s="21" customFormat="1">
      <c r="A3153" s="22">
        <v>15</v>
      </c>
      <c r="B3153" s="9" t="str">
        <f t="shared" si="143"/>
        <v>Peavey 1508-8 HE BWX</v>
      </c>
      <c r="C3153" s="22" t="s">
        <v>1586</v>
      </c>
      <c r="D3153" s="22" t="s">
        <v>3861</v>
      </c>
      <c r="E3153" s="41" t="s">
        <v>3860</v>
      </c>
      <c r="F3153" s="23"/>
      <c r="G3153" s="22">
        <v>8</v>
      </c>
      <c r="H3153" s="22">
        <v>500</v>
      </c>
      <c r="I3153" s="22">
        <v>100.3</v>
      </c>
      <c r="J3153" s="22">
        <v>1.9</v>
      </c>
      <c r="K3153" s="22">
        <v>51.2</v>
      </c>
      <c r="L3153" s="28">
        <f t="shared" si="142"/>
        <v>182.36083600000001</v>
      </c>
      <c r="M3153" s="22">
        <v>0.34100000000000003</v>
      </c>
      <c r="N3153" s="22"/>
      <c r="O3153" s="20"/>
      <c r="P3153" s="20"/>
      <c r="Q3153" s="20"/>
      <c r="W3153" s="1" t="s">
        <v>496</v>
      </c>
      <c r="X3153" s="34">
        <v>41431</v>
      </c>
      <c r="Z3153" s="9">
        <v>0</v>
      </c>
      <c r="AA3153" t="s">
        <v>4172</v>
      </c>
      <c r="AD3153" s="22">
        <v>6.44</v>
      </c>
    </row>
    <row r="3154" spans="1:30" s="21" customFormat="1">
      <c r="A3154" s="22">
        <v>15</v>
      </c>
      <c r="B3154" s="9" t="str">
        <f t="shared" si="143"/>
        <v>Peavey Scorpion SP-15825</v>
      </c>
      <c r="C3154" s="22" t="s">
        <v>1586</v>
      </c>
      <c r="D3154" s="22" t="s">
        <v>3863</v>
      </c>
      <c r="E3154" s="41" t="s">
        <v>3862</v>
      </c>
      <c r="F3154" s="23"/>
      <c r="G3154" s="22">
        <v>8</v>
      </c>
      <c r="H3154" s="22">
        <v>200</v>
      </c>
      <c r="I3154" s="22">
        <v>98.7</v>
      </c>
      <c r="J3154" s="22">
        <v>3.1</v>
      </c>
      <c r="K3154" s="22">
        <v>50.1</v>
      </c>
      <c r="L3154" s="28">
        <f t="shared" si="142"/>
        <v>132.52309199999999</v>
      </c>
      <c r="M3154" s="22">
        <v>0.32600000000000001</v>
      </c>
      <c r="N3154" s="22"/>
      <c r="O3154" s="20"/>
      <c r="P3154" s="20"/>
      <c r="Q3154" s="20"/>
      <c r="W3154" s="1" t="s">
        <v>496</v>
      </c>
      <c r="X3154" s="34">
        <v>41431</v>
      </c>
      <c r="Z3154" s="9">
        <v>0</v>
      </c>
      <c r="AA3154" t="s">
        <v>4172</v>
      </c>
      <c r="AD3154" s="22">
        <v>4.68</v>
      </c>
    </row>
    <row r="3155" spans="1:30" s="21" customFormat="1">
      <c r="A3155" s="22">
        <v>12</v>
      </c>
      <c r="B3155" s="9" t="str">
        <f t="shared" si="143"/>
        <v>Peavey 1208-8 SPS BWX</v>
      </c>
      <c r="C3155" s="22" t="s">
        <v>1586</v>
      </c>
      <c r="D3155" s="22" t="s">
        <v>3865</v>
      </c>
      <c r="E3155" s="41" t="s">
        <v>3864</v>
      </c>
      <c r="F3155" s="23"/>
      <c r="G3155" s="22">
        <v>8</v>
      </c>
      <c r="H3155" s="22">
        <v>500</v>
      </c>
      <c r="I3155" s="22">
        <v>96.9</v>
      </c>
      <c r="J3155" s="22">
        <v>4.7</v>
      </c>
      <c r="K3155" s="22">
        <v>56.1</v>
      </c>
      <c r="L3155" s="28">
        <f t="shared" si="142"/>
        <v>54.651617000000002</v>
      </c>
      <c r="M3155" s="22">
        <v>0.42799999999999999</v>
      </c>
      <c r="N3155" s="22"/>
      <c r="O3155" s="20"/>
      <c r="P3155" s="20"/>
      <c r="Q3155" s="20"/>
      <c r="W3155" s="1" t="s">
        <v>496</v>
      </c>
      <c r="X3155" s="34">
        <v>41431</v>
      </c>
      <c r="Z3155" s="9">
        <v>0</v>
      </c>
      <c r="AA3155" t="s">
        <v>4172</v>
      </c>
      <c r="AD3155" s="22">
        <v>1.93</v>
      </c>
    </row>
    <row r="3156" spans="1:30" s="21" customFormat="1">
      <c r="A3156" s="22">
        <v>12</v>
      </c>
      <c r="B3156" s="9" t="str">
        <f t="shared" si="143"/>
        <v>Peavey 1201-8</v>
      </c>
      <c r="C3156" s="22" t="s">
        <v>1586</v>
      </c>
      <c r="D3156" s="22" t="s">
        <v>2679</v>
      </c>
      <c r="E3156" s="41" t="s">
        <v>3866</v>
      </c>
      <c r="F3156" s="23"/>
      <c r="G3156" s="22">
        <v>8</v>
      </c>
      <c r="H3156" s="22">
        <v>350</v>
      </c>
      <c r="I3156" s="22">
        <v>98.5</v>
      </c>
      <c r="J3156" s="22">
        <v>2.6</v>
      </c>
      <c r="K3156" s="22">
        <v>57.4</v>
      </c>
      <c r="L3156" s="28">
        <f t="shared" si="142"/>
        <v>66.261545999999996</v>
      </c>
      <c r="M3156" s="22">
        <v>0.26</v>
      </c>
      <c r="N3156" s="22"/>
      <c r="O3156" s="20"/>
      <c r="P3156" s="20"/>
      <c r="Q3156" s="20"/>
      <c r="W3156" s="1" t="s">
        <v>496</v>
      </c>
      <c r="X3156" s="34">
        <v>41431</v>
      </c>
      <c r="Z3156" s="9">
        <v>0</v>
      </c>
      <c r="AA3156" t="s">
        <v>4172</v>
      </c>
      <c r="AD3156" s="22">
        <v>2.34</v>
      </c>
    </row>
    <row r="3157" spans="1:30" s="21" customFormat="1">
      <c r="A3157" s="22">
        <v>18</v>
      </c>
      <c r="B3157" s="9" t="str">
        <f t="shared" si="143"/>
        <v>JBL 2241H</v>
      </c>
      <c r="C3157" s="22" t="s">
        <v>1002</v>
      </c>
      <c r="D3157" s="22" t="s">
        <v>3445</v>
      </c>
      <c r="E3157" s="41" t="s">
        <v>3867</v>
      </c>
      <c r="F3157" s="23"/>
      <c r="G3157" s="22">
        <v>8</v>
      </c>
      <c r="H3157" s="22">
        <v>600</v>
      </c>
      <c r="I3157" s="22">
        <v>98</v>
      </c>
      <c r="J3157" s="22">
        <v>7.6</v>
      </c>
      <c r="K3157" s="22">
        <v>35</v>
      </c>
      <c r="L3157" s="28">
        <f t="shared" si="142"/>
        <v>311.48590000000002</v>
      </c>
      <c r="M3157" s="22">
        <v>0.4</v>
      </c>
      <c r="N3157" s="22"/>
      <c r="O3157" s="20"/>
      <c r="P3157" s="20"/>
      <c r="Q3157" s="20"/>
      <c r="W3157" s="1" t="s">
        <v>496</v>
      </c>
      <c r="X3157" s="34">
        <v>41431</v>
      </c>
      <c r="Z3157" s="9">
        <v>0</v>
      </c>
      <c r="AA3157" t="s">
        <v>4172</v>
      </c>
      <c r="AD3157" s="22">
        <v>11</v>
      </c>
    </row>
    <row r="3158" spans="1:30" s="21" customFormat="1">
      <c r="A3158" s="22">
        <v>15</v>
      </c>
      <c r="B3158" s="9" t="str">
        <f t="shared" si="143"/>
        <v>JBL 2226H</v>
      </c>
      <c r="C3158" s="22" t="s">
        <v>1002</v>
      </c>
      <c r="D3158" s="22" t="s">
        <v>3146</v>
      </c>
      <c r="E3158" s="41" t="s">
        <v>3868</v>
      </c>
      <c r="F3158" s="23"/>
      <c r="G3158" s="22">
        <v>8</v>
      </c>
      <c r="H3158" s="22">
        <v>600</v>
      </c>
      <c r="I3158" s="22">
        <v>97</v>
      </c>
      <c r="J3158" s="22">
        <v>7.6</v>
      </c>
      <c r="K3158" s="22">
        <v>40</v>
      </c>
      <c r="L3158" s="28">
        <f t="shared" si="142"/>
        <v>175.56478000000001</v>
      </c>
      <c r="M3158" s="22">
        <v>0.31</v>
      </c>
      <c r="N3158" s="22"/>
      <c r="O3158" s="20"/>
      <c r="P3158" s="20"/>
      <c r="Q3158" s="20"/>
      <c r="W3158" s="1" t="s">
        <v>496</v>
      </c>
      <c r="X3158" s="34">
        <v>41431</v>
      </c>
      <c r="Z3158" s="9">
        <v>0</v>
      </c>
      <c r="AA3158" t="s">
        <v>4172</v>
      </c>
      <c r="AD3158" s="22">
        <v>6.2</v>
      </c>
    </row>
    <row r="3159" spans="1:30" s="21" customFormat="1">
      <c r="A3159" s="22">
        <v>15</v>
      </c>
      <c r="B3159" s="9" t="str">
        <f t="shared" si="143"/>
        <v>JBL 2226J</v>
      </c>
      <c r="C3159" s="22" t="s">
        <v>1002</v>
      </c>
      <c r="D3159" s="22" t="s">
        <v>3147</v>
      </c>
      <c r="E3159" s="41" t="s">
        <v>3869</v>
      </c>
      <c r="F3159" s="23"/>
      <c r="G3159" s="22">
        <v>16</v>
      </c>
      <c r="H3159" s="22">
        <v>600</v>
      </c>
      <c r="I3159" s="22">
        <v>97</v>
      </c>
      <c r="J3159" s="22">
        <v>7.6</v>
      </c>
      <c r="K3159" s="22">
        <v>40</v>
      </c>
      <c r="L3159" s="28">
        <f t="shared" si="142"/>
        <v>175.56478000000001</v>
      </c>
      <c r="M3159" s="22">
        <v>0.31</v>
      </c>
      <c r="N3159" s="22"/>
      <c r="O3159" s="20"/>
      <c r="P3159" s="20"/>
      <c r="Q3159" s="20"/>
      <c r="W3159" s="1" t="s">
        <v>496</v>
      </c>
      <c r="X3159" s="34">
        <v>41431</v>
      </c>
      <c r="Z3159" s="9">
        <v>0</v>
      </c>
      <c r="AA3159" t="s">
        <v>4172</v>
      </c>
      <c r="AD3159" s="22">
        <v>6.2</v>
      </c>
    </row>
    <row r="3160" spans="1:30" s="21" customFormat="1">
      <c r="A3160" s="22">
        <v>12</v>
      </c>
      <c r="B3160" s="9" t="str">
        <f t="shared" si="143"/>
        <v>JBL 2206H</v>
      </c>
      <c r="C3160" s="22" t="s">
        <v>1002</v>
      </c>
      <c r="D3160" s="22" t="s">
        <v>3871</v>
      </c>
      <c r="E3160" s="41" t="s">
        <v>3870</v>
      </c>
      <c r="F3160" s="23"/>
      <c r="G3160" s="22">
        <v>8</v>
      </c>
      <c r="H3160" s="22">
        <v>600</v>
      </c>
      <c r="I3160" s="22">
        <v>95</v>
      </c>
      <c r="J3160" s="22">
        <v>7.5</v>
      </c>
      <c r="K3160" s="22">
        <v>52</v>
      </c>
      <c r="L3160" s="28">
        <f t="shared" si="142"/>
        <v>62.297180000000004</v>
      </c>
      <c r="M3160" s="22">
        <v>0.32</v>
      </c>
      <c r="N3160" s="22"/>
      <c r="O3160" s="20"/>
      <c r="P3160" s="20"/>
      <c r="Q3160" s="20"/>
      <c r="W3160" s="1" t="s">
        <v>496</v>
      </c>
      <c r="X3160" s="34">
        <v>41431</v>
      </c>
      <c r="Z3160" s="9">
        <v>0</v>
      </c>
      <c r="AA3160" t="s">
        <v>4172</v>
      </c>
      <c r="AD3160" s="22">
        <v>2.2000000000000002</v>
      </c>
    </row>
    <row r="3161" spans="1:30" s="21" customFormat="1">
      <c r="A3161" s="22">
        <v>12</v>
      </c>
      <c r="B3161" s="9" t="str">
        <f t="shared" si="143"/>
        <v>B&amp;C 12NDL76</v>
      </c>
      <c r="C3161" s="22" t="s">
        <v>3873</v>
      </c>
      <c r="D3161" s="22" t="s">
        <v>3874</v>
      </c>
      <c r="E3161" s="41" t="s">
        <v>3872</v>
      </c>
      <c r="F3161" s="23"/>
      <c r="G3161" s="22">
        <v>8</v>
      </c>
      <c r="H3161" s="22">
        <v>400</v>
      </c>
      <c r="I3161" s="22">
        <v>100</v>
      </c>
      <c r="J3161" s="22">
        <v>6.5</v>
      </c>
      <c r="K3161" s="22">
        <v>50</v>
      </c>
      <c r="L3161" s="28">
        <f t="shared" si="142"/>
        <v>70.792249999999996</v>
      </c>
      <c r="M3161" s="22">
        <v>0.2</v>
      </c>
      <c r="N3161" s="22"/>
      <c r="O3161" s="20"/>
      <c r="P3161" s="20"/>
      <c r="Q3161" s="20"/>
      <c r="W3161" s="1" t="s">
        <v>496</v>
      </c>
      <c r="X3161" s="34">
        <v>41431</v>
      </c>
      <c r="Z3161" s="9">
        <v>0</v>
      </c>
      <c r="AA3161" t="s">
        <v>4172</v>
      </c>
      <c r="AD3161" s="22">
        <v>2.5</v>
      </c>
    </row>
    <row r="3162" spans="1:30" s="21" customFormat="1">
      <c r="A3162" s="22">
        <v>15</v>
      </c>
      <c r="B3162" s="9" t="str">
        <f t="shared" si="143"/>
        <v>B&amp;C 15NW100</v>
      </c>
      <c r="C3162" s="22" t="s">
        <v>3873</v>
      </c>
      <c r="D3162" s="22" t="s">
        <v>3876</v>
      </c>
      <c r="E3162" s="41" t="s">
        <v>3875</v>
      </c>
      <c r="F3162" s="23"/>
      <c r="G3162" s="22">
        <v>8</v>
      </c>
      <c r="H3162" s="22">
        <v>1000</v>
      </c>
      <c r="I3162" s="22">
        <v>97</v>
      </c>
      <c r="J3162" s="22">
        <v>9</v>
      </c>
      <c r="K3162" s="22">
        <v>33</v>
      </c>
      <c r="L3162" s="28">
        <f t="shared" si="142"/>
        <v>138.75281000000001</v>
      </c>
      <c r="M3162" s="22">
        <v>0.22</v>
      </c>
      <c r="N3162" s="22"/>
      <c r="O3162" s="20"/>
      <c r="P3162" s="20"/>
      <c r="Q3162" s="20"/>
      <c r="W3162" s="1" t="s">
        <v>496</v>
      </c>
      <c r="X3162" s="34">
        <v>41431</v>
      </c>
      <c r="Z3162" s="9">
        <v>0</v>
      </c>
      <c r="AA3162" t="s">
        <v>4172</v>
      </c>
      <c r="AD3162" s="22">
        <v>4.9000000000000004</v>
      </c>
    </row>
    <row r="3163" spans="1:30" s="21" customFormat="1">
      <c r="A3163" s="22">
        <v>18</v>
      </c>
      <c r="B3163" s="9" t="str">
        <f t="shared" si="143"/>
        <v>B&amp;C 18NW100</v>
      </c>
      <c r="C3163" s="22" t="s">
        <v>3873</v>
      </c>
      <c r="D3163" s="22" t="s">
        <v>3878</v>
      </c>
      <c r="E3163" s="41" t="s">
        <v>3877</v>
      </c>
      <c r="F3163" s="23"/>
      <c r="G3163" s="22">
        <v>8</v>
      </c>
      <c r="H3163" s="22">
        <v>1200</v>
      </c>
      <c r="I3163" s="22">
        <v>98</v>
      </c>
      <c r="J3163" s="22">
        <v>9</v>
      </c>
      <c r="K3163" s="22">
        <v>31</v>
      </c>
      <c r="L3163" s="28">
        <f t="shared" si="142"/>
        <v>118.93098000000001</v>
      </c>
      <c r="M3163" s="22">
        <v>0.26</v>
      </c>
      <c r="N3163" s="22"/>
      <c r="O3163" s="20"/>
      <c r="P3163" s="20"/>
      <c r="Q3163" s="20"/>
      <c r="W3163" s="1" t="s">
        <v>496</v>
      </c>
      <c r="X3163" s="34">
        <v>41431</v>
      </c>
      <c r="Z3163" s="9">
        <v>0</v>
      </c>
      <c r="AA3163" t="s">
        <v>4172</v>
      </c>
      <c r="AD3163" s="22">
        <v>4.2</v>
      </c>
    </row>
    <row r="3164" spans="1:30" s="21" customFormat="1">
      <c r="A3164" s="22">
        <v>6.5</v>
      </c>
      <c r="B3164" s="9" t="str">
        <f t="shared" si="143"/>
        <v>B&amp;C 6MDN44</v>
      </c>
      <c r="C3164" s="22" t="s">
        <v>3873</v>
      </c>
      <c r="D3164" s="22" t="s">
        <v>3880</v>
      </c>
      <c r="E3164" s="41" t="s">
        <v>3879</v>
      </c>
      <c r="F3164" s="23"/>
      <c r="G3164" s="22">
        <v>8</v>
      </c>
      <c r="H3164" s="22">
        <v>150</v>
      </c>
      <c r="I3164" s="22">
        <v>96.5</v>
      </c>
      <c r="J3164" s="22">
        <v>2.5</v>
      </c>
      <c r="K3164" s="22">
        <v>140</v>
      </c>
      <c r="L3164" s="28">
        <f t="shared" si="142"/>
        <v>2.548521</v>
      </c>
      <c r="M3164" s="22">
        <v>0.4</v>
      </c>
      <c r="N3164" s="22"/>
      <c r="O3164" s="20"/>
      <c r="P3164" s="20"/>
      <c r="Q3164" s="20"/>
      <c r="W3164" s="1" t="s">
        <v>496</v>
      </c>
      <c r="X3164" s="34">
        <v>41431</v>
      </c>
      <c r="Z3164" s="9">
        <v>0</v>
      </c>
      <c r="AA3164" t="s">
        <v>4172</v>
      </c>
      <c r="AD3164" s="22">
        <v>0.09</v>
      </c>
    </row>
    <row r="3165" spans="1:30" s="21" customFormat="1">
      <c r="A3165" s="22">
        <v>6.5</v>
      </c>
      <c r="B3165" s="9" t="str">
        <f t="shared" si="143"/>
        <v>B&amp;C 6NDL44</v>
      </c>
      <c r="C3165" s="22" t="s">
        <v>3873</v>
      </c>
      <c r="D3165" s="22" t="s">
        <v>3882</v>
      </c>
      <c r="E3165" s="41" t="s">
        <v>3881</v>
      </c>
      <c r="F3165" s="23"/>
      <c r="G3165" s="22">
        <v>8</v>
      </c>
      <c r="H3165" s="22">
        <v>200</v>
      </c>
      <c r="I3165" s="22">
        <v>91.5</v>
      </c>
      <c r="J3165" s="22">
        <v>6</v>
      </c>
      <c r="K3165" s="22">
        <v>68</v>
      </c>
      <c r="L3165" s="28">
        <f t="shared" si="142"/>
        <v>7.3623940000000001</v>
      </c>
      <c r="M3165" s="22">
        <v>0.34</v>
      </c>
      <c r="N3165" s="22"/>
      <c r="O3165" s="20"/>
      <c r="P3165" s="20"/>
      <c r="Q3165" s="20"/>
      <c r="W3165" s="1" t="s">
        <v>496</v>
      </c>
      <c r="X3165" s="34">
        <v>41431</v>
      </c>
      <c r="Z3165" s="9">
        <v>0</v>
      </c>
      <c r="AA3165" t="s">
        <v>4172</v>
      </c>
      <c r="AD3165" s="22">
        <v>0.26</v>
      </c>
    </row>
    <row r="3166" spans="1:30" s="21" customFormat="1">
      <c r="A3166" s="22">
        <v>8</v>
      </c>
      <c r="B3166" s="9" t="str">
        <f t="shared" si="143"/>
        <v>B&amp;C 8MDN51</v>
      </c>
      <c r="C3166" s="22" t="s">
        <v>3873</v>
      </c>
      <c r="D3166" s="22" t="s">
        <v>3884</v>
      </c>
      <c r="E3166" s="41" t="s">
        <v>3883</v>
      </c>
      <c r="F3166" s="23"/>
      <c r="G3166" s="22">
        <v>8</v>
      </c>
      <c r="H3166" s="22">
        <v>200</v>
      </c>
      <c r="I3166" s="22">
        <v>97</v>
      </c>
      <c r="J3166" s="22">
        <v>6</v>
      </c>
      <c r="K3166" s="22">
        <v>70</v>
      </c>
      <c r="L3166" s="28">
        <f t="shared" si="142"/>
        <v>16.99014</v>
      </c>
      <c r="M3166" s="22">
        <v>0.2</v>
      </c>
      <c r="N3166" s="22"/>
      <c r="O3166" s="20"/>
      <c r="P3166" s="20"/>
      <c r="Q3166" s="20"/>
      <c r="W3166" s="1" t="s">
        <v>496</v>
      </c>
      <c r="X3166" s="34">
        <v>41431</v>
      </c>
      <c r="Z3166" s="9">
        <v>0</v>
      </c>
      <c r="AA3166" t="s">
        <v>4172</v>
      </c>
      <c r="AD3166" s="22">
        <v>0.6</v>
      </c>
    </row>
    <row r="3167" spans="1:30" s="21" customFormat="1">
      <c r="A3167" s="22">
        <v>8</v>
      </c>
      <c r="B3167" s="9" t="str">
        <f t="shared" si="143"/>
        <v>B&amp;C 8NDL51</v>
      </c>
      <c r="C3167" s="22" t="s">
        <v>3873</v>
      </c>
      <c r="D3167" s="22" t="s">
        <v>3886</v>
      </c>
      <c r="E3167" s="41" t="s">
        <v>3885</v>
      </c>
      <c r="F3167" s="23"/>
      <c r="G3167" s="22">
        <v>8</v>
      </c>
      <c r="H3167" s="22">
        <v>200</v>
      </c>
      <c r="I3167" s="22">
        <v>94</v>
      </c>
      <c r="J3167" s="22">
        <v>7</v>
      </c>
      <c r="K3167" s="22">
        <v>66</v>
      </c>
      <c r="L3167" s="28">
        <f t="shared" si="142"/>
        <v>13.875280999999999</v>
      </c>
      <c r="M3167" s="22">
        <v>0.37</v>
      </c>
      <c r="N3167" s="22"/>
      <c r="O3167" s="20"/>
      <c r="P3167" s="20"/>
      <c r="Q3167" s="20"/>
      <c r="W3167" s="1" t="s">
        <v>496</v>
      </c>
      <c r="X3167" s="34">
        <v>41431</v>
      </c>
      <c r="Z3167" s="9">
        <v>0</v>
      </c>
      <c r="AA3167" t="s">
        <v>4172</v>
      </c>
      <c r="AD3167" s="22">
        <v>0.49</v>
      </c>
    </row>
    <row r="3168" spans="1:30" s="21" customFormat="1">
      <c r="A3168" s="22">
        <v>6.5</v>
      </c>
      <c r="B3168" s="9" t="str">
        <f t="shared" si="143"/>
        <v>B&amp;C 6PEV13</v>
      </c>
      <c r="C3168" s="22" t="s">
        <v>3873</v>
      </c>
      <c r="D3168" s="22" t="s">
        <v>3888</v>
      </c>
      <c r="E3168" s="41" t="s">
        <v>3887</v>
      </c>
      <c r="F3168" s="23"/>
      <c r="G3168" s="22">
        <v>8</v>
      </c>
      <c r="H3168" s="22">
        <v>120</v>
      </c>
      <c r="I3168" s="22">
        <v>99</v>
      </c>
      <c r="J3168" s="22">
        <v>0.6</v>
      </c>
      <c r="K3168" s="22">
        <v>126</v>
      </c>
      <c r="L3168" s="28">
        <f t="shared" si="142"/>
        <v>5.9465490000000001</v>
      </c>
      <c r="M3168" s="22">
        <v>0.36</v>
      </c>
      <c r="N3168" s="22"/>
      <c r="O3168" s="20"/>
      <c r="P3168" s="20"/>
      <c r="Q3168" s="20"/>
      <c r="W3168" s="1" t="s">
        <v>496</v>
      </c>
      <c r="X3168" s="34">
        <v>41431</v>
      </c>
      <c r="Z3168" s="9">
        <v>0</v>
      </c>
      <c r="AA3168" t="s">
        <v>4172</v>
      </c>
      <c r="AD3168" s="22">
        <v>0.21</v>
      </c>
    </row>
    <row r="3169" spans="1:30" s="21" customFormat="1">
      <c r="A3169" s="22">
        <v>6.5</v>
      </c>
      <c r="B3169" s="9" t="str">
        <f t="shared" si="143"/>
        <v>B&amp;C 6MD38</v>
      </c>
      <c r="C3169" s="22" t="s">
        <v>3873</v>
      </c>
      <c r="D3169" s="22" t="s">
        <v>3890</v>
      </c>
      <c r="E3169" s="41" t="s">
        <v>3889</v>
      </c>
      <c r="F3169" s="23"/>
      <c r="G3169" s="22">
        <v>8</v>
      </c>
      <c r="H3169" s="22">
        <v>120</v>
      </c>
      <c r="I3169" s="22">
        <v>96</v>
      </c>
      <c r="J3169" s="22">
        <v>2</v>
      </c>
      <c r="K3169" s="22">
        <v>130</v>
      </c>
      <c r="L3169" s="28">
        <f t="shared" si="142"/>
        <v>2.83169</v>
      </c>
      <c r="M3169" s="22">
        <v>0.44</v>
      </c>
      <c r="N3169" s="22"/>
      <c r="O3169" s="20"/>
      <c r="P3169" s="20"/>
      <c r="Q3169" s="20"/>
      <c r="W3169" s="1" t="s">
        <v>496</v>
      </c>
      <c r="X3169" s="34">
        <v>41431</v>
      </c>
      <c r="Z3169" s="9">
        <v>0</v>
      </c>
      <c r="AA3169" t="s">
        <v>4172</v>
      </c>
      <c r="AD3169" s="22">
        <v>0.1</v>
      </c>
    </row>
    <row r="3170" spans="1:30" s="21" customFormat="1">
      <c r="A3170" s="22">
        <v>8</v>
      </c>
      <c r="B3170" s="9" t="str">
        <f t="shared" si="143"/>
        <v>B&amp;C 8PE21</v>
      </c>
      <c r="C3170" s="22" t="s">
        <v>3873</v>
      </c>
      <c r="D3170" s="22" t="s">
        <v>3892</v>
      </c>
      <c r="E3170" s="41" t="s">
        <v>3891</v>
      </c>
      <c r="F3170" s="23"/>
      <c r="G3170" s="22">
        <v>8</v>
      </c>
      <c r="H3170" s="22">
        <v>200</v>
      </c>
      <c r="I3170" s="22">
        <v>98</v>
      </c>
      <c r="J3170" s="22">
        <v>1</v>
      </c>
      <c r="K3170" s="22">
        <v>87.5</v>
      </c>
      <c r="L3170" s="28">
        <f t="shared" si="142"/>
        <v>13.025774</v>
      </c>
      <c r="M3170" s="22">
        <v>0.19</v>
      </c>
      <c r="N3170" s="22"/>
      <c r="O3170" s="20"/>
      <c r="P3170" s="20"/>
      <c r="Q3170" s="20"/>
      <c r="W3170" s="1" t="s">
        <v>496</v>
      </c>
      <c r="X3170" s="34">
        <v>41431</v>
      </c>
      <c r="Z3170" s="9">
        <v>0</v>
      </c>
      <c r="AA3170" t="s">
        <v>4172</v>
      </c>
      <c r="AD3170" s="22">
        <v>0.46</v>
      </c>
    </row>
    <row r="3171" spans="1:30" s="21" customFormat="1">
      <c r="A3171" s="22">
        <v>8</v>
      </c>
      <c r="B3171" s="9" t="str">
        <f t="shared" si="143"/>
        <v>B&amp;C 8CXT</v>
      </c>
      <c r="C3171" s="22" t="s">
        <v>3873</v>
      </c>
      <c r="D3171" s="22" t="s">
        <v>3894</v>
      </c>
      <c r="E3171" s="41" t="s">
        <v>3893</v>
      </c>
      <c r="F3171" s="23"/>
      <c r="G3171" s="22">
        <v>8</v>
      </c>
      <c r="H3171" s="22">
        <v>200</v>
      </c>
      <c r="I3171" s="22">
        <v>94</v>
      </c>
      <c r="J3171" s="22">
        <v>6</v>
      </c>
      <c r="K3171" s="22">
        <v>76</v>
      </c>
      <c r="L3171" s="28">
        <f t="shared" si="142"/>
        <v>11.32676</v>
      </c>
      <c r="M3171" s="22">
        <v>0.34</v>
      </c>
      <c r="N3171" s="22"/>
      <c r="O3171" s="20"/>
      <c r="P3171" s="20"/>
      <c r="Q3171" s="20"/>
      <c r="W3171" s="1" t="s">
        <v>496</v>
      </c>
      <c r="X3171" s="34">
        <v>41431</v>
      </c>
      <c r="Z3171" s="9">
        <v>0</v>
      </c>
      <c r="AA3171" t="s">
        <v>4172</v>
      </c>
      <c r="AD3171" s="22">
        <v>0.4</v>
      </c>
    </row>
    <row r="3172" spans="1:30" s="21" customFormat="1">
      <c r="A3172" s="22">
        <v>8</v>
      </c>
      <c r="B3172" s="9" t="str">
        <f t="shared" si="143"/>
        <v>B&amp;C 8PS21</v>
      </c>
      <c r="C3172" s="22" t="s">
        <v>3873</v>
      </c>
      <c r="D3172" s="22" t="s">
        <v>3896</v>
      </c>
      <c r="E3172" s="41" t="s">
        <v>3895</v>
      </c>
      <c r="F3172" s="23"/>
      <c r="G3172" s="22">
        <v>8</v>
      </c>
      <c r="H3172" s="22">
        <v>200</v>
      </c>
      <c r="I3172" s="22">
        <v>94</v>
      </c>
      <c r="J3172" s="22">
        <v>5</v>
      </c>
      <c r="K3172" s="22">
        <v>73</v>
      </c>
      <c r="L3172" s="28">
        <f t="shared" si="142"/>
        <v>14.15845</v>
      </c>
      <c r="M3172" s="22">
        <v>0.33</v>
      </c>
      <c r="N3172" s="22"/>
      <c r="O3172" s="20"/>
      <c r="P3172" s="20"/>
      <c r="Q3172" s="20"/>
      <c r="W3172" s="1" t="s">
        <v>496</v>
      </c>
      <c r="X3172" s="34">
        <v>41431</v>
      </c>
      <c r="Z3172" s="9">
        <v>0</v>
      </c>
      <c r="AA3172" t="s">
        <v>4172</v>
      </c>
      <c r="AD3172" s="22">
        <v>0.5</v>
      </c>
    </row>
    <row r="3173" spans="1:30" s="21" customFormat="1">
      <c r="A3173" s="22">
        <v>10</v>
      </c>
      <c r="B3173" s="9" t="str">
        <f t="shared" si="143"/>
        <v>B&amp;C 10MD26</v>
      </c>
      <c r="C3173" s="22" t="s">
        <v>3873</v>
      </c>
      <c r="D3173" s="22" t="s">
        <v>3898</v>
      </c>
      <c r="E3173" s="41" t="s">
        <v>3897</v>
      </c>
      <c r="F3173" s="23"/>
      <c r="G3173" s="22">
        <v>8</v>
      </c>
      <c r="H3173" s="22">
        <v>350</v>
      </c>
      <c r="I3173" s="22">
        <v>100</v>
      </c>
      <c r="J3173" s="22">
        <v>1.5</v>
      </c>
      <c r="K3173" s="22">
        <v>76</v>
      </c>
      <c r="L3173" s="28">
        <f t="shared" si="142"/>
        <v>20.104998999999999</v>
      </c>
      <c r="M3173" s="22">
        <v>0.21</v>
      </c>
      <c r="N3173" s="22"/>
      <c r="O3173" s="20"/>
      <c r="P3173" s="20"/>
      <c r="Q3173" s="20"/>
      <c r="W3173" s="1" t="s">
        <v>496</v>
      </c>
      <c r="X3173" s="34">
        <v>41431</v>
      </c>
      <c r="Z3173" s="9">
        <v>0</v>
      </c>
      <c r="AA3173" t="s">
        <v>4172</v>
      </c>
      <c r="AD3173" s="22">
        <v>0.71</v>
      </c>
    </row>
    <row r="3174" spans="1:30" s="21" customFormat="1">
      <c r="A3174" s="22">
        <v>10</v>
      </c>
      <c r="B3174" s="9" t="str">
        <f t="shared" si="143"/>
        <v>B&amp;C 10PLB76</v>
      </c>
      <c r="C3174" s="22" t="s">
        <v>3873</v>
      </c>
      <c r="D3174" s="22" t="s">
        <v>3900</v>
      </c>
      <c r="E3174" s="41" t="s">
        <v>3899</v>
      </c>
      <c r="F3174" s="23"/>
      <c r="G3174" s="22">
        <v>8</v>
      </c>
      <c r="H3174" s="22">
        <v>400</v>
      </c>
      <c r="I3174" s="22">
        <v>98</v>
      </c>
      <c r="J3174" s="22">
        <v>6</v>
      </c>
      <c r="K3174" s="22">
        <v>52</v>
      </c>
      <c r="L3174" s="28">
        <f t="shared" si="142"/>
        <v>31.148590000000002</v>
      </c>
      <c r="M3174" s="22">
        <v>0.19</v>
      </c>
      <c r="N3174" s="22"/>
      <c r="O3174" s="20"/>
      <c r="P3174" s="20"/>
      <c r="Q3174" s="20"/>
      <c r="W3174" s="1" t="s">
        <v>496</v>
      </c>
      <c r="X3174" s="34">
        <v>41431</v>
      </c>
      <c r="Z3174" s="9">
        <v>0</v>
      </c>
      <c r="AA3174" t="s">
        <v>4172</v>
      </c>
      <c r="AD3174" s="22">
        <v>1.1000000000000001</v>
      </c>
    </row>
    <row r="3175" spans="1:30" s="21" customFormat="1">
      <c r="A3175" s="22">
        <v>12</v>
      </c>
      <c r="B3175" s="9" t="str">
        <f t="shared" si="143"/>
        <v>B&amp;C 12PE32</v>
      </c>
      <c r="C3175" s="22" t="s">
        <v>3873</v>
      </c>
      <c r="D3175" s="22" t="s">
        <v>3902</v>
      </c>
      <c r="E3175" s="41" t="s">
        <v>3901</v>
      </c>
      <c r="F3175" s="23"/>
      <c r="G3175" s="22">
        <v>8</v>
      </c>
      <c r="H3175" s="22">
        <v>250</v>
      </c>
      <c r="I3175" s="22">
        <v>101.5</v>
      </c>
      <c r="J3175" s="22">
        <v>2.8</v>
      </c>
      <c r="K3175" s="22">
        <v>51</v>
      </c>
      <c r="L3175" s="28">
        <f t="shared" si="142"/>
        <v>100.808164</v>
      </c>
      <c r="M3175" s="22">
        <v>0.18</v>
      </c>
      <c r="N3175" s="22"/>
      <c r="O3175" s="20"/>
      <c r="P3175" s="20"/>
      <c r="Q3175" s="20"/>
      <c r="W3175" s="1" t="s">
        <v>496</v>
      </c>
      <c r="X3175" s="34">
        <v>41431</v>
      </c>
      <c r="Z3175" s="9">
        <v>0</v>
      </c>
      <c r="AA3175" t="s">
        <v>4172</v>
      </c>
      <c r="AD3175" s="22">
        <v>3.56</v>
      </c>
    </row>
    <row r="3176" spans="1:30" s="21" customFormat="1">
      <c r="A3176" s="22">
        <v>12</v>
      </c>
      <c r="B3176" s="9" t="str">
        <f t="shared" si="143"/>
        <v>B&amp;C 12PLB76</v>
      </c>
      <c r="C3176" s="22" t="s">
        <v>3873</v>
      </c>
      <c r="D3176" s="22" t="s">
        <v>3904</v>
      </c>
      <c r="E3176" s="41" t="s">
        <v>3903</v>
      </c>
      <c r="F3176" s="23"/>
      <c r="G3176" s="22">
        <v>8</v>
      </c>
      <c r="H3176" s="22">
        <v>350</v>
      </c>
      <c r="I3176" s="22">
        <v>98.5</v>
      </c>
      <c r="J3176" s="22">
        <v>5</v>
      </c>
      <c r="K3176" s="22">
        <v>50</v>
      </c>
      <c r="L3176" s="28">
        <f t="shared" si="142"/>
        <v>73.623940000000005</v>
      </c>
      <c r="M3176" s="22">
        <v>0.23</v>
      </c>
      <c r="N3176" s="22"/>
      <c r="O3176" s="20"/>
      <c r="P3176" s="20"/>
      <c r="Q3176" s="20"/>
      <c r="W3176" s="1" t="s">
        <v>496</v>
      </c>
      <c r="X3176" s="34">
        <v>41431</v>
      </c>
      <c r="Z3176" s="9">
        <v>0</v>
      </c>
      <c r="AA3176" t="s">
        <v>4172</v>
      </c>
      <c r="AD3176" s="22">
        <v>2.6</v>
      </c>
    </row>
    <row r="3177" spans="1:30" s="21" customFormat="1">
      <c r="A3177" s="22">
        <v>12</v>
      </c>
      <c r="B3177" s="9" t="str">
        <f t="shared" si="143"/>
        <v>B&amp;C 12PS100</v>
      </c>
      <c r="C3177" s="22" t="s">
        <v>3873</v>
      </c>
      <c r="D3177" s="22" t="s">
        <v>3906</v>
      </c>
      <c r="E3177" s="41" t="s">
        <v>3905</v>
      </c>
      <c r="F3177" s="23"/>
      <c r="G3177" s="22">
        <v>8</v>
      </c>
      <c r="H3177" s="22">
        <v>700</v>
      </c>
      <c r="I3177" s="22">
        <v>93</v>
      </c>
      <c r="J3177" s="22">
        <v>8</v>
      </c>
      <c r="K3177" s="22">
        <v>44</v>
      </c>
      <c r="L3177" s="28">
        <f t="shared" si="142"/>
        <v>45.307040000000001</v>
      </c>
      <c r="M3177" s="22">
        <v>0.27</v>
      </c>
      <c r="N3177" s="22"/>
      <c r="O3177" s="20"/>
      <c r="P3177" s="20"/>
      <c r="Q3177" s="20"/>
      <c r="W3177" s="1" t="s">
        <v>496</v>
      </c>
      <c r="X3177" s="34">
        <v>41431</v>
      </c>
      <c r="Z3177" s="9">
        <v>0</v>
      </c>
      <c r="AA3177" t="s">
        <v>4172</v>
      </c>
      <c r="AD3177" s="22">
        <v>1.6</v>
      </c>
    </row>
    <row r="3178" spans="1:30" s="21" customFormat="1">
      <c r="A3178" s="22">
        <v>15</v>
      </c>
      <c r="B3178" s="9" t="str">
        <f t="shared" si="143"/>
        <v>B&amp;C 15PS76</v>
      </c>
      <c r="C3178" s="22" t="s">
        <v>3873</v>
      </c>
      <c r="D3178" s="22" t="s">
        <v>3908</v>
      </c>
      <c r="E3178" s="41" t="s">
        <v>3907</v>
      </c>
      <c r="F3178" s="23"/>
      <c r="G3178" s="22">
        <v>8</v>
      </c>
      <c r="H3178" s="22">
        <v>550</v>
      </c>
      <c r="I3178" s="22">
        <v>99</v>
      </c>
      <c r="J3178" s="22">
        <v>7.5</v>
      </c>
      <c r="K3178" s="22">
        <v>38</v>
      </c>
      <c r="L3178" s="28">
        <f t="shared" si="142"/>
        <v>161.40633</v>
      </c>
      <c r="M3178" s="22">
        <v>0.26</v>
      </c>
      <c r="N3178" s="22"/>
      <c r="O3178" s="20"/>
      <c r="P3178" s="20"/>
      <c r="Q3178" s="20"/>
      <c r="W3178" s="1" t="s">
        <v>496</v>
      </c>
      <c r="X3178" s="34">
        <v>41431</v>
      </c>
      <c r="Z3178" s="9">
        <v>0</v>
      </c>
      <c r="AA3178" t="s">
        <v>4172</v>
      </c>
      <c r="AD3178" s="22">
        <v>5.7</v>
      </c>
    </row>
    <row r="3179" spans="1:30" s="21" customFormat="1">
      <c r="A3179" s="22">
        <v>15</v>
      </c>
      <c r="B3179" s="9" t="str">
        <f t="shared" si="143"/>
        <v>B&amp;C 15PL100</v>
      </c>
      <c r="C3179" s="22" t="s">
        <v>3873</v>
      </c>
      <c r="D3179" s="22" t="s">
        <v>3910</v>
      </c>
      <c r="E3179" s="41" t="s">
        <v>3909</v>
      </c>
      <c r="F3179" s="23"/>
      <c r="G3179" s="22">
        <v>8</v>
      </c>
      <c r="H3179" s="22">
        <v>700</v>
      </c>
      <c r="I3179" s="22">
        <v>97</v>
      </c>
      <c r="J3179" s="22">
        <v>7</v>
      </c>
      <c r="K3179" s="22">
        <v>37</v>
      </c>
      <c r="L3179" s="28">
        <f t="shared" si="142"/>
        <v>152.91126</v>
      </c>
      <c r="M3179" s="22">
        <v>0.2</v>
      </c>
      <c r="N3179" s="22"/>
      <c r="O3179" s="20"/>
      <c r="P3179" s="20"/>
      <c r="Q3179" s="20"/>
      <c r="W3179" s="1" t="s">
        <v>496</v>
      </c>
      <c r="X3179" s="34">
        <v>41431</v>
      </c>
      <c r="Z3179" s="9">
        <v>0</v>
      </c>
      <c r="AA3179" t="s">
        <v>4172</v>
      </c>
      <c r="AD3179" s="22">
        <v>5.4</v>
      </c>
    </row>
    <row r="3180" spans="1:30" s="21" customFormat="1">
      <c r="A3180" s="22">
        <v>15</v>
      </c>
      <c r="B3180" s="9" t="str">
        <f t="shared" si="143"/>
        <v>B&amp;C 15TBX100</v>
      </c>
      <c r="C3180" s="22" t="s">
        <v>3873</v>
      </c>
      <c r="D3180" s="22" t="s">
        <v>3912</v>
      </c>
      <c r="E3180" s="41" t="s">
        <v>3911</v>
      </c>
      <c r="F3180" s="23"/>
      <c r="G3180" s="22">
        <v>8</v>
      </c>
      <c r="H3180" s="22">
        <v>1000</v>
      </c>
      <c r="I3180" s="22">
        <v>96</v>
      </c>
      <c r="J3180" s="22">
        <v>9</v>
      </c>
      <c r="K3180" s="22">
        <v>35</v>
      </c>
      <c r="L3180" s="28">
        <f t="shared" si="142"/>
        <v>110.43590999999999</v>
      </c>
      <c r="M3180" s="22">
        <v>0.28000000000000003</v>
      </c>
      <c r="N3180" s="22"/>
      <c r="O3180" s="20"/>
      <c r="P3180" s="20"/>
      <c r="Q3180" s="20"/>
      <c r="W3180" s="1" t="s">
        <v>496</v>
      </c>
      <c r="X3180" s="34">
        <v>41431</v>
      </c>
      <c r="Z3180" s="9">
        <v>0</v>
      </c>
      <c r="AA3180" t="s">
        <v>4172</v>
      </c>
      <c r="AD3180" s="22">
        <v>3.9</v>
      </c>
    </row>
    <row r="3181" spans="1:30" s="21" customFormat="1">
      <c r="A3181" s="22">
        <v>15</v>
      </c>
      <c r="B3181" s="9" t="str">
        <f t="shared" si="143"/>
        <v>B&amp;C 15PZB100</v>
      </c>
      <c r="C3181" s="22" t="s">
        <v>3873</v>
      </c>
      <c r="D3181" s="22" t="s">
        <v>3914</v>
      </c>
      <c r="E3181" s="41" t="s">
        <v>3913</v>
      </c>
      <c r="F3181" s="23"/>
      <c r="G3181" s="22">
        <v>8</v>
      </c>
      <c r="H3181" s="22">
        <v>700</v>
      </c>
      <c r="I3181" s="22">
        <v>97</v>
      </c>
      <c r="J3181" s="22">
        <v>8</v>
      </c>
      <c r="K3181" s="22">
        <v>39</v>
      </c>
      <c r="L3181" s="28">
        <f t="shared" si="142"/>
        <v>107.60422</v>
      </c>
      <c r="M3181" s="22">
        <v>0.28999999999999998</v>
      </c>
      <c r="N3181" s="22"/>
      <c r="O3181" s="20"/>
      <c r="P3181" s="20"/>
      <c r="Q3181" s="20"/>
      <c r="W3181" s="1" t="s">
        <v>496</v>
      </c>
      <c r="X3181" s="34">
        <v>41431</v>
      </c>
      <c r="Z3181" s="9">
        <v>0</v>
      </c>
      <c r="AA3181" t="s">
        <v>4172</v>
      </c>
      <c r="AD3181" s="22">
        <v>3.8</v>
      </c>
    </row>
    <row r="3182" spans="1:30" s="21" customFormat="1">
      <c r="A3182" s="22">
        <v>15</v>
      </c>
      <c r="B3182" s="9" t="str">
        <f t="shared" si="143"/>
        <v>B&amp;C 15PS100</v>
      </c>
      <c r="C3182" s="22" t="s">
        <v>3873</v>
      </c>
      <c r="D3182" s="22" t="s">
        <v>3916</v>
      </c>
      <c r="E3182" s="41" t="s">
        <v>3915</v>
      </c>
      <c r="F3182" s="23"/>
      <c r="G3182" s="22">
        <v>8</v>
      </c>
      <c r="H3182" s="22">
        <v>700</v>
      </c>
      <c r="I3182" s="22">
        <v>94.5</v>
      </c>
      <c r="J3182" s="22">
        <v>8</v>
      </c>
      <c r="K3182" s="22">
        <v>33</v>
      </c>
      <c r="L3182" s="28">
        <f t="shared" si="142"/>
        <v>150.07956999999999</v>
      </c>
      <c r="M3182" s="22">
        <v>0.31</v>
      </c>
      <c r="N3182" s="22"/>
      <c r="O3182" s="20"/>
      <c r="P3182" s="20"/>
      <c r="Q3182" s="20"/>
      <c r="W3182" s="1" t="s">
        <v>496</v>
      </c>
      <c r="X3182" s="34">
        <v>41431</v>
      </c>
      <c r="Z3182" s="9">
        <v>0</v>
      </c>
      <c r="AA3182" t="s">
        <v>4172</v>
      </c>
      <c r="AD3182" s="22">
        <v>5.3</v>
      </c>
    </row>
    <row r="3183" spans="1:30" s="21" customFormat="1">
      <c r="A3183" s="22">
        <v>18</v>
      </c>
      <c r="B3183" s="9" t="str">
        <f t="shared" si="143"/>
        <v>B&amp;C 18PS76</v>
      </c>
      <c r="C3183" s="22" t="s">
        <v>3873</v>
      </c>
      <c r="D3183" s="22" t="s">
        <v>3918</v>
      </c>
      <c r="E3183" s="41" t="s">
        <v>3917</v>
      </c>
      <c r="F3183" s="23"/>
      <c r="G3183" s="22">
        <v>8</v>
      </c>
      <c r="H3183" s="22">
        <v>600</v>
      </c>
      <c r="I3183" s="22">
        <v>99</v>
      </c>
      <c r="J3183" s="22">
        <v>7</v>
      </c>
      <c r="K3183" s="22">
        <v>39</v>
      </c>
      <c r="L3183" s="28">
        <f t="shared" si="142"/>
        <v>203.88168000000002</v>
      </c>
      <c r="M3183" s="22">
        <v>0.27</v>
      </c>
      <c r="N3183" s="22"/>
      <c r="O3183" s="20"/>
      <c r="P3183" s="20"/>
      <c r="Q3183" s="20"/>
      <c r="W3183" s="1" t="s">
        <v>496</v>
      </c>
      <c r="X3183" s="34">
        <v>41431</v>
      </c>
      <c r="Z3183" s="9">
        <v>0</v>
      </c>
      <c r="AA3183" t="s">
        <v>4172</v>
      </c>
      <c r="AD3183" s="22">
        <v>7.2</v>
      </c>
    </row>
    <row r="3184" spans="1:30" s="21" customFormat="1">
      <c r="A3184" s="22">
        <v>18</v>
      </c>
      <c r="B3184" s="9" t="str">
        <f t="shared" si="143"/>
        <v>B&amp;C 18TBX100</v>
      </c>
      <c r="C3184" s="22" t="s">
        <v>3873</v>
      </c>
      <c r="D3184" s="22" t="s">
        <v>3920</v>
      </c>
      <c r="E3184" s="41" t="s">
        <v>3919</v>
      </c>
      <c r="F3184" s="23"/>
      <c r="G3184" s="22">
        <v>8</v>
      </c>
      <c r="H3184" s="22">
        <v>1000</v>
      </c>
      <c r="I3184" s="22">
        <v>97</v>
      </c>
      <c r="J3184" s="22">
        <v>10</v>
      </c>
      <c r="K3184" s="22">
        <v>34</v>
      </c>
      <c r="L3184" s="28">
        <f t="shared" si="142"/>
        <v>212.37675000000002</v>
      </c>
      <c r="M3184" s="22">
        <v>0.35</v>
      </c>
      <c r="N3184" s="22"/>
      <c r="O3184" s="20"/>
      <c r="P3184" s="20"/>
      <c r="Q3184" s="20"/>
      <c r="W3184" s="1" t="s">
        <v>496</v>
      </c>
      <c r="X3184" s="34">
        <v>41431</v>
      </c>
      <c r="Z3184" s="9">
        <v>0</v>
      </c>
      <c r="AA3184" t="s">
        <v>4172</v>
      </c>
      <c r="AD3184" s="22">
        <v>7.5</v>
      </c>
    </row>
    <row r="3185" spans="1:30" s="21" customFormat="1">
      <c r="A3185" s="22">
        <v>18</v>
      </c>
      <c r="B3185" s="9" t="str">
        <f t="shared" si="143"/>
        <v>B&amp;C 18PZB100</v>
      </c>
      <c r="C3185" s="22" t="s">
        <v>3873</v>
      </c>
      <c r="D3185" s="22" t="s">
        <v>3922</v>
      </c>
      <c r="E3185" s="41" t="s">
        <v>3921</v>
      </c>
      <c r="F3185" s="23"/>
      <c r="G3185" s="22">
        <v>8</v>
      </c>
      <c r="H3185" s="22">
        <v>700</v>
      </c>
      <c r="I3185" s="22">
        <v>97</v>
      </c>
      <c r="J3185" s="22">
        <v>8</v>
      </c>
      <c r="K3185" s="22">
        <v>30</v>
      </c>
      <c r="L3185" s="28">
        <f t="shared" si="142"/>
        <v>155.74295000000001</v>
      </c>
      <c r="M3185" s="22">
        <v>0.24</v>
      </c>
      <c r="N3185" s="22"/>
      <c r="O3185" s="20"/>
      <c r="P3185" s="20"/>
      <c r="Q3185" s="20"/>
      <c r="W3185" s="1" t="s">
        <v>496</v>
      </c>
      <c r="X3185" s="34">
        <v>41431</v>
      </c>
      <c r="Z3185" s="9">
        <v>0</v>
      </c>
      <c r="AA3185" t="s">
        <v>4172</v>
      </c>
      <c r="AD3185" s="22">
        <v>5.5</v>
      </c>
    </row>
    <row r="3186" spans="1:30" s="21" customFormat="1">
      <c r="A3186" s="22">
        <v>10</v>
      </c>
      <c r="B3186" s="9" t="str">
        <f t="shared" si="143"/>
        <v>B&amp;C 10HPL64</v>
      </c>
      <c r="C3186" s="22" t="s">
        <v>3873</v>
      </c>
      <c r="D3186" s="22" t="s">
        <v>3924</v>
      </c>
      <c r="E3186" s="41" t="s">
        <v>3923</v>
      </c>
      <c r="F3186" s="23"/>
      <c r="G3186" s="22">
        <v>8</v>
      </c>
      <c r="H3186" s="22">
        <v>200</v>
      </c>
      <c r="I3186" s="22">
        <v>98.5</v>
      </c>
      <c r="J3186" s="22">
        <v>4</v>
      </c>
      <c r="K3186" s="22">
        <v>61</v>
      </c>
      <c r="L3186" s="28">
        <f t="shared" si="142"/>
        <v>31.148590000000002</v>
      </c>
      <c r="M3186" s="22">
        <v>0.31</v>
      </c>
      <c r="N3186" s="22"/>
      <c r="O3186" s="20"/>
      <c r="P3186" s="20"/>
      <c r="Q3186" s="20"/>
      <c r="W3186" s="1" t="s">
        <v>496</v>
      </c>
      <c r="X3186" s="34">
        <v>41431</v>
      </c>
      <c r="Z3186" s="9">
        <v>0</v>
      </c>
      <c r="AA3186" t="s">
        <v>4172</v>
      </c>
      <c r="AD3186" s="22">
        <v>1.1000000000000001</v>
      </c>
    </row>
    <row r="3187" spans="1:30" s="21" customFormat="1">
      <c r="A3187" s="22">
        <v>10</v>
      </c>
      <c r="B3187" s="9" t="str">
        <f t="shared" si="143"/>
        <v>B&amp;C 10NW64</v>
      </c>
      <c r="C3187" s="22" t="s">
        <v>3873</v>
      </c>
      <c r="D3187" s="22" t="s">
        <v>3926</v>
      </c>
      <c r="E3187" s="41" t="s">
        <v>3925</v>
      </c>
      <c r="F3187" s="23"/>
      <c r="G3187" s="22">
        <v>8</v>
      </c>
      <c r="H3187" s="22">
        <v>300</v>
      </c>
      <c r="I3187" s="22">
        <v>96</v>
      </c>
      <c r="J3187" s="22">
        <v>8</v>
      </c>
      <c r="K3187" s="22">
        <v>50</v>
      </c>
      <c r="L3187" s="28">
        <f t="shared" si="142"/>
        <v>26.901054999999999</v>
      </c>
      <c r="M3187" s="22">
        <v>0.26</v>
      </c>
      <c r="N3187" s="22"/>
      <c r="O3187" s="20"/>
      <c r="P3187" s="20"/>
      <c r="Q3187" s="20"/>
      <c r="W3187" s="1" t="s">
        <v>496</v>
      </c>
      <c r="X3187" s="34">
        <v>41431</v>
      </c>
      <c r="Z3187" s="9">
        <v>0</v>
      </c>
      <c r="AA3187" t="s">
        <v>4172</v>
      </c>
      <c r="AD3187" s="22">
        <v>0.95</v>
      </c>
    </row>
    <row r="3188" spans="1:30" s="21" customFormat="1">
      <c r="A3188" s="22">
        <v>12</v>
      </c>
      <c r="B3188" s="9" t="str">
        <f t="shared" si="143"/>
        <v>B&amp;C 12HPL76</v>
      </c>
      <c r="C3188" s="22" t="s">
        <v>3873</v>
      </c>
      <c r="D3188" s="22" t="s">
        <v>3928</v>
      </c>
      <c r="E3188" s="41" t="s">
        <v>3927</v>
      </c>
      <c r="F3188" s="23"/>
      <c r="G3188" s="22">
        <v>8</v>
      </c>
      <c r="H3188" s="22">
        <v>350</v>
      </c>
      <c r="I3188" s="22">
        <v>99</v>
      </c>
      <c r="J3188" s="22">
        <v>4</v>
      </c>
      <c r="K3188" s="22">
        <v>49</v>
      </c>
      <c r="L3188" s="28">
        <f t="shared" si="142"/>
        <v>90.614080000000001</v>
      </c>
      <c r="M3188" s="22">
        <v>0.25</v>
      </c>
      <c r="N3188" s="22"/>
      <c r="O3188" s="20"/>
      <c r="P3188" s="20"/>
      <c r="Q3188" s="20"/>
      <c r="W3188" s="1" t="s">
        <v>496</v>
      </c>
      <c r="X3188" s="34">
        <v>41431</v>
      </c>
      <c r="Z3188" s="9">
        <v>0</v>
      </c>
      <c r="AA3188" t="s">
        <v>4172</v>
      </c>
      <c r="AD3188" s="22">
        <v>3.2</v>
      </c>
    </row>
    <row r="3189" spans="1:30" s="21" customFormat="1">
      <c r="A3189" s="22">
        <v>12</v>
      </c>
      <c r="B3189" s="9" t="str">
        <f t="shared" si="143"/>
        <v>B&amp;C 12NW76</v>
      </c>
      <c r="C3189" s="22" t="s">
        <v>3873</v>
      </c>
      <c r="D3189" s="22" t="s">
        <v>3930</v>
      </c>
      <c r="E3189" s="41" t="s">
        <v>3929</v>
      </c>
      <c r="F3189" s="23"/>
      <c r="G3189" s="22">
        <v>8</v>
      </c>
      <c r="H3189" s="22">
        <v>500</v>
      </c>
      <c r="I3189" s="22">
        <v>96.5</v>
      </c>
      <c r="J3189" s="22">
        <v>8</v>
      </c>
      <c r="K3189" s="22">
        <v>40</v>
      </c>
      <c r="L3189" s="28">
        <f t="shared" si="142"/>
        <v>76.455629999999999</v>
      </c>
      <c r="M3189" s="22">
        <v>0.16</v>
      </c>
      <c r="N3189" s="22"/>
      <c r="O3189" s="20"/>
      <c r="P3189" s="20"/>
      <c r="Q3189" s="20"/>
      <c r="W3189" s="1" t="s">
        <v>496</v>
      </c>
      <c r="X3189" s="34">
        <v>41431</v>
      </c>
      <c r="Z3189" s="9">
        <v>0</v>
      </c>
      <c r="AA3189" t="s">
        <v>4172</v>
      </c>
      <c r="AD3189" s="22">
        <v>2.7</v>
      </c>
    </row>
    <row r="3190" spans="1:30" s="21" customFormat="1">
      <c r="A3190" s="22">
        <v>15</v>
      </c>
      <c r="B3190" s="9" t="str">
        <f t="shared" si="143"/>
        <v>B&amp;C 15HPL76W</v>
      </c>
      <c r="C3190" s="22" t="s">
        <v>3873</v>
      </c>
      <c r="D3190" s="22" t="s">
        <v>3932</v>
      </c>
      <c r="E3190" s="41" t="s">
        <v>3931</v>
      </c>
      <c r="F3190" s="23"/>
      <c r="G3190" s="22">
        <v>8</v>
      </c>
      <c r="H3190" s="22">
        <v>350</v>
      </c>
      <c r="I3190" s="22">
        <v>97</v>
      </c>
      <c r="J3190" s="22">
        <v>6</v>
      </c>
      <c r="K3190" s="22">
        <v>38</v>
      </c>
      <c r="L3190" s="28">
        <f t="shared" si="142"/>
        <v>155.74295000000001</v>
      </c>
      <c r="M3190" s="22">
        <v>0.41</v>
      </c>
      <c r="N3190" s="22"/>
      <c r="O3190" s="20"/>
      <c r="P3190" s="20"/>
      <c r="Q3190" s="20"/>
      <c r="W3190" s="1" t="s">
        <v>496</v>
      </c>
      <c r="X3190" s="34">
        <v>41431</v>
      </c>
      <c r="Z3190" s="9">
        <v>0</v>
      </c>
      <c r="AA3190" t="s">
        <v>4172</v>
      </c>
      <c r="AD3190" s="22">
        <v>5.5</v>
      </c>
    </row>
    <row r="3191" spans="1:30" s="21" customFormat="1">
      <c r="A3191" s="22">
        <v>15</v>
      </c>
      <c r="B3191" s="9" t="str">
        <f t="shared" si="143"/>
        <v>B&amp;C 15NDL76</v>
      </c>
      <c r="C3191" s="22" t="s">
        <v>3873</v>
      </c>
      <c r="D3191" s="22" t="s">
        <v>3934</v>
      </c>
      <c r="E3191" s="41" t="s">
        <v>3933</v>
      </c>
      <c r="F3191" s="23"/>
      <c r="G3191" s="22">
        <v>8</v>
      </c>
      <c r="H3191" s="22">
        <v>500</v>
      </c>
      <c r="I3191" s="22">
        <v>99.5</v>
      </c>
      <c r="J3191" s="22">
        <v>7</v>
      </c>
      <c r="K3191" s="22">
        <v>37</v>
      </c>
      <c r="L3191" s="28">
        <f t="shared" ref="L3191:L3254" si="145">AD3191*28.3169</f>
        <v>192.55492000000001</v>
      </c>
      <c r="M3191" s="22">
        <v>0.22</v>
      </c>
      <c r="N3191" s="22"/>
      <c r="O3191" s="20"/>
      <c r="P3191" s="20"/>
      <c r="Q3191" s="20"/>
      <c r="W3191" s="1" t="s">
        <v>496</v>
      </c>
      <c r="X3191" s="34">
        <v>41431</v>
      </c>
      <c r="Z3191" s="9">
        <v>0</v>
      </c>
      <c r="AA3191" t="s">
        <v>4172</v>
      </c>
      <c r="AD3191" s="22">
        <v>6.8</v>
      </c>
    </row>
    <row r="3192" spans="1:30" s="21" customFormat="1">
      <c r="A3192" s="22">
        <v>10</v>
      </c>
      <c r="B3192" s="9" t="str">
        <f t="shared" si="143"/>
        <v>B&amp;C 10NCX Coaxial</v>
      </c>
      <c r="C3192" s="22" t="s">
        <v>3873</v>
      </c>
      <c r="D3192" s="22" t="s">
        <v>3936</v>
      </c>
      <c r="E3192" s="41" t="s">
        <v>3935</v>
      </c>
      <c r="F3192" s="23"/>
      <c r="G3192" s="22">
        <v>8</v>
      </c>
      <c r="H3192" s="22">
        <v>200</v>
      </c>
      <c r="I3192" s="22">
        <v>94</v>
      </c>
      <c r="J3192" s="22">
        <v>3</v>
      </c>
      <c r="K3192" s="22">
        <v>57</v>
      </c>
      <c r="L3192" s="28">
        <f t="shared" si="145"/>
        <v>39.643659999999997</v>
      </c>
      <c r="M3192" s="22">
        <v>0.32</v>
      </c>
      <c r="N3192" s="22"/>
      <c r="O3192" s="20"/>
      <c r="P3192" s="20"/>
      <c r="Q3192" s="20"/>
      <c r="W3192" s="1" t="s">
        <v>496</v>
      </c>
      <c r="X3192" s="34">
        <v>41431</v>
      </c>
      <c r="Z3192" s="9">
        <v>0</v>
      </c>
      <c r="AA3192" t="s">
        <v>4172</v>
      </c>
      <c r="AD3192" s="22">
        <v>1.4</v>
      </c>
    </row>
    <row r="3193" spans="1:30" s="21" customFormat="1">
      <c r="A3193" s="22">
        <v>12</v>
      </c>
      <c r="B3193" s="9" t="str">
        <f t="shared" si="143"/>
        <v>B&amp;C 12NCX Coaxial</v>
      </c>
      <c r="C3193" s="22" t="s">
        <v>3873</v>
      </c>
      <c r="D3193" s="22" t="s">
        <v>3938</v>
      </c>
      <c r="E3193" s="41" t="s">
        <v>3937</v>
      </c>
      <c r="F3193" s="23"/>
      <c r="G3193" s="22">
        <v>8</v>
      </c>
      <c r="H3193" s="22">
        <v>200</v>
      </c>
      <c r="I3193" s="22">
        <v>96</v>
      </c>
      <c r="J3193" s="22">
        <v>3</v>
      </c>
      <c r="K3193" s="22">
        <v>59</v>
      </c>
      <c r="L3193" s="28">
        <f t="shared" si="145"/>
        <v>65.128869999999992</v>
      </c>
      <c r="M3193" s="22">
        <v>0.51</v>
      </c>
      <c r="N3193" s="22"/>
      <c r="O3193" s="20"/>
      <c r="P3193" s="20"/>
      <c r="Q3193" s="20"/>
      <c r="W3193" s="1" t="s">
        <v>496</v>
      </c>
      <c r="X3193" s="34">
        <v>41431</v>
      </c>
      <c r="Z3193" s="9">
        <v>0</v>
      </c>
      <c r="AA3193" t="s">
        <v>4172</v>
      </c>
      <c r="AD3193" s="22">
        <v>2.2999999999999998</v>
      </c>
    </row>
    <row r="3194" spans="1:30" s="21" customFormat="1">
      <c r="A3194" s="22">
        <v>21</v>
      </c>
      <c r="B3194" s="9" t="str">
        <f t="shared" si="143"/>
        <v>B&amp;C 21SW152-4</v>
      </c>
      <c r="C3194" s="22" t="s">
        <v>3873</v>
      </c>
      <c r="D3194" s="22" t="s">
        <v>3940</v>
      </c>
      <c r="E3194" s="41" t="s">
        <v>3939</v>
      </c>
      <c r="F3194" s="23"/>
      <c r="G3194" s="22">
        <v>4</v>
      </c>
      <c r="H3194" s="22">
        <v>2000</v>
      </c>
      <c r="I3194" s="22">
        <v>97</v>
      </c>
      <c r="J3194" s="22">
        <v>15</v>
      </c>
      <c r="K3194" s="22">
        <v>35</v>
      </c>
      <c r="L3194" s="28">
        <f t="shared" si="145"/>
        <v>174.14893500000002</v>
      </c>
      <c r="M3194" s="22">
        <v>0.32</v>
      </c>
      <c r="N3194" s="22"/>
      <c r="O3194" s="20"/>
      <c r="P3194" s="20"/>
      <c r="Q3194" s="20"/>
      <c r="W3194" s="1" t="s">
        <v>496</v>
      </c>
      <c r="X3194" s="34">
        <v>41431</v>
      </c>
      <c r="Z3194" s="9">
        <v>0</v>
      </c>
      <c r="AA3194" t="s">
        <v>4172</v>
      </c>
      <c r="AD3194" s="22">
        <v>6.15</v>
      </c>
    </row>
    <row r="3195" spans="1:30" s="21" customFormat="1">
      <c r="A3195" s="22">
        <v>12</v>
      </c>
      <c r="B3195" s="9" t="str">
        <f t="shared" si="143"/>
        <v>B&amp;C 12CL64</v>
      </c>
      <c r="C3195" s="22" t="s">
        <v>3873</v>
      </c>
      <c r="D3195" s="22" t="s">
        <v>3942</v>
      </c>
      <c r="E3195" s="41" t="s">
        <v>3941</v>
      </c>
      <c r="F3195" s="23"/>
      <c r="G3195" s="22">
        <v>8</v>
      </c>
      <c r="H3195" s="22">
        <v>250</v>
      </c>
      <c r="I3195" s="22">
        <v>98</v>
      </c>
      <c r="J3195" s="22">
        <v>4.5</v>
      </c>
      <c r="K3195" s="22">
        <v>52</v>
      </c>
      <c r="L3195" s="28">
        <f t="shared" si="145"/>
        <v>63.713025000000002</v>
      </c>
      <c r="M3195" s="22">
        <v>0.3</v>
      </c>
      <c r="N3195" s="22"/>
      <c r="O3195" s="20"/>
      <c r="P3195" s="20"/>
      <c r="Q3195" s="20"/>
      <c r="W3195" s="1" t="s">
        <v>496</v>
      </c>
      <c r="X3195" s="34">
        <v>41431</v>
      </c>
      <c r="Z3195" s="9">
        <v>0</v>
      </c>
      <c r="AA3195" t="s">
        <v>4172</v>
      </c>
      <c r="AD3195" s="22">
        <v>2.25</v>
      </c>
    </row>
    <row r="3196" spans="1:30" s="21" customFormat="1">
      <c r="A3196" s="22">
        <v>12</v>
      </c>
      <c r="B3196" s="9" t="str">
        <f t="shared" si="143"/>
        <v>B&amp;C 12CL76</v>
      </c>
      <c r="C3196" s="22" t="s">
        <v>3873</v>
      </c>
      <c r="D3196" s="22" t="s">
        <v>3944</v>
      </c>
      <c r="E3196" s="41" t="s">
        <v>3943</v>
      </c>
      <c r="F3196" s="23"/>
      <c r="G3196" s="22">
        <v>8</v>
      </c>
      <c r="H3196" s="22">
        <v>350</v>
      </c>
      <c r="I3196" s="22">
        <v>98.5</v>
      </c>
      <c r="J3196" s="22">
        <v>6</v>
      </c>
      <c r="K3196" s="22">
        <v>48</v>
      </c>
      <c r="L3196" s="28">
        <f t="shared" si="145"/>
        <v>59.465490000000003</v>
      </c>
      <c r="M3196" s="22">
        <v>0.21</v>
      </c>
      <c r="N3196" s="22"/>
      <c r="O3196" s="20"/>
      <c r="P3196" s="20"/>
      <c r="Q3196" s="20"/>
      <c r="W3196" s="1" t="s">
        <v>496</v>
      </c>
      <c r="X3196" s="34">
        <v>41431</v>
      </c>
      <c r="Z3196" s="9">
        <v>0</v>
      </c>
      <c r="AA3196" t="s">
        <v>4172</v>
      </c>
      <c r="AD3196" s="22">
        <v>2.1</v>
      </c>
    </row>
    <row r="3197" spans="1:30" s="21" customFormat="1">
      <c r="A3197" s="22">
        <v>8</v>
      </c>
      <c r="B3197" s="9" t="str">
        <f t="shared" si="143"/>
        <v>RCF L8S800</v>
      </c>
      <c r="C3197" s="22" t="s">
        <v>2770</v>
      </c>
      <c r="D3197" s="22" t="s">
        <v>3946</v>
      </c>
      <c r="E3197" s="41" t="s">
        <v>3945</v>
      </c>
      <c r="F3197" s="23"/>
      <c r="G3197" s="22">
        <v>8</v>
      </c>
      <c r="H3197" s="22">
        <v>170</v>
      </c>
      <c r="I3197" s="22">
        <v>93</v>
      </c>
      <c r="J3197" s="22">
        <v>5.8</v>
      </c>
      <c r="K3197" s="22">
        <v>60</v>
      </c>
      <c r="L3197" s="28">
        <f t="shared" si="145"/>
        <v>22.087182000000002</v>
      </c>
      <c r="M3197" s="22">
        <v>0.41</v>
      </c>
      <c r="N3197" s="22"/>
      <c r="O3197" s="20"/>
      <c r="P3197" s="20"/>
      <c r="Q3197" s="20"/>
      <c r="W3197" s="1" t="s">
        <v>496</v>
      </c>
      <c r="X3197" s="34">
        <v>41431</v>
      </c>
      <c r="Z3197" s="9">
        <v>0</v>
      </c>
      <c r="AA3197" t="s">
        <v>4172</v>
      </c>
      <c r="AD3197" s="22">
        <v>0.78</v>
      </c>
    </row>
    <row r="3198" spans="1:30" s="21" customFormat="1">
      <c r="A3198" s="22">
        <v>8</v>
      </c>
      <c r="B3198" s="9" t="str">
        <f t="shared" si="143"/>
        <v>RCF MB8G200</v>
      </c>
      <c r="C3198" s="22" t="s">
        <v>2770</v>
      </c>
      <c r="D3198" s="22" t="s">
        <v>3948</v>
      </c>
      <c r="E3198" s="41" t="s">
        <v>3947</v>
      </c>
      <c r="F3198" s="23"/>
      <c r="G3198" s="22">
        <v>8</v>
      </c>
      <c r="H3198" s="22">
        <v>200</v>
      </c>
      <c r="I3198" s="22">
        <v>94</v>
      </c>
      <c r="J3198" s="22">
        <v>6</v>
      </c>
      <c r="K3198" s="22">
        <v>76</v>
      </c>
      <c r="L3198" s="28">
        <f t="shared" si="145"/>
        <v>11.043591000000001</v>
      </c>
      <c r="M3198" s="22">
        <v>0.33</v>
      </c>
      <c r="N3198" s="22"/>
      <c r="O3198" s="20"/>
      <c r="P3198" s="20"/>
      <c r="Q3198" s="20"/>
      <c r="W3198" s="1" t="s">
        <v>496</v>
      </c>
      <c r="X3198" s="34">
        <v>41431</v>
      </c>
      <c r="Z3198" s="9">
        <v>0</v>
      </c>
      <c r="AA3198" t="s">
        <v>4172</v>
      </c>
      <c r="AD3198" s="22">
        <v>0.39</v>
      </c>
    </row>
    <row r="3199" spans="1:30" s="21" customFormat="1">
      <c r="A3199" s="22">
        <v>8</v>
      </c>
      <c r="B3199" s="9" t="str">
        <f t="shared" si="143"/>
        <v>RCF MR8N301</v>
      </c>
      <c r="C3199" s="22" t="s">
        <v>2770</v>
      </c>
      <c r="D3199" s="22" t="s">
        <v>3950</v>
      </c>
      <c r="E3199" s="41" t="s">
        <v>3949</v>
      </c>
      <c r="F3199" s="23"/>
      <c r="G3199" s="22">
        <v>8</v>
      </c>
      <c r="H3199" s="22">
        <v>200</v>
      </c>
      <c r="I3199" s="22">
        <v>102</v>
      </c>
      <c r="J3199" s="22">
        <v>0.6</v>
      </c>
      <c r="K3199" s="22">
        <v>250</v>
      </c>
      <c r="L3199" s="28">
        <f t="shared" si="145"/>
        <v>1.699014</v>
      </c>
      <c r="M3199" s="22">
        <v>0.37</v>
      </c>
      <c r="N3199" s="22"/>
      <c r="O3199" s="20"/>
      <c r="P3199" s="20"/>
      <c r="Q3199" s="20"/>
      <c r="W3199" s="1" t="s">
        <v>496</v>
      </c>
      <c r="X3199" s="34">
        <v>41431</v>
      </c>
      <c r="Z3199" s="9">
        <v>0</v>
      </c>
      <c r="AA3199" t="s">
        <v>4172</v>
      </c>
      <c r="AD3199" s="22">
        <v>0.06</v>
      </c>
    </row>
    <row r="3200" spans="1:30" s="21" customFormat="1">
      <c r="A3200" s="22">
        <v>10</v>
      </c>
      <c r="B3200" s="9" t="str">
        <f t="shared" si="143"/>
        <v>RCF L10/568H</v>
      </c>
      <c r="C3200" s="22" t="s">
        <v>2770</v>
      </c>
      <c r="D3200" s="22" t="s">
        <v>3952</v>
      </c>
      <c r="E3200" s="41" t="s">
        <v>3951</v>
      </c>
      <c r="F3200" s="23"/>
      <c r="G3200" s="22">
        <v>8</v>
      </c>
      <c r="H3200" s="22">
        <v>200</v>
      </c>
      <c r="I3200" s="22">
        <v>97.5</v>
      </c>
      <c r="J3200" s="22">
        <v>4.3</v>
      </c>
      <c r="K3200" s="22">
        <v>70</v>
      </c>
      <c r="L3200" s="28">
        <f t="shared" si="145"/>
        <v>29.449576</v>
      </c>
      <c r="M3200" s="22">
        <v>0.38</v>
      </c>
      <c r="N3200" s="22"/>
      <c r="O3200" s="20"/>
      <c r="P3200" s="20"/>
      <c r="Q3200" s="20"/>
      <c r="W3200" s="1" t="s">
        <v>496</v>
      </c>
      <c r="X3200" s="34">
        <v>41431</v>
      </c>
      <c r="Z3200" s="9">
        <v>0</v>
      </c>
      <c r="AA3200" t="s">
        <v>4172</v>
      </c>
      <c r="AD3200" s="22">
        <v>1.04</v>
      </c>
    </row>
    <row r="3201" spans="1:30" s="21" customFormat="1">
      <c r="A3201" s="22">
        <v>10</v>
      </c>
      <c r="B3201" s="9" t="str">
        <f t="shared" si="143"/>
        <v>RCF L10/750YK</v>
      </c>
      <c r="C3201" s="22" t="s">
        <v>2770</v>
      </c>
      <c r="D3201" s="22" t="s">
        <v>3954</v>
      </c>
      <c r="E3201" s="41" t="s">
        <v>3953</v>
      </c>
      <c r="F3201" s="23"/>
      <c r="G3201" s="22">
        <v>8</v>
      </c>
      <c r="H3201" s="22">
        <v>350</v>
      </c>
      <c r="I3201" s="22">
        <v>100</v>
      </c>
      <c r="J3201" s="22">
        <v>2.5</v>
      </c>
      <c r="K3201" s="22">
        <v>68</v>
      </c>
      <c r="L3201" s="28">
        <f t="shared" si="145"/>
        <v>26.051548</v>
      </c>
      <c r="M3201" s="22">
        <v>0.24</v>
      </c>
      <c r="N3201" s="22"/>
      <c r="O3201" s="20"/>
      <c r="P3201" s="20"/>
      <c r="Q3201" s="20"/>
      <c r="W3201" s="1" t="s">
        <v>496</v>
      </c>
      <c r="X3201" s="34">
        <v>41431</v>
      </c>
      <c r="Z3201" s="9">
        <v>0</v>
      </c>
      <c r="AA3201" t="s">
        <v>4172</v>
      </c>
      <c r="AD3201" s="22">
        <v>0.92</v>
      </c>
    </row>
    <row r="3202" spans="1:30" s="21" customFormat="1">
      <c r="A3202" s="22">
        <v>12</v>
      </c>
      <c r="B3202" s="9" t="str">
        <f t="shared" ref="B3202:B3265" si="146">CONCATENATE(C3202,CHAR(32),D3202)</f>
        <v>RCF L12/854K</v>
      </c>
      <c r="C3202" s="22" t="s">
        <v>2770</v>
      </c>
      <c r="D3202" s="22" t="s">
        <v>3956</v>
      </c>
      <c r="E3202" s="41" t="s">
        <v>3955</v>
      </c>
      <c r="F3202" s="23"/>
      <c r="G3202" s="22">
        <v>8</v>
      </c>
      <c r="H3202" s="22">
        <v>350</v>
      </c>
      <c r="I3202" s="22">
        <v>98</v>
      </c>
      <c r="J3202" s="22">
        <v>3</v>
      </c>
      <c r="K3202" s="22">
        <v>67</v>
      </c>
      <c r="L3202" s="28">
        <f t="shared" si="145"/>
        <v>58.049644999999998</v>
      </c>
      <c r="M3202" s="22">
        <v>0.38</v>
      </c>
      <c r="N3202" s="22"/>
      <c r="O3202" s="20"/>
      <c r="P3202" s="20"/>
      <c r="Q3202" s="20"/>
      <c r="W3202" s="1" t="s">
        <v>496</v>
      </c>
      <c r="X3202" s="34">
        <v>41431</v>
      </c>
      <c r="Z3202" s="9">
        <v>0</v>
      </c>
      <c r="AA3202" t="s">
        <v>4172</v>
      </c>
      <c r="AD3202" s="22">
        <v>2.0499999999999998</v>
      </c>
    </row>
    <row r="3203" spans="1:30" s="21" customFormat="1">
      <c r="A3203" s="22">
        <v>12</v>
      </c>
      <c r="B3203" s="9" t="str">
        <f t="shared" si="146"/>
        <v>RCF MB12G301</v>
      </c>
      <c r="C3203" s="22" t="s">
        <v>2770</v>
      </c>
      <c r="D3203" s="22" t="s">
        <v>3958</v>
      </c>
      <c r="E3203" s="41" t="s">
        <v>3957</v>
      </c>
      <c r="F3203" s="23"/>
      <c r="G3203" s="22">
        <v>8</v>
      </c>
      <c r="H3203" s="22">
        <v>400</v>
      </c>
      <c r="I3203" s="22">
        <v>98</v>
      </c>
      <c r="J3203" s="22">
        <v>5.5</v>
      </c>
      <c r="K3203" s="22">
        <v>53</v>
      </c>
      <c r="L3203" s="28">
        <f t="shared" si="145"/>
        <v>71.924925999999999</v>
      </c>
      <c r="M3203" s="22">
        <v>0.27</v>
      </c>
      <c r="N3203" s="22"/>
      <c r="O3203" s="20"/>
      <c r="P3203" s="20"/>
      <c r="Q3203" s="20"/>
      <c r="W3203" s="1" t="s">
        <v>496</v>
      </c>
      <c r="X3203" s="34">
        <v>41431</v>
      </c>
      <c r="Z3203" s="9">
        <v>0</v>
      </c>
      <c r="AA3203" t="s">
        <v>4172</v>
      </c>
      <c r="AD3203" s="22">
        <v>2.54</v>
      </c>
    </row>
    <row r="3204" spans="1:30" s="21" customFormat="1">
      <c r="A3204" s="22">
        <v>12</v>
      </c>
      <c r="B3204" s="9" t="str">
        <f t="shared" si="146"/>
        <v>RCF LF12G301</v>
      </c>
      <c r="C3204" s="22" t="s">
        <v>2770</v>
      </c>
      <c r="D3204" s="22" t="s">
        <v>3960</v>
      </c>
      <c r="E3204" s="41" t="s">
        <v>3959</v>
      </c>
      <c r="F3204" s="23"/>
      <c r="G3204" s="22">
        <v>8</v>
      </c>
      <c r="H3204" s="22">
        <v>450</v>
      </c>
      <c r="I3204" s="22">
        <v>97</v>
      </c>
      <c r="J3204" s="22">
        <v>6.8</v>
      </c>
      <c r="K3204" s="22">
        <v>43</v>
      </c>
      <c r="L3204" s="28">
        <f t="shared" si="145"/>
        <v>97.126967000000008</v>
      </c>
      <c r="M3204" s="22">
        <v>0.22</v>
      </c>
      <c r="N3204" s="22"/>
      <c r="O3204" s="20"/>
      <c r="P3204" s="20"/>
      <c r="Q3204" s="20"/>
      <c r="W3204" s="1" t="s">
        <v>496</v>
      </c>
      <c r="X3204" s="34">
        <v>41431</v>
      </c>
      <c r="Z3204" s="9">
        <v>0</v>
      </c>
      <c r="AA3204" t="s">
        <v>4172</v>
      </c>
      <c r="AD3204" s="22">
        <v>3.43</v>
      </c>
    </row>
    <row r="3205" spans="1:30" s="21" customFormat="1">
      <c r="A3205" s="22">
        <v>12</v>
      </c>
      <c r="B3205" s="9" t="str">
        <f t="shared" si="146"/>
        <v>RCF MB12N351</v>
      </c>
      <c r="C3205" s="22" t="s">
        <v>2770</v>
      </c>
      <c r="D3205" s="22" t="s">
        <v>3962</v>
      </c>
      <c r="E3205" s="41" t="s">
        <v>3961</v>
      </c>
      <c r="F3205" s="23"/>
      <c r="G3205" s="22">
        <v>8</v>
      </c>
      <c r="H3205" s="22">
        <v>650</v>
      </c>
      <c r="I3205" s="22">
        <v>99</v>
      </c>
      <c r="J3205" s="22">
        <v>5.5</v>
      </c>
      <c r="K3205" s="22">
        <v>55</v>
      </c>
      <c r="L3205" s="28">
        <f t="shared" si="145"/>
        <v>60.881335</v>
      </c>
      <c r="M3205" s="22">
        <v>0.2</v>
      </c>
      <c r="N3205" s="22"/>
      <c r="O3205" s="20"/>
      <c r="P3205" s="20"/>
      <c r="Q3205" s="20"/>
      <c r="W3205" s="1" t="s">
        <v>496</v>
      </c>
      <c r="X3205" s="34">
        <v>41431</v>
      </c>
      <c r="Z3205" s="9">
        <v>0</v>
      </c>
      <c r="AA3205" t="s">
        <v>4172</v>
      </c>
      <c r="AD3205" s="22">
        <v>2.15</v>
      </c>
    </row>
    <row r="3206" spans="1:30" s="21" customFormat="1">
      <c r="A3206" s="22">
        <v>12</v>
      </c>
      <c r="B3206" s="9" t="str">
        <f t="shared" si="146"/>
        <v>RCF LF12N401</v>
      </c>
      <c r="C3206" s="22" t="s">
        <v>2770</v>
      </c>
      <c r="D3206" s="22" t="s">
        <v>3964</v>
      </c>
      <c r="E3206" s="41" t="s">
        <v>3963</v>
      </c>
      <c r="F3206" s="23"/>
      <c r="G3206" s="22">
        <v>8</v>
      </c>
      <c r="H3206" s="22">
        <v>800</v>
      </c>
      <c r="I3206" s="22">
        <v>96</v>
      </c>
      <c r="J3206" s="22">
        <v>7.3</v>
      </c>
      <c r="K3206" s="22">
        <v>55</v>
      </c>
      <c r="L3206" s="28">
        <f t="shared" si="145"/>
        <v>50.120913000000002</v>
      </c>
      <c r="M3206" s="22">
        <v>0.2</v>
      </c>
      <c r="N3206" s="22"/>
      <c r="O3206" s="20"/>
      <c r="P3206" s="20"/>
      <c r="Q3206" s="20"/>
      <c r="W3206" s="1" t="s">
        <v>496</v>
      </c>
      <c r="X3206" s="34">
        <v>41431</v>
      </c>
      <c r="Z3206" s="9">
        <v>0</v>
      </c>
      <c r="AA3206" t="s">
        <v>4172</v>
      </c>
      <c r="AD3206" s="22">
        <v>1.77</v>
      </c>
    </row>
    <row r="3207" spans="1:30" s="21" customFormat="1">
      <c r="A3207" s="22">
        <v>15</v>
      </c>
      <c r="B3207" s="9" t="str">
        <f t="shared" si="146"/>
        <v>RCF L15P540</v>
      </c>
      <c r="C3207" s="22" t="s">
        <v>2770</v>
      </c>
      <c r="D3207" s="22" t="s">
        <v>3966</v>
      </c>
      <c r="E3207" s="41" t="s">
        <v>3965</v>
      </c>
      <c r="F3207" s="23"/>
      <c r="G3207" s="22">
        <v>8</v>
      </c>
      <c r="H3207" s="22">
        <v>500</v>
      </c>
      <c r="I3207" s="22">
        <v>98</v>
      </c>
      <c r="J3207" s="22">
        <v>6.5</v>
      </c>
      <c r="K3207" s="22">
        <v>50</v>
      </c>
      <c r="L3207" s="28">
        <f t="shared" si="145"/>
        <v>99.958657000000002</v>
      </c>
      <c r="M3207" s="22">
        <v>0.39</v>
      </c>
      <c r="N3207" s="22"/>
      <c r="O3207" s="20"/>
      <c r="P3207" s="20"/>
      <c r="Q3207" s="20"/>
      <c r="W3207" s="1" t="s">
        <v>496</v>
      </c>
      <c r="X3207" s="34">
        <v>41431</v>
      </c>
      <c r="Z3207" s="9">
        <v>0</v>
      </c>
      <c r="AA3207" t="s">
        <v>4172</v>
      </c>
      <c r="AD3207" s="22">
        <v>3.53</v>
      </c>
    </row>
    <row r="3208" spans="1:30" s="21" customFormat="1">
      <c r="A3208" s="22">
        <v>15</v>
      </c>
      <c r="B3208" s="9" t="str">
        <f t="shared" si="146"/>
        <v>RCF MB15N351</v>
      </c>
      <c r="C3208" s="22" t="s">
        <v>2770</v>
      </c>
      <c r="D3208" s="22" t="s">
        <v>3968</v>
      </c>
      <c r="E3208" s="41" t="s">
        <v>3967</v>
      </c>
      <c r="F3208" s="23"/>
      <c r="G3208" s="22">
        <v>8</v>
      </c>
      <c r="H3208" s="22">
        <v>650</v>
      </c>
      <c r="I3208" s="22">
        <v>100</v>
      </c>
      <c r="J3208" s="22">
        <v>5.5</v>
      </c>
      <c r="K3208" s="22">
        <v>42</v>
      </c>
      <c r="L3208" s="28">
        <f t="shared" si="145"/>
        <v>191.13907499999999</v>
      </c>
      <c r="M3208" s="22">
        <v>0.22</v>
      </c>
      <c r="N3208" s="22"/>
      <c r="O3208" s="20"/>
      <c r="P3208" s="20"/>
      <c r="Q3208" s="20"/>
      <c r="W3208" s="1" t="s">
        <v>496</v>
      </c>
      <c r="X3208" s="34">
        <v>41431</v>
      </c>
      <c r="Z3208" s="9">
        <v>0</v>
      </c>
      <c r="AA3208" t="s">
        <v>4172</v>
      </c>
      <c r="AD3208" s="22">
        <v>6.75</v>
      </c>
    </row>
    <row r="3209" spans="1:30" s="21" customFormat="1">
      <c r="A3209" s="22">
        <v>15</v>
      </c>
      <c r="B3209" s="9" t="str">
        <f t="shared" si="146"/>
        <v>RCF L15S801</v>
      </c>
      <c r="C3209" s="22" t="s">
        <v>2770</v>
      </c>
      <c r="D3209" s="22" t="s">
        <v>3970</v>
      </c>
      <c r="E3209" s="41" t="s">
        <v>3969</v>
      </c>
      <c r="F3209" s="23"/>
      <c r="G3209" s="22">
        <v>8</v>
      </c>
      <c r="H3209" s="22">
        <v>700</v>
      </c>
      <c r="I3209" s="22">
        <v>99.5</v>
      </c>
      <c r="J3209" s="22">
        <v>5.5</v>
      </c>
      <c r="K3209" s="22">
        <v>48</v>
      </c>
      <c r="L3209" s="28">
        <f t="shared" si="145"/>
        <v>112.984431</v>
      </c>
      <c r="M3209" s="22">
        <v>0.32</v>
      </c>
      <c r="N3209" s="22"/>
      <c r="O3209" s="20"/>
      <c r="P3209" s="20"/>
      <c r="Q3209" s="20"/>
      <c r="W3209" s="1" t="s">
        <v>496</v>
      </c>
      <c r="X3209" s="34">
        <v>41431</v>
      </c>
      <c r="Z3209" s="9">
        <v>0</v>
      </c>
      <c r="AA3209" t="s">
        <v>4172</v>
      </c>
      <c r="AD3209" s="22">
        <v>3.99</v>
      </c>
    </row>
    <row r="3210" spans="1:30" s="21" customFormat="1">
      <c r="A3210" s="22">
        <v>15</v>
      </c>
      <c r="B3210" s="9" t="str">
        <f t="shared" si="146"/>
        <v>RCF L15/554K</v>
      </c>
      <c r="C3210" s="22" t="s">
        <v>2770</v>
      </c>
      <c r="D3210" s="22" t="s">
        <v>3972</v>
      </c>
      <c r="E3210" s="41" t="s">
        <v>3971</v>
      </c>
      <c r="F3210" s="23"/>
      <c r="G3210" s="22">
        <v>8</v>
      </c>
      <c r="H3210" s="22">
        <v>600</v>
      </c>
      <c r="I3210" s="22">
        <v>99</v>
      </c>
      <c r="J3210" s="22">
        <v>5.8</v>
      </c>
      <c r="K3210" s="22">
        <v>35</v>
      </c>
      <c r="L3210" s="28">
        <f t="shared" si="145"/>
        <v>227.10153800000001</v>
      </c>
      <c r="M3210" s="22">
        <v>0.24</v>
      </c>
      <c r="N3210" s="22"/>
      <c r="O3210" s="20"/>
      <c r="P3210" s="20"/>
      <c r="Q3210" s="20"/>
      <c r="W3210" s="1" t="s">
        <v>496</v>
      </c>
      <c r="X3210" s="34">
        <v>41431</v>
      </c>
      <c r="Z3210" s="9">
        <v>0</v>
      </c>
      <c r="AA3210" t="s">
        <v>4172</v>
      </c>
      <c r="AD3210" s="22">
        <v>8.02</v>
      </c>
    </row>
    <row r="3211" spans="1:30" s="21" customFormat="1">
      <c r="A3211" s="22">
        <v>15</v>
      </c>
      <c r="B3211" s="9" t="str">
        <f t="shared" si="146"/>
        <v>RCF L15P200AK</v>
      </c>
      <c r="C3211" s="22" t="s">
        <v>2770</v>
      </c>
      <c r="D3211" s="22" t="s">
        <v>3974</v>
      </c>
      <c r="E3211" s="41" t="s">
        <v>3973</v>
      </c>
      <c r="F3211" s="23"/>
      <c r="G3211" s="22">
        <v>8</v>
      </c>
      <c r="H3211" s="22">
        <v>800</v>
      </c>
      <c r="I3211" s="22">
        <v>95</v>
      </c>
      <c r="J3211" s="22">
        <v>9.8000000000000007</v>
      </c>
      <c r="K3211" s="22">
        <v>38</v>
      </c>
      <c r="L3211" s="28">
        <f t="shared" si="145"/>
        <v>139.035979</v>
      </c>
      <c r="M3211" s="22">
        <v>0.35</v>
      </c>
      <c r="N3211" s="22"/>
      <c r="O3211" s="20"/>
      <c r="P3211" s="20"/>
      <c r="Q3211" s="20"/>
      <c r="W3211" s="1" t="s">
        <v>496</v>
      </c>
      <c r="X3211" s="34">
        <v>41431</v>
      </c>
      <c r="Z3211" s="9">
        <v>0</v>
      </c>
      <c r="AA3211" t="s">
        <v>4172</v>
      </c>
      <c r="AD3211" s="22">
        <v>4.91</v>
      </c>
    </row>
    <row r="3212" spans="1:30" s="21" customFormat="1">
      <c r="A3212" s="22">
        <v>18</v>
      </c>
      <c r="B3212" s="9" t="str">
        <f t="shared" si="146"/>
        <v>RCF L18P200-N</v>
      </c>
      <c r="C3212" s="22" t="s">
        <v>2770</v>
      </c>
      <c r="D3212" s="22" t="s">
        <v>3976</v>
      </c>
      <c r="E3212" s="41" t="s">
        <v>3975</v>
      </c>
      <c r="F3212" s="23"/>
      <c r="G3212" s="22">
        <v>8</v>
      </c>
      <c r="H3212" s="22">
        <v>800</v>
      </c>
      <c r="I3212" s="22">
        <v>96</v>
      </c>
      <c r="J3212" s="22">
        <v>9.8000000000000007</v>
      </c>
      <c r="K3212" s="22">
        <v>28</v>
      </c>
      <c r="L3212" s="28">
        <f t="shared" si="145"/>
        <v>380.01279799999998</v>
      </c>
      <c r="M3212" s="22">
        <v>0.31</v>
      </c>
      <c r="N3212" s="22"/>
      <c r="O3212" s="20"/>
      <c r="P3212" s="20"/>
      <c r="Q3212" s="20"/>
      <c r="W3212" s="1" t="s">
        <v>496</v>
      </c>
      <c r="X3212" s="34">
        <v>41431</v>
      </c>
      <c r="Z3212" s="9">
        <v>0</v>
      </c>
      <c r="AA3212" t="s">
        <v>4172</v>
      </c>
      <c r="AD3212" s="22">
        <v>13.42</v>
      </c>
    </row>
    <row r="3213" spans="1:30" s="21" customFormat="1">
      <c r="A3213" s="22">
        <v>18</v>
      </c>
      <c r="B3213" s="9" t="str">
        <f t="shared" si="146"/>
        <v>RCF L18P300-ND</v>
      </c>
      <c r="C3213" s="22" t="s">
        <v>2770</v>
      </c>
      <c r="D3213" s="22" t="s">
        <v>3978</v>
      </c>
      <c r="E3213" s="41" t="s">
        <v>3977</v>
      </c>
      <c r="F3213" s="23"/>
      <c r="G3213" s="22">
        <v>8</v>
      </c>
      <c r="H3213" s="22">
        <v>1000</v>
      </c>
      <c r="I3213" s="22">
        <v>97</v>
      </c>
      <c r="J3213" s="22">
        <v>7.8</v>
      </c>
      <c r="K3213" s="22">
        <v>33</v>
      </c>
      <c r="L3213" s="28">
        <f t="shared" si="145"/>
        <v>229.93322799999999</v>
      </c>
      <c r="M3213" s="22">
        <v>0.32</v>
      </c>
      <c r="N3213" s="22"/>
      <c r="O3213" s="20"/>
      <c r="P3213" s="20"/>
      <c r="Q3213" s="20"/>
      <c r="W3213" s="1" t="s">
        <v>496</v>
      </c>
      <c r="X3213" s="34">
        <v>41431</v>
      </c>
      <c r="Z3213" s="9">
        <v>0</v>
      </c>
      <c r="AA3213" t="s">
        <v>4172</v>
      </c>
      <c r="AD3213" s="22">
        <v>8.1199999999999992</v>
      </c>
    </row>
    <row r="3214" spans="1:30" s="21" customFormat="1">
      <c r="A3214" s="22">
        <v>18</v>
      </c>
      <c r="B3214" s="9" t="str">
        <f t="shared" si="146"/>
        <v>RCF L18P400</v>
      </c>
      <c r="C3214" s="22" t="s">
        <v>2770</v>
      </c>
      <c r="D3214" s="22" t="s">
        <v>3980</v>
      </c>
      <c r="E3214" s="41" t="s">
        <v>3979</v>
      </c>
      <c r="F3214" s="23"/>
      <c r="G3214" s="22">
        <v>8</v>
      </c>
      <c r="H3214" s="22">
        <v>1000</v>
      </c>
      <c r="I3214" s="22">
        <v>97</v>
      </c>
      <c r="J3214" s="22">
        <v>7.8</v>
      </c>
      <c r="K3214" s="22">
        <v>33</v>
      </c>
      <c r="L3214" s="28">
        <f t="shared" si="145"/>
        <v>225.968862</v>
      </c>
      <c r="M3214" s="22">
        <v>0.33</v>
      </c>
      <c r="N3214" s="22"/>
      <c r="O3214" s="20"/>
      <c r="P3214" s="20"/>
      <c r="Q3214" s="20"/>
      <c r="W3214" s="1" t="s">
        <v>496</v>
      </c>
      <c r="X3214" s="34">
        <v>41431</v>
      </c>
      <c r="Z3214" s="9">
        <v>0</v>
      </c>
      <c r="AA3214" t="s">
        <v>4172</v>
      </c>
      <c r="AD3214" s="22">
        <v>7.98</v>
      </c>
    </row>
    <row r="3215" spans="1:30" s="21" customFormat="1">
      <c r="A3215" s="22">
        <v>18</v>
      </c>
      <c r="B3215" s="9" t="str">
        <f t="shared" si="146"/>
        <v>RCF LF18G400</v>
      </c>
      <c r="C3215" s="22" t="s">
        <v>2770</v>
      </c>
      <c r="D3215" s="22" t="s">
        <v>3491</v>
      </c>
      <c r="E3215" s="41" t="s">
        <v>3981</v>
      </c>
      <c r="F3215" s="23"/>
      <c r="G3215" s="22">
        <v>8</v>
      </c>
      <c r="H3215" s="22">
        <v>1000</v>
      </c>
      <c r="I3215" s="22">
        <v>97.5</v>
      </c>
      <c r="J3215" s="22">
        <v>9</v>
      </c>
      <c r="K3215" s="22">
        <v>28</v>
      </c>
      <c r="L3215" s="28">
        <f t="shared" si="145"/>
        <v>359.90779900000001</v>
      </c>
      <c r="M3215" s="22">
        <v>0.27</v>
      </c>
      <c r="N3215" s="22"/>
      <c r="O3215" s="20"/>
      <c r="P3215" s="20"/>
      <c r="Q3215" s="20"/>
      <c r="W3215" s="1" t="s">
        <v>496</v>
      </c>
      <c r="X3215" s="34">
        <v>41431</v>
      </c>
      <c r="Z3215" s="9">
        <v>0</v>
      </c>
      <c r="AA3215" t="s">
        <v>4172</v>
      </c>
      <c r="AD3215" s="22">
        <v>12.71</v>
      </c>
    </row>
    <row r="3216" spans="1:30" s="21" customFormat="1">
      <c r="A3216" s="22">
        <v>21</v>
      </c>
      <c r="B3216" s="9" t="str">
        <f t="shared" si="146"/>
        <v>RCF LF21N451</v>
      </c>
      <c r="C3216" s="22" t="s">
        <v>2770</v>
      </c>
      <c r="D3216" s="22" t="s">
        <v>3983</v>
      </c>
      <c r="E3216" s="41" t="s">
        <v>3982</v>
      </c>
      <c r="F3216" s="23"/>
      <c r="G3216" s="22">
        <v>8</v>
      </c>
      <c r="H3216" s="22">
        <v>1500</v>
      </c>
      <c r="I3216" s="22">
        <v>98.5</v>
      </c>
      <c r="J3216" s="22">
        <v>13.2</v>
      </c>
      <c r="K3216" s="22">
        <v>31</v>
      </c>
      <c r="L3216" s="28">
        <f t="shared" si="145"/>
        <v>374.91575599999999</v>
      </c>
      <c r="M3216" s="22">
        <v>0.26</v>
      </c>
      <c r="N3216" s="22"/>
      <c r="O3216" s="20"/>
      <c r="P3216" s="20"/>
      <c r="Q3216" s="20"/>
      <c r="W3216" s="1" t="s">
        <v>496</v>
      </c>
      <c r="X3216" s="34">
        <v>41431</v>
      </c>
      <c r="Z3216" s="9">
        <v>0</v>
      </c>
      <c r="AA3216" t="s">
        <v>4172</v>
      </c>
      <c r="AD3216" s="22">
        <v>13.24</v>
      </c>
    </row>
    <row r="3217" spans="1:30" s="21" customFormat="1">
      <c r="A3217" s="22">
        <v>5</v>
      </c>
      <c r="B3217" s="9" t="str">
        <f t="shared" si="146"/>
        <v>Dayton Audio PA130-8</v>
      </c>
      <c r="C3217" s="22" t="s">
        <v>301</v>
      </c>
      <c r="D3217" s="22" t="s">
        <v>3984</v>
      </c>
      <c r="E3217" s="41" t="s">
        <v>1081</v>
      </c>
      <c r="F3217" s="23"/>
      <c r="G3217" s="22">
        <v>8</v>
      </c>
      <c r="H3217" s="22">
        <v>50</v>
      </c>
      <c r="I3217" s="22">
        <v>90</v>
      </c>
      <c r="J3217" s="22">
        <v>2</v>
      </c>
      <c r="K3217" s="22">
        <v>92.2</v>
      </c>
      <c r="L3217" s="28">
        <f t="shared" si="145"/>
        <v>4.5307040000000001</v>
      </c>
      <c r="M3217" s="22">
        <v>0.49</v>
      </c>
      <c r="N3217" s="22"/>
      <c r="O3217" s="20"/>
      <c r="P3217" s="20"/>
      <c r="Q3217" s="20"/>
      <c r="W3217" s="1" t="s">
        <v>496</v>
      </c>
      <c r="X3217" s="34">
        <v>41431</v>
      </c>
      <c r="Z3217" s="9">
        <v>0</v>
      </c>
      <c r="AA3217" t="s">
        <v>4172</v>
      </c>
      <c r="AD3217" s="22">
        <v>0.16</v>
      </c>
    </row>
    <row r="3218" spans="1:30" s="21" customFormat="1">
      <c r="A3218" s="22">
        <v>6</v>
      </c>
      <c r="B3218" s="9" t="str">
        <f t="shared" si="146"/>
        <v>Dayton Audio PA165-8</v>
      </c>
      <c r="C3218" s="22" t="s">
        <v>301</v>
      </c>
      <c r="D3218" s="22" t="s">
        <v>3986</v>
      </c>
      <c r="E3218" s="41" t="s">
        <v>3985</v>
      </c>
      <c r="F3218" s="23"/>
      <c r="G3218" s="22">
        <v>8</v>
      </c>
      <c r="H3218" s="22">
        <v>75</v>
      </c>
      <c r="I3218" s="22">
        <v>91.9</v>
      </c>
      <c r="J3218" s="22">
        <v>0.5</v>
      </c>
      <c r="K3218" s="22">
        <v>87.5</v>
      </c>
      <c r="L3218" s="28">
        <f t="shared" si="145"/>
        <v>7.928732000000001</v>
      </c>
      <c r="M3218" s="22">
        <v>0.54</v>
      </c>
      <c r="N3218" s="22"/>
      <c r="O3218" s="20"/>
      <c r="P3218" s="20"/>
      <c r="Q3218" s="20"/>
      <c r="W3218" s="1" t="s">
        <v>496</v>
      </c>
      <c r="X3218" s="34">
        <v>41431</v>
      </c>
      <c r="Z3218" s="9">
        <v>0</v>
      </c>
      <c r="AA3218" t="s">
        <v>4172</v>
      </c>
      <c r="AD3218" s="22">
        <v>0.28000000000000003</v>
      </c>
    </row>
    <row r="3219" spans="1:30" s="21" customFormat="1">
      <c r="A3219" s="22">
        <v>6</v>
      </c>
      <c r="B3219" s="9" t="str">
        <f t="shared" si="146"/>
        <v>Dayton Audio PK165-8</v>
      </c>
      <c r="C3219" s="22" t="s">
        <v>301</v>
      </c>
      <c r="D3219" s="22" t="s">
        <v>3988</v>
      </c>
      <c r="E3219" s="41" t="s">
        <v>3987</v>
      </c>
      <c r="F3219" s="23"/>
      <c r="G3219" s="22">
        <v>8</v>
      </c>
      <c r="H3219" s="22">
        <v>100</v>
      </c>
      <c r="I3219" s="22">
        <v>92.7</v>
      </c>
      <c r="J3219" s="22">
        <v>1.5</v>
      </c>
      <c r="K3219" s="22">
        <v>95</v>
      </c>
      <c r="L3219" s="28">
        <f t="shared" si="145"/>
        <v>8.7782389999999992</v>
      </c>
      <c r="M3219" s="22">
        <v>0.59</v>
      </c>
      <c r="N3219" s="22"/>
      <c r="O3219" s="20"/>
      <c r="P3219" s="20"/>
      <c r="Q3219" s="20"/>
      <c r="W3219" s="1" t="s">
        <v>496</v>
      </c>
      <c r="X3219" s="34">
        <v>41431</v>
      </c>
      <c r="Z3219" s="9">
        <v>0</v>
      </c>
      <c r="AA3219" t="s">
        <v>4172</v>
      </c>
      <c r="AD3219" s="22">
        <v>0.31</v>
      </c>
    </row>
    <row r="3220" spans="1:30" s="21" customFormat="1">
      <c r="A3220" s="22">
        <v>10</v>
      </c>
      <c r="B3220" s="9" t="str">
        <f t="shared" si="146"/>
        <v>Dayton Audio PA255-8</v>
      </c>
      <c r="C3220" s="22" t="s">
        <v>301</v>
      </c>
      <c r="D3220" s="22" t="s">
        <v>3990</v>
      </c>
      <c r="E3220" s="41" t="s">
        <v>3989</v>
      </c>
      <c r="F3220" s="23"/>
      <c r="G3220" s="22">
        <v>8</v>
      </c>
      <c r="H3220" s="22">
        <v>300</v>
      </c>
      <c r="I3220" s="22">
        <v>94.7</v>
      </c>
      <c r="J3220" s="22">
        <v>5</v>
      </c>
      <c r="K3220" s="22">
        <v>46.4</v>
      </c>
      <c r="L3220" s="28">
        <f t="shared" si="145"/>
        <v>58.899152000000001</v>
      </c>
      <c r="M3220" s="22">
        <v>0.48</v>
      </c>
      <c r="N3220" s="22"/>
      <c r="O3220" s="20"/>
      <c r="P3220" s="20"/>
      <c r="Q3220" s="20"/>
      <c r="W3220" s="1" t="s">
        <v>496</v>
      </c>
      <c r="X3220" s="34">
        <v>41431</v>
      </c>
      <c r="Z3220" s="9">
        <v>0</v>
      </c>
      <c r="AA3220" t="s">
        <v>4172</v>
      </c>
      <c r="AD3220" s="22">
        <v>2.08</v>
      </c>
    </row>
    <row r="3221" spans="1:30" s="21" customFormat="1">
      <c r="A3221" s="22">
        <v>12</v>
      </c>
      <c r="B3221" s="9" t="str">
        <f t="shared" si="146"/>
        <v>Dayton Audio PA310-8</v>
      </c>
      <c r="C3221" s="22" t="s">
        <v>301</v>
      </c>
      <c r="D3221" s="22" t="s">
        <v>3992</v>
      </c>
      <c r="E3221" s="41" t="s">
        <v>3991</v>
      </c>
      <c r="F3221" s="23"/>
      <c r="G3221" s="22">
        <v>8</v>
      </c>
      <c r="H3221" s="22">
        <v>450</v>
      </c>
      <c r="I3221" s="22">
        <v>97.2</v>
      </c>
      <c r="J3221" s="22">
        <v>5</v>
      </c>
      <c r="K3221" s="22">
        <v>44.4</v>
      </c>
      <c r="L3221" s="28">
        <f t="shared" si="145"/>
        <v>81.835841000000002</v>
      </c>
      <c r="M3221" s="22">
        <v>0.32</v>
      </c>
      <c r="N3221" s="22"/>
      <c r="O3221" s="20"/>
      <c r="P3221" s="20"/>
      <c r="Q3221" s="20"/>
      <c r="W3221" s="1" t="s">
        <v>496</v>
      </c>
      <c r="X3221" s="34">
        <v>41431</v>
      </c>
      <c r="Z3221" s="9">
        <v>0</v>
      </c>
      <c r="AA3221" t="s">
        <v>4172</v>
      </c>
      <c r="AD3221" s="22">
        <v>2.89</v>
      </c>
    </row>
    <row r="3222" spans="1:30" s="21" customFormat="1">
      <c r="A3222" s="22">
        <v>15</v>
      </c>
      <c r="B3222" s="9" t="str">
        <f t="shared" si="146"/>
        <v>Dayton Audio PA380-8</v>
      </c>
      <c r="C3222" s="22" t="s">
        <v>301</v>
      </c>
      <c r="D3222" s="22" t="s">
        <v>3994</v>
      </c>
      <c r="E3222" s="41" t="s">
        <v>3993</v>
      </c>
      <c r="F3222" s="23"/>
      <c r="G3222" s="22">
        <v>8</v>
      </c>
      <c r="H3222" s="22">
        <v>500</v>
      </c>
      <c r="I3222" s="22">
        <v>98.5</v>
      </c>
      <c r="J3222" s="22">
        <v>5</v>
      </c>
      <c r="K3222" s="22">
        <v>28.3</v>
      </c>
      <c r="L3222" s="28">
        <f t="shared" si="145"/>
        <v>250.60456499999998</v>
      </c>
      <c r="M3222" s="22">
        <v>0.24</v>
      </c>
      <c r="N3222" s="22"/>
      <c r="O3222" s="20"/>
      <c r="P3222" s="20"/>
      <c r="Q3222" s="20"/>
      <c r="W3222" s="1" t="s">
        <v>496</v>
      </c>
      <c r="X3222" s="34">
        <v>41431</v>
      </c>
      <c r="Z3222" s="9">
        <v>0</v>
      </c>
      <c r="AA3222" t="s">
        <v>4172</v>
      </c>
      <c r="AD3222" s="22">
        <v>8.85</v>
      </c>
    </row>
    <row r="3223" spans="1:30" s="21" customFormat="1">
      <c r="A3223" s="22">
        <v>18</v>
      </c>
      <c r="B3223" s="9" t="str">
        <f t="shared" si="146"/>
        <v>Dayton Audio PA460-8</v>
      </c>
      <c r="C3223" s="22" t="s">
        <v>301</v>
      </c>
      <c r="D3223" s="22" t="s">
        <v>3996</v>
      </c>
      <c r="E3223" s="41" t="s">
        <v>3995</v>
      </c>
      <c r="F3223" s="23"/>
      <c r="G3223" s="22">
        <v>8</v>
      </c>
      <c r="H3223" s="22">
        <v>500</v>
      </c>
      <c r="I3223" s="22">
        <v>98.5</v>
      </c>
      <c r="J3223" s="22">
        <v>6</v>
      </c>
      <c r="K3223" s="22">
        <v>26.2</v>
      </c>
      <c r="L3223" s="28">
        <f t="shared" si="145"/>
        <v>473.45856799999996</v>
      </c>
      <c r="M3223" s="22">
        <v>0.27</v>
      </c>
      <c r="N3223" s="22"/>
      <c r="O3223" s="20"/>
      <c r="P3223" s="20"/>
      <c r="Q3223" s="20"/>
      <c r="W3223" s="1" t="s">
        <v>496</v>
      </c>
      <c r="X3223" s="34">
        <v>41431</v>
      </c>
      <c r="Z3223" s="9">
        <v>0</v>
      </c>
      <c r="AA3223" t="s">
        <v>4172</v>
      </c>
      <c r="AD3223" s="22">
        <v>16.72</v>
      </c>
    </row>
    <row r="3224" spans="1:30" s="1" customFormat="1">
      <c r="A3224" s="2">
        <v>4</v>
      </c>
      <c r="B3224" s="9" t="str">
        <f t="shared" si="146"/>
        <v>Peerless 830992</v>
      </c>
      <c r="C3224" s="3" t="s">
        <v>236</v>
      </c>
      <c r="D3224" s="3">
        <v>830992</v>
      </c>
      <c r="E3224" s="42" t="s">
        <v>253</v>
      </c>
      <c r="F3224" s="4"/>
      <c r="G3224" s="2">
        <v>8</v>
      </c>
      <c r="H3224" s="2">
        <v>30</v>
      </c>
      <c r="I3224" s="2">
        <v>85.9</v>
      </c>
      <c r="J3224" s="2">
        <v>3</v>
      </c>
      <c r="K3224" s="2">
        <v>89</v>
      </c>
      <c r="L3224" s="25">
        <f t="shared" si="145"/>
        <v>2.4069365</v>
      </c>
      <c r="M3224" s="2">
        <v>0.57999999999999996</v>
      </c>
      <c r="N3224" s="2"/>
      <c r="O3224" s="2"/>
      <c r="P3224" s="2"/>
      <c r="Q3224" s="2"/>
      <c r="R3224" s="2"/>
      <c r="S3224" s="2"/>
      <c r="T3224" s="2"/>
      <c r="U3224" s="2"/>
      <c r="V3224" s="2"/>
      <c r="W3224" s="1" t="s">
        <v>496</v>
      </c>
      <c r="X3224" s="13">
        <v>41431</v>
      </c>
      <c r="Z3224" s="8">
        <v>0</v>
      </c>
      <c r="AA3224" s="1" t="s">
        <v>4173</v>
      </c>
      <c r="AD3224" s="2">
        <v>8.5000000000000006E-2</v>
      </c>
    </row>
    <row r="3225" spans="1:30" s="1" customFormat="1">
      <c r="A3225" s="2">
        <v>4</v>
      </c>
      <c r="B3225" s="9" t="str">
        <f t="shared" si="146"/>
        <v>Peerless 830870</v>
      </c>
      <c r="C3225" s="3" t="s">
        <v>236</v>
      </c>
      <c r="D3225" s="3">
        <v>830870</v>
      </c>
      <c r="E3225" s="42" t="s">
        <v>254</v>
      </c>
      <c r="F3225" s="4"/>
      <c r="G3225" s="2">
        <v>8</v>
      </c>
      <c r="H3225" s="2">
        <v>30</v>
      </c>
      <c r="I3225" s="2">
        <v>87</v>
      </c>
      <c r="J3225" s="2">
        <v>3</v>
      </c>
      <c r="K3225" s="2">
        <v>77.599999999999994</v>
      </c>
      <c r="L3225" s="25">
        <f t="shared" si="145"/>
        <v>3.114859</v>
      </c>
      <c r="M3225" s="2">
        <v>0.54</v>
      </c>
      <c r="N3225" s="2"/>
      <c r="O3225" s="2"/>
      <c r="P3225" s="2"/>
      <c r="Q3225" s="2"/>
      <c r="R3225" s="2"/>
      <c r="S3225" s="2"/>
      <c r="T3225" s="2"/>
      <c r="U3225" s="2"/>
      <c r="V3225" s="2"/>
      <c r="W3225" s="1" t="s">
        <v>496</v>
      </c>
      <c r="X3225" s="13">
        <v>41431</v>
      </c>
      <c r="Z3225" s="8">
        <v>0</v>
      </c>
      <c r="AA3225" s="1" t="s">
        <v>4173</v>
      </c>
      <c r="AD3225" s="2">
        <v>0.11</v>
      </c>
    </row>
    <row r="3226" spans="1:30" s="1" customFormat="1">
      <c r="A3226" s="2">
        <v>5.25</v>
      </c>
      <c r="B3226" s="9" t="str">
        <f t="shared" si="146"/>
        <v>Peerless 830991</v>
      </c>
      <c r="C3226" s="3" t="s">
        <v>236</v>
      </c>
      <c r="D3226" s="3">
        <v>830991</v>
      </c>
      <c r="E3226" s="42" t="s">
        <v>255</v>
      </c>
      <c r="F3226" s="4"/>
      <c r="G3226" s="2">
        <v>8</v>
      </c>
      <c r="H3226" s="2">
        <v>30</v>
      </c>
      <c r="I3226" s="2">
        <v>87</v>
      </c>
      <c r="J3226" s="2">
        <v>4.55</v>
      </c>
      <c r="K3226" s="2">
        <v>66</v>
      </c>
      <c r="L3226" s="25">
        <f t="shared" si="145"/>
        <v>6.7960560000000001</v>
      </c>
      <c r="M3226" s="2">
        <v>0.49</v>
      </c>
      <c r="N3226" s="2"/>
      <c r="O3226" s="2"/>
      <c r="P3226" s="2"/>
      <c r="Q3226" s="2"/>
      <c r="R3226" s="2"/>
      <c r="S3226" s="2"/>
      <c r="T3226" s="2"/>
      <c r="U3226" s="2"/>
      <c r="V3226" s="2"/>
      <c r="W3226" s="1" t="s">
        <v>496</v>
      </c>
      <c r="X3226" s="13">
        <v>41431</v>
      </c>
      <c r="Z3226" s="8">
        <v>0</v>
      </c>
      <c r="AA3226" s="1" t="s">
        <v>4173</v>
      </c>
      <c r="AD3226" s="2">
        <v>0.24</v>
      </c>
    </row>
    <row r="3227" spans="1:30" s="1" customFormat="1">
      <c r="A3227" s="2">
        <v>5.25</v>
      </c>
      <c r="B3227" s="9" t="str">
        <f t="shared" si="146"/>
        <v>Peerless 835024</v>
      </c>
      <c r="C3227" s="3" t="s">
        <v>236</v>
      </c>
      <c r="D3227" s="3">
        <v>835024</v>
      </c>
      <c r="E3227" s="42" t="s">
        <v>256</v>
      </c>
      <c r="F3227" s="4"/>
      <c r="G3227" s="2">
        <v>8</v>
      </c>
      <c r="H3227" s="2">
        <v>30</v>
      </c>
      <c r="I3227" s="2">
        <v>86.1</v>
      </c>
      <c r="J3227" s="2">
        <v>3.5</v>
      </c>
      <c r="K3227" s="2">
        <v>72</v>
      </c>
      <c r="L3227" s="25">
        <f t="shared" si="145"/>
        <v>5.3802110000000001</v>
      </c>
      <c r="M3227" s="2">
        <v>0.65</v>
      </c>
      <c r="N3227" s="2"/>
      <c r="O3227" s="2"/>
      <c r="P3227" s="2"/>
      <c r="Q3227" s="2"/>
      <c r="R3227" s="2"/>
      <c r="S3227" s="2"/>
      <c r="T3227" s="2"/>
      <c r="U3227" s="2"/>
      <c r="V3227" s="2"/>
      <c r="W3227" s="1" t="s">
        <v>496</v>
      </c>
      <c r="X3227" s="13">
        <v>41431</v>
      </c>
      <c r="Z3227" s="8">
        <v>0</v>
      </c>
      <c r="AA3227" s="1" t="s">
        <v>4173</v>
      </c>
      <c r="AD3227" s="2">
        <v>0.19</v>
      </c>
    </row>
    <row r="3228" spans="1:30" s="1" customFormat="1">
      <c r="A3228" s="2">
        <v>5.25</v>
      </c>
      <c r="B3228" s="9" t="str">
        <f t="shared" si="146"/>
        <v>Peerless 830656</v>
      </c>
      <c r="C3228" s="3" t="s">
        <v>236</v>
      </c>
      <c r="D3228" s="3">
        <v>830656</v>
      </c>
      <c r="E3228" s="42" t="s">
        <v>257</v>
      </c>
      <c r="F3228" s="4"/>
      <c r="G3228" s="2">
        <v>8</v>
      </c>
      <c r="H3228" s="2">
        <v>60</v>
      </c>
      <c r="I3228" s="2">
        <v>87</v>
      </c>
      <c r="J3228" s="2">
        <v>3.5</v>
      </c>
      <c r="K3228" s="2">
        <v>62.4</v>
      </c>
      <c r="L3228" s="25">
        <f t="shared" si="145"/>
        <v>9.0614080000000001</v>
      </c>
      <c r="M3228" s="2">
        <v>0.54</v>
      </c>
      <c r="N3228" s="2"/>
      <c r="O3228" s="2"/>
      <c r="P3228" s="2"/>
      <c r="Q3228" s="2"/>
      <c r="R3228" s="2"/>
      <c r="S3228" s="2"/>
      <c r="T3228" s="2"/>
      <c r="U3228" s="2"/>
      <c r="V3228" s="2"/>
      <c r="W3228" s="1" t="s">
        <v>496</v>
      </c>
      <c r="X3228" s="13">
        <v>41431</v>
      </c>
      <c r="Z3228" s="8">
        <v>0</v>
      </c>
      <c r="AA3228" s="1" t="s">
        <v>4173</v>
      </c>
      <c r="AD3228" s="2">
        <v>0.32</v>
      </c>
    </row>
    <row r="3229" spans="1:30" s="1" customFormat="1">
      <c r="A3229" s="2">
        <v>5.25</v>
      </c>
      <c r="B3229" s="9" t="str">
        <f t="shared" si="146"/>
        <v>Peerless 830860</v>
      </c>
      <c r="C3229" s="3" t="s">
        <v>236</v>
      </c>
      <c r="D3229" s="3">
        <v>830860</v>
      </c>
      <c r="E3229" s="42" t="s">
        <v>258</v>
      </c>
      <c r="F3229" s="4"/>
      <c r="G3229" s="2">
        <v>8</v>
      </c>
      <c r="H3229" s="2">
        <v>30</v>
      </c>
      <c r="I3229" s="2">
        <v>88.3</v>
      </c>
      <c r="J3229" s="2">
        <v>3.5</v>
      </c>
      <c r="K3229" s="2">
        <v>56.1</v>
      </c>
      <c r="L3229" s="25">
        <f t="shared" si="145"/>
        <v>10.477252999999999</v>
      </c>
      <c r="M3229" s="2">
        <v>0.41</v>
      </c>
      <c r="N3229" s="2"/>
      <c r="O3229" s="2"/>
      <c r="P3229" s="2"/>
      <c r="Q3229" s="2"/>
      <c r="R3229" s="2"/>
      <c r="S3229" s="2"/>
      <c r="T3229" s="2"/>
      <c r="U3229" s="2"/>
      <c r="V3229" s="2"/>
      <c r="W3229" s="1" t="s">
        <v>496</v>
      </c>
      <c r="X3229" s="13">
        <v>41431</v>
      </c>
      <c r="Z3229" s="8">
        <v>0</v>
      </c>
      <c r="AA3229" s="1" t="s">
        <v>4173</v>
      </c>
      <c r="AD3229" s="2">
        <v>0.37</v>
      </c>
    </row>
    <row r="3230" spans="1:30" s="1" customFormat="1">
      <c r="A3230" s="2">
        <v>5.25</v>
      </c>
      <c r="B3230" s="9" t="str">
        <f t="shared" si="146"/>
        <v>Vifa NE149W-04</v>
      </c>
      <c r="C3230" s="3" t="s">
        <v>260</v>
      </c>
      <c r="D3230" s="3" t="s">
        <v>261</v>
      </c>
      <c r="E3230" s="42" t="s">
        <v>259</v>
      </c>
      <c r="F3230" s="4"/>
      <c r="G3230" s="2">
        <v>4</v>
      </c>
      <c r="H3230" s="2">
        <v>35</v>
      </c>
      <c r="I3230" s="2">
        <v>89.1</v>
      </c>
      <c r="J3230" s="2">
        <v>5</v>
      </c>
      <c r="K3230" s="2">
        <v>52</v>
      </c>
      <c r="L3230" s="25">
        <f t="shared" si="145"/>
        <v>8.7782389999999992</v>
      </c>
      <c r="M3230" s="2">
        <v>0.33</v>
      </c>
      <c r="N3230" s="2"/>
      <c r="O3230" s="2"/>
      <c r="P3230" s="2"/>
      <c r="Q3230" s="2"/>
      <c r="R3230" s="2"/>
      <c r="S3230" s="2"/>
      <c r="T3230" s="2"/>
      <c r="U3230" s="2"/>
      <c r="V3230" s="2"/>
      <c r="W3230" s="1" t="s">
        <v>496</v>
      </c>
      <c r="X3230" s="13">
        <v>41431</v>
      </c>
      <c r="Z3230" s="8">
        <v>0</v>
      </c>
      <c r="AA3230" s="1" t="s">
        <v>4173</v>
      </c>
      <c r="AD3230" s="2">
        <v>0.31</v>
      </c>
    </row>
    <row r="3231" spans="1:30" s="1" customFormat="1">
      <c r="A3231" s="2">
        <v>6.5</v>
      </c>
      <c r="B3231" s="9" t="str">
        <f t="shared" si="146"/>
        <v>Peerless 830990</v>
      </c>
      <c r="C3231" s="3" t="s">
        <v>236</v>
      </c>
      <c r="D3231" s="3">
        <v>830990</v>
      </c>
      <c r="E3231" s="42" t="s">
        <v>262</v>
      </c>
      <c r="F3231" s="4"/>
      <c r="G3231" s="2">
        <v>8</v>
      </c>
      <c r="H3231" s="2">
        <v>50</v>
      </c>
      <c r="I3231" s="2">
        <v>88.4</v>
      </c>
      <c r="J3231" s="2">
        <v>5.39</v>
      </c>
      <c r="K3231" s="2">
        <v>46</v>
      </c>
      <c r="L3231" s="25">
        <f t="shared" si="145"/>
        <v>20.104998999999999</v>
      </c>
      <c r="M3231" s="2">
        <v>0.39</v>
      </c>
      <c r="N3231" s="2"/>
      <c r="O3231" s="2"/>
      <c r="P3231" s="2"/>
      <c r="Q3231" s="2"/>
      <c r="R3231" s="2"/>
      <c r="S3231" s="2"/>
      <c r="T3231" s="2"/>
      <c r="U3231" s="2"/>
      <c r="V3231" s="2"/>
      <c r="W3231" s="1" t="s">
        <v>496</v>
      </c>
      <c r="X3231" s="13">
        <v>41431</v>
      </c>
      <c r="Z3231" s="8">
        <v>0</v>
      </c>
      <c r="AA3231" s="1" t="s">
        <v>4173</v>
      </c>
      <c r="AD3231" s="2">
        <v>0.71</v>
      </c>
    </row>
    <row r="3232" spans="1:30" s="1" customFormat="1">
      <c r="A3232" s="2">
        <v>6.5</v>
      </c>
      <c r="B3232" s="9" t="str">
        <f t="shared" si="146"/>
        <v>Peerless 835025</v>
      </c>
      <c r="C3232" s="3" t="s">
        <v>236</v>
      </c>
      <c r="D3232" s="3">
        <v>835025</v>
      </c>
      <c r="E3232" s="42" t="s">
        <v>263</v>
      </c>
      <c r="F3232" s="4"/>
      <c r="G3232" s="2">
        <v>8</v>
      </c>
      <c r="H3232" s="2">
        <v>55</v>
      </c>
      <c r="I3232" s="2">
        <v>87.2</v>
      </c>
      <c r="J3232" s="2">
        <v>5.39</v>
      </c>
      <c r="K3232" s="2">
        <v>38</v>
      </c>
      <c r="L3232" s="25">
        <f t="shared" si="145"/>
        <v>24.635702999999999</v>
      </c>
      <c r="M3232" s="2">
        <v>0.4</v>
      </c>
      <c r="N3232" s="2"/>
      <c r="O3232" s="2"/>
      <c r="P3232" s="2"/>
      <c r="Q3232" s="2"/>
      <c r="R3232" s="2"/>
      <c r="S3232" s="2"/>
      <c r="T3232" s="2"/>
      <c r="U3232" s="2"/>
      <c r="V3232" s="2"/>
      <c r="W3232" s="1" t="s">
        <v>496</v>
      </c>
      <c r="X3232" s="13">
        <v>41431</v>
      </c>
      <c r="Z3232" s="8">
        <v>0</v>
      </c>
      <c r="AA3232" s="1" t="s">
        <v>4173</v>
      </c>
      <c r="AD3232" s="2">
        <v>0.87</v>
      </c>
    </row>
    <row r="3233" spans="1:30" s="1" customFormat="1">
      <c r="A3233" s="2">
        <v>6.5</v>
      </c>
      <c r="B3233" s="9" t="str">
        <f t="shared" si="146"/>
        <v>Peerless 830657</v>
      </c>
      <c r="C3233" s="3" t="s">
        <v>236</v>
      </c>
      <c r="D3233" s="3">
        <v>830657</v>
      </c>
      <c r="E3233" s="42" t="s">
        <v>264</v>
      </c>
      <c r="F3233" s="4"/>
      <c r="G3233" s="2">
        <v>8</v>
      </c>
      <c r="H3233" s="2">
        <v>60</v>
      </c>
      <c r="I3233" s="2">
        <v>89.5</v>
      </c>
      <c r="J3233" s="2">
        <v>3</v>
      </c>
      <c r="K3233" s="2">
        <v>52</v>
      </c>
      <c r="L3233" s="25">
        <f t="shared" si="145"/>
        <v>23.219857999999999</v>
      </c>
      <c r="M3233" s="2">
        <v>0.5</v>
      </c>
      <c r="N3233" s="2"/>
      <c r="O3233" s="2"/>
      <c r="P3233" s="2"/>
      <c r="Q3233" s="2"/>
      <c r="R3233" s="2"/>
      <c r="S3233" s="2"/>
      <c r="T3233" s="2"/>
      <c r="U3233" s="2"/>
      <c r="V3233" s="2"/>
      <c r="W3233" s="1" t="s">
        <v>496</v>
      </c>
      <c r="X3233" s="13">
        <v>41431</v>
      </c>
      <c r="Z3233" s="8">
        <v>0</v>
      </c>
      <c r="AA3233" s="1" t="s">
        <v>4173</v>
      </c>
      <c r="AD3233" s="2">
        <v>0.82</v>
      </c>
    </row>
    <row r="3234" spans="1:30" s="1" customFormat="1">
      <c r="A3234" s="2">
        <v>6.5</v>
      </c>
      <c r="B3234" s="9" t="str">
        <f t="shared" si="146"/>
        <v>Peerless 830874</v>
      </c>
      <c r="C3234" s="3" t="s">
        <v>236</v>
      </c>
      <c r="D3234" s="3">
        <v>830874</v>
      </c>
      <c r="E3234" s="42" t="s">
        <v>265</v>
      </c>
      <c r="F3234" s="4"/>
      <c r="G3234" s="2">
        <v>8</v>
      </c>
      <c r="H3234" s="2">
        <v>50</v>
      </c>
      <c r="I3234" s="2">
        <v>87.8</v>
      </c>
      <c r="J3234" s="2">
        <v>5.5</v>
      </c>
      <c r="K3234" s="2">
        <v>47.3</v>
      </c>
      <c r="L3234" s="25">
        <f t="shared" si="145"/>
        <v>16.706970999999999</v>
      </c>
      <c r="M3234" s="2">
        <v>0.4</v>
      </c>
      <c r="N3234" s="2"/>
      <c r="O3234" s="2"/>
      <c r="P3234" s="2"/>
      <c r="Q3234" s="2"/>
      <c r="R3234" s="2"/>
      <c r="S3234" s="2"/>
      <c r="T3234" s="2"/>
      <c r="U3234" s="2"/>
      <c r="V3234" s="2"/>
      <c r="W3234" s="1" t="s">
        <v>496</v>
      </c>
      <c r="X3234" s="13">
        <v>41431</v>
      </c>
      <c r="Z3234" s="8">
        <v>0</v>
      </c>
      <c r="AA3234" s="1" t="s">
        <v>4173</v>
      </c>
      <c r="AD3234" s="2">
        <v>0.59</v>
      </c>
    </row>
    <row r="3235" spans="1:30" s="1" customFormat="1">
      <c r="A3235" s="2">
        <v>6.5</v>
      </c>
      <c r="B3235" s="9" t="str">
        <f t="shared" si="146"/>
        <v>Peerless 830875</v>
      </c>
      <c r="C3235" s="3" t="s">
        <v>236</v>
      </c>
      <c r="D3235" s="3">
        <v>830875</v>
      </c>
      <c r="E3235" s="42" t="s">
        <v>266</v>
      </c>
      <c r="F3235" s="4"/>
      <c r="G3235" s="2">
        <v>8</v>
      </c>
      <c r="H3235" s="2">
        <v>50</v>
      </c>
      <c r="I3235" s="2">
        <v>88.6</v>
      </c>
      <c r="J3235" s="2">
        <v>5.5</v>
      </c>
      <c r="K3235" s="2">
        <v>48.1</v>
      </c>
      <c r="L3235" s="25">
        <f t="shared" si="145"/>
        <v>17.556477999999998</v>
      </c>
      <c r="M3235" s="2">
        <v>0.39</v>
      </c>
      <c r="N3235" s="2"/>
      <c r="O3235" s="2"/>
      <c r="P3235" s="2"/>
      <c r="Q3235" s="2"/>
      <c r="R3235" s="2"/>
      <c r="S3235" s="2"/>
      <c r="T3235" s="2"/>
      <c r="U3235" s="2"/>
      <c r="V3235" s="2"/>
      <c r="W3235" s="1" t="s">
        <v>496</v>
      </c>
      <c r="X3235" s="13">
        <v>41431</v>
      </c>
      <c r="Z3235" s="8">
        <v>0</v>
      </c>
      <c r="AA3235" s="1" t="s">
        <v>4173</v>
      </c>
      <c r="AD3235" s="2">
        <v>0.62</v>
      </c>
    </row>
    <row r="3236" spans="1:30" s="1" customFormat="1">
      <c r="A3236" s="2">
        <v>6.5</v>
      </c>
      <c r="B3236" s="9" t="str">
        <f t="shared" si="146"/>
        <v>Peerless 830883</v>
      </c>
      <c r="C3236" s="3" t="s">
        <v>236</v>
      </c>
      <c r="D3236" s="3">
        <v>830883</v>
      </c>
      <c r="E3236" s="42" t="s">
        <v>267</v>
      </c>
      <c r="F3236" s="4"/>
      <c r="G3236" s="2">
        <v>8</v>
      </c>
      <c r="H3236" s="2">
        <v>30</v>
      </c>
      <c r="I3236" s="2">
        <v>87.8</v>
      </c>
      <c r="J3236" s="2">
        <v>5.62</v>
      </c>
      <c r="K3236" s="2">
        <v>42</v>
      </c>
      <c r="L3236" s="25">
        <f t="shared" si="145"/>
        <v>21.804013000000001</v>
      </c>
      <c r="M3236" s="2">
        <v>0.36</v>
      </c>
      <c r="N3236" s="2"/>
      <c r="O3236" s="2"/>
      <c r="P3236" s="2"/>
      <c r="Q3236" s="2"/>
      <c r="R3236" s="2"/>
      <c r="S3236" s="2"/>
      <c r="T3236" s="2"/>
      <c r="U3236" s="2"/>
      <c r="V3236" s="2"/>
      <c r="W3236" s="1" t="s">
        <v>496</v>
      </c>
      <c r="X3236" s="13">
        <v>41431</v>
      </c>
      <c r="Z3236" s="8">
        <v>0</v>
      </c>
      <c r="AA3236" s="1" t="s">
        <v>4173</v>
      </c>
      <c r="AD3236" s="2">
        <v>0.77</v>
      </c>
    </row>
    <row r="3237" spans="1:30" s="1" customFormat="1">
      <c r="A3237" s="2">
        <v>6.5</v>
      </c>
      <c r="B3237" s="9" t="str">
        <f t="shared" si="146"/>
        <v>Vifa NE180W-04</v>
      </c>
      <c r="C3237" s="3" t="s">
        <v>260</v>
      </c>
      <c r="D3237" s="3" t="s">
        <v>269</v>
      </c>
      <c r="E3237" s="42" t="s">
        <v>268</v>
      </c>
      <c r="F3237" s="4"/>
      <c r="G3237" s="2">
        <v>4</v>
      </c>
      <c r="H3237" s="2">
        <v>80</v>
      </c>
      <c r="I3237" s="2">
        <v>89.8</v>
      </c>
      <c r="J3237" s="2">
        <v>5</v>
      </c>
      <c r="K3237" s="2">
        <v>39</v>
      </c>
      <c r="L3237" s="25">
        <f t="shared" si="145"/>
        <v>25.485210000000002</v>
      </c>
      <c r="M3237" s="2">
        <v>0.28999999999999998</v>
      </c>
      <c r="N3237" s="2"/>
      <c r="O3237" s="2"/>
      <c r="P3237" s="2"/>
      <c r="Q3237" s="2"/>
      <c r="R3237" s="2"/>
      <c r="S3237" s="2"/>
      <c r="T3237" s="2"/>
      <c r="U3237" s="2"/>
      <c r="V3237" s="2"/>
      <c r="W3237" s="1" t="s">
        <v>496</v>
      </c>
      <c r="X3237" s="13">
        <v>41431</v>
      </c>
      <c r="Z3237" s="8">
        <v>0</v>
      </c>
      <c r="AA3237" s="1" t="s">
        <v>4173</v>
      </c>
      <c r="AD3237" s="2">
        <v>0.9</v>
      </c>
    </row>
    <row r="3238" spans="1:30" s="1" customFormat="1">
      <c r="A3238" s="2">
        <v>8</v>
      </c>
      <c r="B3238" s="9" t="str">
        <f t="shared" si="146"/>
        <v>Peerless 830869</v>
      </c>
      <c r="C3238" s="3" t="s">
        <v>236</v>
      </c>
      <c r="D3238" s="3">
        <v>830869</v>
      </c>
      <c r="E3238" s="42" t="s">
        <v>270</v>
      </c>
      <c r="F3238" s="4"/>
      <c r="G3238" s="2">
        <v>8</v>
      </c>
      <c r="H3238" s="2">
        <v>75</v>
      </c>
      <c r="I3238" s="2">
        <v>89.7</v>
      </c>
      <c r="J3238" s="2">
        <v>4.5</v>
      </c>
      <c r="K3238" s="2">
        <v>30</v>
      </c>
      <c r="L3238" s="25">
        <f t="shared" si="145"/>
        <v>70.225911999999994</v>
      </c>
      <c r="M3238" s="2">
        <v>0.38</v>
      </c>
      <c r="N3238" s="2"/>
      <c r="O3238" s="2"/>
      <c r="P3238" s="2"/>
      <c r="Q3238" s="2"/>
      <c r="R3238" s="2"/>
      <c r="S3238" s="2"/>
      <c r="T3238" s="2"/>
      <c r="U3238" s="2"/>
      <c r="V3238" s="2"/>
      <c r="W3238" s="1" t="s">
        <v>496</v>
      </c>
      <c r="X3238" s="13">
        <v>41431</v>
      </c>
      <c r="Z3238" s="8">
        <v>0</v>
      </c>
      <c r="AA3238" s="1" t="s">
        <v>4173</v>
      </c>
      <c r="AD3238" s="2">
        <v>2.48</v>
      </c>
    </row>
    <row r="3239" spans="1:30" s="1" customFormat="1">
      <c r="A3239" s="2">
        <v>8</v>
      </c>
      <c r="B3239" s="9" t="str">
        <f t="shared" si="146"/>
        <v>Peerless 835026</v>
      </c>
      <c r="C3239" s="3" t="s">
        <v>236</v>
      </c>
      <c r="D3239" s="3">
        <v>835026</v>
      </c>
      <c r="E3239" s="42" t="s">
        <v>271</v>
      </c>
      <c r="F3239" s="4"/>
      <c r="G3239" s="2">
        <v>8</v>
      </c>
      <c r="H3239" s="2">
        <v>75</v>
      </c>
      <c r="I3239" s="2">
        <v>86.8</v>
      </c>
      <c r="J3239" s="2">
        <v>6.02</v>
      </c>
      <c r="K3239" s="2">
        <v>27</v>
      </c>
      <c r="L3239" s="25">
        <f t="shared" si="145"/>
        <v>65.978377000000009</v>
      </c>
      <c r="M3239" s="2">
        <v>0.41</v>
      </c>
      <c r="N3239" s="2"/>
      <c r="O3239" s="2"/>
      <c r="P3239" s="2"/>
      <c r="Q3239" s="2"/>
      <c r="R3239" s="2"/>
      <c r="S3239" s="2"/>
      <c r="T3239" s="2"/>
      <c r="U3239" s="2"/>
      <c r="V3239" s="2"/>
      <c r="W3239" s="1" t="s">
        <v>496</v>
      </c>
      <c r="X3239" s="13">
        <v>41431</v>
      </c>
      <c r="Z3239" s="8">
        <v>0</v>
      </c>
      <c r="AA3239" s="1" t="s">
        <v>4173</v>
      </c>
      <c r="AD3239" s="2">
        <v>2.33</v>
      </c>
    </row>
    <row r="3240" spans="1:30" s="1" customFormat="1">
      <c r="A3240" s="2">
        <v>8</v>
      </c>
      <c r="B3240" s="9" t="str">
        <f t="shared" si="146"/>
        <v>Peerless 830667</v>
      </c>
      <c r="C3240" s="3" t="s">
        <v>236</v>
      </c>
      <c r="D3240" s="3">
        <v>830667</v>
      </c>
      <c r="E3240" s="42" t="s">
        <v>272</v>
      </c>
      <c r="F3240" s="4"/>
      <c r="G3240" s="2">
        <v>8</v>
      </c>
      <c r="H3240" s="2">
        <v>110</v>
      </c>
      <c r="I3240" s="2">
        <v>87.2</v>
      </c>
      <c r="J3240" s="2">
        <v>8.5</v>
      </c>
      <c r="K3240" s="2">
        <v>36.5</v>
      </c>
      <c r="L3240" s="25">
        <f t="shared" si="145"/>
        <v>32.847603999999997</v>
      </c>
      <c r="M3240" s="2">
        <v>0.54</v>
      </c>
      <c r="N3240" s="2"/>
      <c r="O3240" s="2"/>
      <c r="P3240" s="2"/>
      <c r="Q3240" s="2"/>
      <c r="R3240" s="2"/>
      <c r="S3240" s="2"/>
      <c r="T3240" s="2"/>
      <c r="U3240" s="2"/>
      <c r="V3240" s="2"/>
      <c r="W3240" s="1" t="s">
        <v>496</v>
      </c>
      <c r="X3240" s="13">
        <v>41431</v>
      </c>
      <c r="Z3240" s="8">
        <v>0</v>
      </c>
      <c r="AA3240" s="1" t="s">
        <v>4173</v>
      </c>
      <c r="AD3240" s="2">
        <v>1.1599999999999999</v>
      </c>
    </row>
    <row r="3241" spans="1:30" s="1" customFormat="1">
      <c r="A3241" s="2">
        <v>10</v>
      </c>
      <c r="B3241" s="9" t="str">
        <f t="shared" si="146"/>
        <v>Peerless 835016</v>
      </c>
      <c r="C3241" s="3" t="s">
        <v>236</v>
      </c>
      <c r="D3241" s="3">
        <v>835016</v>
      </c>
      <c r="E3241" s="42" t="s">
        <v>273</v>
      </c>
      <c r="F3241" s="4"/>
      <c r="G3241" s="2">
        <v>4</v>
      </c>
      <c r="H3241" s="2">
        <v>175</v>
      </c>
      <c r="I3241" s="2">
        <v>90.5</v>
      </c>
      <c r="J3241" s="2">
        <v>12.5</v>
      </c>
      <c r="K3241" s="2">
        <v>22.4</v>
      </c>
      <c r="L3241" s="25">
        <f t="shared" si="145"/>
        <v>94.012107999999998</v>
      </c>
      <c r="M3241" s="2">
        <v>0.32</v>
      </c>
      <c r="N3241" s="2"/>
      <c r="O3241" s="2"/>
      <c r="P3241" s="2"/>
      <c r="Q3241" s="2"/>
      <c r="R3241" s="2"/>
      <c r="S3241" s="2"/>
      <c r="T3241" s="2"/>
      <c r="U3241" s="2"/>
      <c r="V3241" s="2"/>
      <c r="W3241" s="1" t="s">
        <v>496</v>
      </c>
      <c r="X3241" s="13">
        <v>41431</v>
      </c>
      <c r="Z3241" s="8">
        <v>0</v>
      </c>
      <c r="AA3241" s="1" t="s">
        <v>4173</v>
      </c>
      <c r="AD3241" s="2">
        <v>3.32</v>
      </c>
    </row>
    <row r="3242" spans="1:30" s="1" customFormat="1">
      <c r="A3242" s="2">
        <v>10</v>
      </c>
      <c r="B3242" s="9" t="str">
        <f t="shared" si="146"/>
        <v>Peerless 830452</v>
      </c>
      <c r="C3242" s="3" t="s">
        <v>236</v>
      </c>
      <c r="D3242" s="3">
        <v>830452</v>
      </c>
      <c r="E3242" s="42" t="s">
        <v>274</v>
      </c>
      <c r="F3242" s="4"/>
      <c r="G3242" s="2">
        <v>4</v>
      </c>
      <c r="H3242" s="2">
        <v>150</v>
      </c>
      <c r="I3242" s="2">
        <v>88.4</v>
      </c>
      <c r="J3242" s="2">
        <v>12.5</v>
      </c>
      <c r="K3242" s="2">
        <v>18.899999999999999</v>
      </c>
      <c r="L3242" s="25">
        <f t="shared" si="145"/>
        <v>89.481404000000012</v>
      </c>
      <c r="M3242" s="2">
        <v>0.17</v>
      </c>
      <c r="N3242" s="2"/>
      <c r="O3242" s="2"/>
      <c r="P3242" s="2"/>
      <c r="Q3242" s="2"/>
      <c r="R3242" s="2"/>
      <c r="S3242" s="2"/>
      <c r="T3242" s="2"/>
      <c r="U3242" s="2"/>
      <c r="V3242" s="2"/>
      <c r="W3242" s="1" t="s">
        <v>496</v>
      </c>
      <c r="X3242" s="13">
        <v>41431</v>
      </c>
      <c r="Z3242" s="8">
        <v>0</v>
      </c>
      <c r="AA3242" s="1" t="s">
        <v>4173</v>
      </c>
      <c r="AD3242" s="2">
        <v>3.16</v>
      </c>
    </row>
    <row r="3243" spans="1:30" s="1" customFormat="1">
      <c r="A3243" s="2">
        <v>10</v>
      </c>
      <c r="B3243" s="9" t="str">
        <f t="shared" si="146"/>
        <v>Peerless 830668</v>
      </c>
      <c r="C3243" s="3" t="s">
        <v>236</v>
      </c>
      <c r="D3243" s="3">
        <v>830668</v>
      </c>
      <c r="E3243" s="42" t="s">
        <v>275</v>
      </c>
      <c r="F3243" s="4"/>
      <c r="G3243" s="2">
        <v>8</v>
      </c>
      <c r="H3243" s="2">
        <v>110</v>
      </c>
      <c r="I3243" s="2">
        <v>88.7</v>
      </c>
      <c r="J3243" s="2">
        <v>8</v>
      </c>
      <c r="K3243" s="2">
        <v>33.299999999999997</v>
      </c>
      <c r="L3243" s="25">
        <f t="shared" si="145"/>
        <v>69.093236000000005</v>
      </c>
      <c r="M3243" s="2">
        <v>0.51</v>
      </c>
      <c r="N3243" s="2"/>
      <c r="O3243" s="2"/>
      <c r="P3243" s="2"/>
      <c r="Q3243" s="2"/>
      <c r="R3243" s="2"/>
      <c r="S3243" s="2"/>
      <c r="T3243" s="2"/>
      <c r="U3243" s="2"/>
      <c r="V3243" s="2"/>
      <c r="W3243" s="1" t="s">
        <v>496</v>
      </c>
      <c r="X3243" s="13">
        <v>41431</v>
      </c>
      <c r="Z3243" s="8">
        <v>0</v>
      </c>
      <c r="AA3243" s="1" t="s">
        <v>4173</v>
      </c>
      <c r="AD3243" s="2">
        <v>2.44</v>
      </c>
    </row>
    <row r="3244" spans="1:30" s="1" customFormat="1">
      <c r="A3244" s="2">
        <v>12</v>
      </c>
      <c r="B3244" s="9" t="str">
        <f t="shared" si="146"/>
        <v>Peerless 835017</v>
      </c>
      <c r="C3244" s="3" t="s">
        <v>236</v>
      </c>
      <c r="D3244" s="3">
        <v>835017</v>
      </c>
      <c r="E3244" s="42" t="s">
        <v>276</v>
      </c>
      <c r="F3244" s="4"/>
      <c r="G3244" s="2">
        <v>4</v>
      </c>
      <c r="H3244" s="2">
        <v>175</v>
      </c>
      <c r="I3244" s="2">
        <v>90.6</v>
      </c>
      <c r="J3244" s="2">
        <v>12.5</v>
      </c>
      <c r="K3244" s="2">
        <v>19.399999999999999</v>
      </c>
      <c r="L3244" s="25">
        <f t="shared" si="145"/>
        <v>169.05189300000001</v>
      </c>
      <c r="M3244" s="2">
        <v>0.34</v>
      </c>
      <c r="N3244" s="2"/>
      <c r="O3244" s="2"/>
      <c r="P3244" s="2"/>
      <c r="Q3244" s="2"/>
      <c r="R3244" s="2"/>
      <c r="S3244" s="2"/>
      <c r="T3244" s="2"/>
      <c r="U3244" s="2"/>
      <c r="V3244" s="2"/>
      <c r="W3244" s="1" t="s">
        <v>496</v>
      </c>
      <c r="X3244" s="13">
        <v>41431</v>
      </c>
      <c r="Z3244" s="8">
        <v>0</v>
      </c>
      <c r="AA3244" s="1" t="s">
        <v>4173</v>
      </c>
      <c r="AD3244" s="2">
        <v>5.97</v>
      </c>
    </row>
    <row r="3245" spans="1:30" s="1" customFormat="1">
      <c r="A3245" s="2">
        <v>12</v>
      </c>
      <c r="B3245" s="9" t="str">
        <f t="shared" si="146"/>
        <v>Peerless 830669</v>
      </c>
      <c r="C3245" s="3" t="s">
        <v>236</v>
      </c>
      <c r="D3245" s="3">
        <v>830669</v>
      </c>
      <c r="E3245" s="42" t="s">
        <v>277</v>
      </c>
      <c r="F3245" s="4"/>
      <c r="G3245" s="2">
        <v>8</v>
      </c>
      <c r="H3245" s="2">
        <v>110</v>
      </c>
      <c r="I3245" s="2">
        <v>91.2</v>
      </c>
      <c r="J3245" s="2">
        <v>8</v>
      </c>
      <c r="K3245" s="2">
        <v>28</v>
      </c>
      <c r="L3245" s="25">
        <f t="shared" si="145"/>
        <v>172.166752</v>
      </c>
      <c r="M3245" s="2">
        <v>0.47</v>
      </c>
      <c r="N3245" s="2"/>
      <c r="O3245" s="2"/>
      <c r="P3245" s="2"/>
      <c r="Q3245" s="2"/>
      <c r="R3245" s="2"/>
      <c r="S3245" s="2"/>
      <c r="T3245" s="2"/>
      <c r="U3245" s="2"/>
      <c r="V3245" s="2"/>
      <c r="W3245" s="1" t="s">
        <v>496</v>
      </c>
      <c r="X3245" s="13">
        <v>41431</v>
      </c>
      <c r="Z3245" s="8">
        <v>0</v>
      </c>
      <c r="AA3245" s="1" t="s">
        <v>4173</v>
      </c>
      <c r="AD3245" s="2">
        <v>6.08</v>
      </c>
    </row>
    <row r="3246" spans="1:30" s="1" customFormat="1">
      <c r="A3246" s="2">
        <v>4</v>
      </c>
      <c r="B3246" s="9" t="str">
        <f t="shared" si="146"/>
        <v>Tang Band W4-656SB</v>
      </c>
      <c r="C3246" s="3" t="s">
        <v>14</v>
      </c>
      <c r="D3246" s="3" t="s">
        <v>17</v>
      </c>
      <c r="E3246" s="42" t="s">
        <v>18</v>
      </c>
      <c r="F3246" s="4"/>
      <c r="G3246" s="2">
        <v>8</v>
      </c>
      <c r="H3246" s="2">
        <v>45</v>
      </c>
      <c r="I3246" s="2">
        <v>87</v>
      </c>
      <c r="J3246" s="2">
        <v>3</v>
      </c>
      <c r="K3246" s="2">
        <v>65</v>
      </c>
      <c r="L3246" s="25">
        <f t="shared" si="145"/>
        <v>5.0970420000000001</v>
      </c>
      <c r="M3246" s="2">
        <v>0.35</v>
      </c>
      <c r="N3246" s="2"/>
      <c r="O3246" s="2"/>
      <c r="P3246" s="2"/>
      <c r="Q3246" s="2"/>
      <c r="R3246" s="2"/>
      <c r="S3246" s="2"/>
      <c r="T3246" s="2"/>
      <c r="U3246" s="2"/>
      <c r="V3246" s="2"/>
      <c r="W3246" s="1" t="s">
        <v>496</v>
      </c>
      <c r="X3246" s="13">
        <v>41431</v>
      </c>
      <c r="Z3246" s="8">
        <v>0</v>
      </c>
      <c r="AA3246" s="1" t="s">
        <v>4173</v>
      </c>
      <c r="AD3246" s="2">
        <v>0.18</v>
      </c>
    </row>
    <row r="3247" spans="1:30" s="1" customFormat="1">
      <c r="A3247" s="2">
        <v>4</v>
      </c>
      <c r="B3247" s="9" t="str">
        <f t="shared" si="146"/>
        <v>Tang Band W4-1052SA</v>
      </c>
      <c r="C3247" s="3" t="s">
        <v>14</v>
      </c>
      <c r="D3247" s="3" t="s">
        <v>15</v>
      </c>
      <c r="E3247" s="42" t="s">
        <v>16</v>
      </c>
      <c r="F3247" s="4"/>
      <c r="G3247" s="2">
        <v>4</v>
      </c>
      <c r="H3247" s="2">
        <v>20</v>
      </c>
      <c r="I3247" s="2">
        <v>90</v>
      </c>
      <c r="J3247" s="2">
        <v>3.4</v>
      </c>
      <c r="K3247" s="2">
        <v>63</v>
      </c>
      <c r="L3247" s="25">
        <f t="shared" si="145"/>
        <v>7.3623940000000001</v>
      </c>
      <c r="M3247" s="2">
        <v>0.44</v>
      </c>
      <c r="N3247" s="2"/>
      <c r="O3247" s="2"/>
      <c r="P3247" s="2"/>
      <c r="Q3247" s="2"/>
      <c r="R3247" s="2"/>
      <c r="S3247" s="2"/>
      <c r="T3247" s="2"/>
      <c r="U3247" s="2"/>
      <c r="V3247" s="2"/>
      <c r="W3247" s="1" t="s">
        <v>496</v>
      </c>
      <c r="X3247" s="13">
        <v>41431</v>
      </c>
      <c r="Z3247" s="8">
        <v>0</v>
      </c>
      <c r="AA3247" s="1" t="s">
        <v>4173</v>
      </c>
      <c r="AD3247" s="2">
        <v>0.26</v>
      </c>
    </row>
    <row r="3248" spans="1:30" s="1" customFormat="1">
      <c r="A3248" s="2">
        <v>5.25</v>
      </c>
      <c r="B3248" s="9" t="str">
        <f t="shared" si="146"/>
        <v>Tang Band W5-1138SA</v>
      </c>
      <c r="C3248" s="3" t="s">
        <v>14</v>
      </c>
      <c r="D3248" s="3" t="s">
        <v>55</v>
      </c>
      <c r="E3248" s="42" t="s">
        <v>56</v>
      </c>
      <c r="F3248" s="4"/>
      <c r="G3248" s="2">
        <v>4</v>
      </c>
      <c r="H3248" s="2">
        <v>40</v>
      </c>
      <c r="I3248" s="2">
        <v>82</v>
      </c>
      <c r="J3248" s="2">
        <v>9.25</v>
      </c>
      <c r="K3248" s="2">
        <v>45</v>
      </c>
      <c r="L3248" s="25">
        <f t="shared" si="145"/>
        <v>6.7960560000000001</v>
      </c>
      <c r="M3248" s="2">
        <v>0.49</v>
      </c>
      <c r="N3248" s="2"/>
      <c r="O3248" s="2"/>
      <c r="P3248" s="2"/>
      <c r="Q3248" s="2"/>
      <c r="R3248" s="2"/>
      <c r="S3248" s="2"/>
      <c r="T3248" s="2"/>
      <c r="U3248" s="2"/>
      <c r="V3248" s="2"/>
      <c r="W3248" s="1" t="s">
        <v>496</v>
      </c>
      <c r="X3248" s="13">
        <v>41431</v>
      </c>
      <c r="Z3248" s="8">
        <v>0</v>
      </c>
      <c r="AA3248" s="1" t="s">
        <v>4173</v>
      </c>
      <c r="AD3248" s="2">
        <v>0.24</v>
      </c>
    </row>
    <row r="3249" spans="1:30" s="1" customFormat="1">
      <c r="A3249" s="2">
        <v>6.5</v>
      </c>
      <c r="B3249" s="9" t="str">
        <f t="shared" si="146"/>
        <v>Tang Band W6-1139SC</v>
      </c>
      <c r="C3249" s="3" t="s">
        <v>14</v>
      </c>
      <c r="D3249" s="3" t="s">
        <v>103</v>
      </c>
      <c r="E3249" s="42" t="s">
        <v>104</v>
      </c>
      <c r="F3249" s="4"/>
      <c r="G3249" s="2">
        <v>4</v>
      </c>
      <c r="H3249" s="2">
        <v>50</v>
      </c>
      <c r="I3249" s="2">
        <v>83</v>
      </c>
      <c r="J3249" s="2">
        <v>11.5</v>
      </c>
      <c r="K3249" s="2">
        <v>35</v>
      </c>
      <c r="L3249" s="25">
        <f t="shared" si="145"/>
        <v>14.724788</v>
      </c>
      <c r="M3249" s="2">
        <v>0.37</v>
      </c>
      <c r="N3249" s="2"/>
      <c r="O3249" s="2"/>
      <c r="P3249" s="2"/>
      <c r="Q3249" s="2"/>
      <c r="R3249" s="2"/>
      <c r="S3249" s="2"/>
      <c r="T3249" s="2"/>
      <c r="U3249" s="2"/>
      <c r="V3249" s="2"/>
      <c r="W3249" s="1" t="s">
        <v>496</v>
      </c>
      <c r="X3249" s="13">
        <v>41431</v>
      </c>
      <c r="Z3249" s="8">
        <v>0</v>
      </c>
      <c r="AA3249" s="1" t="s">
        <v>4173</v>
      </c>
      <c r="AD3249" s="2">
        <v>0.52</v>
      </c>
    </row>
    <row r="3250" spans="1:30" s="1" customFormat="1">
      <c r="A3250" s="2">
        <v>8</v>
      </c>
      <c r="B3250" s="9" t="str">
        <f t="shared" si="146"/>
        <v>Tang Band W8-1363SA</v>
      </c>
      <c r="C3250" s="3" t="s">
        <v>14</v>
      </c>
      <c r="D3250" s="3" t="s">
        <v>156</v>
      </c>
      <c r="E3250" s="42" t="s">
        <v>157</v>
      </c>
      <c r="F3250" s="4"/>
      <c r="G3250" s="2">
        <v>4</v>
      </c>
      <c r="H3250" s="2">
        <v>120</v>
      </c>
      <c r="I3250" s="2">
        <v>84</v>
      </c>
      <c r="J3250" s="2">
        <v>12</v>
      </c>
      <c r="K3250" s="2">
        <v>30</v>
      </c>
      <c r="L3250" s="25">
        <f t="shared" si="145"/>
        <v>18.689154000000002</v>
      </c>
      <c r="M3250" s="2">
        <v>0.28999999999999998</v>
      </c>
      <c r="N3250" s="2"/>
      <c r="O3250" s="2"/>
      <c r="P3250" s="2"/>
      <c r="Q3250" s="2"/>
      <c r="R3250" s="2"/>
      <c r="S3250" s="2"/>
      <c r="T3250" s="2"/>
      <c r="U3250" s="2"/>
      <c r="V3250" s="2"/>
      <c r="W3250" s="1" t="s">
        <v>496</v>
      </c>
      <c r="X3250" s="13">
        <v>41431</v>
      </c>
      <c r="Z3250" s="8">
        <v>0</v>
      </c>
      <c r="AA3250" s="1" t="s">
        <v>4173</v>
      </c>
      <c r="AD3250" s="2">
        <v>0.66</v>
      </c>
    </row>
    <row r="3251" spans="1:30" s="1" customFormat="1">
      <c r="A3251" s="2" t="s">
        <v>278</v>
      </c>
      <c r="B3251" s="9" t="str">
        <f t="shared" si="146"/>
        <v>Tang Band W69-1042J</v>
      </c>
      <c r="C3251" s="3" t="s">
        <v>14</v>
      </c>
      <c r="D3251" s="3" t="s">
        <v>279</v>
      </c>
      <c r="E3251" s="42" t="s">
        <v>75</v>
      </c>
      <c r="F3251" s="4"/>
      <c r="G3251" s="2">
        <v>8</v>
      </c>
      <c r="H3251" s="2">
        <v>90</v>
      </c>
      <c r="I3251" s="2">
        <v>87</v>
      </c>
      <c r="J3251" s="2">
        <v>7</v>
      </c>
      <c r="K3251" s="2">
        <v>35</v>
      </c>
      <c r="L3251" s="25">
        <f t="shared" si="145"/>
        <v>37.944646000000006</v>
      </c>
      <c r="M3251" s="2">
        <v>0.35</v>
      </c>
      <c r="N3251" s="2"/>
      <c r="O3251" s="2"/>
      <c r="P3251" s="2"/>
      <c r="Q3251" s="2"/>
      <c r="R3251" s="2"/>
      <c r="S3251" s="2"/>
      <c r="T3251" s="2"/>
      <c r="U3251" s="2"/>
      <c r="V3251" s="2"/>
      <c r="W3251" s="1" t="s">
        <v>496</v>
      </c>
      <c r="X3251" s="13">
        <v>41431</v>
      </c>
      <c r="Z3251" s="8">
        <v>0</v>
      </c>
      <c r="AA3251" s="1" t="s">
        <v>4173</v>
      </c>
      <c r="AD3251" s="2">
        <v>1.34</v>
      </c>
    </row>
    <row r="3252" spans="1:30" s="1" customFormat="1">
      <c r="A3252" s="2">
        <v>4</v>
      </c>
      <c r="B3252" s="9" t="str">
        <f t="shared" si="146"/>
        <v>Tang Band W4-1337S</v>
      </c>
      <c r="C3252" s="3" t="s">
        <v>14</v>
      </c>
      <c r="D3252" s="3" t="s">
        <v>19</v>
      </c>
      <c r="E3252" s="42" t="s">
        <v>20</v>
      </c>
      <c r="F3252" s="4"/>
      <c r="G3252" s="2">
        <v>8</v>
      </c>
      <c r="H3252" s="2">
        <v>25</v>
      </c>
      <c r="I3252" s="2">
        <v>87</v>
      </c>
      <c r="J3252" s="2">
        <v>3</v>
      </c>
      <c r="K3252" s="2">
        <v>70</v>
      </c>
      <c r="L3252" s="25">
        <f t="shared" si="145"/>
        <v>4.8138730000000001</v>
      </c>
      <c r="M3252" s="2">
        <v>0.37</v>
      </c>
      <c r="N3252" s="2"/>
      <c r="O3252" s="2"/>
      <c r="P3252" s="2"/>
      <c r="Q3252" s="2"/>
      <c r="R3252" s="2"/>
      <c r="S3252" s="2"/>
      <c r="T3252" s="2"/>
      <c r="U3252" s="2"/>
      <c r="V3252" s="2"/>
      <c r="W3252" s="1" t="s">
        <v>496</v>
      </c>
      <c r="X3252" s="13">
        <v>41431</v>
      </c>
      <c r="Z3252" s="8">
        <v>0</v>
      </c>
      <c r="AA3252" s="1" t="s">
        <v>4173</v>
      </c>
      <c r="AD3252" s="2">
        <v>0.17</v>
      </c>
    </row>
    <row r="3253" spans="1:30" s="1" customFormat="1">
      <c r="A3253" s="2">
        <v>5.25</v>
      </c>
      <c r="B3253" s="9" t="str">
        <f t="shared" si="146"/>
        <v>Tang Band W5-704S</v>
      </c>
      <c r="C3253" s="3" t="s">
        <v>14</v>
      </c>
      <c r="D3253" s="3" t="s">
        <v>57</v>
      </c>
      <c r="E3253" s="42" t="s">
        <v>58</v>
      </c>
      <c r="F3253" s="4"/>
      <c r="G3253" s="2">
        <v>8</v>
      </c>
      <c r="H3253" s="2">
        <v>25</v>
      </c>
      <c r="I3253" s="2">
        <v>88</v>
      </c>
      <c r="J3253" s="2">
        <v>3</v>
      </c>
      <c r="K3253" s="2">
        <v>55</v>
      </c>
      <c r="L3253" s="25">
        <f t="shared" si="145"/>
        <v>11.609928999999999</v>
      </c>
      <c r="M3253" s="2">
        <v>0.37</v>
      </c>
      <c r="N3253" s="2"/>
      <c r="O3253" s="2"/>
      <c r="P3253" s="2"/>
      <c r="Q3253" s="2"/>
      <c r="R3253" s="2"/>
      <c r="S3253" s="2"/>
      <c r="T3253" s="2"/>
      <c r="U3253" s="2"/>
      <c r="V3253" s="2"/>
      <c r="W3253" s="1" t="s">
        <v>496</v>
      </c>
      <c r="X3253" s="13">
        <v>41431</v>
      </c>
      <c r="Z3253" s="8">
        <v>0</v>
      </c>
      <c r="AA3253" s="1" t="s">
        <v>4173</v>
      </c>
      <c r="AD3253" s="2">
        <v>0.41</v>
      </c>
    </row>
    <row r="3254" spans="1:30" s="1" customFormat="1">
      <c r="A3254" s="2">
        <v>8</v>
      </c>
      <c r="B3254" s="9" t="str">
        <f t="shared" si="146"/>
        <v>Tang Band W8-740C</v>
      </c>
      <c r="C3254" s="3" t="s">
        <v>14</v>
      </c>
      <c r="D3254" s="3" t="s">
        <v>158</v>
      </c>
      <c r="E3254" s="42" t="s">
        <v>159</v>
      </c>
      <c r="F3254" s="4"/>
      <c r="G3254" s="2">
        <v>4</v>
      </c>
      <c r="H3254" s="2">
        <v>150</v>
      </c>
      <c r="I3254" s="2">
        <v>84</v>
      </c>
      <c r="J3254" s="2">
        <v>12</v>
      </c>
      <c r="K3254" s="2">
        <v>28</v>
      </c>
      <c r="L3254" s="25">
        <f t="shared" si="145"/>
        <v>22.936689000000001</v>
      </c>
      <c r="M3254" s="2">
        <v>0.3</v>
      </c>
      <c r="N3254" s="2"/>
      <c r="O3254" s="2"/>
      <c r="P3254" s="2"/>
      <c r="Q3254" s="2"/>
      <c r="R3254" s="2"/>
      <c r="S3254" s="2"/>
      <c r="T3254" s="2"/>
      <c r="U3254" s="2"/>
      <c r="V3254" s="2"/>
      <c r="W3254" s="1" t="s">
        <v>496</v>
      </c>
      <c r="X3254" s="13">
        <v>41431</v>
      </c>
      <c r="Z3254" s="8">
        <v>0</v>
      </c>
      <c r="AA3254" s="1" t="s">
        <v>4173</v>
      </c>
      <c r="AD3254" s="2">
        <v>0.81</v>
      </c>
    </row>
    <row r="3255" spans="1:30" s="1" customFormat="1">
      <c r="A3255" s="2">
        <v>10</v>
      </c>
      <c r="B3255" s="9" t="str">
        <f t="shared" si="146"/>
        <v>Tang Band WT-1427G</v>
      </c>
      <c r="C3255" s="3" t="s">
        <v>14</v>
      </c>
      <c r="D3255" s="3" t="s">
        <v>280</v>
      </c>
      <c r="E3255" s="42" t="s">
        <v>76</v>
      </c>
      <c r="F3255" s="4"/>
      <c r="G3255" s="2">
        <v>4</v>
      </c>
      <c r="H3255" s="2">
        <v>120</v>
      </c>
      <c r="I3255" s="2">
        <v>85</v>
      </c>
      <c r="J3255" s="2">
        <v>9.5</v>
      </c>
      <c r="K3255" s="2">
        <v>25</v>
      </c>
      <c r="L3255" s="25">
        <f t="shared" ref="L3255:L3318" si="147">AD3255*28.3169</f>
        <v>38.227815</v>
      </c>
      <c r="M3255" s="2">
        <v>0.28999999999999998</v>
      </c>
      <c r="N3255" s="2"/>
      <c r="O3255" s="2"/>
      <c r="P3255" s="2"/>
      <c r="Q3255" s="2"/>
      <c r="R3255" s="2"/>
      <c r="S3255" s="2"/>
      <c r="T3255" s="2"/>
      <c r="U3255" s="2"/>
      <c r="V3255" s="2"/>
      <c r="W3255" s="1" t="s">
        <v>496</v>
      </c>
      <c r="X3255" s="13">
        <v>41431</v>
      </c>
      <c r="Z3255" s="8">
        <v>0</v>
      </c>
      <c r="AA3255" s="1" t="s">
        <v>4173</v>
      </c>
      <c r="AD3255" s="2">
        <v>1.35</v>
      </c>
    </row>
    <row r="3256" spans="1:30" s="1" customFormat="1">
      <c r="A3256" s="2">
        <v>4</v>
      </c>
      <c r="B3256" s="9" t="str">
        <f t="shared" si="146"/>
        <v>Tang Band W4-1658SB</v>
      </c>
      <c r="C3256" s="3" t="s">
        <v>14</v>
      </c>
      <c r="D3256" s="3" t="s">
        <v>282</v>
      </c>
      <c r="E3256" s="42" t="s">
        <v>281</v>
      </c>
      <c r="F3256" s="4"/>
      <c r="G3256" s="2">
        <v>4</v>
      </c>
      <c r="H3256" s="2">
        <v>45</v>
      </c>
      <c r="I3256" s="2">
        <v>87</v>
      </c>
      <c r="J3256" s="2">
        <v>4.5</v>
      </c>
      <c r="K3256" s="2">
        <v>55</v>
      </c>
      <c r="L3256" s="25">
        <f t="shared" si="147"/>
        <v>7.3623940000000001</v>
      </c>
      <c r="M3256" s="2">
        <v>0.39</v>
      </c>
      <c r="N3256" s="2"/>
      <c r="O3256" s="2"/>
      <c r="P3256" s="2"/>
      <c r="Q3256" s="2"/>
      <c r="R3256" s="2"/>
      <c r="S3256" s="2"/>
      <c r="T3256" s="2"/>
      <c r="U3256" s="2"/>
      <c r="V3256" s="2"/>
      <c r="W3256" s="1" t="s">
        <v>496</v>
      </c>
      <c r="X3256" s="13">
        <v>41431</v>
      </c>
      <c r="Z3256" s="8">
        <v>0</v>
      </c>
      <c r="AA3256" s="1" t="s">
        <v>4173</v>
      </c>
      <c r="AD3256" s="2">
        <v>0.26</v>
      </c>
    </row>
    <row r="3257" spans="1:30" s="1" customFormat="1">
      <c r="A3257" s="2">
        <v>4</v>
      </c>
      <c r="B3257" s="9" t="str">
        <f t="shared" si="146"/>
        <v>Tang Band W4-1757SB</v>
      </c>
      <c r="C3257" s="3" t="s">
        <v>14</v>
      </c>
      <c r="D3257" s="3" t="s">
        <v>284</v>
      </c>
      <c r="E3257" s="42" t="s">
        <v>283</v>
      </c>
      <c r="F3257" s="4"/>
      <c r="G3257" s="2">
        <v>6</v>
      </c>
      <c r="H3257" s="2">
        <v>30</v>
      </c>
      <c r="I3257" s="2">
        <v>86</v>
      </c>
      <c r="J3257" s="2">
        <v>3</v>
      </c>
      <c r="K3257" s="2">
        <v>75</v>
      </c>
      <c r="L3257" s="25">
        <f t="shared" si="147"/>
        <v>4.2475350000000001</v>
      </c>
      <c r="M3257" s="2">
        <v>0.46</v>
      </c>
      <c r="N3257" s="2"/>
      <c r="O3257" s="2"/>
      <c r="P3257" s="2"/>
      <c r="Q3257" s="2"/>
      <c r="R3257" s="2"/>
      <c r="S3257" s="2"/>
      <c r="T3257" s="2"/>
      <c r="U3257" s="2"/>
      <c r="V3257" s="2"/>
      <c r="W3257" s="1" t="s">
        <v>496</v>
      </c>
      <c r="X3257" s="13">
        <v>41431</v>
      </c>
      <c r="Z3257" s="8">
        <v>0</v>
      </c>
      <c r="AA3257" s="1" t="s">
        <v>4173</v>
      </c>
      <c r="AD3257" s="2">
        <v>0.15</v>
      </c>
    </row>
    <row r="3258" spans="1:30" s="1" customFormat="1">
      <c r="A3258" s="2">
        <v>4</v>
      </c>
      <c r="B3258" s="9" t="str">
        <f t="shared" si="146"/>
        <v>Tang Band W4-1798S</v>
      </c>
      <c r="C3258" s="3" t="s">
        <v>14</v>
      </c>
      <c r="D3258" s="3" t="s">
        <v>286</v>
      </c>
      <c r="E3258" s="42" t="s">
        <v>285</v>
      </c>
      <c r="F3258" s="4"/>
      <c r="G3258" s="2">
        <v>4</v>
      </c>
      <c r="H3258" s="2">
        <v>40</v>
      </c>
      <c r="I3258" s="2">
        <v>87</v>
      </c>
      <c r="J3258" s="2">
        <v>3</v>
      </c>
      <c r="K3258" s="2">
        <v>60</v>
      </c>
      <c r="L3258" s="25">
        <f t="shared" si="147"/>
        <v>7.3623940000000001</v>
      </c>
      <c r="M3258" s="2">
        <v>0.3</v>
      </c>
      <c r="N3258" s="2"/>
      <c r="O3258" s="2"/>
      <c r="P3258" s="2"/>
      <c r="Q3258" s="2"/>
      <c r="R3258" s="2"/>
      <c r="S3258" s="2"/>
      <c r="T3258" s="2"/>
      <c r="U3258" s="2"/>
      <c r="V3258" s="2"/>
      <c r="W3258" s="1" t="s">
        <v>496</v>
      </c>
      <c r="X3258" s="13">
        <v>41431</v>
      </c>
      <c r="Z3258" s="8">
        <v>0</v>
      </c>
      <c r="AA3258" s="1" t="s">
        <v>4173</v>
      </c>
      <c r="AD3258" s="2">
        <v>0.26</v>
      </c>
    </row>
    <row r="3259" spans="1:30" s="1" customFormat="1">
      <c r="A3259" s="2">
        <v>4</v>
      </c>
      <c r="B3259" s="9" t="str">
        <f t="shared" si="146"/>
        <v>Tang Band W4-1805S</v>
      </c>
      <c r="C3259" s="3" t="s">
        <v>14</v>
      </c>
      <c r="D3259" s="3" t="s">
        <v>288</v>
      </c>
      <c r="E3259" s="42" t="s">
        <v>287</v>
      </c>
      <c r="F3259" s="4"/>
      <c r="G3259" s="2">
        <v>6</v>
      </c>
      <c r="H3259" s="2">
        <v>35</v>
      </c>
      <c r="I3259" s="2">
        <v>90</v>
      </c>
      <c r="J3259" s="2">
        <v>0.45</v>
      </c>
      <c r="K3259" s="2">
        <v>80</v>
      </c>
      <c r="L3259" s="25">
        <f t="shared" si="147"/>
        <v>5.6633800000000001</v>
      </c>
      <c r="M3259" s="2">
        <v>0.24</v>
      </c>
      <c r="N3259" s="2"/>
      <c r="O3259" s="2"/>
      <c r="P3259" s="2"/>
      <c r="Q3259" s="2"/>
      <c r="R3259" s="2"/>
      <c r="S3259" s="2"/>
      <c r="T3259" s="2"/>
      <c r="U3259" s="2"/>
      <c r="V3259" s="2"/>
      <c r="W3259" s="1" t="s">
        <v>496</v>
      </c>
      <c r="X3259" s="13">
        <v>41431</v>
      </c>
      <c r="Z3259" s="8">
        <v>0</v>
      </c>
      <c r="AA3259" s="1" t="s">
        <v>4173</v>
      </c>
      <c r="AD3259" s="2">
        <v>0.2</v>
      </c>
    </row>
    <row r="3260" spans="1:30" s="1" customFormat="1">
      <c r="A3260" s="2">
        <v>8</v>
      </c>
      <c r="B3260" s="9" t="str">
        <f t="shared" si="146"/>
        <v>Tang Band W8-1747A</v>
      </c>
      <c r="C3260" s="3" t="s">
        <v>14</v>
      </c>
      <c r="D3260" s="3" t="s">
        <v>290</v>
      </c>
      <c r="E3260" s="42" t="s">
        <v>289</v>
      </c>
      <c r="F3260" s="4"/>
      <c r="G3260" s="2">
        <v>4</v>
      </c>
      <c r="H3260" s="2">
        <v>350</v>
      </c>
      <c r="I3260" s="2">
        <v>84</v>
      </c>
      <c r="J3260" s="2">
        <v>8</v>
      </c>
      <c r="K3260" s="2">
        <v>30</v>
      </c>
      <c r="L3260" s="25">
        <f t="shared" si="147"/>
        <v>23.219857999999999</v>
      </c>
      <c r="M3260" s="2">
        <v>0.41</v>
      </c>
      <c r="N3260" s="2"/>
      <c r="O3260" s="2"/>
      <c r="P3260" s="2"/>
      <c r="Q3260" s="2"/>
      <c r="R3260" s="2"/>
      <c r="S3260" s="2"/>
      <c r="T3260" s="2"/>
      <c r="U3260" s="2"/>
      <c r="V3260" s="2"/>
      <c r="W3260" s="1" t="s">
        <v>496</v>
      </c>
      <c r="X3260" s="13">
        <v>41431</v>
      </c>
      <c r="Z3260" s="8">
        <v>0</v>
      </c>
      <c r="AA3260" s="1" t="s">
        <v>4173</v>
      </c>
      <c r="AD3260" s="2">
        <v>0.82</v>
      </c>
    </row>
    <row r="3261" spans="1:30" s="1" customFormat="1">
      <c r="A3261" s="2">
        <v>8</v>
      </c>
      <c r="B3261" s="9" t="str">
        <f t="shared" si="146"/>
        <v>Tang Band W8-1772</v>
      </c>
      <c r="C3261" s="3" t="s">
        <v>14</v>
      </c>
      <c r="D3261" s="3" t="s">
        <v>292</v>
      </c>
      <c r="E3261" s="42" t="s">
        <v>291</v>
      </c>
      <c r="F3261" s="4"/>
      <c r="G3261" s="2">
        <v>8</v>
      </c>
      <c r="H3261" s="2">
        <v>30</v>
      </c>
      <c r="I3261" s="2">
        <v>95</v>
      </c>
      <c r="J3261" s="2">
        <v>3</v>
      </c>
      <c r="K3261" s="2">
        <v>42</v>
      </c>
      <c r="L3261" s="25">
        <f t="shared" si="147"/>
        <v>94.578446</v>
      </c>
      <c r="M3261" s="2">
        <v>0.27</v>
      </c>
      <c r="N3261" s="2"/>
      <c r="O3261" s="2"/>
      <c r="P3261" s="2"/>
      <c r="Q3261" s="2"/>
      <c r="R3261" s="2"/>
      <c r="S3261" s="2"/>
      <c r="T3261" s="2"/>
      <c r="U3261" s="2"/>
      <c r="V3261" s="2"/>
      <c r="W3261" s="1" t="s">
        <v>496</v>
      </c>
      <c r="X3261" s="13">
        <v>41431</v>
      </c>
      <c r="Z3261" s="8">
        <v>0</v>
      </c>
      <c r="AA3261" s="1" t="s">
        <v>4173</v>
      </c>
      <c r="AD3261" s="2">
        <v>3.34</v>
      </c>
    </row>
    <row r="3262" spans="1:30" s="1" customFormat="1">
      <c r="A3262" s="2">
        <v>8</v>
      </c>
      <c r="B3262" s="9" t="str">
        <f t="shared" si="146"/>
        <v>Tang Band W8-1808</v>
      </c>
      <c r="C3262" s="3" t="s">
        <v>14</v>
      </c>
      <c r="D3262" s="3" t="s">
        <v>294</v>
      </c>
      <c r="E3262" s="42" t="s">
        <v>293</v>
      </c>
      <c r="F3262" s="4"/>
      <c r="G3262" s="2">
        <v>8</v>
      </c>
      <c r="H3262" s="2">
        <v>30</v>
      </c>
      <c r="I3262" s="2">
        <v>93</v>
      </c>
      <c r="J3262" s="2">
        <v>5</v>
      </c>
      <c r="K3262" s="2">
        <v>45</v>
      </c>
      <c r="L3262" s="25">
        <f t="shared" si="147"/>
        <v>88.065558999999993</v>
      </c>
      <c r="M3262" s="2">
        <v>0.44</v>
      </c>
      <c r="N3262" s="2"/>
      <c r="O3262" s="2"/>
      <c r="P3262" s="2"/>
      <c r="Q3262" s="2"/>
      <c r="R3262" s="2"/>
      <c r="S3262" s="2"/>
      <c r="T3262" s="2"/>
      <c r="U3262" s="2"/>
      <c r="V3262" s="2"/>
      <c r="W3262" s="1" t="s">
        <v>496</v>
      </c>
      <c r="X3262" s="13">
        <v>41431</v>
      </c>
      <c r="Z3262" s="8">
        <v>0</v>
      </c>
      <c r="AA3262" s="1" t="s">
        <v>4173</v>
      </c>
      <c r="AD3262" s="2">
        <v>3.11</v>
      </c>
    </row>
    <row r="3263" spans="1:30" s="1" customFormat="1">
      <c r="A3263" s="2">
        <v>8</v>
      </c>
      <c r="B3263" s="9" t="str">
        <f t="shared" si="146"/>
        <v>Tang Band W8-1853</v>
      </c>
      <c r="C3263" s="3" t="s">
        <v>14</v>
      </c>
      <c r="D3263" s="3" t="s">
        <v>296</v>
      </c>
      <c r="E3263" s="42" t="s">
        <v>295</v>
      </c>
      <c r="F3263" s="4"/>
      <c r="G3263" s="2">
        <v>4</v>
      </c>
      <c r="H3263" s="2">
        <v>100</v>
      </c>
      <c r="I3263" s="2">
        <v>86</v>
      </c>
      <c r="J3263" s="2">
        <v>5.25</v>
      </c>
      <c r="K3263" s="2">
        <v>37</v>
      </c>
      <c r="L3263" s="25">
        <f t="shared" si="147"/>
        <v>17.839646999999999</v>
      </c>
      <c r="M3263" s="2">
        <v>0.31</v>
      </c>
      <c r="N3263" s="2"/>
      <c r="O3263" s="2"/>
      <c r="P3263" s="2"/>
      <c r="Q3263" s="2"/>
      <c r="R3263" s="2"/>
      <c r="S3263" s="2"/>
      <c r="T3263" s="2"/>
      <c r="U3263" s="2"/>
      <c r="V3263" s="2"/>
      <c r="W3263" s="1" t="s">
        <v>496</v>
      </c>
      <c r="X3263" s="13">
        <v>41431</v>
      </c>
      <c r="Z3263" s="8">
        <v>0</v>
      </c>
      <c r="AA3263" s="1" t="s">
        <v>4173</v>
      </c>
      <c r="AD3263" s="2">
        <v>0.63</v>
      </c>
    </row>
    <row r="3264" spans="1:30" s="1" customFormat="1">
      <c r="A3264" s="2">
        <v>15</v>
      </c>
      <c r="B3264" s="9" t="str">
        <f t="shared" si="146"/>
        <v>PE Mach One</v>
      </c>
      <c r="C3264" s="3" t="s">
        <v>298</v>
      </c>
      <c r="D3264" s="3" t="s">
        <v>299</v>
      </c>
      <c r="E3264" s="42" t="s">
        <v>297</v>
      </c>
      <c r="F3264" s="4"/>
      <c r="G3264" s="2">
        <v>8</v>
      </c>
      <c r="H3264" s="2">
        <v>125</v>
      </c>
      <c r="I3264" s="2">
        <v>90</v>
      </c>
      <c r="J3264" s="2">
        <v>2.5</v>
      </c>
      <c r="K3264" s="2">
        <v>22</v>
      </c>
      <c r="L3264" s="25">
        <f t="shared" si="147"/>
        <v>342.35132099999998</v>
      </c>
      <c r="M3264" s="2">
        <v>0.56000000000000005</v>
      </c>
      <c r="N3264" s="2"/>
      <c r="O3264" s="2"/>
      <c r="P3264" s="2"/>
      <c r="Q3264" s="2"/>
      <c r="R3264" s="2"/>
      <c r="S3264" s="2"/>
      <c r="T3264" s="2"/>
      <c r="U3264" s="2"/>
      <c r="V3264" s="2"/>
      <c r="W3264" s="1" t="s">
        <v>496</v>
      </c>
      <c r="X3264" s="13">
        <v>41431</v>
      </c>
      <c r="Z3264" s="8">
        <v>0</v>
      </c>
      <c r="AA3264" s="1" t="s">
        <v>4173</v>
      </c>
      <c r="AD3264" s="2">
        <v>12.09</v>
      </c>
    </row>
    <row r="3265" spans="1:30" s="1" customFormat="1">
      <c r="A3265" s="2">
        <v>2.5</v>
      </c>
      <c r="B3265" s="9" t="str">
        <f t="shared" si="146"/>
        <v>Dayton Audio ND65-4</v>
      </c>
      <c r="C3265" s="3" t="s">
        <v>301</v>
      </c>
      <c r="D3265" s="3" t="s">
        <v>302</v>
      </c>
      <c r="E3265" s="42" t="s">
        <v>300</v>
      </c>
      <c r="F3265" s="4"/>
      <c r="G3265" s="2">
        <v>4</v>
      </c>
      <c r="H3265" s="2">
        <v>15</v>
      </c>
      <c r="I3265" s="2">
        <v>79.400000000000006</v>
      </c>
      <c r="J3265" s="2">
        <v>3.5</v>
      </c>
      <c r="K3265" s="2">
        <v>84.1</v>
      </c>
      <c r="L3265" s="25">
        <f t="shared" si="147"/>
        <v>0.84950700000000001</v>
      </c>
      <c r="M3265" s="2">
        <v>0.7</v>
      </c>
      <c r="N3265" s="2"/>
      <c r="O3265" s="2"/>
      <c r="P3265" s="2"/>
      <c r="Q3265" s="2"/>
      <c r="R3265" s="2"/>
      <c r="S3265" s="2"/>
      <c r="T3265" s="2"/>
      <c r="U3265" s="2"/>
      <c r="V3265" s="2"/>
      <c r="W3265" s="1" t="s">
        <v>496</v>
      </c>
      <c r="X3265" s="13">
        <v>41431</v>
      </c>
      <c r="Z3265" s="8">
        <v>0</v>
      </c>
      <c r="AA3265" s="1" t="s">
        <v>4173</v>
      </c>
      <c r="AD3265" s="2">
        <v>0.03</v>
      </c>
    </row>
    <row r="3266" spans="1:30" s="1" customFormat="1">
      <c r="A3266" s="2">
        <v>2.5</v>
      </c>
      <c r="B3266" s="9" t="str">
        <f t="shared" ref="B3266:B3329" si="148">CONCATENATE(C3266,CHAR(32),D3266)</f>
        <v>Dayton Audio ND65-8</v>
      </c>
      <c r="C3266" s="3" t="s">
        <v>301</v>
      </c>
      <c r="D3266" s="3" t="s">
        <v>304</v>
      </c>
      <c r="E3266" s="42" t="s">
        <v>303</v>
      </c>
      <c r="F3266" s="4"/>
      <c r="G3266" s="2">
        <v>8</v>
      </c>
      <c r="H3266" s="2">
        <v>15</v>
      </c>
      <c r="I3266" s="2">
        <v>78.3</v>
      </c>
      <c r="J3266" s="2">
        <v>3.5</v>
      </c>
      <c r="K3266" s="2">
        <v>80.8</v>
      </c>
      <c r="L3266" s="25">
        <f t="shared" si="147"/>
        <v>0.56633800000000001</v>
      </c>
      <c r="M3266" s="2">
        <v>0.62</v>
      </c>
      <c r="N3266" s="2"/>
      <c r="O3266" s="2"/>
      <c r="P3266" s="2"/>
      <c r="Q3266" s="2"/>
      <c r="R3266" s="2"/>
      <c r="S3266" s="2"/>
      <c r="T3266" s="2"/>
      <c r="U3266" s="2"/>
      <c r="V3266" s="2"/>
      <c r="W3266" s="1" t="s">
        <v>496</v>
      </c>
      <c r="X3266" s="13">
        <v>41431</v>
      </c>
      <c r="Z3266" s="8">
        <v>0</v>
      </c>
      <c r="AA3266" s="1" t="s">
        <v>4173</v>
      </c>
      <c r="AD3266" s="2">
        <v>0.02</v>
      </c>
    </row>
    <row r="3267" spans="1:30" s="1" customFormat="1">
      <c r="A3267" s="2">
        <v>3.5</v>
      </c>
      <c r="B3267" s="9" t="str">
        <f t="shared" si="148"/>
        <v>Dayton Audio ND90-4</v>
      </c>
      <c r="C3267" s="3" t="s">
        <v>301</v>
      </c>
      <c r="D3267" s="3" t="s">
        <v>306</v>
      </c>
      <c r="E3267" s="42" t="s">
        <v>305</v>
      </c>
      <c r="F3267" s="4"/>
      <c r="G3267" s="2">
        <v>4</v>
      </c>
      <c r="H3267" s="2">
        <v>20</v>
      </c>
      <c r="I3267" s="2">
        <v>80.599999999999994</v>
      </c>
      <c r="J3267" s="2">
        <v>4</v>
      </c>
      <c r="K3267" s="2">
        <v>77</v>
      </c>
      <c r="L3267" s="25">
        <f t="shared" si="147"/>
        <v>1.415845</v>
      </c>
      <c r="M3267" s="2">
        <v>0.73</v>
      </c>
      <c r="N3267" s="2"/>
      <c r="O3267" s="2"/>
      <c r="P3267" s="2"/>
      <c r="Q3267" s="2"/>
      <c r="R3267" s="2"/>
      <c r="S3267" s="2"/>
      <c r="T3267" s="2"/>
      <c r="U3267" s="2"/>
      <c r="V3267" s="2"/>
      <c r="W3267" s="1" t="s">
        <v>496</v>
      </c>
      <c r="X3267" s="13">
        <v>41431</v>
      </c>
      <c r="Z3267" s="8">
        <v>0</v>
      </c>
      <c r="AA3267" s="1" t="s">
        <v>4173</v>
      </c>
      <c r="AD3267" s="2">
        <v>0.05</v>
      </c>
    </row>
    <row r="3268" spans="1:30" s="1" customFormat="1">
      <c r="A3268" s="2">
        <v>3.5</v>
      </c>
      <c r="B3268" s="9" t="str">
        <f t="shared" si="148"/>
        <v>Dayton Audio ND90-8</v>
      </c>
      <c r="C3268" s="3" t="s">
        <v>301</v>
      </c>
      <c r="D3268" s="3" t="s">
        <v>308</v>
      </c>
      <c r="E3268" s="42" t="s">
        <v>307</v>
      </c>
      <c r="F3268" s="4"/>
      <c r="G3268" s="2">
        <v>8</v>
      </c>
      <c r="H3268" s="2">
        <v>20</v>
      </c>
      <c r="I3268" s="2">
        <v>82.1</v>
      </c>
      <c r="J3268" s="2">
        <v>4</v>
      </c>
      <c r="K3268" s="2">
        <v>80</v>
      </c>
      <c r="L3268" s="25">
        <f t="shared" si="147"/>
        <v>1.415845</v>
      </c>
      <c r="M3268" s="2">
        <v>0.71</v>
      </c>
      <c r="N3268" s="2"/>
      <c r="O3268" s="2"/>
      <c r="P3268" s="2"/>
      <c r="Q3268" s="2"/>
      <c r="R3268" s="2"/>
      <c r="S3268" s="2"/>
      <c r="T3268" s="2"/>
      <c r="U3268" s="2"/>
      <c r="V3268" s="2"/>
      <c r="W3268" s="1" t="s">
        <v>496</v>
      </c>
      <c r="X3268" s="13">
        <v>41431</v>
      </c>
      <c r="Z3268" s="8">
        <v>0</v>
      </c>
      <c r="AA3268" s="1" t="s">
        <v>4173</v>
      </c>
      <c r="AD3268" s="2">
        <v>0.05</v>
      </c>
    </row>
    <row r="3269" spans="1:30" s="1" customFormat="1">
      <c r="A3269" s="2">
        <v>4</v>
      </c>
      <c r="B3269" s="9" t="str">
        <f t="shared" si="148"/>
        <v>Dayton Audio ND105-4</v>
      </c>
      <c r="C3269" s="3" t="s">
        <v>301</v>
      </c>
      <c r="D3269" s="3" t="s">
        <v>310</v>
      </c>
      <c r="E3269" s="42" t="s">
        <v>309</v>
      </c>
      <c r="F3269" s="4"/>
      <c r="G3269" s="2">
        <v>4</v>
      </c>
      <c r="H3269" s="2">
        <v>30</v>
      </c>
      <c r="I3269" s="2">
        <v>82.6</v>
      </c>
      <c r="J3269" s="2">
        <v>4</v>
      </c>
      <c r="K3269" s="2">
        <v>53.8</v>
      </c>
      <c r="L3269" s="25">
        <f t="shared" si="147"/>
        <v>4.5307040000000001</v>
      </c>
      <c r="M3269" s="2">
        <v>0.55000000000000004</v>
      </c>
      <c r="N3269" s="2"/>
      <c r="O3269" s="2"/>
      <c r="P3269" s="2"/>
      <c r="Q3269" s="2"/>
      <c r="R3269" s="2"/>
      <c r="S3269" s="2"/>
      <c r="T3269" s="2"/>
      <c r="U3269" s="2"/>
      <c r="V3269" s="2"/>
      <c r="W3269" s="1" t="s">
        <v>496</v>
      </c>
      <c r="X3269" s="13">
        <v>41431</v>
      </c>
      <c r="Z3269" s="8">
        <v>0</v>
      </c>
      <c r="AA3269" s="1" t="s">
        <v>4173</v>
      </c>
      <c r="AD3269" s="2">
        <v>0.16</v>
      </c>
    </row>
    <row r="3270" spans="1:30" s="1" customFormat="1">
      <c r="A3270" s="2">
        <v>4</v>
      </c>
      <c r="B3270" s="9" t="str">
        <f t="shared" si="148"/>
        <v>Dayton Audio ND105-8</v>
      </c>
      <c r="C3270" s="3" t="s">
        <v>301</v>
      </c>
      <c r="D3270" s="3" t="s">
        <v>312</v>
      </c>
      <c r="E3270" s="42" t="s">
        <v>311</v>
      </c>
      <c r="F3270" s="4"/>
      <c r="G3270" s="2">
        <v>8</v>
      </c>
      <c r="H3270" s="2">
        <v>30</v>
      </c>
      <c r="I3270" s="2">
        <v>83.2</v>
      </c>
      <c r="J3270" s="2">
        <v>4</v>
      </c>
      <c r="K3270" s="2">
        <v>65.3</v>
      </c>
      <c r="L3270" s="25">
        <f t="shared" si="147"/>
        <v>3.6811970000000001</v>
      </c>
      <c r="M3270" s="2">
        <v>0.66</v>
      </c>
      <c r="N3270" s="2"/>
      <c r="O3270" s="2"/>
      <c r="P3270" s="2"/>
      <c r="Q3270" s="2"/>
      <c r="R3270" s="2"/>
      <c r="S3270" s="2"/>
      <c r="T3270" s="2"/>
      <c r="U3270" s="2"/>
      <c r="V3270" s="2"/>
      <c r="W3270" s="1" t="s">
        <v>496</v>
      </c>
      <c r="X3270" s="13">
        <v>41431</v>
      </c>
      <c r="Z3270" s="8">
        <v>0</v>
      </c>
      <c r="AA3270" s="1" t="s">
        <v>4173</v>
      </c>
      <c r="AD3270" s="2">
        <v>0.13</v>
      </c>
    </row>
    <row r="3271" spans="1:30" s="1" customFormat="1">
      <c r="A3271" s="2">
        <v>5.25</v>
      </c>
      <c r="B3271" s="9" t="str">
        <f t="shared" si="148"/>
        <v>Dayton Audio ND140-8</v>
      </c>
      <c r="C3271" s="3" t="s">
        <v>301</v>
      </c>
      <c r="D3271" s="3" t="s">
        <v>314</v>
      </c>
      <c r="E3271" s="42" t="s">
        <v>313</v>
      </c>
      <c r="F3271" s="4"/>
      <c r="G3271" s="2">
        <v>8</v>
      </c>
      <c r="H3271" s="2">
        <v>40</v>
      </c>
      <c r="I3271" s="2">
        <v>85.7</v>
      </c>
      <c r="J3271" s="2">
        <v>4</v>
      </c>
      <c r="K3271" s="2">
        <v>53.8</v>
      </c>
      <c r="L3271" s="25">
        <f t="shared" si="147"/>
        <v>10.194084</v>
      </c>
      <c r="M3271" s="2">
        <v>0.61</v>
      </c>
      <c r="N3271" s="2"/>
      <c r="O3271" s="2"/>
      <c r="P3271" s="2"/>
      <c r="Q3271" s="2"/>
      <c r="R3271" s="2"/>
      <c r="S3271" s="2"/>
      <c r="T3271" s="2"/>
      <c r="U3271" s="2"/>
      <c r="V3271" s="2"/>
      <c r="W3271" s="1" t="s">
        <v>496</v>
      </c>
      <c r="X3271" s="13">
        <v>41431</v>
      </c>
      <c r="Z3271" s="8">
        <v>0</v>
      </c>
      <c r="AA3271" s="1" t="s">
        <v>4173</v>
      </c>
      <c r="AD3271" s="2">
        <v>0.36</v>
      </c>
    </row>
    <row r="3272" spans="1:30" s="1" customFormat="1">
      <c r="A3272" s="2">
        <v>6.5</v>
      </c>
      <c r="B3272" s="9" t="str">
        <f t="shared" si="148"/>
        <v>Pyramid WX65X</v>
      </c>
      <c r="C3272" s="3" t="s">
        <v>316</v>
      </c>
      <c r="D3272" s="3" t="s">
        <v>317</v>
      </c>
      <c r="E3272" s="42" t="s">
        <v>315</v>
      </c>
      <c r="F3272" s="4"/>
      <c r="G3272" s="2">
        <v>4</v>
      </c>
      <c r="H3272" s="2">
        <v>150</v>
      </c>
      <c r="I3272" s="2">
        <v>87.1</v>
      </c>
      <c r="J3272" s="2">
        <v>2</v>
      </c>
      <c r="K3272" s="2">
        <v>69.5</v>
      </c>
      <c r="L3272" s="25">
        <f t="shared" si="147"/>
        <v>8.4950700000000001</v>
      </c>
      <c r="M3272" s="2">
        <v>0.57999999999999996</v>
      </c>
      <c r="N3272" s="2"/>
      <c r="O3272" s="2"/>
      <c r="P3272" s="2"/>
      <c r="Q3272" s="2"/>
      <c r="R3272" s="2"/>
      <c r="S3272" s="2"/>
      <c r="T3272" s="2"/>
      <c r="U3272" s="2"/>
      <c r="V3272" s="2"/>
      <c r="W3272" s="1" t="s">
        <v>496</v>
      </c>
      <c r="X3272" s="13">
        <v>41431</v>
      </c>
      <c r="Z3272" s="8">
        <v>0</v>
      </c>
      <c r="AA3272" s="1" t="s">
        <v>4173</v>
      </c>
      <c r="AD3272" s="2">
        <v>0.3</v>
      </c>
    </row>
    <row r="3273" spans="1:30" s="1" customFormat="1">
      <c r="A3273" s="2">
        <v>8</v>
      </c>
      <c r="B3273" s="9" t="str">
        <f t="shared" si="148"/>
        <v>Pyramid WX85X</v>
      </c>
      <c r="C3273" s="3" t="s">
        <v>316</v>
      </c>
      <c r="D3273" s="3" t="s">
        <v>319</v>
      </c>
      <c r="E3273" s="42" t="s">
        <v>318</v>
      </c>
      <c r="F3273" s="4"/>
      <c r="G3273" s="2">
        <v>4</v>
      </c>
      <c r="H3273" s="2">
        <v>150</v>
      </c>
      <c r="I3273" s="2">
        <v>87.7</v>
      </c>
      <c r="J3273" s="2">
        <v>2.2999999999999998</v>
      </c>
      <c r="K3273" s="2">
        <v>54.3</v>
      </c>
      <c r="L3273" s="25">
        <f t="shared" si="147"/>
        <v>17.273309000000001</v>
      </c>
      <c r="M3273" s="2">
        <v>0.56999999999999995</v>
      </c>
      <c r="N3273" s="2"/>
      <c r="O3273" s="2"/>
      <c r="P3273" s="2"/>
      <c r="Q3273" s="2"/>
      <c r="R3273" s="2"/>
      <c r="S3273" s="2"/>
      <c r="T3273" s="2"/>
      <c r="U3273" s="2"/>
      <c r="V3273" s="2"/>
      <c r="W3273" s="1" t="s">
        <v>496</v>
      </c>
      <c r="X3273" s="13">
        <v>41431</v>
      </c>
      <c r="Z3273" s="8">
        <v>0</v>
      </c>
      <c r="AA3273" s="1" t="s">
        <v>4173</v>
      </c>
      <c r="AD3273" s="2">
        <v>0.61</v>
      </c>
    </row>
    <row r="3274" spans="1:30" s="1" customFormat="1">
      <c r="A3274" s="2">
        <v>10</v>
      </c>
      <c r="B3274" s="9" t="str">
        <f t="shared" si="148"/>
        <v>Pyramid WX102X</v>
      </c>
      <c r="C3274" s="3" t="s">
        <v>316</v>
      </c>
      <c r="D3274" s="3" t="s">
        <v>321</v>
      </c>
      <c r="E3274" s="42" t="s">
        <v>320</v>
      </c>
      <c r="F3274" s="4"/>
      <c r="G3274" s="2">
        <v>4</v>
      </c>
      <c r="H3274" s="2">
        <v>200</v>
      </c>
      <c r="I3274" s="2">
        <v>88.1</v>
      </c>
      <c r="J3274" s="2">
        <v>3.55</v>
      </c>
      <c r="K3274" s="2">
        <v>40.1</v>
      </c>
      <c r="L3274" s="25">
        <f t="shared" si="147"/>
        <v>49.4979412</v>
      </c>
      <c r="M3274" s="2">
        <v>0.56000000000000005</v>
      </c>
      <c r="N3274" s="2"/>
      <c r="O3274" s="2"/>
      <c r="P3274" s="2"/>
      <c r="Q3274" s="2"/>
      <c r="R3274" s="2"/>
      <c r="S3274" s="2"/>
      <c r="T3274" s="2"/>
      <c r="U3274" s="2"/>
      <c r="V3274" s="2"/>
      <c r="W3274" s="1" t="s">
        <v>496</v>
      </c>
      <c r="X3274" s="13">
        <v>41431</v>
      </c>
      <c r="Z3274" s="8">
        <v>0</v>
      </c>
      <c r="AA3274" s="1" t="s">
        <v>4173</v>
      </c>
      <c r="AD3274" s="2">
        <v>1.748</v>
      </c>
    </row>
    <row r="3275" spans="1:30" s="1" customFormat="1">
      <c r="A3275" s="2">
        <v>12</v>
      </c>
      <c r="B3275" s="9" t="str">
        <f t="shared" si="148"/>
        <v>Pyramid WX120X</v>
      </c>
      <c r="C3275" s="3" t="s">
        <v>316</v>
      </c>
      <c r="D3275" s="3" t="s">
        <v>323</v>
      </c>
      <c r="E3275" s="42" t="s">
        <v>322</v>
      </c>
      <c r="F3275" s="4"/>
      <c r="G3275" s="2">
        <v>4</v>
      </c>
      <c r="H3275" s="2">
        <v>250</v>
      </c>
      <c r="I3275" s="2">
        <v>87.5</v>
      </c>
      <c r="J3275" s="2">
        <v>2.2999999999999998</v>
      </c>
      <c r="K3275" s="2">
        <v>38</v>
      </c>
      <c r="L3275" s="25">
        <f t="shared" si="147"/>
        <v>51.253589000000005</v>
      </c>
      <c r="M3275" s="2">
        <v>0.55000000000000004</v>
      </c>
      <c r="N3275" s="2"/>
      <c r="O3275" s="2"/>
      <c r="P3275" s="2"/>
      <c r="Q3275" s="2"/>
      <c r="R3275" s="2"/>
      <c r="S3275" s="2"/>
      <c r="T3275" s="2"/>
      <c r="U3275" s="2"/>
      <c r="V3275" s="2"/>
      <c r="W3275" s="1" t="s">
        <v>496</v>
      </c>
      <c r="X3275" s="13">
        <v>41431</v>
      </c>
      <c r="Z3275" s="8">
        <v>0</v>
      </c>
      <c r="AA3275" s="1" t="s">
        <v>4173</v>
      </c>
      <c r="AD3275" s="2">
        <v>1.81</v>
      </c>
    </row>
    <row r="3276" spans="1:30" s="1" customFormat="1">
      <c r="A3276" s="2">
        <v>6.5</v>
      </c>
      <c r="B3276" s="9" t="str">
        <f t="shared" si="148"/>
        <v>Goldwood GW-206/4</v>
      </c>
      <c r="C3276" s="3" t="s">
        <v>1</v>
      </c>
      <c r="D3276" s="3" t="s">
        <v>87</v>
      </c>
      <c r="E3276" s="42" t="s">
        <v>88</v>
      </c>
      <c r="F3276" s="4"/>
      <c r="G3276" s="2">
        <v>4</v>
      </c>
      <c r="H3276" s="2">
        <v>50</v>
      </c>
      <c r="I3276" s="2">
        <v>91</v>
      </c>
      <c r="J3276" s="2">
        <v>3.5</v>
      </c>
      <c r="K3276" s="2">
        <v>60</v>
      </c>
      <c r="L3276" s="25">
        <f t="shared" si="147"/>
        <v>11.893098</v>
      </c>
      <c r="M3276" s="2">
        <v>0.61</v>
      </c>
      <c r="N3276" s="2"/>
      <c r="O3276" s="2"/>
      <c r="P3276" s="2"/>
      <c r="Q3276" s="2"/>
      <c r="R3276" s="2"/>
      <c r="S3276" s="2"/>
      <c r="T3276" s="2"/>
      <c r="U3276" s="2"/>
      <c r="V3276" s="2"/>
      <c r="W3276" s="1" t="s">
        <v>496</v>
      </c>
      <c r="X3276" s="13">
        <v>41431</v>
      </c>
      <c r="Z3276" s="8">
        <v>0</v>
      </c>
      <c r="AA3276" s="1" t="s">
        <v>4173</v>
      </c>
      <c r="AD3276" s="2">
        <v>0.42</v>
      </c>
    </row>
    <row r="3277" spans="1:30" s="1" customFormat="1">
      <c r="A3277" s="2">
        <v>5.5</v>
      </c>
      <c r="B3277" s="9" t="str">
        <f t="shared" si="148"/>
        <v>Goldwood GW-S525-4</v>
      </c>
      <c r="C3277" s="3" t="s">
        <v>1</v>
      </c>
      <c r="D3277" s="3" t="s">
        <v>61</v>
      </c>
      <c r="E3277" s="42" t="s">
        <v>62</v>
      </c>
      <c r="F3277" s="4"/>
      <c r="G3277" s="2">
        <v>4</v>
      </c>
      <c r="H3277" s="2">
        <v>70</v>
      </c>
      <c r="I3277" s="2">
        <v>87</v>
      </c>
      <c r="J3277" s="2">
        <v>2</v>
      </c>
      <c r="K3277" s="2">
        <v>72</v>
      </c>
      <c r="L3277" s="25">
        <f t="shared" si="147"/>
        <v>4.2475350000000001</v>
      </c>
      <c r="M3277" s="2">
        <v>0.88</v>
      </c>
      <c r="N3277" s="2"/>
      <c r="O3277" s="2"/>
      <c r="P3277" s="2"/>
      <c r="Q3277" s="2"/>
      <c r="R3277" s="2"/>
      <c r="S3277" s="2"/>
      <c r="T3277" s="2"/>
      <c r="U3277" s="2"/>
      <c r="V3277" s="2"/>
      <c r="W3277" s="1" t="s">
        <v>496</v>
      </c>
      <c r="X3277" s="13">
        <v>41431</v>
      </c>
      <c r="Z3277" s="8">
        <v>0</v>
      </c>
      <c r="AA3277" s="1" t="s">
        <v>4173</v>
      </c>
      <c r="AD3277" s="2">
        <v>0.15</v>
      </c>
    </row>
    <row r="3278" spans="1:30" s="1" customFormat="1">
      <c r="A3278" s="2">
        <v>5.5</v>
      </c>
      <c r="B3278" s="9" t="str">
        <f t="shared" si="148"/>
        <v>Goldwood GW-S525-8</v>
      </c>
      <c r="C3278" s="3" t="s">
        <v>1</v>
      </c>
      <c r="D3278" s="3" t="s">
        <v>59</v>
      </c>
      <c r="E3278" s="42" t="s">
        <v>60</v>
      </c>
      <c r="F3278" s="4"/>
      <c r="G3278" s="2">
        <v>8</v>
      </c>
      <c r="H3278" s="2">
        <v>70</v>
      </c>
      <c r="I3278" s="2">
        <v>87</v>
      </c>
      <c r="J3278" s="2">
        <v>2</v>
      </c>
      <c r="K3278" s="2">
        <v>81</v>
      </c>
      <c r="L3278" s="25">
        <f t="shared" si="147"/>
        <v>3.6811970000000001</v>
      </c>
      <c r="M3278" s="2">
        <v>0.84</v>
      </c>
      <c r="N3278" s="2"/>
      <c r="O3278" s="2"/>
      <c r="P3278" s="2"/>
      <c r="Q3278" s="2"/>
      <c r="R3278" s="2"/>
      <c r="S3278" s="2"/>
      <c r="T3278" s="2"/>
      <c r="U3278" s="2"/>
      <c r="V3278" s="2"/>
      <c r="W3278" s="1" t="s">
        <v>496</v>
      </c>
      <c r="X3278" s="13">
        <v>41431</v>
      </c>
      <c r="Z3278" s="8">
        <v>0</v>
      </c>
      <c r="AA3278" s="1" t="s">
        <v>4173</v>
      </c>
      <c r="AD3278" s="2">
        <v>0.13</v>
      </c>
    </row>
    <row r="3279" spans="1:30" s="1" customFormat="1">
      <c r="A3279" s="2">
        <v>6.5</v>
      </c>
      <c r="B3279" s="9" t="str">
        <f t="shared" si="148"/>
        <v>Goldwood GW-206/8</v>
      </c>
      <c r="C3279" s="3" t="s">
        <v>1</v>
      </c>
      <c r="D3279" s="3" t="s">
        <v>91</v>
      </c>
      <c r="E3279" s="42" t="s">
        <v>92</v>
      </c>
      <c r="F3279" s="4"/>
      <c r="G3279" s="2">
        <v>8</v>
      </c>
      <c r="H3279" s="2">
        <v>50</v>
      </c>
      <c r="I3279" s="2">
        <v>87.3</v>
      </c>
      <c r="J3279" s="2">
        <v>3.5</v>
      </c>
      <c r="K3279" s="2">
        <v>62.5</v>
      </c>
      <c r="L3279" s="25">
        <f t="shared" si="147"/>
        <v>11.893098</v>
      </c>
      <c r="M3279" s="2">
        <v>0.75</v>
      </c>
      <c r="N3279" s="2"/>
      <c r="O3279" s="2"/>
      <c r="P3279" s="2"/>
      <c r="Q3279" s="2"/>
      <c r="R3279" s="2"/>
      <c r="S3279" s="2"/>
      <c r="T3279" s="2"/>
      <c r="U3279" s="2"/>
      <c r="V3279" s="2"/>
      <c r="W3279" s="1" t="s">
        <v>496</v>
      </c>
      <c r="X3279" s="13">
        <v>41431</v>
      </c>
      <c r="Z3279" s="8">
        <v>0</v>
      </c>
      <c r="AA3279" s="1" t="s">
        <v>4173</v>
      </c>
      <c r="AD3279" s="2">
        <v>0.42</v>
      </c>
    </row>
    <row r="3280" spans="1:30" s="1" customFormat="1">
      <c r="A3280" s="2">
        <v>6.5</v>
      </c>
      <c r="B3280" s="9" t="str">
        <f t="shared" si="148"/>
        <v>Goldwood GW-6PC/8</v>
      </c>
      <c r="C3280" s="3" t="s">
        <v>1</v>
      </c>
      <c r="D3280" s="3" t="s">
        <v>99</v>
      </c>
      <c r="E3280" s="42" t="s">
        <v>100</v>
      </c>
      <c r="F3280" s="4"/>
      <c r="G3280" s="2">
        <v>8</v>
      </c>
      <c r="H3280" s="2">
        <v>110</v>
      </c>
      <c r="I3280" s="2">
        <v>87</v>
      </c>
      <c r="J3280" s="2">
        <v>4</v>
      </c>
      <c r="K3280" s="2">
        <v>59</v>
      </c>
      <c r="L3280" s="25">
        <f t="shared" si="147"/>
        <v>7.645563000000001</v>
      </c>
      <c r="M3280" s="2">
        <v>0.46</v>
      </c>
      <c r="N3280" s="2"/>
      <c r="O3280" s="2"/>
      <c r="P3280" s="2"/>
      <c r="Q3280" s="2"/>
      <c r="R3280" s="2"/>
      <c r="S3280" s="2"/>
      <c r="T3280" s="2"/>
      <c r="U3280" s="2"/>
      <c r="V3280" s="2"/>
      <c r="W3280" s="1" t="s">
        <v>496</v>
      </c>
      <c r="X3280" s="13">
        <v>41431</v>
      </c>
      <c r="Z3280" s="8">
        <v>0</v>
      </c>
      <c r="AA3280" s="1" t="s">
        <v>4173</v>
      </c>
      <c r="AD3280" s="2">
        <v>0.27</v>
      </c>
    </row>
    <row r="3281" spans="1:30" s="1" customFormat="1">
      <c r="A3281" s="2">
        <v>6.5</v>
      </c>
      <c r="B3281" s="9" t="str">
        <f t="shared" si="148"/>
        <v>Goldwood GW-6PC/4</v>
      </c>
      <c r="C3281" s="3" t="s">
        <v>1</v>
      </c>
      <c r="D3281" s="3" t="s">
        <v>101</v>
      </c>
      <c r="E3281" s="42" t="s">
        <v>102</v>
      </c>
      <c r="F3281" s="4"/>
      <c r="G3281" s="2">
        <v>4</v>
      </c>
      <c r="H3281" s="2">
        <v>110</v>
      </c>
      <c r="I3281" s="2">
        <v>85</v>
      </c>
      <c r="J3281" s="2">
        <v>4</v>
      </c>
      <c r="K3281" s="2">
        <v>46</v>
      </c>
      <c r="L3281" s="25">
        <f t="shared" si="147"/>
        <v>9.9109149999999993</v>
      </c>
      <c r="M3281" s="2">
        <v>0.87</v>
      </c>
      <c r="N3281" s="2"/>
      <c r="O3281" s="2"/>
      <c r="P3281" s="2"/>
      <c r="Q3281" s="2"/>
      <c r="R3281" s="2"/>
      <c r="S3281" s="2"/>
      <c r="T3281" s="2"/>
      <c r="U3281" s="2"/>
      <c r="V3281" s="2"/>
      <c r="W3281" s="1" t="s">
        <v>496</v>
      </c>
      <c r="X3281" s="13">
        <v>41431</v>
      </c>
      <c r="Z3281" s="8">
        <v>0</v>
      </c>
      <c r="AA3281" s="1" t="s">
        <v>4173</v>
      </c>
      <c r="AD3281" s="2">
        <v>0.35</v>
      </c>
    </row>
    <row r="3282" spans="1:30" s="1" customFormat="1">
      <c r="A3282" s="2">
        <v>6.5</v>
      </c>
      <c r="B3282" s="9" t="str">
        <f t="shared" si="148"/>
        <v>Goldwood GW-S650/4</v>
      </c>
      <c r="C3282" s="3" t="s">
        <v>1</v>
      </c>
      <c r="D3282" s="3" t="s">
        <v>89</v>
      </c>
      <c r="E3282" s="42" t="s">
        <v>90</v>
      </c>
      <c r="F3282" s="4"/>
      <c r="G3282" s="2">
        <v>4</v>
      </c>
      <c r="H3282" s="2">
        <v>50</v>
      </c>
      <c r="I3282" s="2">
        <v>90</v>
      </c>
      <c r="J3282" s="2">
        <v>2.5</v>
      </c>
      <c r="K3282" s="2">
        <v>55</v>
      </c>
      <c r="L3282" s="25">
        <f t="shared" si="147"/>
        <v>14.15845</v>
      </c>
      <c r="M3282" s="2">
        <v>0.71</v>
      </c>
      <c r="N3282" s="2"/>
      <c r="O3282" s="2"/>
      <c r="P3282" s="2"/>
      <c r="Q3282" s="2"/>
      <c r="R3282" s="2"/>
      <c r="S3282" s="2"/>
      <c r="T3282" s="2"/>
      <c r="U3282" s="2"/>
      <c r="V3282" s="2"/>
      <c r="W3282" s="1" t="s">
        <v>496</v>
      </c>
      <c r="X3282" s="13">
        <v>41431</v>
      </c>
      <c r="Z3282" s="8">
        <v>0</v>
      </c>
      <c r="AA3282" s="1" t="s">
        <v>4173</v>
      </c>
      <c r="AD3282" s="2">
        <v>0.5</v>
      </c>
    </row>
    <row r="3283" spans="1:30" s="1" customFormat="1">
      <c r="A3283" s="2">
        <v>6.5</v>
      </c>
      <c r="B3283" s="9" t="str">
        <f t="shared" si="148"/>
        <v>Goldwood GW-S650/8</v>
      </c>
      <c r="C3283" s="3" t="s">
        <v>1</v>
      </c>
      <c r="D3283" s="3" t="s">
        <v>93</v>
      </c>
      <c r="E3283" s="42" t="s">
        <v>94</v>
      </c>
      <c r="F3283" s="4"/>
      <c r="G3283" s="2">
        <v>8</v>
      </c>
      <c r="H3283" s="2">
        <v>50</v>
      </c>
      <c r="I3283" s="2">
        <v>86</v>
      </c>
      <c r="J3283" s="2">
        <v>2.5</v>
      </c>
      <c r="K3283" s="2">
        <v>55</v>
      </c>
      <c r="L3283" s="25">
        <f t="shared" si="147"/>
        <v>14.15845</v>
      </c>
      <c r="M3283" s="2">
        <v>0.83</v>
      </c>
      <c r="N3283" s="2"/>
      <c r="O3283" s="2"/>
      <c r="P3283" s="2"/>
      <c r="Q3283" s="2"/>
      <c r="R3283" s="2"/>
      <c r="S3283" s="2"/>
      <c r="T3283" s="2"/>
      <c r="U3283" s="2"/>
      <c r="V3283" s="2"/>
      <c r="W3283" s="1" t="s">
        <v>496</v>
      </c>
      <c r="X3283" s="13">
        <v>41431</v>
      </c>
      <c r="Z3283" s="8">
        <v>0</v>
      </c>
      <c r="AA3283" s="1" t="s">
        <v>4173</v>
      </c>
      <c r="AD3283" s="2">
        <v>0.5</v>
      </c>
    </row>
    <row r="3284" spans="1:30" s="1" customFormat="1">
      <c r="A3284" s="2">
        <v>8</v>
      </c>
      <c r="B3284" s="9" t="str">
        <f t="shared" si="148"/>
        <v>Goldwood GW-208/4</v>
      </c>
      <c r="C3284" s="3" t="s">
        <v>1</v>
      </c>
      <c r="D3284" s="3" t="s">
        <v>136</v>
      </c>
      <c r="E3284" s="42" t="s">
        <v>137</v>
      </c>
      <c r="F3284" s="4"/>
      <c r="G3284" s="2">
        <v>4</v>
      </c>
      <c r="H3284" s="2">
        <v>50</v>
      </c>
      <c r="I3284" s="2">
        <v>91</v>
      </c>
      <c r="J3284" s="2">
        <v>3.5</v>
      </c>
      <c r="K3284" s="2">
        <v>53</v>
      </c>
      <c r="L3284" s="25">
        <f t="shared" si="147"/>
        <v>22.65352</v>
      </c>
      <c r="M3284" s="2">
        <v>0.7</v>
      </c>
      <c r="N3284" s="2"/>
      <c r="O3284" s="2"/>
      <c r="P3284" s="2"/>
      <c r="Q3284" s="2"/>
      <c r="R3284" s="2"/>
      <c r="S3284" s="2"/>
      <c r="T3284" s="2"/>
      <c r="U3284" s="2"/>
      <c r="V3284" s="2"/>
      <c r="W3284" s="1" t="s">
        <v>496</v>
      </c>
      <c r="X3284" s="13">
        <v>41431</v>
      </c>
      <c r="Z3284" s="8">
        <v>0</v>
      </c>
      <c r="AA3284" s="1" t="s">
        <v>4173</v>
      </c>
      <c r="AD3284" s="2">
        <v>0.8</v>
      </c>
    </row>
    <row r="3285" spans="1:30" s="1" customFormat="1">
      <c r="A3285" s="2">
        <v>8</v>
      </c>
      <c r="B3285" s="9" t="str">
        <f t="shared" si="148"/>
        <v>Goldwood GW-8PC-30-4</v>
      </c>
      <c r="C3285" s="3" t="s">
        <v>1</v>
      </c>
      <c r="D3285" s="3" t="s">
        <v>132</v>
      </c>
      <c r="E3285" s="42" t="s">
        <v>133</v>
      </c>
      <c r="F3285" s="4"/>
      <c r="G3285" s="2">
        <v>4</v>
      </c>
      <c r="H3285" s="2">
        <v>120</v>
      </c>
      <c r="I3285" s="2">
        <v>91</v>
      </c>
      <c r="J3285" s="2">
        <v>3.5</v>
      </c>
      <c r="K3285" s="2">
        <v>45</v>
      </c>
      <c r="L3285" s="25">
        <f t="shared" si="147"/>
        <v>21.237674999999999</v>
      </c>
      <c r="M3285" s="2">
        <v>0.62</v>
      </c>
      <c r="N3285" s="2"/>
      <c r="O3285" s="2"/>
      <c r="P3285" s="2"/>
      <c r="Q3285" s="2"/>
      <c r="R3285" s="2"/>
      <c r="S3285" s="2"/>
      <c r="T3285" s="2"/>
      <c r="U3285" s="2"/>
      <c r="V3285" s="2"/>
      <c r="W3285" s="1" t="s">
        <v>496</v>
      </c>
      <c r="X3285" s="13">
        <v>41431</v>
      </c>
      <c r="Z3285" s="8">
        <v>0</v>
      </c>
      <c r="AA3285" s="1" t="s">
        <v>4173</v>
      </c>
      <c r="AD3285" s="2">
        <v>0.75</v>
      </c>
    </row>
    <row r="3286" spans="1:30" s="1" customFormat="1">
      <c r="A3286" s="2">
        <v>8</v>
      </c>
      <c r="B3286" s="9" t="str">
        <f t="shared" si="148"/>
        <v>Goldwood GW-8PC-30-8</v>
      </c>
      <c r="C3286" s="3" t="s">
        <v>1</v>
      </c>
      <c r="D3286" s="3" t="s">
        <v>134</v>
      </c>
      <c r="E3286" s="42" t="s">
        <v>135</v>
      </c>
      <c r="F3286" s="4"/>
      <c r="G3286" s="2">
        <v>8</v>
      </c>
      <c r="H3286" s="2">
        <v>120</v>
      </c>
      <c r="I3286" s="2">
        <v>88</v>
      </c>
      <c r="J3286" s="2">
        <v>3.5</v>
      </c>
      <c r="K3286" s="2">
        <v>55</v>
      </c>
      <c r="L3286" s="25">
        <f t="shared" si="147"/>
        <v>14.441619000000001</v>
      </c>
      <c r="M3286" s="2">
        <v>0.56000000000000005</v>
      </c>
      <c r="N3286" s="2"/>
      <c r="O3286" s="2"/>
      <c r="P3286" s="2"/>
      <c r="Q3286" s="2"/>
      <c r="R3286" s="2"/>
      <c r="S3286" s="2"/>
      <c r="T3286" s="2"/>
      <c r="U3286" s="2"/>
      <c r="V3286" s="2"/>
      <c r="W3286" s="1" t="s">
        <v>496</v>
      </c>
      <c r="X3286" s="13">
        <v>41431</v>
      </c>
      <c r="Z3286" s="8">
        <v>0</v>
      </c>
      <c r="AA3286" s="1" t="s">
        <v>4173</v>
      </c>
      <c r="AD3286" s="2">
        <v>0.51</v>
      </c>
    </row>
    <row r="3287" spans="1:30" s="1" customFormat="1">
      <c r="A3287" s="2">
        <v>8</v>
      </c>
      <c r="B3287" s="9" t="str">
        <f t="shared" si="148"/>
        <v>Goldwood GW-208/8</v>
      </c>
      <c r="C3287" s="3" t="s">
        <v>1</v>
      </c>
      <c r="D3287" s="3" t="s">
        <v>138</v>
      </c>
      <c r="E3287" s="42" t="s">
        <v>139</v>
      </c>
      <c r="F3287" s="4"/>
      <c r="G3287" s="2">
        <v>8</v>
      </c>
      <c r="H3287" s="2">
        <v>100</v>
      </c>
      <c r="I3287" s="2">
        <v>88</v>
      </c>
      <c r="J3287" s="2">
        <v>3.5</v>
      </c>
      <c r="K3287" s="2">
        <v>53</v>
      </c>
      <c r="L3287" s="25">
        <f t="shared" si="147"/>
        <v>22.65352</v>
      </c>
      <c r="M3287" s="2">
        <v>0.86</v>
      </c>
      <c r="N3287" s="2"/>
      <c r="O3287" s="2"/>
      <c r="P3287" s="2"/>
      <c r="Q3287" s="2"/>
      <c r="R3287" s="2"/>
      <c r="S3287" s="2"/>
      <c r="T3287" s="2"/>
      <c r="U3287" s="2"/>
      <c r="V3287" s="2"/>
      <c r="W3287" s="1" t="s">
        <v>496</v>
      </c>
      <c r="X3287" s="13">
        <v>41431</v>
      </c>
      <c r="Z3287" s="8">
        <v>0</v>
      </c>
      <c r="AA3287" s="1" t="s">
        <v>4173</v>
      </c>
      <c r="AD3287" s="2">
        <v>0.8</v>
      </c>
    </row>
    <row r="3288" spans="1:30" s="1" customFormat="1">
      <c r="A3288" s="2">
        <v>10</v>
      </c>
      <c r="B3288" s="9" t="str">
        <f t="shared" si="148"/>
        <v>Goldwood GW-210/4</v>
      </c>
      <c r="C3288" s="3" t="s">
        <v>1</v>
      </c>
      <c r="D3288" s="3" t="s">
        <v>184</v>
      </c>
      <c r="E3288" s="42" t="s">
        <v>185</v>
      </c>
      <c r="F3288" s="4"/>
      <c r="G3288" s="2">
        <v>4</v>
      </c>
      <c r="H3288" s="2">
        <v>110</v>
      </c>
      <c r="I3288" s="2">
        <v>91</v>
      </c>
      <c r="J3288" s="2">
        <v>3.5</v>
      </c>
      <c r="K3288" s="2">
        <v>41</v>
      </c>
      <c r="L3288" s="25">
        <f t="shared" si="147"/>
        <v>62.014010999999996</v>
      </c>
      <c r="M3288" s="2">
        <v>1.21</v>
      </c>
      <c r="N3288" s="2"/>
      <c r="O3288" s="2"/>
      <c r="P3288" s="2"/>
      <c r="Q3288" s="2"/>
      <c r="R3288" s="2"/>
      <c r="S3288" s="2"/>
      <c r="T3288" s="2"/>
      <c r="U3288" s="2"/>
      <c r="V3288" s="2"/>
      <c r="W3288" s="1" t="s">
        <v>496</v>
      </c>
      <c r="X3288" s="13">
        <v>41431</v>
      </c>
      <c r="Z3288" s="8">
        <v>0</v>
      </c>
      <c r="AA3288" s="1" t="s">
        <v>4173</v>
      </c>
      <c r="AD3288" s="2">
        <v>2.19</v>
      </c>
    </row>
    <row r="3289" spans="1:30" s="1" customFormat="1">
      <c r="A3289" s="2">
        <v>10</v>
      </c>
      <c r="B3289" s="9" t="str">
        <f t="shared" si="148"/>
        <v>Goldwood GW-10PC-40-4</v>
      </c>
      <c r="C3289" s="3" t="s">
        <v>1</v>
      </c>
      <c r="D3289" s="3" t="s">
        <v>174</v>
      </c>
      <c r="E3289" s="42" t="s">
        <v>175</v>
      </c>
      <c r="F3289" s="4"/>
      <c r="G3289" s="2">
        <v>4</v>
      </c>
      <c r="H3289" s="2">
        <v>140</v>
      </c>
      <c r="I3289" s="2">
        <v>93</v>
      </c>
      <c r="J3289" s="2">
        <v>3.55</v>
      </c>
      <c r="K3289" s="2">
        <v>45</v>
      </c>
      <c r="L3289" s="25">
        <f t="shared" si="147"/>
        <v>31.714928000000004</v>
      </c>
      <c r="M3289" s="2">
        <v>0.4</v>
      </c>
      <c r="N3289" s="2"/>
      <c r="O3289" s="2"/>
      <c r="P3289" s="2"/>
      <c r="Q3289" s="2"/>
      <c r="R3289" s="2"/>
      <c r="S3289" s="2"/>
      <c r="T3289" s="2"/>
      <c r="U3289" s="2"/>
      <c r="V3289" s="2"/>
      <c r="W3289" s="1" t="s">
        <v>496</v>
      </c>
      <c r="X3289" s="13">
        <v>41431</v>
      </c>
      <c r="Z3289" s="8">
        <v>0</v>
      </c>
      <c r="AA3289" s="1" t="s">
        <v>4173</v>
      </c>
      <c r="AD3289" s="2">
        <v>1.1200000000000001</v>
      </c>
    </row>
    <row r="3290" spans="1:30" s="1" customFormat="1">
      <c r="A3290" s="2">
        <v>10</v>
      </c>
      <c r="B3290" s="9" t="str">
        <f t="shared" si="148"/>
        <v>Goldwood GW-10PC-40-8</v>
      </c>
      <c r="C3290" s="3" t="s">
        <v>1</v>
      </c>
      <c r="D3290" s="3" t="s">
        <v>176</v>
      </c>
      <c r="E3290" s="42" t="s">
        <v>177</v>
      </c>
      <c r="F3290" s="4"/>
      <c r="G3290" s="2">
        <v>8</v>
      </c>
      <c r="H3290" s="2">
        <v>140</v>
      </c>
      <c r="I3290" s="2">
        <v>90</v>
      </c>
      <c r="J3290" s="2">
        <v>3.55</v>
      </c>
      <c r="K3290" s="2">
        <v>45</v>
      </c>
      <c r="L3290" s="25">
        <f t="shared" si="147"/>
        <v>31.714928000000004</v>
      </c>
      <c r="M3290" s="2">
        <v>0.47</v>
      </c>
      <c r="N3290" s="2"/>
      <c r="O3290" s="2"/>
      <c r="P3290" s="2"/>
      <c r="Q3290" s="2"/>
      <c r="R3290" s="2"/>
      <c r="S3290" s="2"/>
      <c r="T3290" s="2"/>
      <c r="U3290" s="2"/>
      <c r="V3290" s="2"/>
      <c r="W3290" s="1" t="s">
        <v>496</v>
      </c>
      <c r="X3290" s="13">
        <v>41431</v>
      </c>
      <c r="Z3290" s="8">
        <v>0</v>
      </c>
      <c r="AA3290" s="1" t="s">
        <v>4173</v>
      </c>
      <c r="AD3290" s="2">
        <v>1.1200000000000001</v>
      </c>
    </row>
    <row r="3291" spans="1:30" s="1" customFormat="1">
      <c r="A3291" s="2">
        <v>10</v>
      </c>
      <c r="B3291" s="9" t="str">
        <f t="shared" si="148"/>
        <v>Goldwood GW-210/8</v>
      </c>
      <c r="C3291" s="3" t="s">
        <v>1</v>
      </c>
      <c r="D3291" s="3" t="s">
        <v>182</v>
      </c>
      <c r="E3291" s="42" t="s">
        <v>183</v>
      </c>
      <c r="F3291" s="4"/>
      <c r="G3291" s="2">
        <v>8</v>
      </c>
      <c r="H3291" s="2">
        <v>110</v>
      </c>
      <c r="I3291" s="2">
        <v>86</v>
      </c>
      <c r="J3291" s="2">
        <v>3.5</v>
      </c>
      <c r="K3291" s="2">
        <v>41</v>
      </c>
      <c r="L3291" s="25">
        <f t="shared" si="147"/>
        <v>62.014010999999996</v>
      </c>
      <c r="M3291" s="2">
        <v>1.19</v>
      </c>
      <c r="N3291" s="2"/>
      <c r="O3291" s="2"/>
      <c r="P3291" s="2"/>
      <c r="Q3291" s="2"/>
      <c r="R3291" s="2"/>
      <c r="S3291" s="2"/>
      <c r="T3291" s="2"/>
      <c r="U3291" s="2"/>
      <c r="V3291" s="2"/>
      <c r="W3291" s="1" t="s">
        <v>496</v>
      </c>
      <c r="X3291" s="13">
        <v>41431</v>
      </c>
      <c r="Z3291" s="8">
        <v>0</v>
      </c>
      <c r="AA3291" s="1" t="s">
        <v>4173</v>
      </c>
      <c r="AD3291" s="2">
        <v>2.19</v>
      </c>
    </row>
    <row r="3292" spans="1:30" s="1" customFormat="1">
      <c r="A3292" s="2">
        <v>12</v>
      </c>
      <c r="B3292" s="9" t="str">
        <f t="shared" si="148"/>
        <v>Goldwood GW-212/4</v>
      </c>
      <c r="C3292" s="3" t="s">
        <v>1</v>
      </c>
      <c r="D3292" s="3" t="s">
        <v>210</v>
      </c>
      <c r="E3292" s="42" t="s">
        <v>211</v>
      </c>
      <c r="F3292" s="4"/>
      <c r="G3292" s="2">
        <v>4</v>
      </c>
      <c r="H3292" s="2">
        <v>120</v>
      </c>
      <c r="I3292" s="2">
        <v>90</v>
      </c>
      <c r="J3292" s="2">
        <v>3.5</v>
      </c>
      <c r="K3292" s="2">
        <v>38</v>
      </c>
      <c r="L3292" s="25">
        <f t="shared" si="147"/>
        <v>101.65767099999999</v>
      </c>
      <c r="M3292" s="2">
        <v>1.17</v>
      </c>
      <c r="N3292" s="2"/>
      <c r="O3292" s="2"/>
      <c r="P3292" s="2"/>
      <c r="Q3292" s="2"/>
      <c r="R3292" s="2"/>
      <c r="S3292" s="2"/>
      <c r="T3292" s="2"/>
      <c r="U3292" s="2"/>
      <c r="V3292" s="2"/>
      <c r="W3292" s="1" t="s">
        <v>496</v>
      </c>
      <c r="X3292" s="13">
        <v>41431</v>
      </c>
      <c r="Z3292" s="8">
        <v>0</v>
      </c>
      <c r="AA3292" s="1" t="s">
        <v>4173</v>
      </c>
      <c r="AD3292" s="2">
        <v>3.59</v>
      </c>
    </row>
    <row r="3293" spans="1:30" s="1" customFormat="1">
      <c r="A3293" s="2">
        <v>12</v>
      </c>
      <c r="B3293" s="9" t="str">
        <f t="shared" si="148"/>
        <v>Goldwood GW-12PC-50-4</v>
      </c>
      <c r="C3293" s="3" t="s">
        <v>1</v>
      </c>
      <c r="D3293" s="3" t="s">
        <v>206</v>
      </c>
      <c r="E3293" s="42" t="s">
        <v>207</v>
      </c>
      <c r="F3293" s="4"/>
      <c r="G3293" s="2">
        <v>4</v>
      </c>
      <c r="H3293" s="2">
        <v>140</v>
      </c>
      <c r="I3293" s="2">
        <v>93</v>
      </c>
      <c r="J3293" s="2">
        <v>3.5</v>
      </c>
      <c r="K3293" s="2">
        <v>32</v>
      </c>
      <c r="L3293" s="25">
        <f t="shared" si="147"/>
        <v>79.004151000000007</v>
      </c>
      <c r="M3293" s="2">
        <v>0.39</v>
      </c>
      <c r="N3293" s="2"/>
      <c r="O3293" s="2"/>
      <c r="P3293" s="2"/>
      <c r="Q3293" s="2"/>
      <c r="R3293" s="2"/>
      <c r="S3293" s="2"/>
      <c r="T3293" s="2"/>
      <c r="U3293" s="2"/>
      <c r="V3293" s="2"/>
      <c r="W3293" s="1" t="s">
        <v>496</v>
      </c>
      <c r="X3293" s="13">
        <v>41431</v>
      </c>
      <c r="Z3293" s="8">
        <v>0</v>
      </c>
      <c r="AA3293" s="1" t="s">
        <v>4173</v>
      </c>
      <c r="AD3293" s="2">
        <v>2.79</v>
      </c>
    </row>
    <row r="3294" spans="1:30" s="1" customFormat="1">
      <c r="A3294" s="2">
        <v>12</v>
      </c>
      <c r="B3294" s="9" t="str">
        <f t="shared" si="148"/>
        <v>Goldwood GW-12PC-50-8</v>
      </c>
      <c r="C3294" s="3" t="s">
        <v>1</v>
      </c>
      <c r="D3294" s="3" t="s">
        <v>208</v>
      </c>
      <c r="E3294" s="42" t="s">
        <v>209</v>
      </c>
      <c r="F3294" s="4"/>
      <c r="G3294" s="2">
        <v>8</v>
      </c>
      <c r="H3294" s="2">
        <v>140</v>
      </c>
      <c r="I3294" s="2">
        <v>90</v>
      </c>
      <c r="J3294" s="2">
        <v>3.5</v>
      </c>
      <c r="K3294" s="2">
        <v>32</v>
      </c>
      <c r="L3294" s="25">
        <f t="shared" si="147"/>
        <v>79.004151000000007</v>
      </c>
      <c r="M3294" s="2">
        <v>0.49</v>
      </c>
      <c r="N3294" s="2"/>
      <c r="O3294" s="2"/>
      <c r="P3294" s="2"/>
      <c r="Q3294" s="2"/>
      <c r="R3294" s="2"/>
      <c r="S3294" s="2"/>
      <c r="T3294" s="2"/>
      <c r="U3294" s="2"/>
      <c r="V3294" s="2"/>
      <c r="W3294" s="1" t="s">
        <v>496</v>
      </c>
      <c r="X3294" s="13">
        <v>41431</v>
      </c>
      <c r="Z3294" s="8">
        <v>0</v>
      </c>
      <c r="AA3294" s="1" t="s">
        <v>4173</v>
      </c>
      <c r="AD3294" s="2">
        <v>2.79</v>
      </c>
    </row>
    <row r="3295" spans="1:30" s="1" customFormat="1">
      <c r="A3295" s="2">
        <v>12</v>
      </c>
      <c r="B3295" s="9" t="str">
        <f t="shared" si="148"/>
        <v>Goldwood GW-212/8</v>
      </c>
      <c r="C3295" s="3" t="s">
        <v>1</v>
      </c>
      <c r="D3295" s="3" t="s">
        <v>212</v>
      </c>
      <c r="E3295" s="42" t="s">
        <v>213</v>
      </c>
      <c r="F3295" s="4"/>
      <c r="G3295" s="2">
        <v>8</v>
      </c>
      <c r="H3295" s="2">
        <v>120</v>
      </c>
      <c r="I3295" s="2">
        <v>87</v>
      </c>
      <c r="J3295" s="2">
        <v>3.5</v>
      </c>
      <c r="K3295" s="2">
        <v>38</v>
      </c>
      <c r="L3295" s="25">
        <f t="shared" si="147"/>
        <v>101.65767099999999</v>
      </c>
      <c r="M3295" s="2">
        <v>1.44</v>
      </c>
      <c r="N3295" s="2"/>
      <c r="O3295" s="2"/>
      <c r="P3295" s="2"/>
      <c r="Q3295" s="2"/>
      <c r="R3295" s="2"/>
      <c r="S3295" s="2"/>
      <c r="T3295" s="2"/>
      <c r="U3295" s="2"/>
      <c r="V3295" s="2"/>
      <c r="W3295" s="1" t="s">
        <v>496</v>
      </c>
      <c r="X3295" s="13">
        <v>41431</v>
      </c>
      <c r="Z3295" s="8">
        <v>0</v>
      </c>
      <c r="AA3295" s="1" t="s">
        <v>4173</v>
      </c>
      <c r="AD3295" s="2">
        <v>3.59</v>
      </c>
    </row>
    <row r="3296" spans="1:30" s="1" customFormat="1">
      <c r="A3296" s="2">
        <v>15</v>
      </c>
      <c r="B3296" s="9" t="str">
        <f t="shared" si="148"/>
        <v>Goldwood GW-15PC-75-4</v>
      </c>
      <c r="C3296" s="3" t="s">
        <v>1</v>
      </c>
      <c r="D3296" s="3" t="s">
        <v>230</v>
      </c>
      <c r="E3296" s="42" t="s">
        <v>231</v>
      </c>
      <c r="F3296" s="4"/>
      <c r="G3296" s="2">
        <v>4</v>
      </c>
      <c r="H3296" s="2">
        <v>200</v>
      </c>
      <c r="I3296" s="2">
        <v>95</v>
      </c>
      <c r="J3296" s="2">
        <v>3.5</v>
      </c>
      <c r="K3296" s="2">
        <v>33</v>
      </c>
      <c r="L3296" s="25">
        <f t="shared" si="147"/>
        <v>125.160698</v>
      </c>
      <c r="M3296" s="2">
        <v>0.43</v>
      </c>
      <c r="N3296" s="2"/>
      <c r="O3296" s="2"/>
      <c r="P3296" s="2"/>
      <c r="Q3296" s="2"/>
      <c r="R3296" s="2"/>
      <c r="S3296" s="2"/>
      <c r="T3296" s="2"/>
      <c r="U3296" s="2"/>
      <c r="V3296" s="2"/>
      <c r="W3296" s="1" t="s">
        <v>496</v>
      </c>
      <c r="X3296" s="13">
        <v>41431</v>
      </c>
      <c r="Z3296" s="8">
        <v>0</v>
      </c>
      <c r="AA3296" s="1" t="s">
        <v>4173</v>
      </c>
      <c r="AD3296" s="2">
        <v>4.42</v>
      </c>
    </row>
    <row r="3297" spans="1:30" s="1" customFormat="1">
      <c r="A3297" s="2">
        <v>15</v>
      </c>
      <c r="B3297" s="9" t="str">
        <f t="shared" si="148"/>
        <v>Goldwood GW-15PC-75-8</v>
      </c>
      <c r="C3297" s="3" t="s">
        <v>1</v>
      </c>
      <c r="D3297" s="3" t="s">
        <v>232</v>
      </c>
      <c r="E3297" s="42" t="s">
        <v>233</v>
      </c>
      <c r="F3297" s="4"/>
      <c r="G3297" s="2">
        <v>8</v>
      </c>
      <c r="H3297" s="2">
        <v>200</v>
      </c>
      <c r="I3297" s="2">
        <v>92</v>
      </c>
      <c r="J3297" s="2">
        <v>3.5</v>
      </c>
      <c r="K3297" s="2">
        <v>33</v>
      </c>
      <c r="L3297" s="25">
        <f t="shared" si="147"/>
        <v>152.91126</v>
      </c>
      <c r="M3297" s="2">
        <v>0.47</v>
      </c>
      <c r="N3297" s="2"/>
      <c r="O3297" s="2"/>
      <c r="P3297" s="2"/>
      <c r="Q3297" s="2"/>
      <c r="R3297" s="2"/>
      <c r="S3297" s="2"/>
      <c r="T3297" s="2"/>
      <c r="U3297" s="2"/>
      <c r="V3297" s="2"/>
      <c r="W3297" s="1" t="s">
        <v>496</v>
      </c>
      <c r="X3297" s="13">
        <v>41431</v>
      </c>
      <c r="Z3297" s="8">
        <v>0</v>
      </c>
      <c r="AA3297" s="1" t="s">
        <v>4173</v>
      </c>
      <c r="AD3297" s="2">
        <v>5.4</v>
      </c>
    </row>
    <row r="3298" spans="1:30" s="1" customFormat="1">
      <c r="A3298" s="2">
        <v>15</v>
      </c>
      <c r="B3298" s="9" t="str">
        <f t="shared" si="148"/>
        <v>Goldwood GW-215/8</v>
      </c>
      <c r="C3298" s="3" t="s">
        <v>1</v>
      </c>
      <c r="D3298" s="3" t="s">
        <v>325</v>
      </c>
      <c r="E3298" s="42" t="s">
        <v>324</v>
      </c>
      <c r="F3298" s="4"/>
      <c r="G3298" s="2">
        <v>8</v>
      </c>
      <c r="H3298" s="2">
        <v>135</v>
      </c>
      <c r="I3298" s="2">
        <v>87.8</v>
      </c>
      <c r="J3298" s="2">
        <v>3.5</v>
      </c>
      <c r="K3298" s="2">
        <v>29</v>
      </c>
      <c r="L3298" s="25">
        <f t="shared" si="147"/>
        <v>366.70385499999998</v>
      </c>
      <c r="M3298" s="2">
        <v>1.95</v>
      </c>
      <c r="N3298" s="2"/>
      <c r="O3298" s="2"/>
      <c r="P3298" s="2"/>
      <c r="Q3298" s="2"/>
      <c r="R3298" s="2"/>
      <c r="S3298" s="2"/>
      <c r="T3298" s="2"/>
      <c r="U3298" s="2"/>
      <c r="V3298" s="2"/>
      <c r="W3298" s="1" t="s">
        <v>496</v>
      </c>
      <c r="X3298" s="13">
        <v>41431</v>
      </c>
      <c r="Z3298" s="8">
        <v>0</v>
      </c>
      <c r="AA3298" s="1" t="s">
        <v>4173</v>
      </c>
      <c r="AD3298" s="2">
        <v>12.95</v>
      </c>
    </row>
    <row r="3299" spans="1:30" s="1" customFormat="1">
      <c r="A3299" s="2">
        <v>15</v>
      </c>
      <c r="B3299" s="9" t="str">
        <f t="shared" si="148"/>
        <v>Goldwood GW-215/40/8</v>
      </c>
      <c r="C3299" s="3" t="s">
        <v>1</v>
      </c>
      <c r="D3299" s="3" t="s">
        <v>234</v>
      </c>
      <c r="E3299" s="42" t="s">
        <v>235</v>
      </c>
      <c r="F3299" s="4"/>
      <c r="G3299" s="2">
        <v>8</v>
      </c>
      <c r="H3299" s="2">
        <v>150</v>
      </c>
      <c r="I3299" s="2">
        <v>90</v>
      </c>
      <c r="J3299" s="2">
        <v>3.5</v>
      </c>
      <c r="K3299" s="2">
        <v>29</v>
      </c>
      <c r="L3299" s="25">
        <f t="shared" si="147"/>
        <v>274.390761</v>
      </c>
      <c r="M3299" s="2">
        <v>1.03</v>
      </c>
      <c r="N3299" s="2"/>
      <c r="O3299" s="2"/>
      <c r="P3299" s="2"/>
      <c r="Q3299" s="2"/>
      <c r="R3299" s="2"/>
      <c r="S3299" s="2"/>
      <c r="T3299" s="2"/>
      <c r="U3299" s="2"/>
      <c r="V3299" s="2"/>
      <c r="W3299" s="1" t="s">
        <v>496</v>
      </c>
      <c r="X3299" s="13">
        <v>41431</v>
      </c>
      <c r="Z3299" s="8">
        <v>0</v>
      </c>
      <c r="AA3299" s="1" t="s">
        <v>4173</v>
      </c>
      <c r="AD3299" s="2">
        <v>9.69</v>
      </c>
    </row>
    <row r="3300" spans="1:30" s="1" customFormat="1">
      <c r="A3300" s="2">
        <v>6.5</v>
      </c>
      <c r="B3300" s="9" t="str">
        <f t="shared" si="148"/>
        <v>Goldwood GW-6028</v>
      </c>
      <c r="C3300" s="3" t="s">
        <v>1</v>
      </c>
      <c r="D3300" s="3" t="s">
        <v>95</v>
      </c>
      <c r="E3300" s="42" t="s">
        <v>96</v>
      </c>
      <c r="F3300" s="4"/>
      <c r="G3300" s="2">
        <v>8</v>
      </c>
      <c r="H3300" s="2">
        <v>60</v>
      </c>
      <c r="I3300" s="2">
        <v>85</v>
      </c>
      <c r="J3300" s="2">
        <v>4.4000000000000004</v>
      </c>
      <c r="K3300" s="2">
        <v>58</v>
      </c>
      <c r="L3300" s="25">
        <f t="shared" si="147"/>
        <v>11.609928999999999</v>
      </c>
      <c r="M3300" s="2">
        <v>0.86</v>
      </c>
      <c r="N3300" s="2"/>
      <c r="O3300" s="2"/>
      <c r="P3300" s="2"/>
      <c r="Q3300" s="2"/>
      <c r="R3300" s="2"/>
      <c r="S3300" s="2"/>
      <c r="T3300" s="2"/>
      <c r="U3300" s="2"/>
      <c r="V3300" s="2"/>
      <c r="W3300" s="1" t="s">
        <v>496</v>
      </c>
      <c r="X3300" s="13">
        <v>41431</v>
      </c>
      <c r="Z3300" s="8">
        <v>0</v>
      </c>
      <c r="AA3300" s="1" t="s">
        <v>4173</v>
      </c>
      <c r="AD3300" s="2">
        <v>0.41</v>
      </c>
    </row>
    <row r="3301" spans="1:30" s="1" customFormat="1">
      <c r="A3301" s="2">
        <v>6.5</v>
      </c>
      <c r="B3301" s="9" t="str">
        <f t="shared" si="148"/>
        <v>Goldwood GW-6024</v>
      </c>
      <c r="C3301" s="3" t="s">
        <v>1</v>
      </c>
      <c r="D3301" s="3" t="s">
        <v>97</v>
      </c>
      <c r="E3301" s="42" t="s">
        <v>98</v>
      </c>
      <c r="F3301" s="4"/>
      <c r="G3301" s="2">
        <v>4</v>
      </c>
      <c r="H3301" s="2">
        <v>60</v>
      </c>
      <c r="I3301" s="2">
        <v>90</v>
      </c>
      <c r="J3301" s="2">
        <v>4.4000000000000004</v>
      </c>
      <c r="K3301" s="2">
        <v>54</v>
      </c>
      <c r="L3301" s="25">
        <f t="shared" si="147"/>
        <v>11.893098</v>
      </c>
      <c r="M3301" s="2">
        <v>0.56999999999999995</v>
      </c>
      <c r="N3301" s="2"/>
      <c r="O3301" s="2"/>
      <c r="P3301" s="2"/>
      <c r="Q3301" s="2"/>
      <c r="R3301" s="2"/>
      <c r="S3301" s="2"/>
      <c r="T3301" s="2"/>
      <c r="U3301" s="2"/>
      <c r="V3301" s="2"/>
      <c r="W3301" s="1" t="s">
        <v>496</v>
      </c>
      <c r="X3301" s="13">
        <v>41431</v>
      </c>
      <c r="Z3301" s="8">
        <v>0</v>
      </c>
      <c r="AA3301" s="1" t="s">
        <v>4173</v>
      </c>
      <c r="AD3301" s="2">
        <v>0.42</v>
      </c>
    </row>
    <row r="3302" spans="1:30" s="1" customFormat="1">
      <c r="A3302" s="2">
        <v>6.5</v>
      </c>
      <c r="B3302" s="9" t="str">
        <f t="shared" si="148"/>
        <v>Goldwood GW-406D DVC</v>
      </c>
      <c r="C3302" s="3" t="s">
        <v>1</v>
      </c>
      <c r="D3302" s="3" t="s">
        <v>326</v>
      </c>
      <c r="E3302" s="42" t="s">
        <v>105</v>
      </c>
      <c r="F3302" s="4"/>
      <c r="G3302" s="2" t="s">
        <v>327</v>
      </c>
      <c r="H3302" s="2">
        <v>60</v>
      </c>
      <c r="I3302" s="2">
        <v>91</v>
      </c>
      <c r="J3302" s="2">
        <v>2</v>
      </c>
      <c r="K3302" s="2">
        <v>50</v>
      </c>
      <c r="L3302" s="25">
        <f t="shared" si="147"/>
        <v>13.308942999999999</v>
      </c>
      <c r="M3302" s="2">
        <v>0.63</v>
      </c>
      <c r="N3302" s="2"/>
      <c r="O3302" s="2"/>
      <c r="P3302" s="2"/>
      <c r="Q3302" s="2"/>
      <c r="R3302" s="2"/>
      <c r="S3302" s="2"/>
      <c r="T3302" s="2"/>
      <c r="U3302" s="2"/>
      <c r="V3302" s="2"/>
      <c r="W3302" s="1" t="s">
        <v>496</v>
      </c>
      <c r="X3302" s="13">
        <v>41431</v>
      </c>
      <c r="Z3302" s="8">
        <v>0</v>
      </c>
      <c r="AA3302" s="1" t="s">
        <v>4173</v>
      </c>
      <c r="AD3302" s="2">
        <v>0.47</v>
      </c>
    </row>
    <row r="3303" spans="1:30" s="1" customFormat="1">
      <c r="A3303" s="2">
        <v>8</v>
      </c>
      <c r="B3303" s="9" t="str">
        <f t="shared" si="148"/>
        <v>Goldwood GW-8028</v>
      </c>
      <c r="C3303" s="3" t="s">
        <v>1</v>
      </c>
      <c r="D3303" s="3" t="s">
        <v>140</v>
      </c>
      <c r="E3303" s="42" t="s">
        <v>141</v>
      </c>
      <c r="F3303" s="4"/>
      <c r="G3303" s="2">
        <v>8</v>
      </c>
      <c r="H3303" s="2">
        <v>65</v>
      </c>
      <c r="I3303" s="2">
        <v>85</v>
      </c>
      <c r="J3303" s="2">
        <v>4.5999999999999996</v>
      </c>
      <c r="K3303" s="2">
        <v>39</v>
      </c>
      <c r="L3303" s="25">
        <f t="shared" si="147"/>
        <v>39.360490999999996</v>
      </c>
      <c r="M3303" s="2">
        <v>0.94</v>
      </c>
      <c r="N3303" s="2"/>
      <c r="O3303" s="2"/>
      <c r="P3303" s="2"/>
      <c r="Q3303" s="2"/>
      <c r="R3303" s="2"/>
      <c r="S3303" s="2"/>
      <c r="T3303" s="2"/>
      <c r="U3303" s="2"/>
      <c r="V3303" s="2"/>
      <c r="W3303" s="1" t="s">
        <v>496</v>
      </c>
      <c r="X3303" s="13">
        <v>41431</v>
      </c>
      <c r="Z3303" s="8">
        <v>0</v>
      </c>
      <c r="AA3303" s="1" t="s">
        <v>4173</v>
      </c>
      <c r="AD3303" s="2">
        <v>1.39</v>
      </c>
    </row>
    <row r="3304" spans="1:30" s="1" customFormat="1">
      <c r="A3304" s="2">
        <v>8</v>
      </c>
      <c r="B3304" s="9" t="str">
        <f t="shared" si="148"/>
        <v>Goldwood GW-8024</v>
      </c>
      <c r="C3304" s="3" t="s">
        <v>1</v>
      </c>
      <c r="D3304" s="3" t="s">
        <v>142</v>
      </c>
      <c r="E3304" s="42" t="s">
        <v>143</v>
      </c>
      <c r="F3304" s="4"/>
      <c r="G3304" s="2">
        <v>4</v>
      </c>
      <c r="H3304" s="2">
        <v>65</v>
      </c>
      <c r="I3304" s="2">
        <v>89</v>
      </c>
      <c r="J3304" s="2">
        <v>4.5999999999999996</v>
      </c>
      <c r="K3304" s="2">
        <v>44</v>
      </c>
      <c r="L3304" s="25">
        <f t="shared" si="147"/>
        <v>30.582252000000004</v>
      </c>
      <c r="M3304" s="2">
        <v>0.73</v>
      </c>
      <c r="N3304" s="2"/>
      <c r="O3304" s="2"/>
      <c r="P3304" s="2"/>
      <c r="Q3304" s="2"/>
      <c r="R3304" s="2"/>
      <c r="S3304" s="2"/>
      <c r="T3304" s="2"/>
      <c r="U3304" s="2"/>
      <c r="V3304" s="2"/>
      <c r="W3304" s="1" t="s">
        <v>496</v>
      </c>
      <c r="X3304" s="13">
        <v>41431</v>
      </c>
      <c r="Z3304" s="8">
        <v>0</v>
      </c>
      <c r="AA3304" s="1" t="s">
        <v>4173</v>
      </c>
      <c r="AD3304" s="2">
        <v>1.08</v>
      </c>
    </row>
    <row r="3305" spans="1:30" s="1" customFormat="1">
      <c r="A3305" s="2">
        <v>8</v>
      </c>
      <c r="B3305" s="9" t="str">
        <f t="shared" si="148"/>
        <v>Goldwood GW-408D DVC</v>
      </c>
      <c r="C3305" s="3" t="s">
        <v>1</v>
      </c>
      <c r="D3305" s="3" t="s">
        <v>328</v>
      </c>
      <c r="E3305" s="42" t="s">
        <v>162</v>
      </c>
      <c r="F3305" s="4"/>
      <c r="G3305" s="2" t="s">
        <v>327</v>
      </c>
      <c r="H3305" s="2">
        <v>100</v>
      </c>
      <c r="I3305" s="2">
        <v>91</v>
      </c>
      <c r="J3305" s="2">
        <v>3.5</v>
      </c>
      <c r="K3305" s="2">
        <v>51</v>
      </c>
      <c r="L3305" s="25">
        <f t="shared" si="147"/>
        <v>20.671337000000001</v>
      </c>
      <c r="M3305" s="2">
        <v>0.64</v>
      </c>
      <c r="N3305" s="2"/>
      <c r="O3305" s="2"/>
      <c r="P3305" s="2"/>
      <c r="Q3305" s="2"/>
      <c r="R3305" s="2"/>
      <c r="S3305" s="2"/>
      <c r="T3305" s="2"/>
      <c r="U3305" s="2"/>
      <c r="V3305" s="2"/>
      <c r="W3305" s="1" t="s">
        <v>496</v>
      </c>
      <c r="X3305" s="13">
        <v>41431</v>
      </c>
      <c r="Z3305" s="8">
        <v>0</v>
      </c>
      <c r="AA3305" s="1" t="s">
        <v>4173</v>
      </c>
      <c r="AD3305" s="2">
        <v>0.73</v>
      </c>
    </row>
    <row r="3306" spans="1:30" s="1" customFormat="1">
      <c r="A3306" s="2">
        <v>10</v>
      </c>
      <c r="B3306" s="9" t="str">
        <f t="shared" si="148"/>
        <v>Goldwood GW-1038</v>
      </c>
      <c r="C3306" s="3" t="s">
        <v>1</v>
      </c>
      <c r="D3306" s="3" t="s">
        <v>178</v>
      </c>
      <c r="E3306" s="42" t="s">
        <v>179</v>
      </c>
      <c r="F3306" s="4"/>
      <c r="G3306" s="2">
        <v>8</v>
      </c>
      <c r="H3306" s="2">
        <v>80</v>
      </c>
      <c r="I3306" s="2">
        <v>86</v>
      </c>
      <c r="J3306" s="2">
        <v>4.5999999999999996</v>
      </c>
      <c r="K3306" s="2">
        <v>33</v>
      </c>
      <c r="L3306" s="25">
        <f t="shared" si="147"/>
        <v>90.330911</v>
      </c>
      <c r="M3306" s="2">
        <v>1.0900000000000001</v>
      </c>
      <c r="N3306" s="2"/>
      <c r="O3306" s="2"/>
      <c r="P3306" s="2"/>
      <c r="Q3306" s="2"/>
      <c r="R3306" s="2"/>
      <c r="S3306" s="2"/>
      <c r="T3306" s="2"/>
      <c r="U3306" s="2"/>
      <c r="V3306" s="2"/>
      <c r="W3306" s="1" t="s">
        <v>496</v>
      </c>
      <c r="X3306" s="13">
        <v>41431</v>
      </c>
      <c r="Z3306" s="8">
        <v>0</v>
      </c>
      <c r="AA3306" s="1" t="s">
        <v>4173</v>
      </c>
      <c r="AD3306" s="2">
        <v>3.19</v>
      </c>
    </row>
    <row r="3307" spans="1:30" s="1" customFormat="1">
      <c r="A3307" s="2">
        <v>10</v>
      </c>
      <c r="B3307" s="9" t="str">
        <f t="shared" si="148"/>
        <v>Goldwood GW-1034</v>
      </c>
      <c r="C3307" s="3" t="s">
        <v>1</v>
      </c>
      <c r="D3307" s="3" t="s">
        <v>180</v>
      </c>
      <c r="E3307" s="42" t="s">
        <v>181</v>
      </c>
      <c r="F3307" s="4"/>
      <c r="G3307" s="2">
        <v>4</v>
      </c>
      <c r="H3307" s="2">
        <v>80</v>
      </c>
      <c r="I3307" s="2">
        <v>90</v>
      </c>
      <c r="J3307" s="2">
        <v>4.5999999999999996</v>
      </c>
      <c r="K3307" s="2">
        <v>34</v>
      </c>
      <c r="L3307" s="25">
        <f t="shared" si="147"/>
        <v>81.269503</v>
      </c>
      <c r="M3307" s="2">
        <v>0.88</v>
      </c>
      <c r="N3307" s="2"/>
      <c r="O3307" s="2"/>
      <c r="P3307" s="2"/>
      <c r="Q3307" s="2"/>
      <c r="R3307" s="2"/>
      <c r="S3307" s="2"/>
      <c r="T3307" s="2"/>
      <c r="U3307" s="2"/>
      <c r="V3307" s="2"/>
      <c r="W3307" s="1" t="s">
        <v>496</v>
      </c>
      <c r="X3307" s="13">
        <v>41431</v>
      </c>
      <c r="Z3307" s="8">
        <v>0</v>
      </c>
      <c r="AA3307" s="1" t="s">
        <v>4173</v>
      </c>
      <c r="AD3307" s="2">
        <v>2.87</v>
      </c>
    </row>
    <row r="3308" spans="1:30" s="1" customFormat="1">
      <c r="A3308" s="2">
        <v>10</v>
      </c>
      <c r="B3308" s="9" t="str">
        <f t="shared" si="148"/>
        <v>Goldwood GW-410D DVC</v>
      </c>
      <c r="C3308" s="3" t="s">
        <v>1</v>
      </c>
      <c r="D3308" s="3" t="s">
        <v>329</v>
      </c>
      <c r="E3308" s="42" t="s">
        <v>196</v>
      </c>
      <c r="F3308" s="4"/>
      <c r="G3308" s="2" t="s">
        <v>327</v>
      </c>
      <c r="H3308" s="2">
        <v>110</v>
      </c>
      <c r="I3308" s="2">
        <v>96</v>
      </c>
      <c r="J3308" s="2">
        <v>3</v>
      </c>
      <c r="K3308" s="2">
        <v>40</v>
      </c>
      <c r="L3308" s="25">
        <f t="shared" si="147"/>
        <v>56.633800000000001</v>
      </c>
      <c r="M3308" s="2">
        <v>0.61</v>
      </c>
      <c r="N3308" s="2"/>
      <c r="O3308" s="2"/>
      <c r="P3308" s="2"/>
      <c r="Q3308" s="2"/>
      <c r="R3308" s="2"/>
      <c r="S3308" s="2"/>
      <c r="T3308" s="2"/>
      <c r="U3308" s="2"/>
      <c r="V3308" s="2"/>
      <c r="W3308" s="1" t="s">
        <v>496</v>
      </c>
      <c r="X3308" s="13">
        <v>41431</v>
      </c>
      <c r="Z3308" s="8">
        <v>0</v>
      </c>
      <c r="AA3308" s="1" t="s">
        <v>4173</v>
      </c>
      <c r="AD3308" s="2">
        <v>2</v>
      </c>
    </row>
    <row r="3309" spans="1:30" s="1" customFormat="1">
      <c r="A3309" s="2">
        <v>12</v>
      </c>
      <c r="B3309" s="9" t="str">
        <f t="shared" si="148"/>
        <v>Goldwood GW-1248</v>
      </c>
      <c r="C3309" s="3" t="s">
        <v>1</v>
      </c>
      <c r="D3309" s="3" t="s">
        <v>214</v>
      </c>
      <c r="E3309" s="42" t="s">
        <v>215</v>
      </c>
      <c r="F3309" s="4"/>
      <c r="G3309" s="2">
        <v>8</v>
      </c>
      <c r="H3309" s="2">
        <v>100</v>
      </c>
      <c r="I3309" s="2">
        <v>87</v>
      </c>
      <c r="J3309" s="2">
        <v>5</v>
      </c>
      <c r="K3309" s="2">
        <v>33</v>
      </c>
      <c r="L3309" s="25">
        <f t="shared" si="147"/>
        <v>96.843797999999992</v>
      </c>
      <c r="M3309" s="2">
        <v>0.89</v>
      </c>
      <c r="N3309" s="2"/>
      <c r="O3309" s="2"/>
      <c r="P3309" s="2"/>
      <c r="Q3309" s="2"/>
      <c r="R3309" s="2"/>
      <c r="S3309" s="2"/>
      <c r="T3309" s="2"/>
      <c r="U3309" s="2"/>
      <c r="V3309" s="2"/>
      <c r="W3309" s="1" t="s">
        <v>496</v>
      </c>
      <c r="X3309" s="13">
        <v>41431</v>
      </c>
      <c r="Z3309" s="8">
        <v>0</v>
      </c>
      <c r="AA3309" s="1" t="s">
        <v>4173</v>
      </c>
      <c r="AD3309" s="2">
        <v>3.42</v>
      </c>
    </row>
    <row r="3310" spans="1:30" s="1" customFormat="1">
      <c r="A3310" s="2">
        <v>12</v>
      </c>
      <c r="B3310" s="9" t="str">
        <f t="shared" si="148"/>
        <v>Goldwood GW-1244</v>
      </c>
      <c r="C3310" s="3" t="s">
        <v>1</v>
      </c>
      <c r="D3310" s="3" t="s">
        <v>216</v>
      </c>
      <c r="E3310" s="42" t="s">
        <v>217</v>
      </c>
      <c r="F3310" s="4"/>
      <c r="G3310" s="2">
        <v>4</v>
      </c>
      <c r="H3310" s="2">
        <v>100</v>
      </c>
      <c r="I3310" s="2">
        <v>90</v>
      </c>
      <c r="J3310" s="2">
        <v>5</v>
      </c>
      <c r="K3310" s="2">
        <v>30</v>
      </c>
      <c r="L3310" s="25">
        <f t="shared" si="147"/>
        <v>119.49731799999999</v>
      </c>
      <c r="M3310" s="2">
        <v>0.68</v>
      </c>
      <c r="N3310" s="2"/>
      <c r="O3310" s="2"/>
      <c r="P3310" s="2"/>
      <c r="Q3310" s="2"/>
      <c r="R3310" s="2"/>
      <c r="S3310" s="2"/>
      <c r="T3310" s="2"/>
      <c r="U3310" s="2"/>
      <c r="V3310" s="2"/>
      <c r="W3310" s="1" t="s">
        <v>496</v>
      </c>
      <c r="X3310" s="13">
        <v>41431</v>
      </c>
      <c r="Z3310" s="8">
        <v>0</v>
      </c>
      <c r="AA3310" s="1" t="s">
        <v>4173</v>
      </c>
      <c r="AD3310" s="2">
        <v>4.22</v>
      </c>
    </row>
    <row r="3311" spans="1:30" s="1" customFormat="1">
      <c r="A3311" s="2">
        <v>12</v>
      </c>
      <c r="B3311" s="9" t="str">
        <f t="shared" si="148"/>
        <v>Goldwood GW-412D DVC</v>
      </c>
      <c r="C3311" s="3" t="s">
        <v>1</v>
      </c>
      <c r="D3311" s="3" t="s">
        <v>330</v>
      </c>
      <c r="E3311" s="42" t="s">
        <v>220</v>
      </c>
      <c r="F3311" s="4"/>
      <c r="G3311" s="2" t="s">
        <v>327</v>
      </c>
      <c r="H3311" s="2">
        <v>130</v>
      </c>
      <c r="I3311" s="2">
        <v>94</v>
      </c>
      <c r="J3311" s="2">
        <v>3.5</v>
      </c>
      <c r="K3311" s="2">
        <v>38</v>
      </c>
      <c r="L3311" s="25">
        <f t="shared" si="147"/>
        <v>108.453727</v>
      </c>
      <c r="M3311" s="2">
        <v>0.73</v>
      </c>
      <c r="N3311" s="2"/>
      <c r="O3311" s="2"/>
      <c r="P3311" s="2"/>
      <c r="Q3311" s="2"/>
      <c r="R3311" s="2"/>
      <c r="S3311" s="2"/>
      <c r="T3311" s="2"/>
      <c r="U3311" s="2"/>
      <c r="V3311" s="2"/>
      <c r="W3311" s="1" t="s">
        <v>496</v>
      </c>
      <c r="X3311" s="13">
        <v>41431</v>
      </c>
      <c r="Z3311" s="8">
        <v>0</v>
      </c>
      <c r="AA3311" s="1" t="s">
        <v>4173</v>
      </c>
      <c r="AD3311" s="2">
        <v>3.83</v>
      </c>
    </row>
    <row r="3312" spans="1:30" s="1" customFormat="1">
      <c r="A3312" s="2">
        <v>4.5</v>
      </c>
      <c r="B3312" s="9" t="str">
        <f t="shared" si="148"/>
        <v>Goldwood GW-204/4S</v>
      </c>
      <c r="C3312" s="3" t="s">
        <v>1</v>
      </c>
      <c r="D3312" s="3" t="s">
        <v>0</v>
      </c>
      <c r="E3312" s="42" t="s">
        <v>2</v>
      </c>
      <c r="F3312" s="4"/>
      <c r="G3312" s="2">
        <v>4</v>
      </c>
      <c r="H3312" s="2">
        <v>40</v>
      </c>
      <c r="I3312" s="2">
        <v>86</v>
      </c>
      <c r="J3312" s="2">
        <v>1.5</v>
      </c>
      <c r="K3312" s="2">
        <v>138</v>
      </c>
      <c r="L3312" s="25">
        <f t="shared" si="147"/>
        <v>1.132676</v>
      </c>
      <c r="M3312" s="2">
        <v>1.69</v>
      </c>
      <c r="N3312" s="2"/>
      <c r="O3312" s="2"/>
      <c r="P3312" s="2"/>
      <c r="Q3312" s="2"/>
      <c r="R3312" s="2"/>
      <c r="S3312" s="2"/>
      <c r="T3312" s="2"/>
      <c r="U3312" s="2"/>
      <c r="V3312" s="2"/>
      <c r="W3312" s="1" t="s">
        <v>496</v>
      </c>
      <c r="X3312" s="13">
        <v>41431</v>
      </c>
      <c r="Z3312" s="8">
        <v>0</v>
      </c>
      <c r="AA3312" s="1" t="s">
        <v>4173</v>
      </c>
      <c r="AD3312" s="2">
        <v>0.04</v>
      </c>
    </row>
    <row r="3313" spans="1:30" s="1" customFormat="1">
      <c r="A3313" s="2">
        <v>4.5</v>
      </c>
      <c r="B3313" s="9" t="str">
        <f t="shared" si="148"/>
        <v>Goldwood GW-204/8S</v>
      </c>
      <c r="C3313" s="3" t="s">
        <v>1</v>
      </c>
      <c r="D3313" s="3" t="s">
        <v>3</v>
      </c>
      <c r="E3313" s="42" t="s">
        <v>4</v>
      </c>
      <c r="F3313" s="4"/>
      <c r="G3313" s="2">
        <v>8</v>
      </c>
      <c r="H3313" s="2">
        <v>40</v>
      </c>
      <c r="I3313" s="2">
        <v>84</v>
      </c>
      <c r="J3313" s="2">
        <v>1.5</v>
      </c>
      <c r="K3313" s="2">
        <v>138</v>
      </c>
      <c r="L3313" s="25">
        <f t="shared" si="147"/>
        <v>1.132676</v>
      </c>
      <c r="M3313" s="2">
        <v>1.56</v>
      </c>
      <c r="N3313" s="2"/>
      <c r="O3313" s="2"/>
      <c r="P3313" s="2"/>
      <c r="Q3313" s="2"/>
      <c r="R3313" s="2"/>
      <c r="S3313" s="2"/>
      <c r="T3313" s="2"/>
      <c r="U3313" s="2"/>
      <c r="V3313" s="2"/>
      <c r="W3313" s="1" t="s">
        <v>496</v>
      </c>
      <c r="X3313" s="13">
        <v>41431</v>
      </c>
      <c r="Z3313" s="8">
        <v>0</v>
      </c>
      <c r="AA3313" s="1" t="s">
        <v>4173</v>
      </c>
      <c r="AD3313" s="2">
        <v>0.04</v>
      </c>
    </row>
    <row r="3314" spans="1:30" s="1" customFormat="1">
      <c r="A3314" s="2">
        <v>4</v>
      </c>
      <c r="B3314" s="9" t="str">
        <f t="shared" si="148"/>
        <v>Goldwood GW-4028/S</v>
      </c>
      <c r="C3314" s="3" t="s">
        <v>1</v>
      </c>
      <c r="D3314" s="3" t="s">
        <v>5</v>
      </c>
      <c r="E3314" s="42" t="s">
        <v>6</v>
      </c>
      <c r="F3314" s="4"/>
      <c r="G3314" s="2">
        <v>8</v>
      </c>
      <c r="H3314" s="2">
        <v>40</v>
      </c>
      <c r="I3314" s="2">
        <v>84</v>
      </c>
      <c r="J3314" s="2">
        <v>1.5</v>
      </c>
      <c r="K3314" s="2">
        <v>83</v>
      </c>
      <c r="L3314" s="25">
        <f t="shared" si="147"/>
        <v>1.9821830000000003</v>
      </c>
      <c r="M3314" s="2">
        <v>0.69</v>
      </c>
      <c r="N3314" s="2"/>
      <c r="O3314" s="2"/>
      <c r="P3314" s="2"/>
      <c r="Q3314" s="2"/>
      <c r="R3314" s="2"/>
      <c r="S3314" s="2"/>
      <c r="T3314" s="2"/>
      <c r="U3314" s="2"/>
      <c r="V3314" s="2"/>
      <c r="W3314" s="1" t="s">
        <v>496</v>
      </c>
      <c r="X3314" s="13">
        <v>41431</v>
      </c>
      <c r="Z3314" s="8">
        <v>0</v>
      </c>
      <c r="AA3314" s="1" t="s">
        <v>4173</v>
      </c>
      <c r="AD3314" s="2">
        <v>7.0000000000000007E-2</v>
      </c>
    </row>
    <row r="3315" spans="1:30" s="1" customFormat="1">
      <c r="A3315" s="2">
        <v>5.25</v>
      </c>
      <c r="B3315" s="9" t="str">
        <f t="shared" si="148"/>
        <v>Goldwood GW-205/4S</v>
      </c>
      <c r="C3315" s="3" t="s">
        <v>1</v>
      </c>
      <c r="D3315" s="3" t="s">
        <v>49</v>
      </c>
      <c r="E3315" s="42" t="s">
        <v>50</v>
      </c>
      <c r="F3315" s="4"/>
      <c r="G3315" s="2">
        <v>4</v>
      </c>
      <c r="H3315" s="2">
        <v>70</v>
      </c>
      <c r="I3315" s="2">
        <v>90</v>
      </c>
      <c r="J3315" s="2">
        <v>2</v>
      </c>
      <c r="K3315" s="2">
        <v>85</v>
      </c>
      <c r="L3315" s="25">
        <f t="shared" si="147"/>
        <v>5.0970420000000001</v>
      </c>
      <c r="M3315" s="2">
        <v>0.68</v>
      </c>
      <c r="N3315" s="2"/>
      <c r="O3315" s="2"/>
      <c r="P3315" s="2"/>
      <c r="Q3315" s="2"/>
      <c r="R3315" s="2"/>
      <c r="S3315" s="2"/>
      <c r="T3315" s="2"/>
      <c r="U3315" s="2"/>
      <c r="V3315" s="2"/>
      <c r="W3315" s="1" t="s">
        <v>496</v>
      </c>
      <c r="X3315" s="13">
        <v>41431</v>
      </c>
      <c r="Z3315" s="8">
        <v>0</v>
      </c>
      <c r="AA3315" s="1" t="s">
        <v>4173</v>
      </c>
      <c r="AD3315" s="2">
        <v>0.18</v>
      </c>
    </row>
    <row r="3316" spans="1:30" s="1" customFormat="1">
      <c r="A3316" s="2">
        <v>5.25</v>
      </c>
      <c r="B3316" s="9" t="str">
        <f t="shared" si="148"/>
        <v>Goldwood GW-205/8S</v>
      </c>
      <c r="C3316" s="3" t="s">
        <v>1</v>
      </c>
      <c r="D3316" s="3" t="s">
        <v>51</v>
      </c>
      <c r="E3316" s="42" t="s">
        <v>52</v>
      </c>
      <c r="F3316" s="4"/>
      <c r="G3316" s="2">
        <v>8</v>
      </c>
      <c r="H3316" s="2">
        <v>70</v>
      </c>
      <c r="I3316" s="2">
        <v>87</v>
      </c>
      <c r="J3316" s="2">
        <v>2</v>
      </c>
      <c r="K3316" s="2">
        <v>85</v>
      </c>
      <c r="L3316" s="25">
        <f t="shared" si="147"/>
        <v>5.0970420000000001</v>
      </c>
      <c r="M3316" s="2">
        <v>0.81</v>
      </c>
      <c r="N3316" s="2"/>
      <c r="O3316" s="2"/>
      <c r="P3316" s="2"/>
      <c r="Q3316" s="2"/>
      <c r="R3316" s="2"/>
      <c r="S3316" s="2"/>
      <c r="T3316" s="2"/>
      <c r="U3316" s="2"/>
      <c r="V3316" s="2"/>
      <c r="W3316" s="1" t="s">
        <v>496</v>
      </c>
      <c r="X3316" s="13">
        <v>41431</v>
      </c>
      <c r="Z3316" s="8">
        <v>0</v>
      </c>
      <c r="AA3316" s="1" t="s">
        <v>4173</v>
      </c>
      <c r="AD3316" s="2">
        <v>0.18</v>
      </c>
    </row>
    <row r="3317" spans="1:30" s="1" customFormat="1">
      <c r="A3317" s="2">
        <v>5.25</v>
      </c>
      <c r="B3317" s="9" t="str">
        <f t="shared" si="148"/>
        <v>Goldwood GW5028/S</v>
      </c>
      <c r="C3317" s="3" t="s">
        <v>1</v>
      </c>
      <c r="D3317" s="3" t="s">
        <v>53</v>
      </c>
      <c r="E3317" s="42" t="s">
        <v>54</v>
      </c>
      <c r="F3317" s="4"/>
      <c r="G3317" s="2">
        <v>8</v>
      </c>
      <c r="H3317" s="2">
        <v>70</v>
      </c>
      <c r="I3317" s="2">
        <v>85</v>
      </c>
      <c r="J3317" s="2">
        <v>2</v>
      </c>
      <c r="K3317" s="2">
        <v>80</v>
      </c>
      <c r="L3317" s="25">
        <f t="shared" si="147"/>
        <v>4.2475350000000001</v>
      </c>
      <c r="M3317" s="2">
        <v>0.9</v>
      </c>
      <c r="N3317" s="2"/>
      <c r="O3317" s="2"/>
      <c r="P3317" s="2"/>
      <c r="Q3317" s="2"/>
      <c r="R3317" s="2"/>
      <c r="S3317" s="2"/>
      <c r="T3317" s="2"/>
      <c r="U3317" s="2"/>
      <c r="V3317" s="2"/>
      <c r="W3317" s="1" t="s">
        <v>496</v>
      </c>
      <c r="X3317" s="13">
        <v>41431</v>
      </c>
      <c r="Z3317" s="8">
        <v>0</v>
      </c>
      <c r="AA3317" s="1" t="s">
        <v>4173</v>
      </c>
      <c r="AD3317" s="2">
        <v>0.15</v>
      </c>
    </row>
    <row r="3318" spans="1:30" s="1" customFormat="1">
      <c r="A3318" s="2">
        <v>10</v>
      </c>
      <c r="B3318" s="7" t="str">
        <f>CONCATENATE(C3318,CHAR(32),D3318," (10)")</f>
        <v>PE SQ.Frame white (10)</v>
      </c>
      <c r="C3318" s="3" t="s">
        <v>298</v>
      </c>
      <c r="D3318" s="3" t="s">
        <v>332</v>
      </c>
      <c r="E3318" s="4" t="s">
        <v>331</v>
      </c>
      <c r="F3318" s="4"/>
      <c r="G3318" s="2">
        <v>8</v>
      </c>
      <c r="H3318" s="2">
        <v>75</v>
      </c>
      <c r="I3318" s="2">
        <v>89</v>
      </c>
      <c r="J3318" s="2">
        <v>4.25</v>
      </c>
      <c r="K3318" s="2">
        <v>32.5</v>
      </c>
      <c r="L3318" s="25">
        <f t="shared" si="147"/>
        <v>137.33696499999999</v>
      </c>
      <c r="M3318" s="2">
        <v>0.62</v>
      </c>
      <c r="N3318" s="2"/>
      <c r="O3318" s="2"/>
      <c r="P3318" s="2"/>
      <c r="Q3318" s="2"/>
      <c r="R3318" s="2"/>
      <c r="S3318" s="2"/>
      <c r="T3318" s="2"/>
      <c r="U3318" s="2"/>
      <c r="V3318" s="2"/>
      <c r="W3318" s="1" t="s">
        <v>496</v>
      </c>
      <c r="X3318" s="13">
        <v>41431</v>
      </c>
      <c r="Z3318" s="8">
        <v>0</v>
      </c>
      <c r="AA3318" s="1" t="s">
        <v>4173</v>
      </c>
      <c r="AD3318" s="2">
        <v>4.8499999999999996</v>
      </c>
    </row>
    <row r="3319" spans="1:30" s="1" customFormat="1">
      <c r="A3319" s="2">
        <v>10</v>
      </c>
      <c r="B3319" s="7" t="str">
        <f>CONCATENATE(C3319,CHAR(32),D3319," (10)")</f>
        <v>PE SQ.Frame black (10)</v>
      </c>
      <c r="C3319" s="3" t="s">
        <v>298</v>
      </c>
      <c r="D3319" s="3" t="s">
        <v>334</v>
      </c>
      <c r="E3319" s="4" t="s">
        <v>333</v>
      </c>
      <c r="F3319" s="4"/>
      <c r="G3319" s="2">
        <v>8</v>
      </c>
      <c r="H3319" s="2">
        <v>75</v>
      </c>
      <c r="I3319" s="2">
        <v>89</v>
      </c>
      <c r="J3319" s="2">
        <v>4.25</v>
      </c>
      <c r="K3319" s="2">
        <v>32.5</v>
      </c>
      <c r="L3319" s="25">
        <f t="shared" ref="L3319:L3325" si="149">AD3319*28.3169</f>
        <v>137.33696499999999</v>
      </c>
      <c r="M3319" s="2">
        <v>0.62</v>
      </c>
      <c r="N3319" s="2"/>
      <c r="O3319" s="2"/>
      <c r="P3319" s="2"/>
      <c r="Q3319" s="2"/>
      <c r="R3319" s="2"/>
      <c r="S3319" s="2"/>
      <c r="T3319" s="2"/>
      <c r="U3319" s="2"/>
      <c r="V3319" s="2"/>
      <c r="W3319" s="1" t="s">
        <v>496</v>
      </c>
      <c r="X3319" s="13">
        <v>41431</v>
      </c>
      <c r="Z3319" s="8">
        <v>0</v>
      </c>
      <c r="AA3319" s="1" t="s">
        <v>4173</v>
      </c>
      <c r="AD3319" s="2">
        <v>4.8499999999999996</v>
      </c>
    </row>
    <row r="3320" spans="1:30" s="1" customFormat="1">
      <c r="A3320" s="2">
        <v>12</v>
      </c>
      <c r="B3320" s="7" t="str">
        <f>CONCATENATE(C3320,CHAR(32),D3320," (12)")</f>
        <v>PE SQ.Frame white (12)</v>
      </c>
      <c r="C3320" s="3" t="s">
        <v>298</v>
      </c>
      <c r="D3320" s="3" t="s">
        <v>332</v>
      </c>
      <c r="E3320" s="4" t="s">
        <v>335</v>
      </c>
      <c r="F3320" s="4"/>
      <c r="G3320" s="2">
        <v>8</v>
      </c>
      <c r="H3320" s="2">
        <v>80</v>
      </c>
      <c r="I3320" s="2">
        <v>90</v>
      </c>
      <c r="J3320" s="2">
        <v>4.25</v>
      </c>
      <c r="K3320" s="2">
        <v>34.799999999999997</v>
      </c>
      <c r="L3320" s="25">
        <f t="shared" si="149"/>
        <v>166.220203</v>
      </c>
      <c r="M3320" s="2">
        <v>0.69</v>
      </c>
      <c r="N3320" s="2"/>
      <c r="O3320" s="2"/>
      <c r="P3320" s="2"/>
      <c r="Q3320" s="2"/>
      <c r="R3320" s="2"/>
      <c r="S3320" s="2"/>
      <c r="T3320" s="2"/>
      <c r="U3320" s="2"/>
      <c r="V3320" s="2"/>
      <c r="W3320" s="1" t="s">
        <v>496</v>
      </c>
      <c r="X3320" s="13">
        <v>41431</v>
      </c>
      <c r="Z3320" s="8">
        <v>0</v>
      </c>
      <c r="AA3320" s="1" t="s">
        <v>4173</v>
      </c>
      <c r="AD3320" s="2">
        <v>5.87</v>
      </c>
    </row>
    <row r="3321" spans="1:30" s="1" customFormat="1">
      <c r="A3321" s="2">
        <v>12</v>
      </c>
      <c r="B3321" s="7" t="str">
        <f>CONCATENATE(C3321,CHAR(32),D3321," (12)")</f>
        <v>PE SQ.Frame black (12)</v>
      </c>
      <c r="C3321" s="3" t="s">
        <v>298</v>
      </c>
      <c r="D3321" s="3" t="s">
        <v>334</v>
      </c>
      <c r="E3321" s="4" t="s">
        <v>336</v>
      </c>
      <c r="F3321" s="4"/>
      <c r="G3321" s="2">
        <v>8</v>
      </c>
      <c r="H3321" s="2">
        <v>80</v>
      </c>
      <c r="I3321" s="2">
        <v>90</v>
      </c>
      <c r="J3321" s="2">
        <v>4.25</v>
      </c>
      <c r="K3321" s="2">
        <v>34.799999999999997</v>
      </c>
      <c r="L3321" s="25">
        <f t="shared" si="149"/>
        <v>166.220203</v>
      </c>
      <c r="M3321" s="2">
        <v>0.69</v>
      </c>
      <c r="N3321" s="2"/>
      <c r="O3321" s="2"/>
      <c r="P3321" s="2"/>
      <c r="Q3321" s="2"/>
      <c r="R3321" s="2"/>
      <c r="S3321" s="2"/>
      <c r="T3321" s="2"/>
      <c r="U3321" s="2"/>
      <c r="V3321" s="2"/>
      <c r="W3321" s="1" t="s">
        <v>496</v>
      </c>
      <c r="X3321" s="13">
        <v>41431</v>
      </c>
      <c r="Z3321" s="8">
        <v>0</v>
      </c>
      <c r="AA3321" s="1" t="s">
        <v>4173</v>
      </c>
      <c r="AD3321" s="2">
        <v>5.87</v>
      </c>
    </row>
    <row r="3322" spans="1:30" s="1" customFormat="1">
      <c r="A3322" s="2">
        <v>15</v>
      </c>
      <c r="B3322" s="7" t="str">
        <f>CONCATENATE(C3322,CHAR(32),D3322," (15)")</f>
        <v>PE SQ.Frame white (15)</v>
      </c>
      <c r="C3322" s="3" t="s">
        <v>298</v>
      </c>
      <c r="D3322" s="3" t="s">
        <v>332</v>
      </c>
      <c r="E3322" s="4" t="s">
        <v>337</v>
      </c>
      <c r="F3322" s="4"/>
      <c r="G3322" s="2">
        <v>8</v>
      </c>
      <c r="H3322" s="2">
        <v>100</v>
      </c>
      <c r="I3322" s="2">
        <v>91</v>
      </c>
      <c r="J3322" s="2">
        <v>4.25</v>
      </c>
      <c r="K3322" s="2">
        <v>25.4</v>
      </c>
      <c r="L3322" s="25">
        <f t="shared" si="149"/>
        <v>417.10793699999999</v>
      </c>
      <c r="M3322" s="2">
        <v>0.68</v>
      </c>
      <c r="N3322" s="2"/>
      <c r="O3322" s="2"/>
      <c r="P3322" s="2"/>
      <c r="Q3322" s="2"/>
      <c r="R3322" s="2"/>
      <c r="S3322" s="2"/>
      <c r="T3322" s="2"/>
      <c r="U3322" s="2"/>
      <c r="V3322" s="2"/>
      <c r="W3322" s="1" t="s">
        <v>496</v>
      </c>
      <c r="X3322" s="13">
        <v>41431</v>
      </c>
      <c r="Z3322" s="8">
        <v>0</v>
      </c>
      <c r="AA3322" s="1" t="s">
        <v>4173</v>
      </c>
      <c r="AD3322" s="2">
        <v>14.73</v>
      </c>
    </row>
    <row r="3323" spans="1:30" s="1" customFormat="1">
      <c r="A3323" s="2">
        <v>15</v>
      </c>
      <c r="B3323" s="7" t="str">
        <f>CONCATENATE(C3323,CHAR(32),D3323," (15)")</f>
        <v>PE SQ.Frame black (15)</v>
      </c>
      <c r="C3323" s="3" t="s">
        <v>298</v>
      </c>
      <c r="D3323" s="3" t="s">
        <v>334</v>
      </c>
      <c r="E3323" s="4" t="s">
        <v>338</v>
      </c>
      <c r="F3323" s="4"/>
      <c r="G3323" s="2">
        <v>8</v>
      </c>
      <c r="H3323" s="2">
        <v>100</v>
      </c>
      <c r="I3323" s="2">
        <v>91</v>
      </c>
      <c r="J3323" s="2">
        <v>4.25</v>
      </c>
      <c r="K3323" s="2">
        <v>25.4</v>
      </c>
      <c r="L3323" s="25">
        <f t="shared" si="149"/>
        <v>417.10793699999999</v>
      </c>
      <c r="M3323" s="2">
        <v>0.68</v>
      </c>
      <c r="N3323" s="2"/>
      <c r="O3323" s="2"/>
      <c r="P3323" s="2"/>
      <c r="Q3323" s="2"/>
      <c r="R3323" s="2"/>
      <c r="S3323" s="2"/>
      <c r="T3323" s="2"/>
      <c r="U3323" s="2"/>
      <c r="V3323" s="2"/>
      <c r="W3323" s="1" t="s">
        <v>496</v>
      </c>
      <c r="X3323" s="13">
        <v>41431</v>
      </c>
      <c r="Z3323" s="8">
        <v>0</v>
      </c>
      <c r="AA3323" s="1" t="s">
        <v>4173</v>
      </c>
      <c r="AD3323" s="2">
        <v>14.73</v>
      </c>
    </row>
    <row r="3324" spans="1:30" s="1" customFormat="1">
      <c r="A3324" s="2">
        <v>5.25</v>
      </c>
      <c r="B3324" s="44" t="str">
        <f>CONCATENATE(C3324,CHAR(32),D3324, " (PE)")</f>
        <v>Pyle PDMW5 (PE)</v>
      </c>
      <c r="C3324" s="3" t="s">
        <v>340</v>
      </c>
      <c r="D3324" s="3" t="s">
        <v>341</v>
      </c>
      <c r="E3324" s="4" t="s">
        <v>339</v>
      </c>
      <c r="F3324" s="4"/>
      <c r="G3324" s="2">
        <v>8</v>
      </c>
      <c r="H3324" s="2">
        <v>100</v>
      </c>
      <c r="I3324" s="2">
        <v>88.3</v>
      </c>
      <c r="J3324" s="2">
        <v>2.5</v>
      </c>
      <c r="K3324" s="2">
        <v>108</v>
      </c>
      <c r="L3324" s="25">
        <f t="shared" si="149"/>
        <v>2.83169</v>
      </c>
      <c r="M3324" s="2">
        <v>0.77</v>
      </c>
      <c r="N3324" s="2"/>
      <c r="O3324" s="2"/>
      <c r="P3324" s="2"/>
      <c r="Q3324" s="2"/>
      <c r="R3324" s="2"/>
      <c r="S3324" s="2"/>
      <c r="T3324" s="2"/>
      <c r="U3324" s="2"/>
      <c r="V3324" s="2"/>
      <c r="W3324" s="1" t="s">
        <v>496</v>
      </c>
      <c r="X3324" s="13">
        <v>41431</v>
      </c>
      <c r="Z3324" s="8">
        <v>0</v>
      </c>
      <c r="AA3324" s="1" t="s">
        <v>4173</v>
      </c>
      <c r="AD3324" s="2">
        <v>0.1</v>
      </c>
    </row>
    <row r="3325" spans="1:30" s="1" customFormat="1">
      <c r="A3325" s="2">
        <v>6.5</v>
      </c>
      <c r="B3325" s="44" t="str">
        <f>CONCATENATE(C3325,CHAR(32),D3325, " (PE)")</f>
        <v>Pyle PDMW6 (PE)</v>
      </c>
      <c r="C3325" s="3" t="s">
        <v>340</v>
      </c>
      <c r="D3325" s="3" t="s">
        <v>343</v>
      </c>
      <c r="E3325" s="4" t="s">
        <v>342</v>
      </c>
      <c r="F3325" s="4"/>
      <c r="G3325" s="2">
        <v>8</v>
      </c>
      <c r="H3325" s="2">
        <v>125</v>
      </c>
      <c r="I3325" s="2">
        <v>86.9</v>
      </c>
      <c r="J3325" s="2">
        <v>3.3</v>
      </c>
      <c r="K3325" s="2">
        <v>67</v>
      </c>
      <c r="L3325" s="25">
        <f t="shared" si="149"/>
        <v>10.194084</v>
      </c>
      <c r="M3325" s="2">
        <v>0.8</v>
      </c>
      <c r="N3325" s="2"/>
      <c r="O3325" s="2"/>
      <c r="P3325" s="2"/>
      <c r="Q3325" s="2"/>
      <c r="R3325" s="2"/>
      <c r="S3325" s="2"/>
      <c r="T3325" s="2"/>
      <c r="U3325" s="2"/>
      <c r="V3325" s="2"/>
      <c r="W3325" s="1" t="s">
        <v>496</v>
      </c>
      <c r="X3325" s="13">
        <v>41431</v>
      </c>
      <c r="Z3325" s="8">
        <v>0</v>
      </c>
      <c r="AA3325" s="1" t="s">
        <v>4173</v>
      </c>
      <c r="AD3325" s="2">
        <v>0.36</v>
      </c>
    </row>
    <row r="3326" spans="1:30" s="1" customFormat="1">
      <c r="A3326" s="2">
        <v>4</v>
      </c>
      <c r="B3326" s="9" t="str">
        <f t="shared" si="148"/>
        <v>GRS 4PF-8</v>
      </c>
      <c r="C3326" s="3" t="s">
        <v>345</v>
      </c>
      <c r="D3326" s="3" t="s">
        <v>346</v>
      </c>
      <c r="E3326" s="42" t="s">
        <v>344</v>
      </c>
      <c r="F3326" s="4"/>
      <c r="G3326" s="2">
        <v>4</v>
      </c>
      <c r="H3326" s="2">
        <v>40</v>
      </c>
      <c r="I3326" s="2">
        <v>84</v>
      </c>
      <c r="J3326" s="2">
        <v>2.5</v>
      </c>
      <c r="K3326" s="2">
        <v>98</v>
      </c>
      <c r="L3326" s="25">
        <f t="shared" ref="L3326:L3382" si="150">AD3326*28.3169</f>
        <v>3.398028</v>
      </c>
      <c r="M3326" s="2">
        <v>1.34</v>
      </c>
      <c r="N3326" s="2"/>
      <c r="O3326" s="2"/>
      <c r="P3326" s="2"/>
      <c r="Q3326" s="2"/>
      <c r="R3326" s="2"/>
      <c r="S3326" s="2"/>
      <c r="T3326" s="2"/>
      <c r="U3326" s="2"/>
      <c r="V3326" s="2"/>
      <c r="W3326" s="1" t="s">
        <v>496</v>
      </c>
      <c r="X3326" s="13">
        <v>41431</v>
      </c>
      <c r="Z3326" s="8">
        <v>0</v>
      </c>
      <c r="AA3326" s="1" t="s">
        <v>4173</v>
      </c>
      <c r="AD3326" s="2">
        <v>0.12</v>
      </c>
    </row>
    <row r="3327" spans="1:30" s="1" customFormat="1">
      <c r="A3327" s="2">
        <v>5.25</v>
      </c>
      <c r="B3327" s="9" t="str">
        <f t="shared" si="148"/>
        <v>GRS 5PF-8</v>
      </c>
      <c r="C3327" s="3" t="s">
        <v>345</v>
      </c>
      <c r="D3327" s="3" t="s">
        <v>348</v>
      </c>
      <c r="E3327" s="42" t="s">
        <v>347</v>
      </c>
      <c r="F3327" s="4"/>
      <c r="G3327" s="2">
        <v>4</v>
      </c>
      <c r="H3327" s="2">
        <v>70</v>
      </c>
      <c r="I3327" s="2">
        <v>84</v>
      </c>
      <c r="J3327" s="2">
        <v>2.5</v>
      </c>
      <c r="K3327" s="2">
        <v>100</v>
      </c>
      <c r="L3327" s="25">
        <f t="shared" si="150"/>
        <v>3.114859</v>
      </c>
      <c r="M3327" s="2">
        <v>1.4</v>
      </c>
      <c r="N3327" s="2"/>
      <c r="O3327" s="2"/>
      <c r="P3327" s="2"/>
      <c r="Q3327" s="2"/>
      <c r="R3327" s="2"/>
      <c r="S3327" s="2"/>
      <c r="T3327" s="2"/>
      <c r="U3327" s="2"/>
      <c r="V3327" s="2"/>
      <c r="W3327" s="1" t="s">
        <v>496</v>
      </c>
      <c r="X3327" s="13">
        <v>41431</v>
      </c>
      <c r="Z3327" s="8">
        <v>0</v>
      </c>
      <c r="AA3327" s="1" t="s">
        <v>4173</v>
      </c>
      <c r="AD3327" s="2">
        <v>0.11</v>
      </c>
    </row>
    <row r="3328" spans="1:30" s="1" customFormat="1">
      <c r="A3328" s="2">
        <v>6.5</v>
      </c>
      <c r="B3328" s="9" t="str">
        <f t="shared" si="148"/>
        <v>GRS 6PF-8</v>
      </c>
      <c r="C3328" s="3" t="s">
        <v>345</v>
      </c>
      <c r="D3328" s="3" t="s">
        <v>350</v>
      </c>
      <c r="E3328" s="42" t="s">
        <v>349</v>
      </c>
      <c r="F3328" s="4"/>
      <c r="G3328" s="2">
        <v>4</v>
      </c>
      <c r="H3328" s="2">
        <v>90</v>
      </c>
      <c r="I3328" s="2">
        <v>87</v>
      </c>
      <c r="J3328" s="2">
        <v>3</v>
      </c>
      <c r="K3328" s="2">
        <v>82</v>
      </c>
      <c r="L3328" s="25">
        <f t="shared" si="150"/>
        <v>7.0792250000000001</v>
      </c>
      <c r="M3328" s="2">
        <v>0.95</v>
      </c>
      <c r="N3328" s="2"/>
      <c r="O3328" s="2"/>
      <c r="P3328" s="2"/>
      <c r="Q3328" s="2"/>
      <c r="R3328" s="2"/>
      <c r="S3328" s="2"/>
      <c r="T3328" s="2"/>
      <c r="U3328" s="2"/>
      <c r="V3328" s="2"/>
      <c r="W3328" s="1" t="s">
        <v>496</v>
      </c>
      <c r="X3328" s="13">
        <v>41431</v>
      </c>
      <c r="Z3328" s="8">
        <v>0</v>
      </c>
      <c r="AA3328" s="1" t="s">
        <v>4173</v>
      </c>
      <c r="AD3328" s="2">
        <v>0.25</v>
      </c>
    </row>
    <row r="3329" spans="1:30" s="1" customFormat="1">
      <c r="A3329" s="2">
        <v>8</v>
      </c>
      <c r="B3329" s="9" t="str">
        <f t="shared" si="148"/>
        <v>GRS 8PF-8</v>
      </c>
      <c r="C3329" s="3" t="s">
        <v>345</v>
      </c>
      <c r="D3329" s="3" t="s">
        <v>352</v>
      </c>
      <c r="E3329" s="42" t="s">
        <v>351</v>
      </c>
      <c r="F3329" s="4"/>
      <c r="G3329" s="2">
        <v>4</v>
      </c>
      <c r="H3329" s="2">
        <v>100</v>
      </c>
      <c r="I3329" s="2">
        <v>87</v>
      </c>
      <c r="J3329" s="2">
        <v>3</v>
      </c>
      <c r="K3329" s="2">
        <v>51</v>
      </c>
      <c r="L3329" s="25">
        <f t="shared" si="150"/>
        <v>26.901054999999999</v>
      </c>
      <c r="M3329" s="2">
        <v>0.93</v>
      </c>
      <c r="N3329" s="2"/>
      <c r="O3329" s="2"/>
      <c r="P3329" s="2"/>
      <c r="Q3329" s="2"/>
      <c r="R3329" s="2"/>
      <c r="S3329" s="2"/>
      <c r="T3329" s="2"/>
      <c r="U3329" s="2"/>
      <c r="V3329" s="2"/>
      <c r="W3329" s="1" t="s">
        <v>496</v>
      </c>
      <c r="X3329" s="13">
        <v>41431</v>
      </c>
      <c r="Z3329" s="8">
        <v>0</v>
      </c>
      <c r="AA3329" s="1" t="s">
        <v>4173</v>
      </c>
      <c r="AD3329" s="2">
        <v>0.95</v>
      </c>
    </row>
    <row r="3330" spans="1:30" s="1" customFormat="1">
      <c r="A3330" s="2">
        <v>10</v>
      </c>
      <c r="B3330" s="9" t="str">
        <f t="shared" ref="B3330:B3393" si="151">CONCATENATE(C3330,CHAR(32),D3330)</f>
        <v>GRS 10PF-8</v>
      </c>
      <c r="C3330" s="3" t="s">
        <v>345</v>
      </c>
      <c r="D3330" s="3" t="s">
        <v>354</v>
      </c>
      <c r="E3330" s="42" t="s">
        <v>353</v>
      </c>
      <c r="F3330" s="4"/>
      <c r="G3330" s="2">
        <v>4</v>
      </c>
      <c r="H3330" s="2">
        <v>110</v>
      </c>
      <c r="I3330" s="2">
        <v>87</v>
      </c>
      <c r="J3330" s="2">
        <v>3</v>
      </c>
      <c r="K3330" s="2">
        <v>43</v>
      </c>
      <c r="L3330" s="25">
        <f t="shared" si="150"/>
        <v>64.279363000000004</v>
      </c>
      <c r="M3330" s="2">
        <v>1.27</v>
      </c>
      <c r="N3330" s="2"/>
      <c r="O3330" s="2"/>
      <c r="P3330" s="2"/>
      <c r="Q3330" s="2"/>
      <c r="R3330" s="2"/>
      <c r="S3330" s="2"/>
      <c r="T3330" s="2"/>
      <c r="U3330" s="2"/>
      <c r="V3330" s="2"/>
      <c r="W3330" s="1" t="s">
        <v>496</v>
      </c>
      <c r="X3330" s="13">
        <v>41431</v>
      </c>
      <c r="Z3330" s="8">
        <v>0</v>
      </c>
      <c r="AA3330" s="1" t="s">
        <v>4173</v>
      </c>
      <c r="AD3330" s="2">
        <v>2.27</v>
      </c>
    </row>
    <row r="3331" spans="1:30" s="1" customFormat="1">
      <c r="A3331" s="2">
        <v>12</v>
      </c>
      <c r="B3331" s="9" t="str">
        <f t="shared" si="151"/>
        <v>GRS 12PF-8</v>
      </c>
      <c r="C3331" s="3" t="s">
        <v>345</v>
      </c>
      <c r="D3331" s="3" t="s">
        <v>356</v>
      </c>
      <c r="E3331" s="42" t="s">
        <v>355</v>
      </c>
      <c r="F3331" s="4"/>
      <c r="G3331" s="2">
        <v>4</v>
      </c>
      <c r="H3331" s="2">
        <v>120</v>
      </c>
      <c r="I3331" s="2">
        <v>87</v>
      </c>
      <c r="J3331" s="2">
        <v>3.5</v>
      </c>
      <c r="K3331" s="2">
        <v>35</v>
      </c>
      <c r="L3331" s="25">
        <f t="shared" si="150"/>
        <v>149.51323200000002</v>
      </c>
      <c r="M3331" s="2">
        <v>1.54</v>
      </c>
      <c r="N3331" s="2"/>
      <c r="O3331" s="2"/>
      <c r="P3331" s="2"/>
      <c r="Q3331" s="2"/>
      <c r="R3331" s="2"/>
      <c r="S3331" s="2"/>
      <c r="T3331" s="2"/>
      <c r="U3331" s="2"/>
      <c r="V3331" s="2"/>
      <c r="W3331" s="1" t="s">
        <v>496</v>
      </c>
      <c r="X3331" s="13">
        <v>41431</v>
      </c>
      <c r="Z3331" s="8">
        <v>0</v>
      </c>
      <c r="AA3331" s="1" t="s">
        <v>4173</v>
      </c>
      <c r="AD3331" s="2">
        <v>5.28</v>
      </c>
    </row>
    <row r="3332" spans="1:30" s="1" customFormat="1">
      <c r="A3332" s="2">
        <v>15</v>
      </c>
      <c r="B3332" s="9" t="str">
        <f t="shared" si="151"/>
        <v>GRS 15PF-8</v>
      </c>
      <c r="C3332" s="3" t="s">
        <v>345</v>
      </c>
      <c r="D3332" s="3" t="s">
        <v>358</v>
      </c>
      <c r="E3332" s="42" t="s">
        <v>357</v>
      </c>
      <c r="F3332" s="4"/>
      <c r="G3332" s="2">
        <v>8</v>
      </c>
      <c r="H3332" s="2">
        <v>150</v>
      </c>
      <c r="I3332" s="2">
        <v>87</v>
      </c>
      <c r="J3332" s="2">
        <v>4</v>
      </c>
      <c r="K3332" s="2">
        <v>29</v>
      </c>
      <c r="L3332" s="25">
        <f t="shared" si="150"/>
        <v>265.895691</v>
      </c>
      <c r="M3332" s="2">
        <v>1.39</v>
      </c>
      <c r="N3332" s="2"/>
      <c r="O3332" s="2"/>
      <c r="P3332" s="2"/>
      <c r="Q3332" s="2"/>
      <c r="R3332" s="2"/>
      <c r="S3332" s="2"/>
      <c r="T3332" s="2"/>
      <c r="U3332" s="2"/>
      <c r="V3332" s="2"/>
      <c r="W3332" s="1" t="s">
        <v>496</v>
      </c>
      <c r="X3332" s="13">
        <v>41431</v>
      </c>
      <c r="Z3332" s="8">
        <v>0</v>
      </c>
      <c r="AA3332" s="1" t="s">
        <v>4173</v>
      </c>
      <c r="AD3332" s="2">
        <v>9.39</v>
      </c>
    </row>
    <row r="3333" spans="1:30" s="1" customFormat="1">
      <c r="A3333" s="2">
        <v>10</v>
      </c>
      <c r="B3333" s="9" t="str">
        <f t="shared" si="151"/>
        <v>GRS 10PR-8</v>
      </c>
      <c r="C3333" s="3" t="s">
        <v>345</v>
      </c>
      <c r="D3333" s="3" t="s">
        <v>360</v>
      </c>
      <c r="E3333" s="42" t="s">
        <v>359</v>
      </c>
      <c r="F3333" s="4"/>
      <c r="G3333" s="2">
        <v>8</v>
      </c>
      <c r="H3333" s="2">
        <v>80</v>
      </c>
      <c r="I3333" s="2">
        <v>85</v>
      </c>
      <c r="J3333" s="2">
        <v>3</v>
      </c>
      <c r="K3333" s="2">
        <v>37</v>
      </c>
      <c r="L3333" s="25">
        <f t="shared" si="150"/>
        <v>60.881335</v>
      </c>
      <c r="M3333" s="2">
        <v>1.1399999999999999</v>
      </c>
      <c r="N3333" s="2"/>
      <c r="O3333" s="2"/>
      <c r="P3333" s="2"/>
      <c r="Q3333" s="2"/>
      <c r="R3333" s="2"/>
      <c r="S3333" s="2"/>
      <c r="T3333" s="2"/>
      <c r="U3333" s="2"/>
      <c r="V3333" s="2"/>
      <c r="W3333" s="1" t="s">
        <v>496</v>
      </c>
      <c r="X3333" s="13">
        <v>41431</v>
      </c>
      <c r="Z3333" s="8">
        <v>0</v>
      </c>
      <c r="AA3333" s="1" t="s">
        <v>4173</v>
      </c>
      <c r="AD3333" s="2">
        <v>2.15</v>
      </c>
    </row>
    <row r="3334" spans="1:30" s="1" customFormat="1">
      <c r="A3334" s="2">
        <v>12</v>
      </c>
      <c r="B3334" s="9" t="str">
        <f t="shared" si="151"/>
        <v>GRS 12PR-8</v>
      </c>
      <c r="C3334" s="3" t="s">
        <v>345</v>
      </c>
      <c r="D3334" s="3" t="s">
        <v>362</v>
      </c>
      <c r="E3334" s="42" t="s">
        <v>361</v>
      </c>
      <c r="F3334" s="4"/>
      <c r="G3334" s="2">
        <v>8</v>
      </c>
      <c r="H3334" s="2">
        <v>100</v>
      </c>
      <c r="I3334" s="2">
        <v>84</v>
      </c>
      <c r="J3334" s="2">
        <v>3.5</v>
      </c>
      <c r="K3334" s="2">
        <v>32</v>
      </c>
      <c r="L3334" s="25">
        <f t="shared" si="150"/>
        <v>95.144784000000001</v>
      </c>
      <c r="M3334" s="2">
        <v>1.26</v>
      </c>
      <c r="N3334" s="2"/>
      <c r="O3334" s="2"/>
      <c r="P3334" s="2"/>
      <c r="Q3334" s="2"/>
      <c r="R3334" s="2"/>
      <c r="S3334" s="2"/>
      <c r="T3334" s="2"/>
      <c r="U3334" s="2"/>
      <c r="V3334" s="2"/>
      <c r="W3334" s="1" t="s">
        <v>496</v>
      </c>
      <c r="X3334" s="13">
        <v>41431</v>
      </c>
      <c r="Z3334" s="8">
        <v>0</v>
      </c>
      <c r="AA3334" s="1" t="s">
        <v>4173</v>
      </c>
      <c r="AD3334" s="2">
        <v>3.36</v>
      </c>
    </row>
    <row r="3335" spans="1:30" s="1" customFormat="1">
      <c r="A3335" s="2">
        <v>6.5</v>
      </c>
      <c r="B3335" s="9" t="str">
        <f t="shared" si="151"/>
        <v>GRS 6PR-8</v>
      </c>
      <c r="C3335" s="3" t="s">
        <v>345</v>
      </c>
      <c r="D3335" s="3" t="s">
        <v>364</v>
      </c>
      <c r="E3335" s="42" t="s">
        <v>363</v>
      </c>
      <c r="F3335" s="4"/>
      <c r="G3335" s="2">
        <v>8</v>
      </c>
      <c r="H3335" s="2">
        <v>60</v>
      </c>
      <c r="I3335" s="2">
        <v>85</v>
      </c>
      <c r="J3335" s="2">
        <v>3</v>
      </c>
      <c r="K3335" s="2">
        <v>75</v>
      </c>
      <c r="L3335" s="25">
        <f t="shared" si="150"/>
        <v>6.7960560000000001</v>
      </c>
      <c r="M3335" s="2">
        <v>1.02</v>
      </c>
      <c r="N3335" s="2"/>
      <c r="O3335" s="2"/>
      <c r="P3335" s="2"/>
      <c r="Q3335" s="2"/>
      <c r="R3335" s="2"/>
      <c r="S3335" s="2"/>
      <c r="T3335" s="2"/>
      <c r="U3335" s="2"/>
      <c r="V3335" s="2"/>
      <c r="W3335" s="1" t="s">
        <v>496</v>
      </c>
      <c r="X3335" s="13">
        <v>41431</v>
      </c>
      <c r="Z3335" s="8">
        <v>0</v>
      </c>
      <c r="AA3335" s="1" t="s">
        <v>4173</v>
      </c>
      <c r="AD3335" s="2">
        <v>0.24</v>
      </c>
    </row>
    <row r="3336" spans="1:30" s="1" customFormat="1">
      <c r="A3336" s="2">
        <v>8</v>
      </c>
      <c r="B3336" s="9" t="str">
        <f t="shared" si="151"/>
        <v>GRS 8PR-8</v>
      </c>
      <c r="C3336" s="3" t="s">
        <v>345</v>
      </c>
      <c r="D3336" s="3" t="s">
        <v>366</v>
      </c>
      <c r="E3336" s="42" t="s">
        <v>365</v>
      </c>
      <c r="F3336" s="4"/>
      <c r="G3336" s="2">
        <v>8</v>
      </c>
      <c r="H3336" s="2">
        <v>65</v>
      </c>
      <c r="I3336" s="2">
        <v>85</v>
      </c>
      <c r="J3336" s="2">
        <v>3</v>
      </c>
      <c r="K3336" s="2">
        <v>52</v>
      </c>
      <c r="L3336" s="25">
        <f t="shared" si="150"/>
        <v>21.520844</v>
      </c>
      <c r="M3336" s="2">
        <v>1.1100000000000001</v>
      </c>
      <c r="N3336" s="2"/>
      <c r="O3336" s="2"/>
      <c r="P3336" s="2"/>
      <c r="Q3336" s="2"/>
      <c r="R3336" s="2"/>
      <c r="S3336" s="2"/>
      <c r="T3336" s="2"/>
      <c r="U3336" s="2"/>
      <c r="V3336" s="2"/>
      <c r="W3336" s="1" t="s">
        <v>496</v>
      </c>
      <c r="X3336" s="13">
        <v>41431</v>
      </c>
      <c r="Z3336" s="8">
        <v>0</v>
      </c>
      <c r="AA3336" s="1" t="s">
        <v>4173</v>
      </c>
      <c r="AD3336" s="2">
        <v>0.76</v>
      </c>
    </row>
    <row r="3337" spans="1:30" s="1" customFormat="1">
      <c r="A3337" s="2">
        <v>12</v>
      </c>
      <c r="B3337" s="9" t="str">
        <f t="shared" si="151"/>
        <v>Lanzar OPTI1232D</v>
      </c>
      <c r="C3337" s="3" t="s">
        <v>368</v>
      </c>
      <c r="D3337" s="3" t="s">
        <v>369</v>
      </c>
      <c r="E3337" s="42" t="s">
        <v>367</v>
      </c>
      <c r="F3337" s="4"/>
      <c r="G3337" s="2">
        <v>2</v>
      </c>
      <c r="H3337" s="2">
        <v>1100</v>
      </c>
      <c r="I3337" s="2">
        <v>88</v>
      </c>
      <c r="J3337" s="2">
        <v>14</v>
      </c>
      <c r="K3337" s="2">
        <v>29.06</v>
      </c>
      <c r="L3337" s="25">
        <f t="shared" si="150"/>
        <v>44.174364000000004</v>
      </c>
      <c r="M3337" s="2">
        <v>0.48</v>
      </c>
      <c r="N3337" s="2"/>
      <c r="O3337" s="2"/>
      <c r="P3337" s="2"/>
      <c r="Q3337" s="2"/>
      <c r="R3337" s="2"/>
      <c r="S3337" s="2"/>
      <c r="T3337" s="2"/>
      <c r="U3337" s="2"/>
      <c r="V3337" s="2"/>
      <c r="W3337" s="1" t="s">
        <v>496</v>
      </c>
      <c r="X3337" s="13">
        <v>41431</v>
      </c>
      <c r="Z3337" s="8">
        <v>0</v>
      </c>
      <c r="AA3337" s="1" t="s">
        <v>4173</v>
      </c>
      <c r="AD3337" s="2">
        <v>1.56</v>
      </c>
    </row>
    <row r="3338" spans="1:30" s="1" customFormat="1">
      <c r="A3338" s="2">
        <v>12</v>
      </c>
      <c r="B3338" s="9" t="str">
        <f t="shared" si="151"/>
        <v>Lanzar OPTI1224D</v>
      </c>
      <c r="C3338" s="3" t="s">
        <v>368</v>
      </c>
      <c r="D3338" s="3" t="s">
        <v>371</v>
      </c>
      <c r="E3338" s="42" t="s">
        <v>370</v>
      </c>
      <c r="F3338" s="4"/>
      <c r="G3338" s="2">
        <v>4</v>
      </c>
      <c r="H3338" s="2">
        <v>900</v>
      </c>
      <c r="I3338" s="2">
        <v>86</v>
      </c>
      <c r="J3338" s="2">
        <v>14</v>
      </c>
      <c r="K3338" s="2">
        <v>29.07</v>
      </c>
      <c r="L3338" s="25">
        <f t="shared" si="150"/>
        <v>44.457533000000005</v>
      </c>
      <c r="M3338" s="2">
        <v>0.56999999999999995</v>
      </c>
      <c r="N3338" s="2"/>
      <c r="O3338" s="2"/>
      <c r="P3338" s="2"/>
      <c r="Q3338" s="2"/>
      <c r="R3338" s="2"/>
      <c r="S3338" s="2"/>
      <c r="T3338" s="2"/>
      <c r="U3338" s="2"/>
      <c r="V3338" s="2"/>
      <c r="W3338" s="1" t="s">
        <v>496</v>
      </c>
      <c r="X3338" s="13">
        <v>41431</v>
      </c>
      <c r="Z3338" s="8">
        <v>0</v>
      </c>
      <c r="AA3338" s="1" t="s">
        <v>4173</v>
      </c>
      <c r="AD3338" s="2">
        <v>1.57</v>
      </c>
    </row>
    <row r="3339" spans="1:30" s="1" customFormat="1">
      <c r="A3339" s="2">
        <v>12</v>
      </c>
      <c r="B3339" s="9" t="str">
        <f t="shared" si="151"/>
        <v>Lanzar MAX12</v>
      </c>
      <c r="C3339" s="3" t="s">
        <v>368</v>
      </c>
      <c r="D3339" s="3" t="s">
        <v>373</v>
      </c>
      <c r="E3339" s="42" t="s">
        <v>372</v>
      </c>
      <c r="F3339" s="4"/>
      <c r="G3339" s="2">
        <v>4</v>
      </c>
      <c r="H3339" s="2">
        <v>500</v>
      </c>
      <c r="I3339" s="2">
        <v>91.9</v>
      </c>
      <c r="J3339" s="2">
        <v>10</v>
      </c>
      <c r="K3339" s="2">
        <v>35.1</v>
      </c>
      <c r="L3339" s="25">
        <f t="shared" si="150"/>
        <v>97.976473999999996</v>
      </c>
      <c r="M3339" s="2">
        <v>0.56999999999999995</v>
      </c>
      <c r="N3339" s="2"/>
      <c r="O3339" s="2"/>
      <c r="P3339" s="2"/>
      <c r="Q3339" s="2"/>
      <c r="R3339" s="2"/>
      <c r="S3339" s="2"/>
      <c r="T3339" s="2"/>
      <c r="U3339" s="2"/>
      <c r="V3339" s="2"/>
      <c r="W3339" s="1" t="s">
        <v>496</v>
      </c>
      <c r="X3339" s="13">
        <v>41431</v>
      </c>
      <c r="Z3339" s="8">
        <v>0</v>
      </c>
      <c r="AA3339" s="1" t="s">
        <v>4173</v>
      </c>
      <c r="AD3339" s="2">
        <v>3.46</v>
      </c>
    </row>
    <row r="3340" spans="1:30" s="1" customFormat="1">
      <c r="A3340" s="2">
        <v>12</v>
      </c>
      <c r="B3340" s="9" t="str">
        <f t="shared" si="151"/>
        <v>Lanzar MAX12D</v>
      </c>
      <c r="C3340" s="3" t="s">
        <v>368</v>
      </c>
      <c r="D3340" s="3" t="s">
        <v>375</v>
      </c>
      <c r="E3340" s="42" t="s">
        <v>374</v>
      </c>
      <c r="F3340" s="4"/>
      <c r="G3340" s="2">
        <v>4</v>
      </c>
      <c r="H3340" s="2">
        <v>500</v>
      </c>
      <c r="I3340" s="2">
        <v>88</v>
      </c>
      <c r="J3340" s="2">
        <v>10</v>
      </c>
      <c r="K3340" s="2">
        <v>33.6</v>
      </c>
      <c r="L3340" s="25">
        <f t="shared" si="150"/>
        <v>90.330911</v>
      </c>
      <c r="M3340" s="2">
        <v>0.47</v>
      </c>
      <c r="N3340" s="2"/>
      <c r="O3340" s="2"/>
      <c r="P3340" s="2"/>
      <c r="Q3340" s="2"/>
      <c r="R3340" s="2"/>
      <c r="S3340" s="2"/>
      <c r="T3340" s="2"/>
      <c r="U3340" s="2"/>
      <c r="V3340" s="2"/>
      <c r="W3340" s="1" t="s">
        <v>496</v>
      </c>
      <c r="X3340" s="13">
        <v>41431</v>
      </c>
      <c r="Z3340" s="8">
        <v>0</v>
      </c>
      <c r="AA3340" s="1" t="s">
        <v>4173</v>
      </c>
      <c r="AD3340" s="2">
        <v>3.19</v>
      </c>
    </row>
    <row r="3341" spans="1:30" s="1" customFormat="1" ht="30">
      <c r="A3341" s="2">
        <v>12</v>
      </c>
      <c r="B3341" s="9" t="str">
        <f t="shared" si="151"/>
        <v>TC Sounds Axis 12Q1</v>
      </c>
      <c r="C3341" s="3" t="s">
        <v>377</v>
      </c>
      <c r="D3341" s="3" t="s">
        <v>378</v>
      </c>
      <c r="E3341" s="42" t="s">
        <v>376</v>
      </c>
      <c r="F3341" s="4"/>
      <c r="G3341" s="2" t="s">
        <v>379</v>
      </c>
      <c r="H3341" s="2">
        <v>1000</v>
      </c>
      <c r="I3341" s="2">
        <v>85.4</v>
      </c>
      <c r="J3341" s="2">
        <v>26.5</v>
      </c>
      <c r="K3341" s="2">
        <v>27.8</v>
      </c>
      <c r="L3341" s="25">
        <f t="shared" si="150"/>
        <v>39.926828999999998</v>
      </c>
      <c r="M3341" s="2">
        <v>0.35</v>
      </c>
      <c r="N3341" s="2"/>
      <c r="O3341" s="2"/>
      <c r="P3341" s="2"/>
      <c r="Q3341" s="2"/>
      <c r="R3341" s="2"/>
      <c r="S3341" s="2"/>
      <c r="T3341" s="2"/>
      <c r="U3341" s="2"/>
      <c r="V3341" s="2"/>
      <c r="W3341" s="1" t="s">
        <v>496</v>
      </c>
      <c r="X3341" s="13">
        <v>41431</v>
      </c>
      <c r="Z3341" s="8">
        <v>0</v>
      </c>
      <c r="AA3341" s="1" t="s">
        <v>4173</v>
      </c>
      <c r="AD3341" s="2">
        <v>1.41</v>
      </c>
    </row>
    <row r="3342" spans="1:30" s="1" customFormat="1" ht="30">
      <c r="A3342" s="2">
        <v>15</v>
      </c>
      <c r="B3342" s="9" t="str">
        <f t="shared" si="151"/>
        <v>TC Sounds Axis 15Q1</v>
      </c>
      <c r="C3342" s="3" t="s">
        <v>377</v>
      </c>
      <c r="D3342" s="3" t="s">
        <v>381</v>
      </c>
      <c r="E3342" s="42" t="s">
        <v>380</v>
      </c>
      <c r="F3342" s="4"/>
      <c r="G3342" s="2" t="s">
        <v>379</v>
      </c>
      <c r="H3342" s="2">
        <v>1000</v>
      </c>
      <c r="I3342" s="2">
        <v>87.5</v>
      </c>
      <c r="J3342" s="2">
        <v>26.5</v>
      </c>
      <c r="K3342" s="2">
        <v>23</v>
      </c>
      <c r="L3342" s="25">
        <f t="shared" si="150"/>
        <v>127.70921899999999</v>
      </c>
      <c r="M3342" s="2">
        <v>0.39</v>
      </c>
      <c r="N3342" s="2"/>
      <c r="O3342" s="2"/>
      <c r="P3342" s="2"/>
      <c r="Q3342" s="2"/>
      <c r="R3342" s="2"/>
      <c r="S3342" s="2"/>
      <c r="T3342" s="2"/>
      <c r="U3342" s="2"/>
      <c r="V3342" s="2"/>
      <c r="W3342" s="1" t="s">
        <v>496</v>
      </c>
      <c r="X3342" s="13">
        <v>41431</v>
      </c>
      <c r="Z3342" s="8">
        <v>0</v>
      </c>
      <c r="AA3342" s="1" t="s">
        <v>4173</v>
      </c>
      <c r="AD3342" s="2">
        <v>4.51</v>
      </c>
    </row>
    <row r="3343" spans="1:30" s="1" customFormat="1">
      <c r="A3343" s="2">
        <v>12</v>
      </c>
      <c r="B3343" s="9" t="str">
        <f t="shared" si="151"/>
        <v>TC Sounds Epic 12</v>
      </c>
      <c r="C3343" s="3" t="s">
        <v>377</v>
      </c>
      <c r="D3343" s="3" t="s">
        <v>383</v>
      </c>
      <c r="E3343" s="42" t="s">
        <v>382</v>
      </c>
      <c r="F3343" s="4"/>
      <c r="G3343" s="2" t="s">
        <v>384</v>
      </c>
      <c r="H3343" s="2">
        <v>500</v>
      </c>
      <c r="I3343" s="2">
        <v>86.6</v>
      </c>
      <c r="J3343" s="2">
        <v>22.9</v>
      </c>
      <c r="K3343" s="2">
        <v>24</v>
      </c>
      <c r="L3343" s="25">
        <f t="shared" si="150"/>
        <v>91.180418000000003</v>
      </c>
      <c r="M3343" s="2">
        <v>0.39</v>
      </c>
      <c r="N3343" s="2"/>
      <c r="O3343" s="2"/>
      <c r="P3343" s="2"/>
      <c r="Q3343" s="2"/>
      <c r="R3343" s="2"/>
      <c r="S3343" s="2"/>
      <c r="T3343" s="2"/>
      <c r="U3343" s="2"/>
      <c r="V3343" s="2"/>
      <c r="W3343" s="1" t="s">
        <v>496</v>
      </c>
      <c r="X3343" s="13">
        <v>41431</v>
      </c>
      <c r="Z3343" s="8">
        <v>0</v>
      </c>
      <c r="AA3343" s="1" t="s">
        <v>4173</v>
      </c>
      <c r="AD3343" s="2">
        <v>3.22</v>
      </c>
    </row>
    <row r="3344" spans="1:30" s="1" customFormat="1">
      <c r="A3344" s="2">
        <v>10</v>
      </c>
      <c r="B3344" s="9" t="str">
        <f t="shared" si="151"/>
        <v>TC Sounds Epic 10</v>
      </c>
      <c r="C3344" s="3" t="s">
        <v>377</v>
      </c>
      <c r="D3344" s="3" t="s">
        <v>386</v>
      </c>
      <c r="E3344" s="42" t="s">
        <v>385</v>
      </c>
      <c r="F3344" s="4"/>
      <c r="G3344" s="2" t="s">
        <v>384</v>
      </c>
      <c r="H3344" s="2">
        <v>500</v>
      </c>
      <c r="I3344" s="2">
        <v>85.2</v>
      </c>
      <c r="J3344" s="2">
        <v>22.9</v>
      </c>
      <c r="K3344" s="2">
        <v>24.3</v>
      </c>
      <c r="L3344" s="25">
        <f t="shared" si="150"/>
        <v>49.554575</v>
      </c>
      <c r="M3344" s="2">
        <v>0.31</v>
      </c>
      <c r="N3344" s="2"/>
      <c r="O3344" s="2"/>
      <c r="P3344" s="2"/>
      <c r="Q3344" s="2"/>
      <c r="R3344" s="2"/>
      <c r="S3344" s="2"/>
      <c r="T3344" s="2"/>
      <c r="U3344" s="2"/>
      <c r="V3344" s="2"/>
      <c r="W3344" s="1" t="s">
        <v>496</v>
      </c>
      <c r="X3344" s="13">
        <v>41431</v>
      </c>
      <c r="Z3344" s="8">
        <v>0</v>
      </c>
      <c r="AA3344" s="1" t="s">
        <v>4173</v>
      </c>
      <c r="AD3344" s="2">
        <v>1.75</v>
      </c>
    </row>
    <row r="3345" spans="1:30" s="21" customFormat="1">
      <c r="A3345" s="22">
        <v>12</v>
      </c>
      <c r="B3345" s="22" t="str">
        <f>CONCATENATE(C3345,CHAR(32),D3345)</f>
        <v>TC Sounds LMS-R (12)</v>
      </c>
      <c r="C3345" s="22" t="s">
        <v>377</v>
      </c>
      <c r="D3345" s="45" t="s">
        <v>4175</v>
      </c>
      <c r="E3345" s="23" t="s">
        <v>387</v>
      </c>
      <c r="F3345" s="23"/>
      <c r="G3345" s="22" t="s">
        <v>384</v>
      </c>
      <c r="H3345" s="22">
        <v>1000</v>
      </c>
      <c r="I3345" s="22">
        <v>84.5</v>
      </c>
      <c r="J3345" s="22">
        <v>29.4</v>
      </c>
      <c r="K3345" s="22">
        <v>28</v>
      </c>
      <c r="L3345" s="28">
        <f t="shared" si="150"/>
        <v>39.077321999999995</v>
      </c>
      <c r="M3345" s="22">
        <v>0.43</v>
      </c>
      <c r="N3345" s="22"/>
      <c r="O3345" s="22"/>
      <c r="P3345" s="22"/>
      <c r="Q3345" s="22"/>
      <c r="R3345" s="22"/>
      <c r="W3345" s="1" t="s">
        <v>496</v>
      </c>
      <c r="X3345" s="34">
        <v>41431</v>
      </c>
      <c r="Z3345" s="9">
        <v>0</v>
      </c>
      <c r="AA3345" t="s">
        <v>4171</v>
      </c>
      <c r="AD3345" s="22">
        <v>1.38</v>
      </c>
    </row>
    <row r="3346" spans="1:30" s="21" customFormat="1">
      <c r="A3346" s="22">
        <v>15</v>
      </c>
      <c r="B3346" s="22" t="str">
        <f>CONCATENATE(C3346,CHAR(32),D3346)</f>
        <v>TC Sounds LMS-R (15)</v>
      </c>
      <c r="C3346" s="22" t="s">
        <v>377</v>
      </c>
      <c r="D3346" s="45" t="s">
        <v>4176</v>
      </c>
      <c r="E3346" s="23" t="s">
        <v>389</v>
      </c>
      <c r="F3346" s="23"/>
      <c r="G3346" s="22" t="s">
        <v>384</v>
      </c>
      <c r="H3346" s="22">
        <v>1000</v>
      </c>
      <c r="I3346" s="22">
        <v>86.9</v>
      </c>
      <c r="J3346" s="22">
        <v>29.4</v>
      </c>
      <c r="K3346" s="22">
        <v>23.6</v>
      </c>
      <c r="L3346" s="28">
        <f t="shared" si="150"/>
        <v>122.612177</v>
      </c>
      <c r="M3346" s="22">
        <v>0.45</v>
      </c>
      <c r="N3346" s="22"/>
      <c r="O3346" s="22"/>
      <c r="P3346" s="22"/>
      <c r="Q3346" s="22"/>
      <c r="R3346" s="22"/>
      <c r="W3346" s="1" t="s">
        <v>496</v>
      </c>
      <c r="X3346" s="34">
        <v>41431</v>
      </c>
      <c r="Z3346" s="9">
        <v>0</v>
      </c>
      <c r="AA3346" t="s">
        <v>4171</v>
      </c>
      <c r="AD3346" s="22">
        <v>4.33</v>
      </c>
    </row>
    <row r="3347" spans="1:30" s="1" customFormat="1">
      <c r="A3347" s="2">
        <v>18</v>
      </c>
      <c r="B3347" s="9" t="str">
        <f t="shared" si="151"/>
        <v>TC Sounds LMS Ultra 5400</v>
      </c>
      <c r="C3347" s="3" t="s">
        <v>377</v>
      </c>
      <c r="D3347" s="3" t="s">
        <v>391</v>
      </c>
      <c r="E3347" s="42" t="s">
        <v>390</v>
      </c>
      <c r="F3347" s="4"/>
      <c r="G3347" s="2" t="s">
        <v>384</v>
      </c>
      <c r="H3347" s="2">
        <v>2000</v>
      </c>
      <c r="I3347" s="2">
        <v>89.7</v>
      </c>
      <c r="J3347" s="2">
        <v>38.1</v>
      </c>
      <c r="K3347" s="2">
        <v>20.5</v>
      </c>
      <c r="L3347" s="25">
        <f t="shared" si="150"/>
        <v>240.69364999999999</v>
      </c>
      <c r="M3347" s="2">
        <v>0.33</v>
      </c>
      <c r="N3347" s="2"/>
      <c r="O3347" s="2"/>
      <c r="P3347" s="2"/>
      <c r="Q3347" s="2"/>
      <c r="R3347" s="2"/>
      <c r="S3347" s="2"/>
      <c r="T3347" s="2"/>
      <c r="U3347" s="2"/>
      <c r="V3347" s="2"/>
      <c r="W3347" s="1" t="s">
        <v>496</v>
      </c>
      <c r="X3347" s="13">
        <v>41431</v>
      </c>
      <c r="Z3347" s="8">
        <v>0</v>
      </c>
      <c r="AA3347" s="1" t="s">
        <v>4173</v>
      </c>
      <c r="AD3347" s="2">
        <v>8.5</v>
      </c>
    </row>
    <row r="3348" spans="1:30" s="1" customFormat="1">
      <c r="A3348" s="2">
        <v>8</v>
      </c>
      <c r="B3348" s="9" t="str">
        <f t="shared" si="151"/>
        <v>Dayton Audio ST210-8</v>
      </c>
      <c r="C3348" s="3" t="s">
        <v>301</v>
      </c>
      <c r="D3348" s="3" t="s">
        <v>128</v>
      </c>
      <c r="E3348" s="42" t="s">
        <v>129</v>
      </c>
      <c r="F3348" s="4"/>
      <c r="G3348" s="2">
        <v>8</v>
      </c>
      <c r="H3348" s="2">
        <v>180</v>
      </c>
      <c r="I3348" s="2">
        <v>90</v>
      </c>
      <c r="J3348" s="2">
        <v>5.55</v>
      </c>
      <c r="K3348" s="2">
        <v>51.7</v>
      </c>
      <c r="L3348" s="25">
        <f t="shared" si="150"/>
        <v>24.635702999999999</v>
      </c>
      <c r="M3348" s="2">
        <v>0.49</v>
      </c>
      <c r="N3348" s="2"/>
      <c r="O3348" s="2"/>
      <c r="P3348" s="2"/>
      <c r="Q3348" s="2"/>
      <c r="R3348" s="2"/>
      <c r="S3348" s="2"/>
      <c r="T3348" s="2"/>
      <c r="U3348" s="2"/>
      <c r="V3348" s="2"/>
      <c r="W3348" s="1" t="s">
        <v>496</v>
      </c>
      <c r="X3348" s="13">
        <v>41431</v>
      </c>
      <c r="Z3348" s="8">
        <v>0</v>
      </c>
      <c r="AA3348" s="1" t="s">
        <v>4173</v>
      </c>
      <c r="AD3348" s="2">
        <v>0.87</v>
      </c>
    </row>
    <row r="3349" spans="1:30" s="1" customFormat="1">
      <c r="A3349" s="2">
        <v>10</v>
      </c>
      <c r="B3349" s="9" t="str">
        <f t="shared" si="151"/>
        <v>Dayton Audio ST255-8</v>
      </c>
      <c r="C3349" s="3" t="s">
        <v>301</v>
      </c>
      <c r="D3349" s="3" t="s">
        <v>166</v>
      </c>
      <c r="E3349" s="42" t="s">
        <v>167</v>
      </c>
      <c r="F3349" s="4"/>
      <c r="G3349" s="2">
        <v>8</v>
      </c>
      <c r="H3349" s="2">
        <v>250</v>
      </c>
      <c r="I3349" s="2">
        <v>91.7</v>
      </c>
      <c r="J3349" s="2">
        <v>5.5</v>
      </c>
      <c r="K3349" s="2">
        <v>41.1</v>
      </c>
      <c r="L3349" s="25">
        <f t="shared" si="150"/>
        <v>48.705067999999997</v>
      </c>
      <c r="M3349" s="2">
        <v>0.31</v>
      </c>
      <c r="N3349" s="2"/>
      <c r="O3349" s="2"/>
      <c r="P3349" s="2"/>
      <c r="Q3349" s="2"/>
      <c r="R3349" s="2"/>
      <c r="S3349" s="2"/>
      <c r="T3349" s="2"/>
      <c r="U3349" s="2"/>
      <c r="V3349" s="2"/>
      <c r="W3349" s="1" t="s">
        <v>496</v>
      </c>
      <c r="X3349" s="13">
        <v>41431</v>
      </c>
      <c r="Z3349" s="8">
        <v>0</v>
      </c>
      <c r="AA3349" s="1" t="s">
        <v>4173</v>
      </c>
      <c r="AD3349" s="2">
        <v>1.72</v>
      </c>
    </row>
    <row r="3350" spans="1:30" s="1" customFormat="1">
      <c r="A3350" s="2">
        <v>12</v>
      </c>
      <c r="B3350" s="9" t="str">
        <f t="shared" si="151"/>
        <v>Dayton Audio ST305-8</v>
      </c>
      <c r="C3350" s="3" t="s">
        <v>301</v>
      </c>
      <c r="D3350" s="3" t="s">
        <v>198</v>
      </c>
      <c r="E3350" s="42" t="s">
        <v>199</v>
      </c>
      <c r="F3350" s="4"/>
      <c r="G3350" s="2">
        <v>8</v>
      </c>
      <c r="H3350" s="2">
        <v>275</v>
      </c>
      <c r="I3350" s="2">
        <v>92</v>
      </c>
      <c r="J3350" s="2">
        <v>8</v>
      </c>
      <c r="K3350" s="2">
        <v>27</v>
      </c>
      <c r="L3350" s="25">
        <f t="shared" si="150"/>
        <v>127.99238799999999</v>
      </c>
      <c r="M3350" s="2">
        <v>0.34</v>
      </c>
      <c r="N3350" s="2"/>
      <c r="O3350" s="2"/>
      <c r="P3350" s="2"/>
      <c r="Q3350" s="2"/>
      <c r="R3350" s="2"/>
      <c r="S3350" s="2"/>
      <c r="T3350" s="2"/>
      <c r="U3350" s="2"/>
      <c r="V3350" s="2"/>
      <c r="W3350" s="1" t="s">
        <v>496</v>
      </c>
      <c r="X3350" s="13">
        <v>41431</v>
      </c>
      <c r="Z3350" s="8">
        <v>0</v>
      </c>
      <c r="AA3350" s="1" t="s">
        <v>4173</v>
      </c>
      <c r="AD3350" s="2">
        <v>4.5199999999999996</v>
      </c>
    </row>
    <row r="3351" spans="1:30" s="1" customFormat="1">
      <c r="A3351" s="2">
        <v>15</v>
      </c>
      <c r="B3351" s="9" t="str">
        <f t="shared" si="151"/>
        <v>Dayton Audio ST385-8</v>
      </c>
      <c r="C3351" s="3" t="s">
        <v>301</v>
      </c>
      <c r="D3351" s="3" t="s">
        <v>223</v>
      </c>
      <c r="E3351" s="42" t="s">
        <v>224</v>
      </c>
      <c r="F3351" s="4"/>
      <c r="G3351" s="2">
        <v>8</v>
      </c>
      <c r="H3351" s="2">
        <v>300</v>
      </c>
      <c r="I3351" s="2">
        <v>89.5</v>
      </c>
      <c r="J3351" s="2">
        <v>7.9</v>
      </c>
      <c r="K3351" s="2">
        <v>18.8</v>
      </c>
      <c r="L3351" s="25">
        <f t="shared" si="150"/>
        <v>301.00864700000005</v>
      </c>
      <c r="M3351" s="2">
        <v>0.32</v>
      </c>
      <c r="N3351" s="2"/>
      <c r="O3351" s="2"/>
      <c r="P3351" s="2"/>
      <c r="Q3351" s="2"/>
      <c r="R3351" s="2"/>
      <c r="S3351" s="2"/>
      <c r="T3351" s="2"/>
      <c r="U3351" s="2"/>
      <c r="V3351" s="2"/>
      <c r="W3351" s="1" t="s">
        <v>496</v>
      </c>
      <c r="X3351" s="13">
        <v>41431</v>
      </c>
      <c r="Z3351" s="8">
        <v>0</v>
      </c>
      <c r="AA3351" s="1" t="s">
        <v>4173</v>
      </c>
      <c r="AD3351" s="2">
        <v>10.63</v>
      </c>
    </row>
    <row r="3352" spans="1:30" s="1" customFormat="1">
      <c r="A3352" s="2">
        <v>12</v>
      </c>
      <c r="B3352" s="9" t="str">
        <f t="shared" si="151"/>
        <v>Dayton Audio DV310-88</v>
      </c>
      <c r="C3352" s="3" t="s">
        <v>301</v>
      </c>
      <c r="D3352" s="3" t="s">
        <v>392</v>
      </c>
      <c r="E3352" s="42" t="s">
        <v>219</v>
      </c>
      <c r="F3352" s="4"/>
      <c r="G3352" s="2">
        <v>8</v>
      </c>
      <c r="H3352" s="2">
        <v>350</v>
      </c>
      <c r="I3352" s="2">
        <v>87.4</v>
      </c>
      <c r="J3352" s="2">
        <v>15.1</v>
      </c>
      <c r="K3352" s="2">
        <v>22.2</v>
      </c>
      <c r="L3352" s="25">
        <f t="shared" si="150"/>
        <v>120.629994</v>
      </c>
      <c r="M3352" s="2">
        <v>0.38</v>
      </c>
      <c r="N3352" s="2"/>
      <c r="O3352" s="2"/>
      <c r="P3352" s="2"/>
      <c r="Q3352" s="2"/>
      <c r="R3352" s="2"/>
      <c r="S3352" s="2"/>
      <c r="T3352" s="2"/>
      <c r="U3352" s="2"/>
      <c r="V3352" s="2"/>
      <c r="W3352" s="1" t="s">
        <v>496</v>
      </c>
      <c r="X3352" s="13">
        <v>41431</v>
      </c>
      <c r="Z3352" s="8">
        <v>0</v>
      </c>
      <c r="AA3352" s="1" t="s">
        <v>4173</v>
      </c>
      <c r="AD3352" s="2">
        <v>4.26</v>
      </c>
    </row>
    <row r="3353" spans="1:30" s="1" customFormat="1">
      <c r="A3353" s="2">
        <v>8</v>
      </c>
      <c r="B3353" s="9" t="str">
        <f t="shared" si="151"/>
        <v>Dayton Audio DCS205-4</v>
      </c>
      <c r="C3353" s="3" t="s">
        <v>301</v>
      </c>
      <c r="D3353" s="3" t="s">
        <v>394</v>
      </c>
      <c r="E3353" s="42" t="s">
        <v>393</v>
      </c>
      <c r="F3353" s="4"/>
      <c r="G3353" s="2">
        <v>4</v>
      </c>
      <c r="H3353" s="2">
        <v>150</v>
      </c>
      <c r="I3353" s="2">
        <v>87</v>
      </c>
      <c r="J3353" s="2">
        <v>8.8000000000000007</v>
      </c>
      <c r="K3353" s="2">
        <v>30.2</v>
      </c>
      <c r="L3353" s="25">
        <f t="shared" si="150"/>
        <v>33.697111</v>
      </c>
      <c r="M3353" s="2">
        <v>0.33</v>
      </c>
      <c r="N3353" s="2"/>
      <c r="O3353" s="2"/>
      <c r="P3353" s="2"/>
      <c r="Q3353" s="2"/>
      <c r="R3353" s="2"/>
      <c r="S3353" s="2"/>
      <c r="T3353" s="2"/>
      <c r="U3353" s="2"/>
      <c r="V3353" s="2"/>
      <c r="W3353" s="1" t="s">
        <v>496</v>
      </c>
      <c r="X3353" s="13">
        <v>41431</v>
      </c>
      <c r="Z3353" s="8">
        <v>0</v>
      </c>
      <c r="AA3353" s="1" t="s">
        <v>4173</v>
      </c>
      <c r="AD3353" s="2">
        <v>1.19</v>
      </c>
    </row>
    <row r="3354" spans="1:30" s="1" customFormat="1">
      <c r="A3354" s="2">
        <v>10</v>
      </c>
      <c r="B3354" s="9" t="str">
        <f t="shared" si="151"/>
        <v>Dayton Audio DCS255-4</v>
      </c>
      <c r="C3354" s="3" t="s">
        <v>301</v>
      </c>
      <c r="D3354" s="3" t="s">
        <v>396</v>
      </c>
      <c r="E3354" s="42" t="s">
        <v>395</v>
      </c>
      <c r="F3354" s="4"/>
      <c r="G3354" s="2">
        <v>4</v>
      </c>
      <c r="H3354" s="2">
        <v>200</v>
      </c>
      <c r="I3354" s="2">
        <v>89</v>
      </c>
      <c r="J3354" s="2">
        <v>8.3000000000000007</v>
      </c>
      <c r="K3354" s="2">
        <v>30.9</v>
      </c>
      <c r="L3354" s="25">
        <f t="shared" si="150"/>
        <v>47.855561000000002</v>
      </c>
      <c r="M3354" s="2">
        <v>0.34</v>
      </c>
      <c r="N3354" s="2"/>
      <c r="O3354" s="2"/>
      <c r="P3354" s="2"/>
      <c r="Q3354" s="2"/>
      <c r="R3354" s="2"/>
      <c r="S3354" s="2"/>
      <c r="T3354" s="2"/>
      <c r="U3354" s="2"/>
      <c r="V3354" s="2"/>
      <c r="W3354" s="1" t="s">
        <v>496</v>
      </c>
      <c r="X3354" s="13">
        <v>41431</v>
      </c>
      <c r="Z3354" s="8">
        <v>0</v>
      </c>
      <c r="AA3354" s="1" t="s">
        <v>4173</v>
      </c>
      <c r="AD3354" s="2">
        <v>1.69</v>
      </c>
    </row>
    <row r="3355" spans="1:30" s="1" customFormat="1">
      <c r="A3355" s="2">
        <v>12</v>
      </c>
      <c r="B3355" s="9" t="str">
        <f t="shared" si="151"/>
        <v>Dayton Audio DCS305-4</v>
      </c>
      <c r="C3355" s="3" t="s">
        <v>301</v>
      </c>
      <c r="D3355" s="3" t="s">
        <v>398</v>
      </c>
      <c r="E3355" s="42" t="s">
        <v>397</v>
      </c>
      <c r="F3355" s="4"/>
      <c r="G3355" s="2">
        <v>4</v>
      </c>
      <c r="H3355" s="2">
        <v>250</v>
      </c>
      <c r="I3355" s="2">
        <v>89.4</v>
      </c>
      <c r="J3355" s="2">
        <v>9.3000000000000007</v>
      </c>
      <c r="K3355" s="2">
        <v>22.9</v>
      </c>
      <c r="L3355" s="25">
        <f t="shared" si="150"/>
        <v>116.665628</v>
      </c>
      <c r="M3355" s="2">
        <v>0.41</v>
      </c>
      <c r="N3355" s="2"/>
      <c r="O3355" s="2"/>
      <c r="P3355" s="2"/>
      <c r="Q3355" s="2"/>
      <c r="R3355" s="2"/>
      <c r="S3355" s="2"/>
      <c r="T3355" s="2"/>
      <c r="U3355" s="2"/>
      <c r="V3355" s="2"/>
      <c r="W3355" s="1" t="s">
        <v>496</v>
      </c>
      <c r="X3355" s="13">
        <v>41431</v>
      </c>
      <c r="Z3355" s="8">
        <v>0</v>
      </c>
      <c r="AA3355" s="1" t="s">
        <v>4173</v>
      </c>
      <c r="AD3355" s="2">
        <v>4.12</v>
      </c>
    </row>
    <row r="3356" spans="1:30" s="1" customFormat="1">
      <c r="A3356" s="2">
        <v>15</v>
      </c>
      <c r="B3356" s="9" t="str">
        <f t="shared" si="151"/>
        <v>Dayton Audio DCS385-4</v>
      </c>
      <c r="C3356" s="3" t="s">
        <v>301</v>
      </c>
      <c r="D3356" s="3" t="s">
        <v>400</v>
      </c>
      <c r="E3356" s="42" t="s">
        <v>399</v>
      </c>
      <c r="F3356" s="4"/>
      <c r="G3356" s="2">
        <v>4</v>
      </c>
      <c r="H3356" s="2">
        <v>300</v>
      </c>
      <c r="I3356" s="2">
        <v>90.2</v>
      </c>
      <c r="J3356" s="2">
        <v>9.3000000000000007</v>
      </c>
      <c r="K3356" s="2">
        <v>19.5</v>
      </c>
      <c r="L3356" s="25">
        <f t="shared" si="150"/>
        <v>356.509771</v>
      </c>
      <c r="M3356" s="2">
        <v>0.43</v>
      </c>
      <c r="N3356" s="2"/>
      <c r="O3356" s="2"/>
      <c r="P3356" s="2"/>
      <c r="Q3356" s="2"/>
      <c r="R3356" s="2"/>
      <c r="S3356" s="2"/>
      <c r="T3356" s="2"/>
      <c r="U3356" s="2"/>
      <c r="V3356" s="2"/>
      <c r="W3356" s="1" t="s">
        <v>496</v>
      </c>
      <c r="X3356" s="13">
        <v>41431</v>
      </c>
      <c r="Z3356" s="8">
        <v>0</v>
      </c>
      <c r="AA3356" s="1" t="s">
        <v>4173</v>
      </c>
      <c r="AD3356" s="2">
        <v>12.59</v>
      </c>
    </row>
    <row r="3357" spans="1:30" s="1" customFormat="1">
      <c r="A3357" s="2">
        <v>5.25</v>
      </c>
      <c r="B3357" s="9" t="str">
        <f t="shared" si="151"/>
        <v>Dayton Audio DC130AS-8</v>
      </c>
      <c r="C3357" s="3" t="s">
        <v>301</v>
      </c>
      <c r="D3357" s="3" t="s">
        <v>38</v>
      </c>
      <c r="E3357" s="42" t="s">
        <v>39</v>
      </c>
      <c r="F3357" s="4"/>
      <c r="G3357" s="2">
        <v>8</v>
      </c>
      <c r="H3357" s="2">
        <v>30</v>
      </c>
      <c r="I3357" s="2">
        <v>88</v>
      </c>
      <c r="J3357" s="2">
        <v>2.5</v>
      </c>
      <c r="K3357" s="2">
        <v>56.5</v>
      </c>
      <c r="L3357" s="25">
        <f t="shared" si="150"/>
        <v>10.477252999999999</v>
      </c>
      <c r="M3357" s="2">
        <v>0.51</v>
      </c>
      <c r="N3357" s="2"/>
      <c r="O3357" s="2"/>
      <c r="P3357" s="2"/>
      <c r="Q3357" s="2"/>
      <c r="R3357" s="2"/>
      <c r="S3357" s="2"/>
      <c r="T3357" s="2"/>
      <c r="U3357" s="2"/>
      <c r="V3357" s="2"/>
      <c r="W3357" s="1" t="s">
        <v>496</v>
      </c>
      <c r="X3357" s="13">
        <v>41431</v>
      </c>
      <c r="Z3357" s="8">
        <v>0</v>
      </c>
      <c r="AA3357" s="1" t="s">
        <v>4173</v>
      </c>
      <c r="AD3357" s="2">
        <v>0.37</v>
      </c>
    </row>
    <row r="3358" spans="1:30" s="1" customFormat="1">
      <c r="A3358" s="2">
        <v>5.25</v>
      </c>
      <c r="B3358" s="9" t="str">
        <f t="shared" si="151"/>
        <v>Dayton Audio DC130BS-8</v>
      </c>
      <c r="C3358" s="3" t="s">
        <v>301</v>
      </c>
      <c r="D3358" s="3" t="s">
        <v>40</v>
      </c>
      <c r="E3358" s="42" t="s">
        <v>41</v>
      </c>
      <c r="F3358" s="4"/>
      <c r="G3358" s="2">
        <v>8</v>
      </c>
      <c r="H3358" s="2">
        <v>30</v>
      </c>
      <c r="I3358" s="2">
        <v>88</v>
      </c>
      <c r="J3358" s="2">
        <v>2.5</v>
      </c>
      <c r="K3358" s="2">
        <v>61.2</v>
      </c>
      <c r="L3358" s="25">
        <f t="shared" si="150"/>
        <v>8.7782389999999992</v>
      </c>
      <c r="M3358" s="2">
        <v>0.45</v>
      </c>
      <c r="N3358" s="2"/>
      <c r="O3358" s="2"/>
      <c r="P3358" s="2"/>
      <c r="Q3358" s="2"/>
      <c r="R3358" s="2"/>
      <c r="S3358" s="2"/>
      <c r="T3358" s="2"/>
      <c r="U3358" s="2"/>
      <c r="V3358" s="2"/>
      <c r="W3358" s="1" t="s">
        <v>496</v>
      </c>
      <c r="X3358" s="13">
        <v>41431</v>
      </c>
      <c r="Z3358" s="8">
        <v>0</v>
      </c>
      <c r="AA3358" s="1" t="s">
        <v>4173</v>
      </c>
      <c r="AD3358" s="2">
        <v>0.31</v>
      </c>
    </row>
    <row r="3359" spans="1:30" s="1" customFormat="1">
      <c r="A3359" s="2">
        <v>5.25</v>
      </c>
      <c r="B3359" s="9" t="str">
        <f t="shared" si="151"/>
        <v>Dayton Audio DC130BS-4</v>
      </c>
      <c r="C3359" s="3" t="s">
        <v>301</v>
      </c>
      <c r="D3359" s="3" t="s">
        <v>42</v>
      </c>
      <c r="E3359" s="42" t="s">
        <v>43</v>
      </c>
      <c r="F3359" s="4"/>
      <c r="G3359" s="2">
        <v>4</v>
      </c>
      <c r="H3359" s="2">
        <v>30</v>
      </c>
      <c r="I3359" s="2">
        <v>88.8</v>
      </c>
      <c r="J3359" s="2">
        <v>2.5</v>
      </c>
      <c r="K3359" s="2">
        <v>58.5</v>
      </c>
      <c r="L3359" s="25">
        <f t="shared" si="150"/>
        <v>11.32676</v>
      </c>
      <c r="M3359" s="2">
        <v>0.42</v>
      </c>
      <c r="N3359" s="2"/>
      <c r="O3359" s="2"/>
      <c r="P3359" s="2"/>
      <c r="Q3359" s="2"/>
      <c r="R3359" s="2"/>
      <c r="S3359" s="2"/>
      <c r="T3359" s="2"/>
      <c r="U3359" s="2"/>
      <c r="V3359" s="2"/>
      <c r="W3359" s="1" t="s">
        <v>496</v>
      </c>
      <c r="X3359" s="13">
        <v>41431</v>
      </c>
      <c r="Z3359" s="8">
        <v>0</v>
      </c>
      <c r="AA3359" s="1" t="s">
        <v>4173</v>
      </c>
      <c r="AD3359" s="2">
        <v>0.4</v>
      </c>
    </row>
    <row r="3360" spans="1:30" s="1" customFormat="1">
      <c r="A3360" s="2">
        <v>6.5</v>
      </c>
      <c r="B3360" s="9" t="str">
        <f t="shared" si="151"/>
        <v>Dayton Audio DC160-8</v>
      </c>
      <c r="C3360" s="3" t="s">
        <v>301</v>
      </c>
      <c r="D3360" s="3" t="s">
        <v>81</v>
      </c>
      <c r="E3360" s="42" t="s">
        <v>82</v>
      </c>
      <c r="F3360" s="4"/>
      <c r="G3360" s="2">
        <v>8</v>
      </c>
      <c r="H3360" s="2">
        <v>50</v>
      </c>
      <c r="I3360" s="2">
        <v>88</v>
      </c>
      <c r="J3360" s="2">
        <v>3.15</v>
      </c>
      <c r="K3360" s="2">
        <v>34.299999999999997</v>
      </c>
      <c r="L3360" s="25">
        <f t="shared" si="150"/>
        <v>24.635702999999999</v>
      </c>
      <c r="M3360" s="2">
        <v>0.33</v>
      </c>
      <c r="N3360" s="2"/>
      <c r="O3360" s="2"/>
      <c r="P3360" s="2"/>
      <c r="Q3360" s="2"/>
      <c r="R3360" s="2"/>
      <c r="S3360" s="2"/>
      <c r="T3360" s="2"/>
      <c r="U3360" s="2"/>
      <c r="V3360" s="2"/>
      <c r="W3360" s="1" t="s">
        <v>496</v>
      </c>
      <c r="X3360" s="13">
        <v>41431</v>
      </c>
      <c r="Z3360" s="8">
        <v>0</v>
      </c>
      <c r="AA3360" s="1" t="s">
        <v>4173</v>
      </c>
      <c r="AD3360" s="2">
        <v>0.87</v>
      </c>
    </row>
    <row r="3361" spans="1:30" s="1" customFormat="1">
      <c r="A3361" s="2">
        <v>6.5</v>
      </c>
      <c r="B3361" s="9" t="str">
        <f t="shared" si="151"/>
        <v>Dayton Audio DC160S-8</v>
      </c>
      <c r="C3361" s="3" t="s">
        <v>301</v>
      </c>
      <c r="D3361" s="3" t="s">
        <v>79</v>
      </c>
      <c r="E3361" s="42" t="s">
        <v>80</v>
      </c>
      <c r="F3361" s="4"/>
      <c r="G3361" s="2">
        <v>8</v>
      </c>
      <c r="H3361" s="2">
        <v>50</v>
      </c>
      <c r="I3361" s="2">
        <v>87</v>
      </c>
      <c r="J3361" s="2">
        <v>3.15</v>
      </c>
      <c r="K3361" s="2">
        <v>32.299999999999997</v>
      </c>
      <c r="L3361" s="25">
        <f t="shared" si="150"/>
        <v>24.352533999999999</v>
      </c>
      <c r="M3361" s="2">
        <v>0.28999999999999998</v>
      </c>
      <c r="N3361" s="2"/>
      <c r="O3361" s="2"/>
      <c r="P3361" s="2"/>
      <c r="Q3361" s="2"/>
      <c r="R3361" s="2"/>
      <c r="S3361" s="2"/>
      <c r="T3361" s="2"/>
      <c r="U3361" s="2"/>
      <c r="V3361" s="2"/>
      <c r="W3361" s="1" t="s">
        <v>496</v>
      </c>
      <c r="X3361" s="13">
        <v>41431</v>
      </c>
      <c r="Z3361" s="8">
        <v>0</v>
      </c>
      <c r="AA3361" s="1" t="s">
        <v>4173</v>
      </c>
      <c r="AD3361" s="2">
        <v>0.86</v>
      </c>
    </row>
    <row r="3362" spans="1:30" s="1" customFormat="1">
      <c r="A3362" s="2">
        <v>6.5</v>
      </c>
      <c r="B3362" s="9" t="str">
        <f t="shared" si="151"/>
        <v>Dayton Audio DC160S-4</v>
      </c>
      <c r="C3362" s="3" t="s">
        <v>301</v>
      </c>
      <c r="D3362" s="3" t="s">
        <v>83</v>
      </c>
      <c r="E3362" s="42" t="s">
        <v>84</v>
      </c>
      <c r="F3362" s="4"/>
      <c r="G3362" s="2">
        <v>4</v>
      </c>
      <c r="H3362" s="2">
        <v>50</v>
      </c>
      <c r="I3362" s="2">
        <v>86</v>
      </c>
      <c r="J3362" s="2">
        <v>3.4</v>
      </c>
      <c r="K3362" s="2">
        <v>37.700000000000003</v>
      </c>
      <c r="L3362" s="25">
        <f t="shared" si="150"/>
        <v>21.804013000000001</v>
      </c>
      <c r="M3362" s="2">
        <v>0.36</v>
      </c>
      <c r="N3362" s="2"/>
      <c r="O3362" s="2"/>
      <c r="P3362" s="2"/>
      <c r="Q3362" s="2"/>
      <c r="R3362" s="2"/>
      <c r="S3362" s="2"/>
      <c r="T3362" s="2"/>
      <c r="U3362" s="2"/>
      <c r="V3362" s="2"/>
      <c r="W3362" s="1" t="s">
        <v>496</v>
      </c>
      <c r="X3362" s="13">
        <v>41431</v>
      </c>
      <c r="Z3362" s="8">
        <v>0</v>
      </c>
      <c r="AA3362" s="1" t="s">
        <v>4173</v>
      </c>
      <c r="AD3362" s="2">
        <v>0.77</v>
      </c>
    </row>
    <row r="3363" spans="1:30" s="1" customFormat="1">
      <c r="A3363" s="2">
        <v>8</v>
      </c>
      <c r="B3363" s="9" t="str">
        <f t="shared" si="151"/>
        <v>Dayton Audio DC200-8</v>
      </c>
      <c r="C3363" s="3" t="s">
        <v>301</v>
      </c>
      <c r="D3363" s="3" t="s">
        <v>126</v>
      </c>
      <c r="E3363" s="42" t="s">
        <v>127</v>
      </c>
      <c r="F3363" s="4"/>
      <c r="G3363" s="2">
        <v>8</v>
      </c>
      <c r="H3363" s="2">
        <v>60</v>
      </c>
      <c r="I3363" s="2">
        <v>88</v>
      </c>
      <c r="J3363" s="2">
        <v>4.5</v>
      </c>
      <c r="K3363" s="2">
        <v>31</v>
      </c>
      <c r="L3363" s="25">
        <f t="shared" si="150"/>
        <v>50.404082000000002</v>
      </c>
      <c r="M3363" s="2">
        <v>0.4</v>
      </c>
      <c r="N3363" s="2"/>
      <c r="O3363" s="2"/>
      <c r="P3363" s="2"/>
      <c r="Q3363" s="2"/>
      <c r="R3363" s="2"/>
      <c r="S3363" s="2"/>
      <c r="T3363" s="2"/>
      <c r="U3363" s="2"/>
      <c r="V3363" s="2"/>
      <c r="W3363" s="1" t="s">
        <v>496</v>
      </c>
      <c r="X3363" s="13">
        <v>41431</v>
      </c>
      <c r="Z3363" s="8">
        <v>0</v>
      </c>
      <c r="AA3363" s="1" t="s">
        <v>4173</v>
      </c>
      <c r="AD3363" s="2">
        <v>1.78</v>
      </c>
    </row>
    <row r="3364" spans="1:30" s="1" customFormat="1">
      <c r="A3364" s="2">
        <v>10</v>
      </c>
      <c r="B3364" s="9" t="str">
        <f t="shared" si="151"/>
        <v>Dayton Audio DC250-8</v>
      </c>
      <c r="C3364" s="3" t="s">
        <v>301</v>
      </c>
      <c r="D3364" s="3" t="s">
        <v>168</v>
      </c>
      <c r="E3364" s="42" t="s">
        <v>169</v>
      </c>
      <c r="F3364" s="4"/>
      <c r="G3364" s="2">
        <v>8</v>
      </c>
      <c r="H3364" s="2">
        <v>70</v>
      </c>
      <c r="I3364" s="2">
        <v>89</v>
      </c>
      <c r="J3364" s="2">
        <v>4.5</v>
      </c>
      <c r="K3364" s="2">
        <v>28.9</v>
      </c>
      <c r="L3364" s="25">
        <f t="shared" si="150"/>
        <v>111.28541700000001</v>
      </c>
      <c r="M3364" s="2">
        <v>0.45</v>
      </c>
      <c r="N3364" s="2"/>
      <c r="O3364" s="2"/>
      <c r="P3364" s="2"/>
      <c r="Q3364" s="2"/>
      <c r="R3364" s="2"/>
      <c r="S3364" s="2"/>
      <c r="T3364" s="2"/>
      <c r="U3364" s="2"/>
      <c r="V3364" s="2"/>
      <c r="W3364" s="1" t="s">
        <v>496</v>
      </c>
      <c r="X3364" s="13">
        <v>41431</v>
      </c>
      <c r="Z3364" s="8">
        <v>0</v>
      </c>
      <c r="AA3364" s="1" t="s">
        <v>4173</v>
      </c>
      <c r="AD3364" s="2">
        <v>3.93</v>
      </c>
    </row>
    <row r="3365" spans="1:30" s="1" customFormat="1">
      <c r="A3365" s="2">
        <v>12</v>
      </c>
      <c r="B3365" s="9" t="str">
        <f t="shared" si="151"/>
        <v>Dayton Audio DC300-8</v>
      </c>
      <c r="C3365" s="3" t="s">
        <v>301</v>
      </c>
      <c r="D3365" s="3" t="s">
        <v>200</v>
      </c>
      <c r="E3365" s="42" t="s">
        <v>201</v>
      </c>
      <c r="F3365" s="4"/>
      <c r="G3365" s="2">
        <v>8</v>
      </c>
      <c r="H3365" s="2">
        <v>80</v>
      </c>
      <c r="I3365" s="2">
        <v>90.5</v>
      </c>
      <c r="J3365" s="2">
        <v>4.3</v>
      </c>
      <c r="K3365" s="2">
        <v>26.2</v>
      </c>
      <c r="L3365" s="25">
        <f t="shared" si="150"/>
        <v>133.08942999999999</v>
      </c>
      <c r="M3365" s="2">
        <v>0.43</v>
      </c>
      <c r="N3365" s="2"/>
      <c r="O3365" s="2"/>
      <c r="P3365" s="2"/>
      <c r="Q3365" s="2"/>
      <c r="R3365" s="2"/>
      <c r="S3365" s="2"/>
      <c r="T3365" s="2"/>
      <c r="U3365" s="2"/>
      <c r="V3365" s="2"/>
      <c r="W3365" s="1" t="s">
        <v>496</v>
      </c>
      <c r="X3365" s="13">
        <v>41431</v>
      </c>
      <c r="Z3365" s="8">
        <v>0</v>
      </c>
      <c r="AA3365" s="1" t="s">
        <v>4173</v>
      </c>
      <c r="AD3365" s="2">
        <v>4.7</v>
      </c>
    </row>
    <row r="3366" spans="1:30" s="1" customFormat="1">
      <c r="A3366" s="2">
        <v>15</v>
      </c>
      <c r="B3366" s="9" t="str">
        <f t="shared" si="151"/>
        <v>Dayton Audio DC380-8</v>
      </c>
      <c r="C3366" s="3" t="s">
        <v>301</v>
      </c>
      <c r="D3366" s="3" t="s">
        <v>221</v>
      </c>
      <c r="E3366" s="42" t="s">
        <v>222</v>
      </c>
      <c r="F3366" s="4"/>
      <c r="G3366" s="2">
        <v>8</v>
      </c>
      <c r="H3366" s="2">
        <v>100</v>
      </c>
      <c r="I3366" s="2">
        <v>92.8</v>
      </c>
      <c r="J3366" s="2">
        <v>4.3499999999999996</v>
      </c>
      <c r="K3366" s="2">
        <v>21.5</v>
      </c>
      <c r="L3366" s="25">
        <f t="shared" si="150"/>
        <v>305.53935099999995</v>
      </c>
      <c r="M3366" s="2">
        <v>0.35</v>
      </c>
      <c r="N3366" s="2"/>
      <c r="O3366" s="2"/>
      <c r="P3366" s="2"/>
      <c r="Q3366" s="2"/>
      <c r="R3366" s="2"/>
      <c r="S3366" s="2"/>
      <c r="T3366" s="2"/>
      <c r="U3366" s="2"/>
      <c r="V3366" s="2"/>
      <c r="W3366" s="1" t="s">
        <v>496</v>
      </c>
      <c r="X3366" s="13">
        <v>41431</v>
      </c>
      <c r="Z3366" s="8">
        <v>0</v>
      </c>
      <c r="AA3366" s="1" t="s">
        <v>4173</v>
      </c>
      <c r="AD3366" s="2">
        <v>10.79</v>
      </c>
    </row>
    <row r="3367" spans="1:30" s="1" customFormat="1">
      <c r="A3367" s="2">
        <v>4</v>
      </c>
      <c r="B3367" s="9" t="str">
        <f t="shared" si="151"/>
        <v>Dayton Audio DA115-8</v>
      </c>
      <c r="C3367" s="3" t="s">
        <v>301</v>
      </c>
      <c r="D3367" s="3" t="s">
        <v>402</v>
      </c>
      <c r="E3367" s="42" t="s">
        <v>401</v>
      </c>
      <c r="F3367" s="4"/>
      <c r="G3367" s="2">
        <v>8</v>
      </c>
      <c r="H3367" s="2">
        <v>20</v>
      </c>
      <c r="I3367" s="2">
        <v>84.9</v>
      </c>
      <c r="J3367" s="2">
        <v>2.5</v>
      </c>
      <c r="K3367" s="2">
        <v>60</v>
      </c>
      <c r="L3367" s="25">
        <f t="shared" si="150"/>
        <v>4.5307040000000001</v>
      </c>
      <c r="M3367" s="2">
        <v>0.41</v>
      </c>
      <c r="N3367" s="2"/>
      <c r="O3367" s="2"/>
      <c r="P3367" s="2"/>
      <c r="Q3367" s="2"/>
      <c r="R3367" s="2"/>
      <c r="S3367" s="2"/>
      <c r="T3367" s="2"/>
      <c r="U3367" s="2"/>
      <c r="V3367" s="2"/>
      <c r="W3367" s="1" t="s">
        <v>496</v>
      </c>
      <c r="X3367" s="13">
        <v>41431</v>
      </c>
      <c r="Z3367" s="8">
        <v>0</v>
      </c>
      <c r="AA3367" s="1" t="s">
        <v>4173</v>
      </c>
      <c r="AD3367" s="2">
        <v>0.16</v>
      </c>
    </row>
    <row r="3368" spans="1:30" s="1" customFormat="1">
      <c r="A3368" s="2">
        <v>5.25</v>
      </c>
      <c r="B3368" s="9" t="str">
        <f t="shared" si="151"/>
        <v>Dayton Audio DA135-8</v>
      </c>
      <c r="C3368" s="3" t="s">
        <v>301</v>
      </c>
      <c r="D3368" s="3" t="s">
        <v>44</v>
      </c>
      <c r="E3368" s="42" t="s">
        <v>45</v>
      </c>
      <c r="F3368" s="4"/>
      <c r="G3368" s="2">
        <v>8</v>
      </c>
      <c r="H3368" s="2">
        <v>30</v>
      </c>
      <c r="I3368" s="2">
        <v>85</v>
      </c>
      <c r="J3368" s="2">
        <v>3</v>
      </c>
      <c r="K3368" s="2">
        <v>56.5</v>
      </c>
      <c r="L3368" s="25">
        <f t="shared" si="150"/>
        <v>7.3623940000000001</v>
      </c>
      <c r="M3368" s="2">
        <v>0.54</v>
      </c>
      <c r="N3368" s="2"/>
      <c r="O3368" s="2"/>
      <c r="P3368" s="2"/>
      <c r="Q3368" s="2"/>
      <c r="R3368" s="2"/>
      <c r="S3368" s="2"/>
      <c r="T3368" s="2"/>
      <c r="U3368" s="2"/>
      <c r="V3368" s="2"/>
      <c r="W3368" s="1" t="s">
        <v>496</v>
      </c>
      <c r="X3368" s="13">
        <v>41431</v>
      </c>
      <c r="Z3368" s="8">
        <v>0</v>
      </c>
      <c r="AA3368" s="1" t="s">
        <v>4173</v>
      </c>
      <c r="AD3368" s="2">
        <v>0.26</v>
      </c>
    </row>
    <row r="3369" spans="1:30" s="1" customFormat="1">
      <c r="A3369" s="2">
        <v>8</v>
      </c>
      <c r="B3369" s="9" t="str">
        <f t="shared" si="151"/>
        <v>Dayton Audio DA215-8</v>
      </c>
      <c r="C3369" s="3" t="s">
        <v>301</v>
      </c>
      <c r="D3369" s="3" t="s">
        <v>404</v>
      </c>
      <c r="E3369" s="42" t="s">
        <v>403</v>
      </c>
      <c r="F3369" s="4"/>
      <c r="G3369" s="2">
        <v>8</v>
      </c>
      <c r="H3369" s="2">
        <v>60</v>
      </c>
      <c r="I3369" s="2">
        <v>88.7</v>
      </c>
      <c r="J3369" s="2">
        <v>5.3</v>
      </c>
      <c r="K3369" s="2">
        <v>34.9</v>
      </c>
      <c r="L3369" s="25">
        <f t="shared" si="150"/>
        <v>42.758519</v>
      </c>
      <c r="M3369" s="2">
        <v>0.37</v>
      </c>
      <c r="N3369" s="2"/>
      <c r="O3369" s="2"/>
      <c r="P3369" s="2"/>
      <c r="Q3369" s="2"/>
      <c r="R3369" s="2"/>
      <c r="S3369" s="2"/>
      <c r="T3369" s="2"/>
      <c r="U3369" s="2"/>
      <c r="V3369" s="2"/>
      <c r="W3369" s="1" t="s">
        <v>496</v>
      </c>
      <c r="X3369" s="13">
        <v>41431</v>
      </c>
      <c r="Z3369" s="8">
        <v>0</v>
      </c>
      <c r="AA3369" s="1" t="s">
        <v>4173</v>
      </c>
      <c r="AD3369" s="2">
        <v>1.51</v>
      </c>
    </row>
    <row r="3370" spans="1:30" s="1" customFormat="1">
      <c r="A3370" s="2">
        <v>10</v>
      </c>
      <c r="B3370" s="9" t="str">
        <f t="shared" si="151"/>
        <v>Dayton Audio DA270-8</v>
      </c>
      <c r="C3370" s="3" t="s">
        <v>301</v>
      </c>
      <c r="D3370" s="3" t="s">
        <v>406</v>
      </c>
      <c r="E3370" s="42" t="s">
        <v>405</v>
      </c>
      <c r="F3370" s="4"/>
      <c r="G3370" s="2">
        <v>8</v>
      </c>
      <c r="H3370" s="2">
        <v>80</v>
      </c>
      <c r="I3370" s="2">
        <v>88.2</v>
      </c>
      <c r="J3370" s="2">
        <v>6.1</v>
      </c>
      <c r="K3370" s="2">
        <v>27.8</v>
      </c>
      <c r="L3370" s="25">
        <f t="shared" si="150"/>
        <v>108.453727</v>
      </c>
      <c r="M3370" s="2">
        <v>0.43</v>
      </c>
      <c r="N3370" s="2"/>
      <c r="O3370" s="2"/>
      <c r="P3370" s="2"/>
      <c r="Q3370" s="2"/>
      <c r="R3370" s="2"/>
      <c r="S3370" s="2"/>
      <c r="T3370" s="2"/>
      <c r="U3370" s="2"/>
      <c r="V3370" s="2"/>
      <c r="W3370" s="1" t="s">
        <v>496</v>
      </c>
      <c r="X3370" s="13">
        <v>41431</v>
      </c>
      <c r="Z3370" s="8">
        <v>0</v>
      </c>
      <c r="AA3370" s="1" t="s">
        <v>4173</v>
      </c>
      <c r="AD3370" s="2">
        <v>3.83</v>
      </c>
    </row>
    <row r="3371" spans="1:30" s="1" customFormat="1">
      <c r="A3371" s="2">
        <v>7</v>
      </c>
      <c r="B3371" s="9" t="str">
        <f t="shared" si="151"/>
        <v>Dayton Audio DA175-8</v>
      </c>
      <c r="C3371" s="3" t="s">
        <v>301</v>
      </c>
      <c r="D3371" s="3" t="s">
        <v>112</v>
      </c>
      <c r="E3371" s="42" t="s">
        <v>113</v>
      </c>
      <c r="F3371" s="4"/>
      <c r="G3371" s="2">
        <v>8</v>
      </c>
      <c r="H3371" s="2">
        <v>50</v>
      </c>
      <c r="I3371" s="2">
        <v>85</v>
      </c>
      <c r="J3371" s="2">
        <v>4.25</v>
      </c>
      <c r="K3371" s="2">
        <v>39</v>
      </c>
      <c r="L3371" s="25">
        <f t="shared" si="150"/>
        <v>16.423801999999998</v>
      </c>
      <c r="M3371" s="2">
        <v>0.57999999999999996</v>
      </c>
      <c r="N3371" s="2"/>
      <c r="O3371" s="2"/>
      <c r="P3371" s="2"/>
      <c r="Q3371" s="2"/>
      <c r="R3371" s="2"/>
      <c r="S3371" s="2"/>
      <c r="T3371" s="2"/>
      <c r="U3371" s="2"/>
      <c r="V3371" s="2"/>
      <c r="W3371" s="1" t="s">
        <v>496</v>
      </c>
      <c r="X3371" s="13">
        <v>41431</v>
      </c>
      <c r="Z3371" s="8">
        <v>0</v>
      </c>
      <c r="AA3371" s="1" t="s">
        <v>4173</v>
      </c>
      <c r="AD3371" s="2">
        <v>0.57999999999999996</v>
      </c>
    </row>
    <row r="3372" spans="1:30" s="1" customFormat="1">
      <c r="A3372" s="2">
        <v>3</v>
      </c>
      <c r="B3372" s="9" t="str">
        <f t="shared" si="151"/>
        <v>Dayton Audio RS75T-8</v>
      </c>
      <c r="C3372" s="3" t="s">
        <v>301</v>
      </c>
      <c r="D3372" s="3" t="s">
        <v>408</v>
      </c>
      <c r="E3372" s="42" t="s">
        <v>407</v>
      </c>
      <c r="F3372" s="4"/>
      <c r="G3372" s="2">
        <v>8</v>
      </c>
      <c r="H3372" s="2">
        <v>15</v>
      </c>
      <c r="I3372" s="2">
        <v>82.7</v>
      </c>
      <c r="J3372" s="2">
        <v>1.3</v>
      </c>
      <c r="K3372" s="2">
        <v>164.9</v>
      </c>
      <c r="L3372" s="25">
        <f t="shared" si="150"/>
        <v>0.283169</v>
      </c>
      <c r="M3372" s="2">
        <v>0.89</v>
      </c>
      <c r="N3372" s="2"/>
      <c r="O3372" s="2"/>
      <c r="P3372" s="2"/>
      <c r="Q3372" s="2"/>
      <c r="R3372" s="2"/>
      <c r="S3372" s="2"/>
      <c r="T3372" s="2"/>
      <c r="U3372" s="2"/>
      <c r="V3372" s="2"/>
      <c r="W3372" s="1" t="s">
        <v>496</v>
      </c>
      <c r="X3372" s="13">
        <v>41431</v>
      </c>
      <c r="Z3372" s="8">
        <v>0</v>
      </c>
      <c r="AA3372" s="1" t="s">
        <v>4173</v>
      </c>
      <c r="AD3372" s="2">
        <v>0.01</v>
      </c>
    </row>
    <row r="3373" spans="1:30" s="1" customFormat="1">
      <c r="A3373" s="2">
        <v>4</v>
      </c>
      <c r="B3373" s="9" t="str">
        <f t="shared" si="151"/>
        <v>Dayton Audio RS100T-8</v>
      </c>
      <c r="C3373" s="3" t="s">
        <v>301</v>
      </c>
      <c r="D3373" s="3" t="s">
        <v>410</v>
      </c>
      <c r="E3373" s="42" t="s">
        <v>409</v>
      </c>
      <c r="F3373" s="4"/>
      <c r="G3373" s="2">
        <v>8</v>
      </c>
      <c r="H3373" s="2">
        <v>25</v>
      </c>
      <c r="I3373" s="2">
        <v>84.3</v>
      </c>
      <c r="J3373" s="2">
        <v>3.7</v>
      </c>
      <c r="K3373" s="2">
        <v>82.5</v>
      </c>
      <c r="L3373" s="25">
        <f t="shared" si="150"/>
        <v>1.9821830000000003</v>
      </c>
      <c r="M3373" s="2">
        <v>0.52</v>
      </c>
      <c r="N3373" s="2"/>
      <c r="O3373" s="2"/>
      <c r="P3373" s="2"/>
      <c r="Q3373" s="2"/>
      <c r="R3373" s="2"/>
      <c r="S3373" s="2"/>
      <c r="T3373" s="2"/>
      <c r="U3373" s="2"/>
      <c r="V3373" s="2"/>
      <c r="W3373" s="1" t="s">
        <v>496</v>
      </c>
      <c r="X3373" s="13">
        <v>41431</v>
      </c>
      <c r="Z3373" s="8">
        <v>0</v>
      </c>
      <c r="AA3373" s="1" t="s">
        <v>4173</v>
      </c>
      <c r="AD3373" s="2">
        <v>7.0000000000000007E-2</v>
      </c>
    </row>
    <row r="3374" spans="1:30" s="1" customFormat="1">
      <c r="A3374" s="2">
        <v>5</v>
      </c>
      <c r="B3374" s="9" t="str">
        <f t="shared" si="151"/>
        <v>Dayton Audio RS125T-8</v>
      </c>
      <c r="C3374" s="3" t="s">
        <v>301</v>
      </c>
      <c r="D3374" s="3" t="s">
        <v>412</v>
      </c>
      <c r="E3374" s="42" t="s">
        <v>411</v>
      </c>
      <c r="F3374" s="4"/>
      <c r="G3374" s="2">
        <v>8</v>
      </c>
      <c r="H3374" s="2">
        <v>30</v>
      </c>
      <c r="I3374" s="2">
        <v>87</v>
      </c>
      <c r="J3374" s="2">
        <v>2.8</v>
      </c>
      <c r="K3374" s="2">
        <v>74.900000000000006</v>
      </c>
      <c r="L3374" s="25">
        <f t="shared" si="150"/>
        <v>3.9643660000000005</v>
      </c>
      <c r="M3374" s="2">
        <v>0.47</v>
      </c>
      <c r="N3374" s="2"/>
      <c r="O3374" s="2"/>
      <c r="P3374" s="2"/>
      <c r="Q3374" s="2"/>
      <c r="R3374" s="2"/>
      <c r="S3374" s="2"/>
      <c r="T3374" s="2"/>
      <c r="U3374" s="2"/>
      <c r="V3374" s="2"/>
      <c r="W3374" s="1" t="s">
        <v>496</v>
      </c>
      <c r="X3374" s="13">
        <v>41431</v>
      </c>
      <c r="Z3374" s="8">
        <v>0</v>
      </c>
      <c r="AA3374" s="1" t="s">
        <v>4173</v>
      </c>
      <c r="AD3374" s="2">
        <v>0.14000000000000001</v>
      </c>
    </row>
    <row r="3375" spans="1:30" s="1" customFormat="1">
      <c r="A3375" s="2">
        <v>6</v>
      </c>
      <c r="B3375" s="9" t="str">
        <f t="shared" si="151"/>
        <v>Dayton Audio RS150T-8</v>
      </c>
      <c r="C3375" s="3" t="s">
        <v>301</v>
      </c>
      <c r="D3375" s="3" t="s">
        <v>414</v>
      </c>
      <c r="E3375" s="42" t="s">
        <v>413</v>
      </c>
      <c r="F3375" s="4"/>
      <c r="G3375" s="2">
        <v>8</v>
      </c>
      <c r="H3375" s="2">
        <v>40</v>
      </c>
      <c r="I3375" s="2">
        <v>87.6</v>
      </c>
      <c r="J3375" s="2">
        <v>4</v>
      </c>
      <c r="K3375" s="2">
        <v>61.2</v>
      </c>
      <c r="L3375" s="25">
        <f t="shared" si="150"/>
        <v>9.6277460000000001</v>
      </c>
      <c r="M3375" s="2">
        <v>0.51</v>
      </c>
      <c r="N3375" s="2"/>
      <c r="O3375" s="2"/>
      <c r="P3375" s="2"/>
      <c r="Q3375" s="2"/>
      <c r="R3375" s="2"/>
      <c r="S3375" s="2"/>
      <c r="T3375" s="2"/>
      <c r="U3375" s="2"/>
      <c r="V3375" s="2"/>
      <c r="W3375" s="1" t="s">
        <v>496</v>
      </c>
      <c r="X3375" s="13">
        <v>41431</v>
      </c>
      <c r="Z3375" s="8">
        <v>0</v>
      </c>
      <c r="AA3375" s="1" t="s">
        <v>4173</v>
      </c>
      <c r="AD3375" s="2">
        <v>0.34</v>
      </c>
    </row>
    <row r="3376" spans="1:30" s="1" customFormat="1">
      <c r="A3376" s="2">
        <v>6.5</v>
      </c>
      <c r="B3376" s="9" t="str">
        <f t="shared" si="151"/>
        <v>Dayton Audio PS180-8</v>
      </c>
      <c r="C3376" s="3" t="s">
        <v>301</v>
      </c>
      <c r="D3376" s="3" t="s">
        <v>416</v>
      </c>
      <c r="E3376" s="42" t="s">
        <v>415</v>
      </c>
      <c r="F3376" s="4"/>
      <c r="G3376" s="2">
        <v>8</v>
      </c>
      <c r="H3376" s="2">
        <v>30</v>
      </c>
      <c r="I3376" s="2">
        <v>94.7</v>
      </c>
      <c r="J3376" s="2">
        <v>4.5999999999999996</v>
      </c>
      <c r="K3376" s="2">
        <v>48.2</v>
      </c>
      <c r="L3376" s="25">
        <f t="shared" si="150"/>
        <v>40.493167</v>
      </c>
      <c r="M3376" s="2">
        <v>0.23</v>
      </c>
      <c r="N3376" s="2"/>
      <c r="O3376" s="2"/>
      <c r="P3376" s="2"/>
      <c r="Q3376" s="2"/>
      <c r="R3376" s="2"/>
      <c r="S3376" s="2"/>
      <c r="T3376" s="2"/>
      <c r="U3376" s="2"/>
      <c r="V3376" s="2"/>
      <c r="W3376" s="1" t="s">
        <v>496</v>
      </c>
      <c r="X3376" s="13">
        <v>41431</v>
      </c>
      <c r="Z3376" s="8">
        <v>0</v>
      </c>
      <c r="AA3376" s="1" t="s">
        <v>4173</v>
      </c>
      <c r="AD3376" s="2">
        <v>1.43</v>
      </c>
    </row>
    <row r="3377" spans="1:30" s="1" customFormat="1">
      <c r="A3377" s="2">
        <v>8</v>
      </c>
      <c r="B3377" s="9" t="str">
        <f t="shared" si="151"/>
        <v>Dayton Audio PS220-8</v>
      </c>
      <c r="C3377" s="3" t="s">
        <v>301</v>
      </c>
      <c r="D3377" s="3" t="s">
        <v>418</v>
      </c>
      <c r="E3377" s="42" t="s">
        <v>417</v>
      </c>
      <c r="F3377" s="4"/>
      <c r="G3377" s="2">
        <v>8</v>
      </c>
      <c r="H3377" s="2">
        <v>40</v>
      </c>
      <c r="I3377" s="2">
        <v>95.6</v>
      </c>
      <c r="J3377" s="2">
        <v>4.8</v>
      </c>
      <c r="K3377" s="2">
        <v>45.5</v>
      </c>
      <c r="L3377" s="25">
        <f t="shared" si="150"/>
        <v>79.004151000000007</v>
      </c>
      <c r="M3377" s="2">
        <v>0.3</v>
      </c>
      <c r="N3377" s="2"/>
      <c r="O3377" s="2"/>
      <c r="P3377" s="2"/>
      <c r="Q3377" s="2"/>
      <c r="R3377" s="2"/>
      <c r="S3377" s="2"/>
      <c r="T3377" s="2"/>
      <c r="U3377" s="2"/>
      <c r="V3377" s="2"/>
      <c r="W3377" s="1" t="s">
        <v>496</v>
      </c>
      <c r="X3377" s="13">
        <v>41431</v>
      </c>
      <c r="Z3377" s="8">
        <v>0</v>
      </c>
      <c r="AA3377" s="1" t="s">
        <v>4173</v>
      </c>
      <c r="AD3377" s="2">
        <v>2.79</v>
      </c>
    </row>
    <row r="3378" spans="1:30" s="1" customFormat="1">
      <c r="A3378" s="2">
        <v>4</v>
      </c>
      <c r="B3378" s="9" t="str">
        <f t="shared" si="151"/>
        <v>Dayton Audio RS100-8</v>
      </c>
      <c r="C3378" s="3" t="s">
        <v>301</v>
      </c>
      <c r="D3378" s="3" t="s">
        <v>420</v>
      </c>
      <c r="E3378" s="42" t="s">
        <v>419</v>
      </c>
      <c r="F3378" s="4"/>
      <c r="G3378" s="2">
        <v>8</v>
      </c>
      <c r="H3378" s="2">
        <v>30</v>
      </c>
      <c r="I3378" s="2">
        <v>85.6</v>
      </c>
      <c r="J3378" s="2">
        <v>3.5</v>
      </c>
      <c r="K3378" s="2">
        <v>87.5</v>
      </c>
      <c r="L3378" s="25">
        <f t="shared" si="150"/>
        <v>2.548521</v>
      </c>
      <c r="M3378" s="2">
        <v>0.55000000000000004</v>
      </c>
      <c r="N3378" s="2"/>
      <c r="O3378" s="2"/>
      <c r="P3378" s="2"/>
      <c r="Q3378" s="2"/>
      <c r="R3378" s="2"/>
      <c r="S3378" s="2"/>
      <c r="T3378" s="2"/>
      <c r="U3378" s="2"/>
      <c r="V3378" s="2"/>
      <c r="W3378" s="1" t="s">
        <v>496</v>
      </c>
      <c r="X3378" s="13">
        <v>41431</v>
      </c>
      <c r="Z3378" s="8">
        <v>0</v>
      </c>
      <c r="AA3378" s="1" t="s">
        <v>4173</v>
      </c>
      <c r="AD3378" s="2">
        <v>0.09</v>
      </c>
    </row>
    <row r="3379" spans="1:30" s="1" customFormat="1">
      <c r="A3379" s="2">
        <v>5</v>
      </c>
      <c r="B3379" s="9" t="str">
        <f t="shared" si="151"/>
        <v>Dayton Audio RS125-8</v>
      </c>
      <c r="C3379" s="3" t="s">
        <v>301</v>
      </c>
      <c r="D3379" s="3" t="s">
        <v>422</v>
      </c>
      <c r="E3379" s="42" t="s">
        <v>421</v>
      </c>
      <c r="F3379" s="4"/>
      <c r="G3379" s="2">
        <v>8</v>
      </c>
      <c r="H3379" s="2">
        <v>35</v>
      </c>
      <c r="I3379" s="2">
        <v>85.8</v>
      </c>
      <c r="J3379" s="2">
        <v>4</v>
      </c>
      <c r="K3379" s="2">
        <v>70</v>
      </c>
      <c r="L3379" s="25">
        <f t="shared" si="150"/>
        <v>4.2475350000000001</v>
      </c>
      <c r="M3379" s="2">
        <v>0.49</v>
      </c>
      <c r="N3379" s="2"/>
      <c r="O3379" s="2"/>
      <c r="P3379" s="2"/>
      <c r="Q3379" s="2"/>
      <c r="R3379" s="2"/>
      <c r="S3379" s="2"/>
      <c r="T3379" s="2"/>
      <c r="U3379" s="2"/>
      <c r="V3379" s="2"/>
      <c r="W3379" s="1" t="s">
        <v>496</v>
      </c>
      <c r="X3379" s="13">
        <v>41431</v>
      </c>
      <c r="Z3379" s="8">
        <v>0</v>
      </c>
      <c r="AA3379" s="1" t="s">
        <v>4173</v>
      </c>
      <c r="AD3379" s="2">
        <v>0.15</v>
      </c>
    </row>
    <row r="3380" spans="1:30" s="1" customFormat="1">
      <c r="A3380" s="2">
        <v>6</v>
      </c>
      <c r="B3380" s="9" t="str">
        <f t="shared" si="151"/>
        <v>Dayton Audio RS150-8</v>
      </c>
      <c r="C3380" s="3" t="s">
        <v>301</v>
      </c>
      <c r="D3380" s="3" t="s">
        <v>424</v>
      </c>
      <c r="E3380" s="42" t="s">
        <v>423</v>
      </c>
      <c r="F3380" s="4"/>
      <c r="G3380" s="2">
        <v>8</v>
      </c>
      <c r="H3380" s="2">
        <v>40</v>
      </c>
      <c r="I3380" s="2">
        <v>87.1</v>
      </c>
      <c r="J3380" s="2">
        <v>4</v>
      </c>
      <c r="K3380" s="2">
        <v>47.8</v>
      </c>
      <c r="L3380" s="25">
        <f t="shared" si="150"/>
        <v>15.007957000000001</v>
      </c>
      <c r="M3380" s="2">
        <v>0.4</v>
      </c>
      <c r="N3380" s="2"/>
      <c r="O3380" s="2"/>
      <c r="P3380" s="2"/>
      <c r="Q3380" s="2"/>
      <c r="R3380" s="2"/>
      <c r="S3380" s="2"/>
      <c r="T3380" s="2"/>
      <c r="U3380" s="2"/>
      <c r="V3380" s="2"/>
      <c r="W3380" s="1" t="s">
        <v>496</v>
      </c>
      <c r="X3380" s="13">
        <v>41431</v>
      </c>
      <c r="Z3380" s="8">
        <v>0</v>
      </c>
      <c r="AA3380" s="1" t="s">
        <v>4173</v>
      </c>
      <c r="AD3380" s="2">
        <v>0.53</v>
      </c>
    </row>
    <row r="3381" spans="1:30" s="1" customFormat="1">
      <c r="A3381" s="2">
        <v>7</v>
      </c>
      <c r="B3381" s="9" t="str">
        <f t="shared" si="151"/>
        <v>Dayton Audio RS180-8</v>
      </c>
      <c r="C3381" s="3" t="s">
        <v>301</v>
      </c>
      <c r="D3381" s="3" t="s">
        <v>426</v>
      </c>
      <c r="E3381" s="42" t="s">
        <v>425</v>
      </c>
      <c r="F3381" s="4"/>
      <c r="G3381" s="2">
        <v>8</v>
      </c>
      <c r="H3381" s="2">
        <v>60</v>
      </c>
      <c r="I3381" s="2">
        <v>87</v>
      </c>
      <c r="J3381" s="2">
        <v>6</v>
      </c>
      <c r="K3381" s="2">
        <v>42.4</v>
      </c>
      <c r="L3381" s="25">
        <f t="shared" si="150"/>
        <v>20.671337000000001</v>
      </c>
      <c r="M3381" s="2">
        <v>0.37</v>
      </c>
      <c r="N3381" s="2"/>
      <c r="O3381" s="2"/>
      <c r="P3381" s="2"/>
      <c r="Q3381" s="2"/>
      <c r="R3381" s="2"/>
      <c r="S3381" s="2"/>
      <c r="T3381" s="2"/>
      <c r="U3381" s="2"/>
      <c r="V3381" s="2"/>
      <c r="W3381" s="1" t="s">
        <v>496</v>
      </c>
      <c r="X3381" s="13">
        <v>41431</v>
      </c>
      <c r="Z3381" s="8">
        <v>0</v>
      </c>
      <c r="AA3381" s="1" t="s">
        <v>4173</v>
      </c>
      <c r="AD3381" s="2">
        <v>0.73</v>
      </c>
    </row>
    <row r="3382" spans="1:30" s="1" customFormat="1">
      <c r="A3382" s="2">
        <v>8</v>
      </c>
      <c r="B3382" s="9" t="str">
        <f t="shared" si="151"/>
        <v>Dayton Audio RS225-8</v>
      </c>
      <c r="C3382" s="3" t="s">
        <v>301</v>
      </c>
      <c r="D3382" s="3" t="s">
        <v>428</v>
      </c>
      <c r="E3382" s="42" t="s">
        <v>427</v>
      </c>
      <c r="F3382" s="4"/>
      <c r="G3382" s="2">
        <v>8</v>
      </c>
      <c r="H3382" s="2">
        <v>80</v>
      </c>
      <c r="I3382" s="2">
        <v>86.2</v>
      </c>
      <c r="J3382" s="2">
        <v>7</v>
      </c>
      <c r="K3382" s="2">
        <v>27.6</v>
      </c>
      <c r="L3382" s="25">
        <f t="shared" si="150"/>
        <v>61.730842000000003</v>
      </c>
      <c r="M3382" s="2">
        <v>0.36</v>
      </c>
      <c r="N3382" s="2"/>
      <c r="O3382" s="2"/>
      <c r="P3382" s="2"/>
      <c r="Q3382" s="2"/>
      <c r="R3382" s="2"/>
      <c r="S3382" s="2"/>
      <c r="T3382" s="2"/>
      <c r="U3382" s="2"/>
      <c r="V3382" s="2"/>
      <c r="W3382" s="1" t="s">
        <v>496</v>
      </c>
      <c r="X3382" s="13">
        <v>41431</v>
      </c>
      <c r="Z3382" s="8">
        <v>0</v>
      </c>
      <c r="AA3382" s="1" t="s">
        <v>4173</v>
      </c>
      <c r="AD3382" s="2">
        <v>2.1800000000000002</v>
      </c>
    </row>
    <row r="3383" spans="1:30" s="1" customFormat="1">
      <c r="A3383" s="2">
        <v>10</v>
      </c>
      <c r="B3383" s="9" t="str">
        <f t="shared" si="151"/>
        <v>Dayton Audio RS270-8</v>
      </c>
      <c r="C3383" s="3" t="s">
        <v>301</v>
      </c>
      <c r="D3383" s="3" t="s">
        <v>430</v>
      </c>
      <c r="E3383" s="42" t="s">
        <v>429</v>
      </c>
      <c r="F3383" s="4"/>
      <c r="G3383" s="2">
        <v>8</v>
      </c>
      <c r="H3383" s="2">
        <v>100</v>
      </c>
      <c r="I3383" s="2">
        <v>87.5</v>
      </c>
      <c r="J3383" s="2">
        <v>6.6</v>
      </c>
      <c r="K3383" s="2">
        <v>24.9</v>
      </c>
      <c r="L3383" s="25">
        <f t="shared" ref="L3383:L3446" si="152">AD3383*28.3169</f>
        <v>120.629994</v>
      </c>
      <c r="M3383" s="2">
        <v>0.4</v>
      </c>
      <c r="N3383" s="2"/>
      <c r="O3383" s="2"/>
      <c r="P3383" s="2"/>
      <c r="Q3383" s="2"/>
      <c r="R3383" s="2"/>
      <c r="S3383" s="2"/>
      <c r="T3383" s="2"/>
      <c r="U3383" s="2"/>
      <c r="V3383" s="2"/>
      <c r="W3383" s="1" t="s">
        <v>496</v>
      </c>
      <c r="X3383" s="13">
        <v>41431</v>
      </c>
      <c r="Z3383" s="8">
        <v>0</v>
      </c>
      <c r="AA3383" s="1" t="s">
        <v>4173</v>
      </c>
      <c r="AD3383" s="2">
        <v>4.26</v>
      </c>
    </row>
    <row r="3384" spans="1:30" s="1" customFormat="1">
      <c r="A3384" s="2">
        <v>7</v>
      </c>
      <c r="B3384" s="9" t="str">
        <f t="shared" si="151"/>
        <v>Dayton Audio RS180S-8</v>
      </c>
      <c r="C3384" s="3" t="s">
        <v>301</v>
      </c>
      <c r="D3384" s="3" t="s">
        <v>108</v>
      </c>
      <c r="E3384" s="42" t="s">
        <v>109</v>
      </c>
      <c r="F3384" s="4"/>
      <c r="G3384" s="2">
        <v>8</v>
      </c>
      <c r="H3384" s="2">
        <v>60</v>
      </c>
      <c r="I3384" s="2">
        <v>87.6</v>
      </c>
      <c r="J3384" s="2">
        <v>6</v>
      </c>
      <c r="K3384" s="2">
        <v>43.7</v>
      </c>
      <c r="L3384" s="25">
        <f t="shared" si="152"/>
        <v>21.520844</v>
      </c>
      <c r="M3384" s="2">
        <v>0.45</v>
      </c>
      <c r="N3384" s="2"/>
      <c r="O3384" s="2"/>
      <c r="P3384" s="2"/>
      <c r="Q3384" s="2"/>
      <c r="R3384" s="2"/>
      <c r="S3384" s="2"/>
      <c r="T3384" s="2"/>
      <c r="U3384" s="2"/>
      <c r="V3384" s="2"/>
      <c r="W3384" s="1" t="s">
        <v>496</v>
      </c>
      <c r="X3384" s="13">
        <v>41431</v>
      </c>
      <c r="Z3384" s="8">
        <v>0</v>
      </c>
      <c r="AA3384" s="1" t="s">
        <v>4173</v>
      </c>
      <c r="AD3384" s="2">
        <v>0.76</v>
      </c>
    </row>
    <row r="3385" spans="1:30" s="1" customFormat="1">
      <c r="A3385" s="2">
        <v>5</v>
      </c>
      <c r="B3385" s="9" t="str">
        <f t="shared" si="151"/>
        <v>Dayton Audio RS125-4</v>
      </c>
      <c r="C3385" s="3" t="s">
        <v>301</v>
      </c>
      <c r="D3385" s="3" t="s">
        <v>22</v>
      </c>
      <c r="E3385" s="42" t="s">
        <v>23</v>
      </c>
      <c r="F3385" s="4"/>
      <c r="G3385" s="2">
        <v>4</v>
      </c>
      <c r="H3385" s="2">
        <v>30</v>
      </c>
      <c r="I3385" s="2">
        <v>88</v>
      </c>
      <c r="J3385" s="2">
        <v>4</v>
      </c>
      <c r="K3385" s="2">
        <v>76</v>
      </c>
      <c r="L3385" s="25">
        <f t="shared" si="152"/>
        <v>2.83169</v>
      </c>
      <c r="M3385" s="2">
        <v>0.63</v>
      </c>
      <c r="N3385" s="2"/>
      <c r="O3385" s="2"/>
      <c r="P3385" s="2"/>
      <c r="Q3385" s="2"/>
      <c r="R3385" s="2"/>
      <c r="S3385" s="2"/>
      <c r="T3385" s="2"/>
      <c r="U3385" s="2"/>
      <c r="V3385" s="2"/>
      <c r="W3385" s="1" t="s">
        <v>496</v>
      </c>
      <c r="X3385" s="13">
        <v>41431</v>
      </c>
      <c r="Z3385" s="8">
        <v>0</v>
      </c>
      <c r="AA3385" s="1" t="s">
        <v>4173</v>
      </c>
      <c r="AD3385" s="2">
        <v>0.1</v>
      </c>
    </row>
    <row r="3386" spans="1:30" s="1" customFormat="1">
      <c r="A3386" s="2">
        <v>6</v>
      </c>
      <c r="B3386" s="9" t="str">
        <f t="shared" si="151"/>
        <v>Dayton Audio RS150-4</v>
      </c>
      <c r="C3386" s="3" t="s">
        <v>301</v>
      </c>
      <c r="D3386" s="3" t="s">
        <v>63</v>
      </c>
      <c r="E3386" s="42" t="s">
        <v>64</v>
      </c>
      <c r="F3386" s="4"/>
      <c r="G3386" s="2">
        <v>4</v>
      </c>
      <c r="H3386" s="2">
        <v>40</v>
      </c>
      <c r="I3386" s="2">
        <v>89</v>
      </c>
      <c r="J3386" s="2">
        <v>4.4000000000000004</v>
      </c>
      <c r="K3386" s="2">
        <v>51.8</v>
      </c>
      <c r="L3386" s="25">
        <f t="shared" si="152"/>
        <v>12.176266999999999</v>
      </c>
      <c r="M3386" s="2">
        <v>0.4</v>
      </c>
      <c r="N3386" s="2"/>
      <c r="O3386" s="2"/>
      <c r="P3386" s="2"/>
      <c r="Q3386" s="2"/>
      <c r="R3386" s="2"/>
      <c r="S3386" s="2"/>
      <c r="T3386" s="2"/>
      <c r="U3386" s="2"/>
      <c r="V3386" s="2"/>
      <c r="W3386" s="1" t="s">
        <v>496</v>
      </c>
      <c r="X3386" s="13">
        <v>41431</v>
      </c>
      <c r="Z3386" s="8">
        <v>0</v>
      </c>
      <c r="AA3386" s="1" t="s">
        <v>4173</v>
      </c>
      <c r="AD3386" s="2">
        <v>0.43</v>
      </c>
    </row>
    <row r="3387" spans="1:30" s="1" customFormat="1">
      <c r="A3387" s="2">
        <v>7</v>
      </c>
      <c r="B3387" s="9" t="str">
        <f t="shared" si="151"/>
        <v>Dayton Audio RS180-4</v>
      </c>
      <c r="C3387" s="3" t="s">
        <v>301</v>
      </c>
      <c r="D3387" s="3" t="s">
        <v>110</v>
      </c>
      <c r="E3387" s="42" t="s">
        <v>111</v>
      </c>
      <c r="F3387" s="4"/>
      <c r="G3387" s="2">
        <v>4</v>
      </c>
      <c r="H3387" s="2">
        <v>60</v>
      </c>
      <c r="I3387" s="2">
        <v>88</v>
      </c>
      <c r="J3387" s="2">
        <v>6</v>
      </c>
      <c r="K3387" s="2">
        <v>40.4</v>
      </c>
      <c r="L3387" s="25">
        <f t="shared" si="152"/>
        <v>24.635702999999999</v>
      </c>
      <c r="M3387" s="2">
        <v>0.5</v>
      </c>
      <c r="N3387" s="2"/>
      <c r="O3387" s="2"/>
      <c r="P3387" s="2"/>
      <c r="Q3387" s="2"/>
      <c r="R3387" s="2"/>
      <c r="S3387" s="2"/>
      <c r="T3387" s="2"/>
      <c r="U3387" s="2"/>
      <c r="V3387" s="2"/>
      <c r="W3387" s="1" t="s">
        <v>496</v>
      </c>
      <c r="X3387" s="13">
        <v>41431</v>
      </c>
      <c r="Z3387" s="8">
        <v>0</v>
      </c>
      <c r="AA3387" s="1" t="s">
        <v>4173</v>
      </c>
      <c r="AD3387" s="2">
        <v>0.87</v>
      </c>
    </row>
    <row r="3388" spans="1:30" s="1" customFormat="1">
      <c r="A3388" s="2">
        <v>8</v>
      </c>
      <c r="B3388" s="9" t="str">
        <f t="shared" si="151"/>
        <v>Dayton Audio RS225-4</v>
      </c>
      <c r="C3388" s="3" t="s">
        <v>301</v>
      </c>
      <c r="D3388" s="3" t="s">
        <v>124</v>
      </c>
      <c r="E3388" s="42" t="s">
        <v>125</v>
      </c>
      <c r="F3388" s="4"/>
      <c r="G3388" s="2">
        <v>4</v>
      </c>
      <c r="H3388" s="2">
        <v>80</v>
      </c>
      <c r="I3388" s="2">
        <v>89</v>
      </c>
      <c r="J3388" s="2">
        <v>6</v>
      </c>
      <c r="K3388" s="2">
        <v>37.700000000000003</v>
      </c>
      <c r="L3388" s="25">
        <f t="shared" si="152"/>
        <v>37.378308000000004</v>
      </c>
      <c r="M3388" s="2">
        <v>0.46</v>
      </c>
      <c r="N3388" s="2"/>
      <c r="O3388" s="2"/>
      <c r="P3388" s="2"/>
      <c r="Q3388" s="2"/>
      <c r="R3388" s="2"/>
      <c r="S3388" s="2"/>
      <c r="T3388" s="2"/>
      <c r="U3388" s="2"/>
      <c r="V3388" s="2"/>
      <c r="W3388" s="1" t="s">
        <v>496</v>
      </c>
      <c r="X3388" s="13">
        <v>41431</v>
      </c>
      <c r="Z3388" s="8">
        <v>0</v>
      </c>
      <c r="AA3388" s="1" t="s">
        <v>4173</v>
      </c>
      <c r="AD3388" s="2">
        <v>1.32</v>
      </c>
    </row>
    <row r="3389" spans="1:30" s="1" customFormat="1">
      <c r="A3389" s="2">
        <v>4</v>
      </c>
      <c r="B3389" s="9" t="str">
        <f t="shared" si="151"/>
        <v>Dayton Audio RS100-4</v>
      </c>
      <c r="C3389" s="3" t="s">
        <v>301</v>
      </c>
      <c r="D3389" s="3" t="s">
        <v>432</v>
      </c>
      <c r="E3389" s="42" t="s">
        <v>431</v>
      </c>
      <c r="F3389" s="4"/>
      <c r="G3389" s="2">
        <v>4</v>
      </c>
      <c r="H3389" s="2">
        <v>30</v>
      </c>
      <c r="I3389" s="2">
        <v>84.2</v>
      </c>
      <c r="J3389" s="2">
        <v>4</v>
      </c>
      <c r="K3389" s="2">
        <v>80.2</v>
      </c>
      <c r="L3389" s="25">
        <f t="shared" si="152"/>
        <v>1.9821830000000003</v>
      </c>
      <c r="M3389" s="2">
        <v>0.48</v>
      </c>
      <c r="N3389" s="2"/>
      <c r="O3389" s="2"/>
      <c r="P3389" s="2"/>
      <c r="Q3389" s="2"/>
      <c r="R3389" s="2"/>
      <c r="S3389" s="2"/>
      <c r="T3389" s="2"/>
      <c r="U3389" s="2"/>
      <c r="V3389" s="2"/>
      <c r="W3389" s="1" t="s">
        <v>496</v>
      </c>
      <c r="X3389" s="13">
        <v>41431</v>
      </c>
      <c r="Z3389" s="8">
        <v>0</v>
      </c>
      <c r="AA3389" s="1" t="s">
        <v>4173</v>
      </c>
      <c r="AD3389" s="2">
        <v>7.0000000000000007E-2</v>
      </c>
    </row>
    <row r="3390" spans="1:30" s="1" customFormat="1">
      <c r="A3390" s="2">
        <v>3</v>
      </c>
      <c r="B3390" s="9" t="str">
        <f t="shared" si="151"/>
        <v>Dayton Audio RS75-4</v>
      </c>
      <c r="C3390" s="3" t="s">
        <v>301</v>
      </c>
      <c r="D3390" s="3" t="s">
        <v>434</v>
      </c>
      <c r="E3390" s="42" t="s">
        <v>433</v>
      </c>
      <c r="F3390" s="4"/>
      <c r="G3390" s="2">
        <v>4</v>
      </c>
      <c r="H3390" s="2">
        <v>15</v>
      </c>
      <c r="I3390" s="2">
        <v>83</v>
      </c>
      <c r="J3390" s="2">
        <v>1.1000000000000001</v>
      </c>
      <c r="K3390" s="2">
        <v>154.1</v>
      </c>
      <c r="L3390" s="25">
        <f t="shared" si="152"/>
        <v>0.283169</v>
      </c>
      <c r="M3390" s="2">
        <v>0.78</v>
      </c>
      <c r="N3390" s="2"/>
      <c r="O3390" s="2"/>
      <c r="P3390" s="2"/>
      <c r="Q3390" s="2"/>
      <c r="R3390" s="2"/>
      <c r="S3390" s="2"/>
      <c r="T3390" s="2"/>
      <c r="U3390" s="2"/>
      <c r="V3390" s="2"/>
      <c r="W3390" s="1" t="s">
        <v>496</v>
      </c>
      <c r="X3390" s="13">
        <v>41431</v>
      </c>
      <c r="Z3390" s="8">
        <v>0</v>
      </c>
      <c r="AA3390" s="1" t="s">
        <v>4173</v>
      </c>
      <c r="AD3390" s="2">
        <v>0.01</v>
      </c>
    </row>
    <row r="3391" spans="1:30" s="1" customFormat="1">
      <c r="A3391" s="2">
        <v>12</v>
      </c>
      <c r="B3391" s="9" t="str">
        <f t="shared" si="151"/>
        <v>Dayton Audio TIT320C-4</v>
      </c>
      <c r="C3391" s="3" t="s">
        <v>301</v>
      </c>
      <c r="D3391" s="3" t="s">
        <v>435</v>
      </c>
      <c r="E3391" s="42" t="s">
        <v>197</v>
      </c>
      <c r="F3391" s="4"/>
      <c r="G3391" s="2">
        <v>4</v>
      </c>
      <c r="H3391" s="2">
        <v>500</v>
      </c>
      <c r="I3391" s="2">
        <v>86</v>
      </c>
      <c r="J3391" s="2">
        <v>18.7</v>
      </c>
      <c r="K3391" s="2">
        <v>24.9</v>
      </c>
      <c r="L3391" s="25">
        <f t="shared" si="152"/>
        <v>64.279363000000004</v>
      </c>
      <c r="M3391" s="2">
        <v>0.45</v>
      </c>
      <c r="N3391" s="2"/>
      <c r="O3391" s="2"/>
      <c r="P3391" s="2"/>
      <c r="Q3391" s="2"/>
      <c r="R3391" s="2"/>
      <c r="S3391" s="2"/>
      <c r="T3391" s="2"/>
      <c r="U3391" s="2"/>
      <c r="V3391" s="2"/>
      <c r="W3391" s="1" t="s">
        <v>496</v>
      </c>
      <c r="X3391" s="13">
        <v>41431</v>
      </c>
      <c r="Z3391" s="8">
        <v>0</v>
      </c>
      <c r="AA3391" s="1" t="s">
        <v>4173</v>
      </c>
      <c r="AD3391" s="2">
        <v>2.27</v>
      </c>
    </row>
    <row r="3392" spans="1:30" s="1" customFormat="1">
      <c r="A3392" s="2">
        <v>10</v>
      </c>
      <c r="B3392" s="9" t="str">
        <f t="shared" si="151"/>
        <v>Dayton Audio TIT280C-4</v>
      </c>
      <c r="C3392" s="3" t="s">
        <v>301</v>
      </c>
      <c r="D3392" s="3" t="s">
        <v>436</v>
      </c>
      <c r="E3392" s="42" t="s">
        <v>165</v>
      </c>
      <c r="F3392" s="4"/>
      <c r="G3392" s="2">
        <v>4</v>
      </c>
      <c r="H3392" s="2">
        <v>400</v>
      </c>
      <c r="I3392" s="2">
        <v>85</v>
      </c>
      <c r="J3392" s="2">
        <v>18.7</v>
      </c>
      <c r="K3392" s="2">
        <v>29.6</v>
      </c>
      <c r="L3392" s="25">
        <f t="shared" si="152"/>
        <v>28.3169</v>
      </c>
      <c r="M3392" s="2">
        <v>0.44</v>
      </c>
      <c r="N3392" s="2"/>
      <c r="O3392" s="2"/>
      <c r="P3392" s="2"/>
      <c r="Q3392" s="2"/>
      <c r="R3392" s="2"/>
      <c r="S3392" s="2"/>
      <c r="T3392" s="2"/>
      <c r="U3392" s="2"/>
      <c r="V3392" s="2"/>
      <c r="W3392" s="1" t="s">
        <v>496</v>
      </c>
      <c r="X3392" s="13">
        <v>41431</v>
      </c>
      <c r="Z3392" s="8">
        <v>0</v>
      </c>
      <c r="AA3392" s="1" t="s">
        <v>4173</v>
      </c>
      <c r="AD3392" s="2">
        <v>1</v>
      </c>
    </row>
    <row r="3393" spans="1:30" s="1" customFormat="1">
      <c r="A3393" s="2">
        <v>15</v>
      </c>
      <c r="B3393" s="9" t="str">
        <f t="shared" si="151"/>
        <v>Dayton Audio TIT400C-4</v>
      </c>
      <c r="C3393" s="3" t="s">
        <v>301</v>
      </c>
      <c r="D3393" s="3" t="s">
        <v>437</v>
      </c>
      <c r="E3393" s="42" t="s">
        <v>225</v>
      </c>
      <c r="F3393" s="4"/>
      <c r="G3393" s="2">
        <v>4</v>
      </c>
      <c r="H3393" s="2">
        <v>800</v>
      </c>
      <c r="I3393" s="2">
        <v>88.7</v>
      </c>
      <c r="J3393" s="2">
        <v>20.5</v>
      </c>
      <c r="K3393" s="2">
        <v>24.2</v>
      </c>
      <c r="L3393" s="25">
        <f t="shared" si="152"/>
        <v>154.610274</v>
      </c>
      <c r="M3393" s="2">
        <v>0.49</v>
      </c>
      <c r="N3393" s="2"/>
      <c r="O3393" s="2"/>
      <c r="P3393" s="2"/>
      <c r="Q3393" s="2"/>
      <c r="R3393" s="2"/>
      <c r="S3393" s="2"/>
      <c r="T3393" s="2"/>
      <c r="U3393" s="2"/>
      <c r="V3393" s="2"/>
      <c r="W3393" s="1" t="s">
        <v>496</v>
      </c>
      <c r="X3393" s="13">
        <v>41431</v>
      </c>
      <c r="Z3393" s="8">
        <v>0</v>
      </c>
      <c r="AA3393" s="1" t="s">
        <v>4173</v>
      </c>
      <c r="AD3393" s="2">
        <v>5.46</v>
      </c>
    </row>
    <row r="3394" spans="1:30" s="1" customFormat="1">
      <c r="A3394" s="2">
        <v>10</v>
      </c>
      <c r="B3394" s="9" t="str">
        <f t="shared" ref="B3394:B3457" si="153">CONCATENATE(C3394,CHAR(32),D3394)</f>
        <v>Dayton Audio RSS265HF-8</v>
      </c>
      <c r="C3394" s="3" t="s">
        <v>301</v>
      </c>
      <c r="D3394" s="3" t="s">
        <v>439</v>
      </c>
      <c r="E3394" s="42" t="s">
        <v>438</v>
      </c>
      <c r="F3394" s="4"/>
      <c r="G3394" s="2">
        <v>8</v>
      </c>
      <c r="H3394" s="2">
        <v>350</v>
      </c>
      <c r="I3394" s="2">
        <v>83.2</v>
      </c>
      <c r="J3394" s="2">
        <v>14.3</v>
      </c>
      <c r="K3394" s="2">
        <v>24.9</v>
      </c>
      <c r="L3394" s="25">
        <f t="shared" si="152"/>
        <v>51.536757999999999</v>
      </c>
      <c r="M3394" s="2">
        <v>0.49</v>
      </c>
      <c r="N3394" s="2"/>
      <c r="O3394" s="2"/>
      <c r="P3394" s="2"/>
      <c r="Q3394" s="2"/>
      <c r="R3394" s="2"/>
      <c r="S3394" s="2"/>
      <c r="T3394" s="2"/>
      <c r="U3394" s="2"/>
      <c r="V3394" s="2"/>
      <c r="W3394" s="1" t="s">
        <v>496</v>
      </c>
      <c r="X3394" s="13">
        <v>41431</v>
      </c>
      <c r="Z3394" s="8">
        <v>0</v>
      </c>
      <c r="AA3394" s="1" t="s">
        <v>4173</v>
      </c>
      <c r="AD3394" s="2">
        <v>1.82</v>
      </c>
    </row>
    <row r="3395" spans="1:30" s="1" customFormat="1">
      <c r="A3395" s="2">
        <v>12</v>
      </c>
      <c r="B3395" s="9" t="str">
        <f t="shared" si="153"/>
        <v>Dayton Audio RSS315HFA-8</v>
      </c>
      <c r="C3395" s="3" t="s">
        <v>301</v>
      </c>
      <c r="D3395" s="3" t="s">
        <v>441</v>
      </c>
      <c r="E3395" s="42" t="s">
        <v>440</v>
      </c>
      <c r="F3395" s="4"/>
      <c r="G3395" s="2">
        <v>8</v>
      </c>
      <c r="H3395" s="2">
        <v>400</v>
      </c>
      <c r="I3395" s="2">
        <v>84.5</v>
      </c>
      <c r="J3395" s="2">
        <v>14.3</v>
      </c>
      <c r="K3395" s="2">
        <v>24.9</v>
      </c>
      <c r="L3395" s="25">
        <f t="shared" si="152"/>
        <v>75.606122999999997</v>
      </c>
      <c r="M3395" s="2">
        <v>0.53</v>
      </c>
      <c r="N3395" s="2"/>
      <c r="O3395" s="2"/>
      <c r="P3395" s="2"/>
      <c r="Q3395" s="2"/>
      <c r="R3395" s="2"/>
      <c r="S3395" s="2"/>
      <c r="T3395" s="2"/>
      <c r="U3395" s="2"/>
      <c r="V3395" s="2"/>
      <c r="W3395" s="1" t="s">
        <v>496</v>
      </c>
      <c r="X3395" s="13">
        <v>41431</v>
      </c>
      <c r="Z3395" s="8">
        <v>0</v>
      </c>
      <c r="AA3395" s="1" t="s">
        <v>4173</v>
      </c>
      <c r="AD3395" s="2">
        <v>2.67</v>
      </c>
    </row>
    <row r="3396" spans="1:30" s="1" customFormat="1">
      <c r="A3396" s="2">
        <v>8</v>
      </c>
      <c r="B3396" s="9" t="str">
        <f t="shared" si="153"/>
        <v>Dayton Audio RSS210HF-4</v>
      </c>
      <c r="C3396" s="3" t="s">
        <v>301</v>
      </c>
      <c r="D3396" s="3" t="s">
        <v>443</v>
      </c>
      <c r="E3396" s="42" t="s">
        <v>442</v>
      </c>
      <c r="F3396" s="4"/>
      <c r="G3396" s="2">
        <v>4</v>
      </c>
      <c r="H3396" s="2">
        <v>280</v>
      </c>
      <c r="I3396" s="2">
        <v>83.5</v>
      </c>
      <c r="J3396" s="2">
        <v>9</v>
      </c>
      <c r="K3396" s="2">
        <v>28.3</v>
      </c>
      <c r="L3396" s="25">
        <f t="shared" si="152"/>
        <v>32.281265999999995</v>
      </c>
      <c r="M3396" s="2">
        <v>0.5</v>
      </c>
      <c r="N3396" s="2"/>
      <c r="O3396" s="2"/>
      <c r="P3396" s="2"/>
      <c r="Q3396" s="2"/>
      <c r="R3396" s="2"/>
      <c r="S3396" s="2"/>
      <c r="T3396" s="2"/>
      <c r="U3396" s="2"/>
      <c r="V3396" s="2"/>
      <c r="W3396" s="1" t="s">
        <v>496</v>
      </c>
      <c r="X3396" s="13">
        <v>41431</v>
      </c>
      <c r="Z3396" s="8">
        <v>0</v>
      </c>
      <c r="AA3396" s="1" t="s">
        <v>4173</v>
      </c>
      <c r="AD3396" s="2">
        <v>1.1399999999999999</v>
      </c>
    </row>
    <row r="3397" spans="1:30" s="1" customFormat="1">
      <c r="A3397" s="2">
        <v>10</v>
      </c>
      <c r="B3397" s="9" t="str">
        <f t="shared" si="153"/>
        <v>Dayton Audio RSS265HF-4</v>
      </c>
      <c r="C3397" s="3" t="s">
        <v>301</v>
      </c>
      <c r="D3397" s="3" t="s">
        <v>170</v>
      </c>
      <c r="E3397" s="42" t="s">
        <v>171</v>
      </c>
      <c r="F3397" s="4"/>
      <c r="G3397" s="2">
        <v>4</v>
      </c>
      <c r="H3397" s="2">
        <v>350</v>
      </c>
      <c r="I3397" s="2">
        <v>84</v>
      </c>
      <c r="J3397" s="2">
        <v>12.3</v>
      </c>
      <c r="K3397" s="2">
        <v>26.2</v>
      </c>
      <c r="L3397" s="25">
        <f t="shared" si="152"/>
        <v>45.023871</v>
      </c>
      <c r="M3397" s="2">
        <v>0.44</v>
      </c>
      <c r="N3397" s="2"/>
      <c r="O3397" s="2"/>
      <c r="P3397" s="2"/>
      <c r="Q3397" s="2"/>
      <c r="R3397" s="2"/>
      <c r="S3397" s="2"/>
      <c r="T3397" s="2"/>
      <c r="U3397" s="2"/>
      <c r="V3397" s="2"/>
      <c r="W3397" s="1" t="s">
        <v>496</v>
      </c>
      <c r="X3397" s="13">
        <v>41431</v>
      </c>
      <c r="Z3397" s="8">
        <v>0</v>
      </c>
      <c r="AA3397" s="1" t="s">
        <v>4173</v>
      </c>
      <c r="AD3397" s="2">
        <v>1.59</v>
      </c>
    </row>
    <row r="3398" spans="1:30" s="1" customFormat="1">
      <c r="A3398" s="2">
        <v>10</v>
      </c>
      <c r="B3398" s="9" t="str">
        <f t="shared" si="153"/>
        <v>Dayton Audio RSS265HO-4</v>
      </c>
      <c r="C3398" s="3" t="s">
        <v>301</v>
      </c>
      <c r="D3398" s="3" t="s">
        <v>172</v>
      </c>
      <c r="E3398" s="42" t="s">
        <v>173</v>
      </c>
      <c r="F3398" s="4"/>
      <c r="G3398" s="2">
        <v>4</v>
      </c>
      <c r="H3398" s="2">
        <v>600</v>
      </c>
      <c r="I3398" s="2">
        <v>84</v>
      </c>
      <c r="J3398" s="2">
        <v>12.3</v>
      </c>
      <c r="K3398" s="2">
        <v>30.3</v>
      </c>
      <c r="L3398" s="25">
        <f t="shared" si="152"/>
        <v>22.936689000000001</v>
      </c>
      <c r="M3398" s="2">
        <v>0.37</v>
      </c>
      <c r="N3398" s="2"/>
      <c r="O3398" s="2"/>
      <c r="P3398" s="2"/>
      <c r="Q3398" s="2"/>
      <c r="R3398" s="2"/>
      <c r="S3398" s="2"/>
      <c r="T3398" s="2"/>
      <c r="U3398" s="2"/>
      <c r="V3398" s="2"/>
      <c r="W3398" s="1" t="s">
        <v>496</v>
      </c>
      <c r="X3398" s="13">
        <v>41431</v>
      </c>
      <c r="Z3398" s="8">
        <v>0</v>
      </c>
      <c r="AA3398" s="1" t="s">
        <v>4173</v>
      </c>
      <c r="AD3398" s="2">
        <v>0.81</v>
      </c>
    </row>
    <row r="3399" spans="1:30" s="1" customFormat="1">
      <c r="A3399" s="2">
        <v>12</v>
      </c>
      <c r="B3399" s="9" t="str">
        <f t="shared" si="153"/>
        <v>Dayton Audio RSS315HF-4</v>
      </c>
      <c r="C3399" s="3" t="s">
        <v>301</v>
      </c>
      <c r="D3399" s="3" t="s">
        <v>202</v>
      </c>
      <c r="E3399" s="42" t="s">
        <v>203</v>
      </c>
      <c r="F3399" s="4"/>
      <c r="G3399" s="2">
        <v>4</v>
      </c>
      <c r="H3399" s="2">
        <v>400</v>
      </c>
      <c r="I3399" s="2">
        <v>86</v>
      </c>
      <c r="J3399" s="2">
        <v>14.3</v>
      </c>
      <c r="K3399" s="2">
        <v>25</v>
      </c>
      <c r="L3399" s="25">
        <f t="shared" si="152"/>
        <v>85.233868999999999</v>
      </c>
      <c r="M3399" s="2">
        <v>0.49</v>
      </c>
      <c r="N3399" s="2"/>
      <c r="O3399" s="2"/>
      <c r="P3399" s="2"/>
      <c r="Q3399" s="2"/>
      <c r="R3399" s="2"/>
      <c r="S3399" s="2"/>
      <c r="T3399" s="2"/>
      <c r="U3399" s="2"/>
      <c r="V3399" s="2"/>
      <c r="W3399" s="1" t="s">
        <v>496</v>
      </c>
      <c r="X3399" s="13">
        <v>41431</v>
      </c>
      <c r="Z3399" s="8">
        <v>0</v>
      </c>
      <c r="AA3399" s="1" t="s">
        <v>4173</v>
      </c>
      <c r="AD3399" s="2">
        <v>3.01</v>
      </c>
    </row>
    <row r="3400" spans="1:30" s="1" customFormat="1">
      <c r="A3400" s="2">
        <v>12</v>
      </c>
      <c r="B3400" s="9" t="str">
        <f t="shared" si="153"/>
        <v>Dayton Audio RSS315HO-4</v>
      </c>
      <c r="C3400" s="3" t="s">
        <v>301</v>
      </c>
      <c r="D3400" s="3" t="s">
        <v>204</v>
      </c>
      <c r="E3400" s="42" t="s">
        <v>205</v>
      </c>
      <c r="F3400" s="4"/>
      <c r="G3400" s="2">
        <v>4</v>
      </c>
      <c r="H3400" s="2">
        <v>700</v>
      </c>
      <c r="I3400" s="2">
        <v>85</v>
      </c>
      <c r="J3400" s="2">
        <v>12.3</v>
      </c>
      <c r="K3400" s="2">
        <v>31.6</v>
      </c>
      <c r="L3400" s="25">
        <f t="shared" si="152"/>
        <v>33.413941999999999</v>
      </c>
      <c r="M3400" s="2">
        <v>0.41</v>
      </c>
      <c r="N3400" s="2"/>
      <c r="O3400" s="2"/>
      <c r="P3400" s="2"/>
      <c r="Q3400" s="2"/>
      <c r="R3400" s="2"/>
      <c r="S3400" s="2"/>
      <c r="T3400" s="2"/>
      <c r="U3400" s="2"/>
      <c r="V3400" s="2"/>
      <c r="W3400" s="1" t="s">
        <v>496</v>
      </c>
      <c r="X3400" s="13">
        <v>41431</v>
      </c>
      <c r="Z3400" s="8">
        <v>0</v>
      </c>
      <c r="AA3400" s="1" t="s">
        <v>4173</v>
      </c>
      <c r="AD3400" s="2">
        <v>1.18</v>
      </c>
    </row>
    <row r="3401" spans="1:30" s="1" customFormat="1">
      <c r="A3401" s="2">
        <v>12</v>
      </c>
      <c r="B3401" s="9" t="str">
        <f t="shared" si="153"/>
        <v>Dayton Audio RSS315HO-44</v>
      </c>
      <c r="C3401" s="3" t="s">
        <v>301</v>
      </c>
      <c r="D3401" s="3" t="s">
        <v>445</v>
      </c>
      <c r="E3401" s="42" t="s">
        <v>444</v>
      </c>
      <c r="F3401" s="4"/>
      <c r="G3401" s="2">
        <v>2</v>
      </c>
      <c r="H3401" s="2">
        <v>700</v>
      </c>
      <c r="I3401" s="2">
        <v>83.2</v>
      </c>
      <c r="J3401" s="2">
        <v>14</v>
      </c>
      <c r="K3401" s="2">
        <v>20.9</v>
      </c>
      <c r="L3401" s="25">
        <f t="shared" si="152"/>
        <v>60.031828000000004</v>
      </c>
      <c r="M3401" s="2">
        <v>0.38</v>
      </c>
      <c r="N3401" s="2"/>
      <c r="O3401" s="2"/>
      <c r="P3401" s="2"/>
      <c r="Q3401" s="2"/>
      <c r="R3401" s="2"/>
      <c r="S3401" s="2"/>
      <c r="T3401" s="2"/>
      <c r="U3401" s="2"/>
      <c r="V3401" s="2"/>
      <c r="W3401" s="1" t="s">
        <v>496</v>
      </c>
      <c r="X3401" s="13">
        <v>41431</v>
      </c>
      <c r="Z3401" s="8">
        <v>0</v>
      </c>
      <c r="AA3401" s="1" t="s">
        <v>4173</v>
      </c>
      <c r="AD3401" s="2">
        <v>2.12</v>
      </c>
    </row>
    <row r="3402" spans="1:30" s="1" customFormat="1">
      <c r="A3402" s="2">
        <v>15</v>
      </c>
      <c r="B3402" s="9" t="str">
        <f t="shared" si="153"/>
        <v>Dayton Audio RSS390HF-4</v>
      </c>
      <c r="C3402" s="3" t="s">
        <v>301</v>
      </c>
      <c r="D3402" s="3" t="s">
        <v>226</v>
      </c>
      <c r="E3402" s="42" t="s">
        <v>227</v>
      </c>
      <c r="F3402" s="4"/>
      <c r="G3402" s="2">
        <v>4</v>
      </c>
      <c r="H3402" s="2">
        <v>500</v>
      </c>
      <c r="I3402" s="2">
        <v>87</v>
      </c>
      <c r="J3402" s="2">
        <v>14</v>
      </c>
      <c r="K3402" s="2">
        <v>18</v>
      </c>
      <c r="L3402" s="25">
        <f t="shared" si="152"/>
        <v>281.75315499999999</v>
      </c>
      <c r="M3402" s="2">
        <v>0.42</v>
      </c>
      <c r="N3402" s="2"/>
      <c r="O3402" s="2"/>
      <c r="P3402" s="2"/>
      <c r="Q3402" s="2"/>
      <c r="R3402" s="2"/>
      <c r="S3402" s="2"/>
      <c r="T3402" s="2"/>
      <c r="U3402" s="2"/>
      <c r="V3402" s="2"/>
      <c r="W3402" s="1" t="s">
        <v>496</v>
      </c>
      <c r="X3402" s="13">
        <v>41431</v>
      </c>
      <c r="Z3402" s="8">
        <v>0</v>
      </c>
      <c r="AA3402" s="1" t="s">
        <v>4173</v>
      </c>
      <c r="AD3402" s="2">
        <v>9.9499999999999993</v>
      </c>
    </row>
    <row r="3403" spans="1:30" s="1" customFormat="1">
      <c r="A3403" s="2">
        <v>15</v>
      </c>
      <c r="B3403" s="9" t="str">
        <f t="shared" si="153"/>
        <v>Dayton Audio RSS390HO-4</v>
      </c>
      <c r="C3403" s="3" t="s">
        <v>301</v>
      </c>
      <c r="D3403" s="3" t="s">
        <v>228</v>
      </c>
      <c r="E3403" s="42" t="s">
        <v>229</v>
      </c>
      <c r="F3403" s="4"/>
      <c r="G3403" s="2">
        <v>4</v>
      </c>
      <c r="H3403" s="2">
        <v>800</v>
      </c>
      <c r="I3403" s="2">
        <v>87</v>
      </c>
      <c r="J3403" s="2">
        <v>12</v>
      </c>
      <c r="K3403" s="2">
        <v>24.2</v>
      </c>
      <c r="L3403" s="25">
        <f t="shared" si="152"/>
        <v>109.586403</v>
      </c>
      <c r="M3403" s="2">
        <v>0.39</v>
      </c>
      <c r="N3403" s="2"/>
      <c r="O3403" s="2"/>
      <c r="P3403" s="2"/>
      <c r="Q3403" s="2"/>
      <c r="R3403" s="2"/>
      <c r="S3403" s="2"/>
      <c r="T3403" s="2"/>
      <c r="U3403" s="2"/>
      <c r="V3403" s="2"/>
      <c r="W3403" s="1" t="s">
        <v>496</v>
      </c>
      <c r="X3403" s="13">
        <v>41431</v>
      </c>
      <c r="Z3403" s="8">
        <v>0</v>
      </c>
      <c r="AA3403" s="1" t="s">
        <v>4173</v>
      </c>
      <c r="AD3403" s="2">
        <v>3.87</v>
      </c>
    </row>
    <row r="3404" spans="1:30" s="1" customFormat="1">
      <c r="A3404" s="2">
        <v>15</v>
      </c>
      <c r="B3404" s="9" t="str">
        <f t="shared" si="153"/>
        <v>Dayton Audio DCS380-4</v>
      </c>
      <c r="C3404" s="3" t="s">
        <v>301</v>
      </c>
      <c r="D3404" s="3" t="s">
        <v>447</v>
      </c>
      <c r="E3404" s="42" t="s">
        <v>446</v>
      </c>
      <c r="F3404" s="4"/>
      <c r="G3404" s="2">
        <v>4</v>
      </c>
      <c r="H3404" s="2">
        <v>250</v>
      </c>
      <c r="I3404" s="2">
        <v>89</v>
      </c>
      <c r="J3404" s="2">
        <v>8.4</v>
      </c>
      <c r="K3404" s="2">
        <v>22.9</v>
      </c>
      <c r="L3404" s="25">
        <f t="shared" si="152"/>
        <v>233.897594</v>
      </c>
      <c r="M3404" s="2">
        <v>0.5</v>
      </c>
      <c r="N3404" s="2"/>
      <c r="O3404" s="2"/>
      <c r="P3404" s="2"/>
      <c r="Q3404" s="2"/>
      <c r="R3404" s="2"/>
      <c r="S3404" s="2"/>
      <c r="T3404" s="2"/>
      <c r="U3404" s="2"/>
      <c r="V3404" s="2"/>
      <c r="W3404" s="1" t="s">
        <v>496</v>
      </c>
      <c r="X3404" s="13">
        <v>41431</v>
      </c>
      <c r="Z3404" s="8">
        <v>0</v>
      </c>
      <c r="AA3404" s="1" t="s">
        <v>4173</v>
      </c>
      <c r="AD3404" s="2">
        <v>8.26</v>
      </c>
    </row>
    <row r="3405" spans="1:30" s="1" customFormat="1">
      <c r="A3405" s="2">
        <v>18</v>
      </c>
      <c r="B3405" s="9" t="str">
        <f t="shared" si="153"/>
        <v>Dayton Audio DCS450-4</v>
      </c>
      <c r="C3405" s="3" t="s">
        <v>301</v>
      </c>
      <c r="D3405" s="3" t="s">
        <v>449</v>
      </c>
      <c r="E3405" s="42" t="s">
        <v>448</v>
      </c>
      <c r="F3405" s="4"/>
      <c r="G3405" s="2">
        <v>4</v>
      </c>
      <c r="H3405" s="2">
        <v>300</v>
      </c>
      <c r="I3405" s="2">
        <v>91</v>
      </c>
      <c r="J3405" s="2">
        <v>8.25</v>
      </c>
      <c r="K3405" s="2">
        <v>24.9</v>
      </c>
      <c r="L3405" s="25">
        <f t="shared" si="152"/>
        <v>280.05414100000002</v>
      </c>
      <c r="M3405" s="2">
        <v>0.47</v>
      </c>
      <c r="N3405" s="2"/>
      <c r="O3405" s="2"/>
      <c r="P3405" s="2"/>
      <c r="Q3405" s="2"/>
      <c r="R3405" s="2"/>
      <c r="S3405" s="2"/>
      <c r="T3405" s="2"/>
      <c r="U3405" s="2"/>
      <c r="V3405" s="2"/>
      <c r="W3405" s="1" t="s">
        <v>496</v>
      </c>
      <c r="X3405" s="13">
        <v>41431</v>
      </c>
      <c r="Z3405" s="8">
        <v>0</v>
      </c>
      <c r="AA3405" s="1" t="s">
        <v>4173</v>
      </c>
      <c r="AD3405" s="2">
        <v>9.89</v>
      </c>
    </row>
    <row r="3406" spans="1:30" s="1" customFormat="1">
      <c r="A3406" s="2">
        <v>8</v>
      </c>
      <c r="B3406" s="9" t="str">
        <f t="shared" si="153"/>
        <v>Dayton Audio SD215A-88 DVC</v>
      </c>
      <c r="C3406" s="3" t="s">
        <v>301</v>
      </c>
      <c r="D3406" s="3" t="s">
        <v>451</v>
      </c>
      <c r="E3406" s="42" t="s">
        <v>450</v>
      </c>
      <c r="F3406" s="4"/>
      <c r="G3406" s="2">
        <v>4</v>
      </c>
      <c r="H3406" s="2">
        <v>80</v>
      </c>
      <c r="I3406" s="2">
        <v>85.9</v>
      </c>
      <c r="J3406" s="2">
        <v>6</v>
      </c>
      <c r="K3406" s="2">
        <v>31</v>
      </c>
      <c r="L3406" s="25">
        <f t="shared" si="152"/>
        <v>38.227815</v>
      </c>
      <c r="M3406" s="2">
        <v>0.39</v>
      </c>
      <c r="N3406" s="2"/>
      <c r="O3406" s="2"/>
      <c r="P3406" s="2"/>
      <c r="Q3406" s="2"/>
      <c r="R3406" s="2"/>
      <c r="S3406" s="2"/>
      <c r="T3406" s="2"/>
      <c r="U3406" s="2"/>
      <c r="V3406" s="2"/>
      <c r="W3406" s="1" t="s">
        <v>496</v>
      </c>
      <c r="X3406" s="13">
        <v>41431</v>
      </c>
      <c r="Z3406" s="8">
        <v>0</v>
      </c>
      <c r="AA3406" s="1" t="s">
        <v>4173</v>
      </c>
      <c r="AD3406" s="2">
        <v>1.35</v>
      </c>
    </row>
    <row r="3407" spans="1:30" s="1" customFormat="1">
      <c r="A3407" s="2">
        <v>10</v>
      </c>
      <c r="B3407" s="9" t="str">
        <f t="shared" si="153"/>
        <v>Dayton Audio SD270A-88 DVC</v>
      </c>
      <c r="C3407" s="3" t="s">
        <v>301</v>
      </c>
      <c r="D3407" s="3" t="s">
        <v>453</v>
      </c>
      <c r="E3407" s="42" t="s">
        <v>452</v>
      </c>
      <c r="F3407" s="4"/>
      <c r="G3407" s="2">
        <v>4</v>
      </c>
      <c r="H3407" s="2">
        <v>80</v>
      </c>
      <c r="I3407" s="2">
        <v>87.8</v>
      </c>
      <c r="J3407" s="2">
        <v>6</v>
      </c>
      <c r="K3407" s="2">
        <v>26.2</v>
      </c>
      <c r="L3407" s="25">
        <f t="shared" si="152"/>
        <v>107.60422</v>
      </c>
      <c r="M3407" s="2">
        <v>0.43</v>
      </c>
      <c r="N3407" s="2"/>
      <c r="O3407" s="2"/>
      <c r="P3407" s="2"/>
      <c r="Q3407" s="2"/>
      <c r="R3407" s="2"/>
      <c r="S3407" s="2"/>
      <c r="T3407" s="2"/>
      <c r="U3407" s="2"/>
      <c r="V3407" s="2"/>
      <c r="W3407" s="1" t="s">
        <v>496</v>
      </c>
      <c r="X3407" s="13">
        <v>41431</v>
      </c>
      <c r="Z3407" s="8">
        <v>0</v>
      </c>
      <c r="AA3407" s="1" t="s">
        <v>4173</v>
      </c>
      <c r="AD3407" s="2">
        <v>3.8</v>
      </c>
    </row>
    <row r="3408" spans="1:30" s="1" customFormat="1">
      <c r="A3408" s="2">
        <v>12</v>
      </c>
      <c r="B3408" s="9" t="str">
        <f t="shared" si="153"/>
        <v>Dayton Audio SD315A-88 DVC</v>
      </c>
      <c r="C3408" s="3" t="s">
        <v>301</v>
      </c>
      <c r="D3408" s="3" t="s">
        <v>455</v>
      </c>
      <c r="E3408" s="42" t="s">
        <v>454</v>
      </c>
      <c r="F3408" s="4"/>
      <c r="G3408" s="2">
        <v>4</v>
      </c>
      <c r="H3408" s="2">
        <v>120</v>
      </c>
      <c r="I3408" s="2">
        <v>89.6</v>
      </c>
      <c r="J3408" s="2">
        <v>7</v>
      </c>
      <c r="K3408" s="2">
        <v>24.2</v>
      </c>
      <c r="L3408" s="25">
        <f t="shared" si="152"/>
        <v>151.77858400000002</v>
      </c>
      <c r="M3408" s="2">
        <v>0.33</v>
      </c>
      <c r="N3408" s="2"/>
      <c r="O3408" s="2"/>
      <c r="P3408" s="2"/>
      <c r="Q3408" s="2"/>
      <c r="R3408" s="2"/>
      <c r="S3408" s="2"/>
      <c r="T3408" s="2"/>
      <c r="U3408" s="2"/>
      <c r="V3408" s="2"/>
      <c r="W3408" s="1" t="s">
        <v>496</v>
      </c>
      <c r="X3408" s="13">
        <v>41431</v>
      </c>
      <c r="Z3408" s="8">
        <v>0</v>
      </c>
      <c r="AA3408" s="1" t="s">
        <v>4173</v>
      </c>
      <c r="AD3408" s="2">
        <v>5.36</v>
      </c>
    </row>
    <row r="3409" spans="1:30" s="1" customFormat="1">
      <c r="A3409" s="2">
        <v>5.25</v>
      </c>
      <c r="B3409" s="9" t="str">
        <f t="shared" si="153"/>
        <v>Dynavox LW5005PMR</v>
      </c>
      <c r="C3409" s="3" t="s">
        <v>47</v>
      </c>
      <c r="D3409" s="3" t="s">
        <v>46</v>
      </c>
      <c r="E3409" s="42" t="s">
        <v>48</v>
      </c>
      <c r="F3409" s="4"/>
      <c r="G3409" s="2">
        <v>8</v>
      </c>
      <c r="H3409" s="2">
        <v>100</v>
      </c>
      <c r="I3409" s="2">
        <v>86</v>
      </c>
      <c r="J3409" s="2">
        <v>2.4500000000000002</v>
      </c>
      <c r="K3409" s="2">
        <v>55</v>
      </c>
      <c r="L3409" s="25">
        <f t="shared" si="152"/>
        <v>6.7960560000000001</v>
      </c>
      <c r="M3409" s="2">
        <v>0.41</v>
      </c>
      <c r="N3409" s="2"/>
      <c r="O3409" s="2"/>
      <c r="P3409" s="2"/>
      <c r="Q3409" s="2"/>
      <c r="R3409" s="2"/>
      <c r="S3409" s="2"/>
      <c r="T3409" s="2"/>
      <c r="U3409" s="2"/>
      <c r="V3409" s="2"/>
      <c r="W3409" s="1" t="s">
        <v>496</v>
      </c>
      <c r="X3409" s="13">
        <v>41431</v>
      </c>
      <c r="Z3409" s="8">
        <v>0</v>
      </c>
      <c r="AA3409" s="1" t="s">
        <v>4173</v>
      </c>
      <c r="AD3409" s="2">
        <v>0.24</v>
      </c>
    </row>
    <row r="3410" spans="1:30" s="1" customFormat="1">
      <c r="A3410" s="2">
        <v>6.5</v>
      </c>
      <c r="B3410" s="9" t="str">
        <f t="shared" si="153"/>
        <v>Dynavox LW6004PMR</v>
      </c>
      <c r="C3410" s="3" t="s">
        <v>47</v>
      </c>
      <c r="D3410" s="3" t="s">
        <v>85</v>
      </c>
      <c r="E3410" s="42" t="s">
        <v>86</v>
      </c>
      <c r="F3410" s="4"/>
      <c r="G3410" s="2">
        <v>8</v>
      </c>
      <c r="H3410" s="2">
        <v>140</v>
      </c>
      <c r="I3410" s="2">
        <v>87</v>
      </c>
      <c r="J3410" s="2">
        <v>2.4500000000000002</v>
      </c>
      <c r="K3410" s="2">
        <v>46</v>
      </c>
      <c r="L3410" s="25">
        <f t="shared" si="152"/>
        <v>10.760422</v>
      </c>
      <c r="M3410" s="2">
        <v>0.41</v>
      </c>
      <c r="N3410" s="2"/>
      <c r="O3410" s="2"/>
      <c r="P3410" s="2"/>
      <c r="Q3410" s="2"/>
      <c r="R3410" s="2"/>
      <c r="S3410" s="2"/>
      <c r="T3410" s="2"/>
      <c r="U3410" s="2"/>
      <c r="V3410" s="2"/>
      <c r="W3410" s="1" t="s">
        <v>496</v>
      </c>
      <c r="X3410" s="13">
        <v>41431</v>
      </c>
      <c r="Z3410" s="8">
        <v>0</v>
      </c>
      <c r="AA3410" s="1" t="s">
        <v>4173</v>
      </c>
      <c r="AD3410" s="2">
        <v>0.38</v>
      </c>
    </row>
    <row r="3411" spans="1:30" s="1" customFormat="1">
      <c r="A3411" s="2">
        <v>8</v>
      </c>
      <c r="B3411" s="9" t="str">
        <f t="shared" si="153"/>
        <v>Dynavox LW8004PMR</v>
      </c>
      <c r="C3411" s="3" t="s">
        <v>47</v>
      </c>
      <c r="D3411" s="3" t="s">
        <v>130</v>
      </c>
      <c r="E3411" s="42" t="s">
        <v>131</v>
      </c>
      <c r="F3411" s="4"/>
      <c r="G3411" s="2">
        <v>8</v>
      </c>
      <c r="H3411" s="2">
        <v>150</v>
      </c>
      <c r="I3411" s="2">
        <v>88</v>
      </c>
      <c r="J3411" s="2">
        <v>3.4</v>
      </c>
      <c r="K3411" s="2">
        <v>45</v>
      </c>
      <c r="L3411" s="25">
        <f t="shared" si="152"/>
        <v>29.166407</v>
      </c>
      <c r="M3411" s="2">
        <v>0.59</v>
      </c>
      <c r="N3411" s="2"/>
      <c r="O3411" s="2"/>
      <c r="P3411" s="2"/>
      <c r="Q3411" s="2"/>
      <c r="R3411" s="2"/>
      <c r="S3411" s="2"/>
      <c r="T3411" s="2"/>
      <c r="U3411" s="2"/>
      <c r="V3411" s="2"/>
      <c r="W3411" s="1" t="s">
        <v>496</v>
      </c>
      <c r="X3411" s="13">
        <v>41431</v>
      </c>
      <c r="Z3411" s="8">
        <v>0</v>
      </c>
      <c r="AA3411" s="1" t="s">
        <v>4173</v>
      </c>
      <c r="AD3411" s="2">
        <v>1.03</v>
      </c>
    </row>
    <row r="3412" spans="1:30" s="1" customFormat="1">
      <c r="A3412" s="2">
        <v>5.25</v>
      </c>
      <c r="B3412" s="9" t="str">
        <f t="shared" si="153"/>
        <v>Aurum Cantus AC-130F1</v>
      </c>
      <c r="C3412" s="3" t="s">
        <v>34</v>
      </c>
      <c r="D3412" s="3" t="s">
        <v>33</v>
      </c>
      <c r="E3412" s="42" t="s">
        <v>35</v>
      </c>
      <c r="F3412" s="4"/>
      <c r="G3412" s="2">
        <v>8</v>
      </c>
      <c r="H3412" s="2">
        <v>60</v>
      </c>
      <c r="I3412" s="2">
        <v>89</v>
      </c>
      <c r="J3412" s="2">
        <v>5</v>
      </c>
      <c r="K3412" s="2">
        <v>38</v>
      </c>
      <c r="L3412" s="25">
        <f t="shared" si="152"/>
        <v>30.015914000000002</v>
      </c>
      <c r="M3412" s="2">
        <v>0.28999999999999998</v>
      </c>
      <c r="N3412" s="2"/>
      <c r="O3412" s="2"/>
      <c r="P3412" s="2"/>
      <c r="Q3412" s="2"/>
      <c r="R3412" s="2"/>
      <c r="S3412" s="2"/>
      <c r="T3412" s="2"/>
      <c r="U3412" s="2"/>
      <c r="V3412" s="2"/>
      <c r="W3412" s="1" t="s">
        <v>496</v>
      </c>
      <c r="X3412" s="13">
        <v>41431</v>
      </c>
      <c r="Z3412" s="8">
        <v>0</v>
      </c>
      <c r="AA3412" s="1" t="s">
        <v>4173</v>
      </c>
      <c r="AD3412" s="2">
        <v>1.06</v>
      </c>
    </row>
    <row r="3413" spans="1:30" s="1" customFormat="1">
      <c r="A3413" s="2">
        <v>5.25</v>
      </c>
      <c r="B3413" s="9" t="str">
        <f t="shared" si="153"/>
        <v>Aurum Cantus AC-130MKII</v>
      </c>
      <c r="C3413" s="3" t="s">
        <v>34</v>
      </c>
      <c r="D3413" s="3" t="s">
        <v>36</v>
      </c>
      <c r="E3413" s="42" t="s">
        <v>37</v>
      </c>
      <c r="F3413" s="4"/>
      <c r="G3413" s="2">
        <v>8</v>
      </c>
      <c r="H3413" s="2">
        <v>60</v>
      </c>
      <c r="I3413" s="2">
        <v>90</v>
      </c>
      <c r="J3413" s="2">
        <v>5</v>
      </c>
      <c r="K3413" s="2">
        <v>38</v>
      </c>
      <c r="L3413" s="25">
        <f t="shared" si="152"/>
        <v>26.901054999999999</v>
      </c>
      <c r="M3413" s="2">
        <v>0.28000000000000003</v>
      </c>
      <c r="N3413" s="2"/>
      <c r="O3413" s="2"/>
      <c r="P3413" s="2"/>
      <c r="Q3413" s="2"/>
      <c r="R3413" s="2"/>
      <c r="S3413" s="2"/>
      <c r="T3413" s="2"/>
      <c r="U3413" s="2"/>
      <c r="V3413" s="2"/>
      <c r="W3413" s="1" t="s">
        <v>496</v>
      </c>
      <c r="X3413" s="13">
        <v>41431</v>
      </c>
      <c r="Z3413" s="8">
        <v>0</v>
      </c>
      <c r="AA3413" s="1" t="s">
        <v>4173</v>
      </c>
      <c r="AD3413" s="2">
        <v>0.95</v>
      </c>
    </row>
    <row r="3414" spans="1:30" s="1" customFormat="1">
      <c r="A3414" s="2">
        <v>6.5</v>
      </c>
      <c r="B3414" s="9" t="str">
        <f t="shared" si="153"/>
        <v>Aurum Cantus AC-165</v>
      </c>
      <c r="C3414" s="3" t="s">
        <v>34</v>
      </c>
      <c r="D3414" s="3" t="s">
        <v>77</v>
      </c>
      <c r="E3414" s="42" t="s">
        <v>78</v>
      </c>
      <c r="F3414" s="4"/>
      <c r="G3414" s="2">
        <v>8</v>
      </c>
      <c r="H3414" s="2">
        <v>60</v>
      </c>
      <c r="I3414" s="2">
        <v>89</v>
      </c>
      <c r="J3414" s="2">
        <v>5</v>
      </c>
      <c r="K3414" s="2">
        <v>32</v>
      </c>
      <c r="L3414" s="25">
        <f t="shared" si="152"/>
        <v>55.217954999999996</v>
      </c>
      <c r="M3414" s="2">
        <v>0.32</v>
      </c>
      <c r="N3414" s="2"/>
      <c r="O3414" s="2"/>
      <c r="P3414" s="2"/>
      <c r="Q3414" s="2"/>
      <c r="R3414" s="2"/>
      <c r="S3414" s="2"/>
      <c r="T3414" s="2"/>
      <c r="U3414" s="2"/>
      <c r="V3414" s="2"/>
      <c r="W3414" s="1" t="s">
        <v>496</v>
      </c>
      <c r="X3414" s="13">
        <v>41431</v>
      </c>
      <c r="Z3414" s="8">
        <v>0</v>
      </c>
      <c r="AA3414" s="1" t="s">
        <v>4173</v>
      </c>
      <c r="AD3414" s="2">
        <v>1.95</v>
      </c>
    </row>
    <row r="3415" spans="1:30" s="1" customFormat="1">
      <c r="A3415" s="2">
        <v>7</v>
      </c>
      <c r="B3415" s="9" t="str">
        <f t="shared" si="153"/>
        <v>Aurum Cantus AC-180F1</v>
      </c>
      <c r="C3415" s="3" t="s">
        <v>34</v>
      </c>
      <c r="D3415" s="3" t="s">
        <v>106</v>
      </c>
      <c r="E3415" s="42" t="s">
        <v>107</v>
      </c>
      <c r="F3415" s="4"/>
      <c r="G3415" s="2">
        <v>8</v>
      </c>
      <c r="H3415" s="2">
        <v>80</v>
      </c>
      <c r="I3415" s="2">
        <v>90</v>
      </c>
      <c r="J3415" s="2">
        <v>6</v>
      </c>
      <c r="K3415" s="2">
        <v>30</v>
      </c>
      <c r="L3415" s="25">
        <f t="shared" si="152"/>
        <v>67.960560000000001</v>
      </c>
      <c r="M3415" s="2">
        <v>0.28999999999999998</v>
      </c>
      <c r="N3415" s="2"/>
      <c r="O3415" s="2"/>
      <c r="P3415" s="2"/>
      <c r="Q3415" s="2"/>
      <c r="R3415" s="2"/>
      <c r="S3415" s="2"/>
      <c r="T3415" s="2"/>
      <c r="U3415" s="2"/>
      <c r="V3415" s="2"/>
      <c r="W3415" s="1" t="s">
        <v>496</v>
      </c>
      <c r="X3415" s="13">
        <v>41431</v>
      </c>
      <c r="Z3415" s="8">
        <v>0</v>
      </c>
      <c r="AA3415" s="1" t="s">
        <v>4173</v>
      </c>
      <c r="AD3415" s="2">
        <v>2.4</v>
      </c>
    </row>
    <row r="3416" spans="1:30" s="1" customFormat="1">
      <c r="A3416" s="2">
        <v>7</v>
      </c>
      <c r="B3416" s="9" t="str">
        <f t="shared" si="153"/>
        <v>Aurum Cantus AC-180F1S DVC</v>
      </c>
      <c r="C3416" s="3" t="s">
        <v>34</v>
      </c>
      <c r="D3416" s="3" t="s">
        <v>456</v>
      </c>
      <c r="E3416" s="42" t="s">
        <v>121</v>
      </c>
      <c r="F3416" s="4"/>
      <c r="G3416" s="2" t="s">
        <v>327</v>
      </c>
      <c r="H3416" s="2">
        <v>80</v>
      </c>
      <c r="I3416" s="2">
        <v>90</v>
      </c>
      <c r="J3416" s="2">
        <v>6</v>
      </c>
      <c r="K3416" s="2">
        <v>36</v>
      </c>
      <c r="L3416" s="25">
        <f t="shared" si="152"/>
        <v>59.748658999999996</v>
      </c>
      <c r="M3416" s="2">
        <v>0.43</v>
      </c>
      <c r="N3416" s="2"/>
      <c r="O3416" s="2"/>
      <c r="P3416" s="2"/>
      <c r="Q3416" s="2"/>
      <c r="R3416" s="2"/>
      <c r="S3416" s="2"/>
      <c r="T3416" s="2"/>
      <c r="U3416" s="2"/>
      <c r="V3416" s="2"/>
      <c r="W3416" s="1" t="s">
        <v>496</v>
      </c>
      <c r="X3416" s="13">
        <v>41431</v>
      </c>
      <c r="Z3416" s="8">
        <v>0</v>
      </c>
      <c r="AA3416" s="1" t="s">
        <v>4173</v>
      </c>
      <c r="AD3416" s="2">
        <v>2.11</v>
      </c>
    </row>
    <row r="3417" spans="1:30" s="1" customFormat="1">
      <c r="A3417" s="2">
        <v>8</v>
      </c>
      <c r="B3417" s="9" t="str">
        <f t="shared" si="153"/>
        <v>Aurum Cantus AC-200MKII</v>
      </c>
      <c r="C3417" s="3" t="s">
        <v>34</v>
      </c>
      <c r="D3417" s="3" t="s">
        <v>122</v>
      </c>
      <c r="E3417" s="42" t="s">
        <v>123</v>
      </c>
      <c r="F3417" s="4"/>
      <c r="G3417" s="2">
        <v>8</v>
      </c>
      <c r="H3417" s="2">
        <v>200</v>
      </c>
      <c r="I3417" s="2">
        <v>90</v>
      </c>
      <c r="J3417" s="2">
        <v>8</v>
      </c>
      <c r="K3417" s="2">
        <v>26</v>
      </c>
      <c r="L3417" s="25">
        <f t="shared" si="152"/>
        <v>69.942743000000007</v>
      </c>
      <c r="M3417" s="2">
        <v>0.18</v>
      </c>
      <c r="N3417" s="2"/>
      <c r="O3417" s="2"/>
      <c r="P3417" s="2"/>
      <c r="Q3417" s="2"/>
      <c r="R3417" s="2"/>
      <c r="S3417" s="2"/>
      <c r="T3417" s="2"/>
      <c r="U3417" s="2"/>
      <c r="V3417" s="2"/>
      <c r="W3417" s="1" t="s">
        <v>496</v>
      </c>
      <c r="X3417" s="13">
        <v>41431</v>
      </c>
      <c r="Z3417" s="8">
        <v>0</v>
      </c>
      <c r="AA3417" s="1" t="s">
        <v>4173</v>
      </c>
      <c r="AD3417" s="2">
        <v>2.4700000000000002</v>
      </c>
    </row>
    <row r="3418" spans="1:30" s="1" customFormat="1">
      <c r="A3418" s="2">
        <v>10</v>
      </c>
      <c r="B3418" s="9" t="str">
        <f t="shared" si="153"/>
        <v>Aurum Cantus AC-250MKII</v>
      </c>
      <c r="C3418" s="3" t="s">
        <v>34</v>
      </c>
      <c r="D3418" s="3" t="s">
        <v>163</v>
      </c>
      <c r="E3418" s="42" t="s">
        <v>164</v>
      </c>
      <c r="F3418" s="4"/>
      <c r="G3418" s="2">
        <v>8</v>
      </c>
      <c r="H3418" s="2">
        <v>200</v>
      </c>
      <c r="I3418" s="2">
        <v>90</v>
      </c>
      <c r="J3418" s="2">
        <v>8</v>
      </c>
      <c r="K3418" s="2">
        <v>23</v>
      </c>
      <c r="L3418" s="25">
        <f t="shared" si="152"/>
        <v>194.25393400000002</v>
      </c>
      <c r="M3418" s="2">
        <v>0.41</v>
      </c>
      <c r="N3418" s="2"/>
      <c r="O3418" s="2"/>
      <c r="P3418" s="2"/>
      <c r="Q3418" s="2"/>
      <c r="R3418" s="2"/>
      <c r="S3418" s="2"/>
      <c r="T3418" s="2"/>
      <c r="U3418" s="2"/>
      <c r="V3418" s="2"/>
      <c r="W3418" s="1" t="s">
        <v>496</v>
      </c>
      <c r="X3418" s="13">
        <v>41431</v>
      </c>
      <c r="Z3418" s="8">
        <v>0</v>
      </c>
      <c r="AA3418" s="1" t="s">
        <v>4173</v>
      </c>
      <c r="AD3418" s="2">
        <v>6.86</v>
      </c>
    </row>
    <row r="3419" spans="1:30" s="1" customFormat="1">
      <c r="A3419" s="2">
        <v>7</v>
      </c>
      <c r="B3419" s="9" t="str">
        <f t="shared" si="153"/>
        <v>Usher 8945A</v>
      </c>
      <c r="C3419" s="3" t="s">
        <v>114</v>
      </c>
      <c r="D3419" s="3" t="s">
        <v>115</v>
      </c>
      <c r="E3419" s="42" t="s">
        <v>116</v>
      </c>
      <c r="F3419" s="4"/>
      <c r="G3419" s="2">
        <v>8</v>
      </c>
      <c r="H3419" s="2">
        <v>80</v>
      </c>
      <c r="I3419" s="2">
        <v>87</v>
      </c>
      <c r="J3419" s="2">
        <v>6</v>
      </c>
      <c r="K3419" s="2">
        <v>35</v>
      </c>
      <c r="L3419" s="25">
        <f t="shared" si="152"/>
        <v>34.263449000000001</v>
      </c>
      <c r="M3419" s="2">
        <v>0.31</v>
      </c>
      <c r="N3419" s="2"/>
      <c r="O3419" s="2"/>
      <c r="P3419" s="2"/>
      <c r="Q3419" s="2"/>
      <c r="R3419" s="2"/>
      <c r="S3419" s="2"/>
      <c r="T3419" s="2"/>
      <c r="U3419" s="2"/>
      <c r="V3419" s="2"/>
      <c r="W3419" s="1" t="s">
        <v>496</v>
      </c>
      <c r="X3419" s="13">
        <v>41431</v>
      </c>
      <c r="Z3419" s="8">
        <v>0</v>
      </c>
      <c r="AA3419" s="1" t="s">
        <v>4173</v>
      </c>
      <c r="AD3419" s="2">
        <v>1.21</v>
      </c>
    </row>
    <row r="3420" spans="1:30" s="1" customFormat="1">
      <c r="A3420" s="2">
        <v>7</v>
      </c>
      <c r="B3420" s="9" t="str">
        <f t="shared" si="153"/>
        <v>Usher 8948A</v>
      </c>
      <c r="C3420" s="3" t="s">
        <v>114</v>
      </c>
      <c r="D3420" s="3" t="s">
        <v>117</v>
      </c>
      <c r="E3420" s="42" t="s">
        <v>118</v>
      </c>
      <c r="F3420" s="4"/>
      <c r="G3420" s="2">
        <v>8</v>
      </c>
      <c r="H3420" s="2">
        <v>70</v>
      </c>
      <c r="I3420" s="2">
        <v>87</v>
      </c>
      <c r="J3420" s="2">
        <v>6</v>
      </c>
      <c r="K3420" s="2">
        <v>45</v>
      </c>
      <c r="L3420" s="25">
        <f t="shared" si="152"/>
        <v>19.538660999999998</v>
      </c>
      <c r="M3420" s="2">
        <v>0.38</v>
      </c>
      <c r="N3420" s="2"/>
      <c r="O3420" s="2"/>
      <c r="P3420" s="2"/>
      <c r="Q3420" s="2"/>
      <c r="R3420" s="2"/>
      <c r="S3420" s="2"/>
      <c r="T3420" s="2"/>
      <c r="U3420" s="2"/>
      <c r="V3420" s="2"/>
      <c r="W3420" s="1" t="s">
        <v>496</v>
      </c>
      <c r="X3420" s="13">
        <v>41431</v>
      </c>
      <c r="Z3420" s="8">
        <v>0</v>
      </c>
      <c r="AA3420" s="1" t="s">
        <v>4173</v>
      </c>
      <c r="AD3420" s="2">
        <v>0.69</v>
      </c>
    </row>
    <row r="3421" spans="1:30" s="1" customFormat="1">
      <c r="A3421" s="2">
        <v>7</v>
      </c>
      <c r="B3421" s="9" t="str">
        <f t="shared" si="153"/>
        <v>Usher 8836AC2</v>
      </c>
      <c r="C3421" s="3" t="s">
        <v>114</v>
      </c>
      <c r="D3421" s="3" t="s">
        <v>119</v>
      </c>
      <c r="E3421" s="42" t="s">
        <v>120</v>
      </c>
      <c r="F3421" s="4"/>
      <c r="G3421" s="2">
        <v>8</v>
      </c>
      <c r="H3421" s="2">
        <v>70</v>
      </c>
      <c r="I3421" s="2">
        <v>87</v>
      </c>
      <c r="J3421" s="2">
        <v>5</v>
      </c>
      <c r="K3421" s="2">
        <v>31</v>
      </c>
      <c r="L3421" s="25">
        <f t="shared" si="152"/>
        <v>46.439715999999997</v>
      </c>
      <c r="M3421" s="2">
        <v>0.33</v>
      </c>
      <c r="N3421" s="2"/>
      <c r="O3421" s="2"/>
      <c r="P3421" s="2"/>
      <c r="Q3421" s="2"/>
      <c r="R3421" s="2"/>
      <c r="S3421" s="2"/>
      <c r="T3421" s="2"/>
      <c r="U3421" s="2"/>
      <c r="V3421" s="2"/>
      <c r="W3421" s="1" t="s">
        <v>496</v>
      </c>
      <c r="X3421" s="13">
        <v>41431</v>
      </c>
      <c r="Z3421" s="8">
        <v>0</v>
      </c>
      <c r="AA3421" s="1" t="s">
        <v>4173</v>
      </c>
      <c r="AD3421" s="2">
        <v>1.64</v>
      </c>
    </row>
    <row r="3422" spans="1:30" s="1" customFormat="1">
      <c r="A3422" s="2">
        <v>8</v>
      </c>
      <c r="B3422" s="9" t="str">
        <f t="shared" si="153"/>
        <v>Usher 8137A</v>
      </c>
      <c r="C3422" s="3" t="s">
        <v>114</v>
      </c>
      <c r="D3422" s="3" t="s">
        <v>160</v>
      </c>
      <c r="E3422" s="42" t="s">
        <v>161</v>
      </c>
      <c r="F3422" s="4"/>
      <c r="G3422" s="2">
        <v>8</v>
      </c>
      <c r="H3422" s="2">
        <v>80</v>
      </c>
      <c r="I3422" s="2">
        <v>88</v>
      </c>
      <c r="J3422" s="2">
        <v>5</v>
      </c>
      <c r="K3422" s="2">
        <v>33</v>
      </c>
      <c r="L3422" s="25">
        <f t="shared" si="152"/>
        <v>60.881335</v>
      </c>
      <c r="M3422" s="2">
        <v>0.39</v>
      </c>
      <c r="N3422" s="2"/>
      <c r="O3422" s="2"/>
      <c r="P3422" s="2"/>
      <c r="Q3422" s="2"/>
      <c r="R3422" s="2"/>
      <c r="S3422" s="2"/>
      <c r="T3422" s="2"/>
      <c r="U3422" s="2"/>
      <c r="V3422" s="2"/>
      <c r="W3422" s="1" t="s">
        <v>496</v>
      </c>
      <c r="X3422" s="13">
        <v>41431</v>
      </c>
      <c r="Z3422" s="8">
        <v>0</v>
      </c>
      <c r="AA3422" s="1" t="s">
        <v>4173</v>
      </c>
      <c r="AD3422" s="2">
        <v>2.15</v>
      </c>
    </row>
    <row r="3423" spans="1:30" s="1" customFormat="1">
      <c r="A3423" s="2">
        <v>10</v>
      </c>
      <c r="B3423" s="9" t="str">
        <f t="shared" si="153"/>
        <v>Usher 1001A</v>
      </c>
      <c r="C3423" s="3" t="s">
        <v>114</v>
      </c>
      <c r="D3423" s="3" t="s">
        <v>194</v>
      </c>
      <c r="E3423" s="42" t="s">
        <v>195</v>
      </c>
      <c r="F3423" s="4"/>
      <c r="G3423" s="2">
        <v>8</v>
      </c>
      <c r="H3423" s="2">
        <v>100</v>
      </c>
      <c r="I3423" s="2">
        <v>88</v>
      </c>
      <c r="J3423" s="2">
        <v>5</v>
      </c>
      <c r="K3423" s="2">
        <v>29</v>
      </c>
      <c r="L3423" s="25">
        <f t="shared" si="152"/>
        <v>99.958657000000002</v>
      </c>
      <c r="M3423" s="2">
        <v>0.39</v>
      </c>
      <c r="N3423" s="2"/>
      <c r="O3423" s="2"/>
      <c r="P3423" s="2"/>
      <c r="Q3423" s="2"/>
      <c r="R3423" s="2"/>
      <c r="S3423" s="2"/>
      <c r="T3423" s="2"/>
      <c r="U3423" s="2"/>
      <c r="V3423" s="2"/>
      <c r="W3423" s="1" t="s">
        <v>496</v>
      </c>
      <c r="X3423" s="13">
        <v>41431</v>
      </c>
      <c r="Z3423" s="8">
        <v>0</v>
      </c>
      <c r="AA3423" s="1" t="s">
        <v>4173</v>
      </c>
      <c r="AD3423" s="2">
        <v>3.53</v>
      </c>
    </row>
    <row r="3424" spans="1:30" s="1" customFormat="1">
      <c r="A3424" s="2">
        <v>6</v>
      </c>
      <c r="B3424" s="9" t="str">
        <f t="shared" si="153"/>
        <v>Morel MW-164</v>
      </c>
      <c r="C3424" s="3" t="s">
        <v>13</v>
      </c>
      <c r="D3424" s="3" t="s">
        <v>73</v>
      </c>
      <c r="E3424" s="42" t="s">
        <v>74</v>
      </c>
      <c r="F3424" s="4"/>
      <c r="G3424" s="2">
        <v>8</v>
      </c>
      <c r="H3424" s="2">
        <v>150</v>
      </c>
      <c r="I3424" s="2">
        <v>86</v>
      </c>
      <c r="J3424" s="2">
        <v>4.25</v>
      </c>
      <c r="K3424" s="2">
        <v>48</v>
      </c>
      <c r="L3424" s="25">
        <f t="shared" si="152"/>
        <v>14.441619000000001</v>
      </c>
      <c r="M3424" s="2">
        <v>0.55000000000000004</v>
      </c>
      <c r="N3424" s="2"/>
      <c r="O3424" s="2"/>
      <c r="P3424" s="2"/>
      <c r="Q3424" s="2"/>
      <c r="R3424" s="2"/>
      <c r="S3424" s="2"/>
      <c r="T3424" s="2"/>
      <c r="U3424" s="2"/>
      <c r="V3424" s="2"/>
      <c r="W3424" s="1" t="s">
        <v>496</v>
      </c>
      <c r="X3424" s="13">
        <v>41431</v>
      </c>
      <c r="Z3424" s="8">
        <v>0</v>
      </c>
      <c r="AA3424" s="1" t="s">
        <v>4173</v>
      </c>
      <c r="AD3424" s="2">
        <v>0.51</v>
      </c>
    </row>
    <row r="3425" spans="1:30" s="1" customFormat="1">
      <c r="A3425" s="2">
        <v>8</v>
      </c>
      <c r="B3425" s="9" t="str">
        <f t="shared" si="153"/>
        <v>Morel MW-266</v>
      </c>
      <c r="C3425" s="3" t="s">
        <v>13</v>
      </c>
      <c r="D3425" s="3" t="s">
        <v>152</v>
      </c>
      <c r="E3425" s="42" t="s">
        <v>153</v>
      </c>
      <c r="F3425" s="4"/>
      <c r="G3425" s="2">
        <v>8</v>
      </c>
      <c r="H3425" s="2">
        <v>150</v>
      </c>
      <c r="I3425" s="2">
        <v>89</v>
      </c>
      <c r="J3425" s="2">
        <v>4.25</v>
      </c>
      <c r="K3425" s="2">
        <v>29</v>
      </c>
      <c r="L3425" s="25">
        <f t="shared" si="152"/>
        <v>80.136826999999997</v>
      </c>
      <c r="M3425" s="2">
        <v>0.56000000000000005</v>
      </c>
      <c r="N3425" s="2"/>
      <c r="O3425" s="2"/>
      <c r="P3425" s="2"/>
      <c r="Q3425" s="2"/>
      <c r="R3425" s="2"/>
      <c r="S3425" s="2"/>
      <c r="T3425" s="2"/>
      <c r="U3425" s="2"/>
      <c r="V3425" s="2"/>
      <c r="W3425" s="1" t="s">
        <v>496</v>
      </c>
      <c r="X3425" s="13">
        <v>41431</v>
      </c>
      <c r="Z3425" s="8">
        <v>0</v>
      </c>
      <c r="AA3425" s="1" t="s">
        <v>4173</v>
      </c>
      <c r="AD3425" s="2">
        <v>2.83</v>
      </c>
    </row>
    <row r="3426" spans="1:30" s="1" customFormat="1">
      <c r="A3426" s="2">
        <v>10</v>
      </c>
      <c r="B3426" s="9" t="str">
        <f t="shared" si="153"/>
        <v>Morel MW-1075</v>
      </c>
      <c r="C3426" s="3" t="s">
        <v>13</v>
      </c>
      <c r="D3426" s="3" t="s">
        <v>192</v>
      </c>
      <c r="E3426" s="42" t="s">
        <v>193</v>
      </c>
      <c r="F3426" s="4"/>
      <c r="G3426" s="2">
        <v>8</v>
      </c>
      <c r="H3426" s="2">
        <v>180</v>
      </c>
      <c r="I3426" s="2">
        <v>89</v>
      </c>
      <c r="J3426" s="2">
        <v>4.25</v>
      </c>
      <c r="K3426" s="2">
        <v>29</v>
      </c>
      <c r="L3426" s="25">
        <f t="shared" si="152"/>
        <v>178.11330100000001</v>
      </c>
      <c r="M3426" s="2">
        <v>0.62</v>
      </c>
      <c r="N3426" s="2"/>
      <c r="O3426" s="2"/>
      <c r="P3426" s="2"/>
      <c r="Q3426" s="2"/>
      <c r="R3426" s="2"/>
      <c r="S3426" s="2"/>
      <c r="T3426" s="2"/>
      <c r="U3426" s="2"/>
      <c r="V3426" s="2"/>
      <c r="W3426" s="1" t="s">
        <v>496</v>
      </c>
      <c r="X3426" s="13">
        <v>41431</v>
      </c>
      <c r="Z3426" s="8">
        <v>0</v>
      </c>
      <c r="AA3426" s="1" t="s">
        <v>4173</v>
      </c>
      <c r="AD3426" s="2">
        <v>6.29</v>
      </c>
    </row>
    <row r="3427" spans="1:30" s="1" customFormat="1">
      <c r="A3427" s="2">
        <v>8</v>
      </c>
      <c r="B3427" s="9" t="str">
        <f t="shared" si="153"/>
        <v>Morel H8.1</v>
      </c>
      <c r="C3427" s="3" t="s">
        <v>13</v>
      </c>
      <c r="D3427" s="3" t="s">
        <v>154</v>
      </c>
      <c r="E3427" s="42" t="s">
        <v>155</v>
      </c>
      <c r="F3427" s="4"/>
      <c r="G3427" s="2">
        <v>8</v>
      </c>
      <c r="H3427" s="2">
        <v>180</v>
      </c>
      <c r="I3427" s="2">
        <v>90</v>
      </c>
      <c r="J3427" s="2">
        <v>4.25</v>
      </c>
      <c r="K3427" s="2">
        <v>32</v>
      </c>
      <c r="L3427" s="25">
        <f t="shared" si="152"/>
        <v>65.128869999999992</v>
      </c>
      <c r="M3427" s="2">
        <v>0.28999999999999998</v>
      </c>
      <c r="N3427" s="2"/>
      <c r="O3427" s="2"/>
      <c r="P3427" s="2"/>
      <c r="Q3427" s="2"/>
      <c r="R3427" s="2"/>
      <c r="S3427" s="2"/>
      <c r="T3427" s="2"/>
      <c r="U3427" s="2"/>
      <c r="V3427" s="2"/>
      <c r="W3427" s="1" t="s">
        <v>496</v>
      </c>
      <c r="X3427" s="13">
        <v>41431</v>
      </c>
      <c r="Z3427" s="8">
        <v>0</v>
      </c>
      <c r="AA3427" s="1" t="s">
        <v>4173</v>
      </c>
      <c r="AD3427" s="2">
        <v>2.2999999999999998</v>
      </c>
    </row>
    <row r="3428" spans="1:30" s="1" customFormat="1">
      <c r="A3428" s="2">
        <v>6</v>
      </c>
      <c r="B3428" s="9" t="str">
        <f t="shared" si="153"/>
        <v>Morel Supreme SCW 636</v>
      </c>
      <c r="C3428" s="3" t="s">
        <v>13</v>
      </c>
      <c r="D3428" s="3" t="s">
        <v>458</v>
      </c>
      <c r="E3428" s="42" t="s">
        <v>457</v>
      </c>
      <c r="F3428" s="4"/>
      <c r="G3428" s="2">
        <v>6</v>
      </c>
      <c r="H3428" s="2">
        <v>150</v>
      </c>
      <c r="I3428" s="2">
        <v>87</v>
      </c>
      <c r="J3428" s="2">
        <v>5</v>
      </c>
      <c r="K3428" s="2">
        <v>40</v>
      </c>
      <c r="L3428" s="25">
        <f t="shared" si="152"/>
        <v>18.405985000000001</v>
      </c>
      <c r="M3428" s="2">
        <v>0.28999999999999998</v>
      </c>
      <c r="N3428" s="2"/>
      <c r="O3428" s="2"/>
      <c r="P3428" s="2"/>
      <c r="Q3428" s="2"/>
      <c r="R3428" s="2"/>
      <c r="S3428" s="2"/>
      <c r="T3428" s="2"/>
      <c r="U3428" s="2"/>
      <c r="V3428" s="2"/>
      <c r="W3428" s="1" t="s">
        <v>496</v>
      </c>
      <c r="X3428" s="13">
        <v>41431</v>
      </c>
      <c r="Z3428" s="8">
        <v>0</v>
      </c>
      <c r="AA3428" s="1" t="s">
        <v>4173</v>
      </c>
      <c r="AD3428" s="2">
        <v>0.65</v>
      </c>
    </row>
    <row r="3429" spans="1:30" s="1" customFormat="1">
      <c r="A3429" s="2">
        <v>4</v>
      </c>
      <c r="B3429" s="9" t="str">
        <f t="shared" si="153"/>
        <v>Morel EW 428</v>
      </c>
      <c r="C3429" s="3" t="s">
        <v>13</v>
      </c>
      <c r="D3429" s="3" t="s">
        <v>460</v>
      </c>
      <c r="E3429" s="42" t="s">
        <v>459</v>
      </c>
      <c r="F3429" s="4"/>
      <c r="G3429" s="2">
        <v>8</v>
      </c>
      <c r="H3429" s="2">
        <v>150</v>
      </c>
      <c r="I3429" s="2">
        <v>87</v>
      </c>
      <c r="J3429" s="2">
        <v>4.5</v>
      </c>
      <c r="K3429" s="2">
        <v>62</v>
      </c>
      <c r="L3429" s="25">
        <f t="shared" si="152"/>
        <v>4.8138730000000001</v>
      </c>
      <c r="M3429" s="2">
        <v>0.35</v>
      </c>
      <c r="N3429" s="2"/>
      <c r="O3429" s="2"/>
      <c r="P3429" s="2"/>
      <c r="Q3429" s="2"/>
      <c r="R3429" s="2"/>
      <c r="S3429" s="2"/>
      <c r="T3429" s="2"/>
      <c r="U3429" s="2"/>
      <c r="V3429" s="2"/>
      <c r="W3429" s="1" t="s">
        <v>496</v>
      </c>
      <c r="X3429" s="13">
        <v>41431</v>
      </c>
      <c r="Z3429" s="8">
        <v>0</v>
      </c>
      <c r="AA3429" s="1" t="s">
        <v>4173</v>
      </c>
      <c r="AD3429" s="2">
        <v>0.17</v>
      </c>
    </row>
    <row r="3430" spans="1:30" s="1" customFormat="1">
      <c r="A3430" s="2">
        <v>5</v>
      </c>
      <c r="B3430" s="9" t="str">
        <f t="shared" si="153"/>
        <v>Morel EW 536</v>
      </c>
      <c r="C3430" s="3" t="s">
        <v>13</v>
      </c>
      <c r="D3430" s="3" t="s">
        <v>462</v>
      </c>
      <c r="E3430" s="42" t="s">
        <v>461</v>
      </c>
      <c r="F3430" s="4"/>
      <c r="G3430" s="2">
        <v>6</v>
      </c>
      <c r="H3430" s="2">
        <v>150</v>
      </c>
      <c r="I3430" s="2">
        <v>88</v>
      </c>
      <c r="J3430" s="2">
        <v>5.5</v>
      </c>
      <c r="K3430" s="2">
        <v>45</v>
      </c>
      <c r="L3430" s="25">
        <f t="shared" si="152"/>
        <v>10.194084</v>
      </c>
      <c r="M3430" s="2">
        <v>0.22</v>
      </c>
      <c r="N3430" s="2"/>
      <c r="O3430" s="2"/>
      <c r="P3430" s="2"/>
      <c r="Q3430" s="2"/>
      <c r="R3430" s="2"/>
      <c r="S3430" s="2"/>
      <c r="T3430" s="2"/>
      <c r="U3430" s="2"/>
      <c r="V3430" s="2"/>
      <c r="W3430" s="1" t="s">
        <v>496</v>
      </c>
      <c r="X3430" s="13">
        <v>41431</v>
      </c>
      <c r="Z3430" s="8">
        <v>0</v>
      </c>
      <c r="AA3430" s="1" t="s">
        <v>4173</v>
      </c>
      <c r="AD3430" s="2">
        <v>0.36</v>
      </c>
    </row>
    <row r="3431" spans="1:30" s="1" customFormat="1">
      <c r="A3431" s="2">
        <v>5</v>
      </c>
      <c r="B3431" s="9" t="str">
        <f t="shared" si="153"/>
        <v>Morel ECW 536</v>
      </c>
      <c r="C3431" s="3" t="s">
        <v>13</v>
      </c>
      <c r="D3431" s="3" t="s">
        <v>464</v>
      </c>
      <c r="E3431" s="42" t="s">
        <v>463</v>
      </c>
      <c r="F3431" s="4"/>
      <c r="G3431" s="2">
        <v>6</v>
      </c>
      <c r="H3431" s="2">
        <v>150</v>
      </c>
      <c r="I3431" s="2">
        <v>86</v>
      </c>
      <c r="J3431" s="2">
        <v>5.5</v>
      </c>
      <c r="K3431" s="2">
        <v>45</v>
      </c>
      <c r="L3431" s="25">
        <f t="shared" si="152"/>
        <v>11.043591000000001</v>
      </c>
      <c r="M3431" s="2">
        <v>0.31</v>
      </c>
      <c r="N3431" s="2"/>
      <c r="O3431" s="2"/>
      <c r="P3431" s="2"/>
      <c r="Q3431" s="2"/>
      <c r="R3431" s="2"/>
      <c r="S3431" s="2"/>
      <c r="T3431" s="2"/>
      <c r="U3431" s="2"/>
      <c r="V3431" s="2"/>
      <c r="W3431" s="1" t="s">
        <v>496</v>
      </c>
      <c r="X3431" s="13">
        <v>41431</v>
      </c>
      <c r="Z3431" s="8">
        <v>0</v>
      </c>
      <c r="AA3431" s="1" t="s">
        <v>4173</v>
      </c>
      <c r="AD3431" s="2">
        <v>0.39</v>
      </c>
    </row>
    <row r="3432" spans="1:30" s="1" customFormat="1">
      <c r="A3432" s="2">
        <v>6</v>
      </c>
      <c r="B3432" s="9" t="str">
        <f t="shared" si="153"/>
        <v>Morel EW 638</v>
      </c>
      <c r="C3432" s="3" t="s">
        <v>13</v>
      </c>
      <c r="D3432" s="3" t="s">
        <v>466</v>
      </c>
      <c r="E3432" s="42" t="s">
        <v>465</v>
      </c>
      <c r="F3432" s="4"/>
      <c r="G3432" s="2">
        <v>8</v>
      </c>
      <c r="H3432" s="2">
        <v>150</v>
      </c>
      <c r="I3432" s="2">
        <v>87</v>
      </c>
      <c r="J3432" s="2">
        <v>6</v>
      </c>
      <c r="K3432" s="2">
        <v>39</v>
      </c>
      <c r="L3432" s="25">
        <f t="shared" si="152"/>
        <v>20.388168</v>
      </c>
      <c r="M3432" s="2">
        <v>0.32</v>
      </c>
      <c r="N3432" s="2"/>
      <c r="O3432" s="2"/>
      <c r="P3432" s="2"/>
      <c r="Q3432" s="2"/>
      <c r="R3432" s="2"/>
      <c r="S3432" s="2"/>
      <c r="T3432" s="2"/>
      <c r="U3432" s="2"/>
      <c r="V3432" s="2"/>
      <c r="W3432" s="1" t="s">
        <v>496</v>
      </c>
      <c r="X3432" s="13">
        <v>41431</v>
      </c>
      <c r="Z3432" s="8">
        <v>0</v>
      </c>
      <c r="AA3432" s="1" t="s">
        <v>4173</v>
      </c>
      <c r="AD3432" s="2">
        <v>0.72</v>
      </c>
    </row>
    <row r="3433" spans="1:30" s="1" customFormat="1">
      <c r="A3433" s="2">
        <v>6</v>
      </c>
      <c r="B3433" s="9" t="str">
        <f t="shared" si="153"/>
        <v>Morel ECW 638</v>
      </c>
      <c r="C3433" s="3" t="s">
        <v>13</v>
      </c>
      <c r="D3433" s="3" t="s">
        <v>468</v>
      </c>
      <c r="E3433" s="42" t="s">
        <v>467</v>
      </c>
      <c r="F3433" s="4"/>
      <c r="G3433" s="2">
        <v>8</v>
      </c>
      <c r="H3433" s="2">
        <v>150</v>
      </c>
      <c r="I3433" s="2">
        <v>88</v>
      </c>
      <c r="J3433" s="2">
        <v>6</v>
      </c>
      <c r="K3433" s="2">
        <v>39</v>
      </c>
      <c r="L3433" s="25">
        <f t="shared" si="152"/>
        <v>18.972323000000003</v>
      </c>
      <c r="M3433" s="2">
        <v>0.28999999999999998</v>
      </c>
      <c r="N3433" s="2"/>
      <c r="O3433" s="2"/>
      <c r="P3433" s="2"/>
      <c r="Q3433" s="2"/>
      <c r="R3433" s="2"/>
      <c r="S3433" s="2"/>
      <c r="T3433" s="2"/>
      <c r="U3433" s="2"/>
      <c r="V3433" s="2"/>
      <c r="W3433" s="1" t="s">
        <v>496</v>
      </c>
      <c r="X3433" s="13">
        <v>41431</v>
      </c>
      <c r="Z3433" s="8">
        <v>0</v>
      </c>
      <c r="AA3433" s="1" t="s">
        <v>4173</v>
      </c>
      <c r="AD3433" s="2">
        <v>0.67</v>
      </c>
    </row>
    <row r="3434" spans="1:30" s="1" customFormat="1">
      <c r="A3434" s="2">
        <v>10</v>
      </c>
      <c r="B3434" s="9" t="str">
        <f t="shared" si="153"/>
        <v>Morel Ultimate UW 1058</v>
      </c>
      <c r="C3434" s="3" t="s">
        <v>13</v>
      </c>
      <c r="D3434" s="3" t="s">
        <v>470</v>
      </c>
      <c r="E3434" s="42" t="s">
        <v>469</v>
      </c>
      <c r="F3434" s="4"/>
      <c r="G3434" s="2">
        <v>8</v>
      </c>
      <c r="H3434" s="2">
        <v>500</v>
      </c>
      <c r="I3434" s="2">
        <v>85.8</v>
      </c>
      <c r="J3434" s="2">
        <v>12.5</v>
      </c>
      <c r="K3434" s="2">
        <v>26</v>
      </c>
      <c r="L3434" s="25">
        <f t="shared" si="152"/>
        <v>40.776336000000001</v>
      </c>
      <c r="M3434" s="2">
        <v>0.43</v>
      </c>
      <c r="N3434" s="2"/>
      <c r="O3434" s="2"/>
      <c r="P3434" s="2"/>
      <c r="Q3434" s="2"/>
      <c r="R3434" s="2"/>
      <c r="S3434" s="2"/>
      <c r="T3434" s="2"/>
      <c r="U3434" s="2"/>
      <c r="V3434" s="2"/>
      <c r="W3434" s="1" t="s">
        <v>496</v>
      </c>
      <c r="X3434" s="13">
        <v>41431</v>
      </c>
      <c r="Z3434" s="8">
        <v>0</v>
      </c>
      <c r="AA3434" s="1" t="s">
        <v>4173</v>
      </c>
      <c r="AD3434" s="2">
        <v>1.44</v>
      </c>
    </row>
    <row r="3435" spans="1:30" s="1" customFormat="1">
      <c r="A3435" s="2">
        <v>12</v>
      </c>
      <c r="B3435" s="9" t="str">
        <f t="shared" si="153"/>
        <v>Morel Ultimate UW 1258</v>
      </c>
      <c r="C3435" s="3" t="s">
        <v>13</v>
      </c>
      <c r="D3435" s="3" t="s">
        <v>472</v>
      </c>
      <c r="E3435" s="42" t="s">
        <v>471</v>
      </c>
      <c r="F3435" s="4"/>
      <c r="G3435" s="2">
        <v>8</v>
      </c>
      <c r="H3435" s="2">
        <v>800</v>
      </c>
      <c r="I3435" s="2">
        <v>87</v>
      </c>
      <c r="J3435" s="2">
        <v>12.5</v>
      </c>
      <c r="K3435" s="2">
        <v>21</v>
      </c>
      <c r="L3435" s="25">
        <f t="shared" si="152"/>
        <v>138.469641</v>
      </c>
      <c r="M3435" s="2">
        <v>0.43</v>
      </c>
      <c r="N3435" s="2"/>
      <c r="O3435" s="2"/>
      <c r="P3435" s="2"/>
      <c r="Q3435" s="2"/>
      <c r="R3435" s="2"/>
      <c r="S3435" s="2"/>
      <c r="T3435" s="2"/>
      <c r="U3435" s="2"/>
      <c r="V3435" s="2"/>
      <c r="W3435" s="1" t="s">
        <v>496</v>
      </c>
      <c r="X3435" s="13">
        <v>41431</v>
      </c>
      <c r="Z3435" s="8">
        <v>0</v>
      </c>
      <c r="AA3435" s="1" t="s">
        <v>4173</v>
      </c>
      <c r="AD3435" s="2">
        <v>4.8899999999999997</v>
      </c>
    </row>
    <row r="3436" spans="1:30" s="1" customFormat="1">
      <c r="A3436" s="2">
        <v>10</v>
      </c>
      <c r="B3436" s="9" t="str">
        <f t="shared" si="153"/>
        <v>Pioneer TS-W258D4</v>
      </c>
      <c r="C3436" s="3" t="s">
        <v>21</v>
      </c>
      <c r="D3436" s="3" t="s">
        <v>474</v>
      </c>
      <c r="E3436" s="42" t="s">
        <v>473</v>
      </c>
      <c r="F3436" s="4"/>
      <c r="G3436" s="2" t="s">
        <v>475</v>
      </c>
      <c r="H3436" s="2">
        <v>350</v>
      </c>
      <c r="I3436" s="2">
        <v>90</v>
      </c>
      <c r="J3436" s="2">
        <v>11.5</v>
      </c>
      <c r="K3436" s="2">
        <v>40.5</v>
      </c>
      <c r="L3436" s="25">
        <f t="shared" si="152"/>
        <v>15.574295000000001</v>
      </c>
      <c r="M3436" s="2">
        <v>0.57999999999999996</v>
      </c>
      <c r="N3436" s="2"/>
      <c r="O3436" s="2"/>
      <c r="P3436" s="2"/>
      <c r="Q3436" s="2"/>
      <c r="R3436" s="2"/>
      <c r="S3436" s="2"/>
      <c r="T3436" s="2"/>
      <c r="U3436" s="2"/>
      <c r="V3436" s="2"/>
      <c r="W3436" s="1" t="s">
        <v>496</v>
      </c>
      <c r="X3436" s="13">
        <v>41431</v>
      </c>
      <c r="Z3436" s="8">
        <v>0</v>
      </c>
      <c r="AA3436" s="1" t="s">
        <v>4173</v>
      </c>
      <c r="AD3436" s="2">
        <v>0.55000000000000004</v>
      </c>
    </row>
    <row r="3437" spans="1:30" s="1" customFormat="1">
      <c r="A3437" s="2">
        <v>12</v>
      </c>
      <c r="B3437" s="9" t="str">
        <f t="shared" si="153"/>
        <v>Pioneer TS-W308D4</v>
      </c>
      <c r="C3437" s="3" t="s">
        <v>21</v>
      </c>
      <c r="D3437" s="3" t="s">
        <v>477</v>
      </c>
      <c r="E3437" s="42" t="s">
        <v>476</v>
      </c>
      <c r="F3437" s="4"/>
      <c r="G3437" s="2" t="s">
        <v>475</v>
      </c>
      <c r="H3437" s="2">
        <v>400</v>
      </c>
      <c r="I3437" s="2">
        <v>92</v>
      </c>
      <c r="J3437" s="2">
        <v>10.3</v>
      </c>
      <c r="K3437" s="2">
        <v>34.5</v>
      </c>
      <c r="L3437" s="25">
        <f t="shared" si="152"/>
        <v>34.546618000000002</v>
      </c>
      <c r="M3437" s="2">
        <v>0.62</v>
      </c>
      <c r="N3437" s="2"/>
      <c r="O3437" s="2"/>
      <c r="P3437" s="2"/>
      <c r="Q3437" s="2"/>
      <c r="R3437" s="2"/>
      <c r="S3437" s="2"/>
      <c r="T3437" s="2"/>
      <c r="U3437" s="2"/>
      <c r="V3437" s="2"/>
      <c r="W3437" s="1" t="s">
        <v>496</v>
      </c>
      <c r="X3437" s="13">
        <v>41431</v>
      </c>
      <c r="Z3437" s="8">
        <v>0</v>
      </c>
      <c r="AA3437" s="1" t="s">
        <v>4173</v>
      </c>
      <c r="AD3437" s="2">
        <v>1.22</v>
      </c>
    </row>
    <row r="3438" spans="1:30" s="1" customFormat="1">
      <c r="A3438" s="2">
        <v>10</v>
      </c>
      <c r="B3438" s="9" t="str">
        <f t="shared" si="153"/>
        <v>Pioneer TS-SW251</v>
      </c>
      <c r="C3438" s="3" t="s">
        <v>21</v>
      </c>
      <c r="D3438" s="3" t="s">
        <v>479</v>
      </c>
      <c r="E3438" s="42" t="s">
        <v>478</v>
      </c>
      <c r="F3438" s="4"/>
      <c r="G3438" s="2">
        <v>4</v>
      </c>
      <c r="H3438" s="2">
        <v>200</v>
      </c>
      <c r="I3438" s="2">
        <v>89</v>
      </c>
      <c r="J3438" s="2">
        <v>6.6</v>
      </c>
      <c r="K3438" s="2">
        <v>41.3</v>
      </c>
      <c r="L3438" s="25">
        <f t="shared" si="152"/>
        <v>9.7693304999999988</v>
      </c>
      <c r="M3438" s="2">
        <v>1.0900000000000001</v>
      </c>
      <c r="N3438" s="2"/>
      <c r="O3438" s="2"/>
      <c r="P3438" s="2"/>
      <c r="Q3438" s="2"/>
      <c r="R3438" s="2"/>
      <c r="S3438" s="2"/>
      <c r="T3438" s="2"/>
      <c r="U3438" s="2"/>
      <c r="V3438" s="2"/>
      <c r="W3438" s="1" t="s">
        <v>496</v>
      </c>
      <c r="X3438" s="13">
        <v>41431</v>
      </c>
      <c r="Z3438" s="8">
        <v>0</v>
      </c>
      <c r="AA3438" s="1" t="s">
        <v>4173</v>
      </c>
      <c r="AD3438" s="2">
        <v>0.34499999999999997</v>
      </c>
    </row>
    <row r="3439" spans="1:30" s="1" customFormat="1">
      <c r="A3439" s="2">
        <v>12</v>
      </c>
      <c r="B3439" s="9" t="str">
        <f t="shared" si="153"/>
        <v>Pioneer TS-SW301</v>
      </c>
      <c r="C3439" s="3" t="s">
        <v>21</v>
      </c>
      <c r="D3439" s="3" t="s">
        <v>481</v>
      </c>
      <c r="E3439" s="42" t="s">
        <v>480</v>
      </c>
      <c r="F3439" s="4"/>
      <c r="G3439" s="2">
        <v>4</v>
      </c>
      <c r="H3439" s="2">
        <v>250</v>
      </c>
      <c r="I3439" s="2">
        <v>91</v>
      </c>
      <c r="J3439" s="2">
        <v>10.8</v>
      </c>
      <c r="K3439" s="2">
        <v>34.9</v>
      </c>
      <c r="L3439" s="25">
        <f t="shared" si="152"/>
        <v>19.878463799999999</v>
      </c>
      <c r="M3439" s="2">
        <v>1.02</v>
      </c>
      <c r="N3439" s="2"/>
      <c r="O3439" s="2"/>
      <c r="P3439" s="2"/>
      <c r="Q3439" s="2"/>
      <c r="R3439" s="2"/>
      <c r="S3439" s="2"/>
      <c r="T3439" s="2"/>
      <c r="U3439" s="2"/>
      <c r="V3439" s="2"/>
      <c r="W3439" s="1" t="s">
        <v>496</v>
      </c>
      <c r="X3439" s="13">
        <v>41431</v>
      </c>
      <c r="Z3439" s="8">
        <v>0</v>
      </c>
      <c r="AA3439" s="1" t="s">
        <v>4173</v>
      </c>
      <c r="AD3439" s="2">
        <v>0.70199999999999996</v>
      </c>
    </row>
    <row r="3440" spans="1:30" s="1" customFormat="1">
      <c r="A3440" s="2">
        <v>10</v>
      </c>
      <c r="B3440" s="9" t="str">
        <f t="shared" si="153"/>
        <v>Pioneer TS-SW2501S4</v>
      </c>
      <c r="C3440" s="3" t="s">
        <v>21</v>
      </c>
      <c r="D3440" s="3" t="s">
        <v>483</v>
      </c>
      <c r="E3440" s="42" t="s">
        <v>482</v>
      </c>
      <c r="F3440" s="4"/>
      <c r="G3440" s="2">
        <v>4</v>
      </c>
      <c r="H3440" s="2">
        <v>300</v>
      </c>
      <c r="I3440" s="2">
        <v>90</v>
      </c>
      <c r="J3440" s="2">
        <v>5.5</v>
      </c>
      <c r="K3440" s="2">
        <v>41.6</v>
      </c>
      <c r="L3440" s="25">
        <f t="shared" si="152"/>
        <v>10.194084</v>
      </c>
      <c r="M3440" s="2">
        <v>0.93</v>
      </c>
      <c r="N3440" s="2"/>
      <c r="O3440" s="2"/>
      <c r="P3440" s="2"/>
      <c r="Q3440" s="2"/>
      <c r="R3440" s="2"/>
      <c r="S3440" s="2"/>
      <c r="T3440" s="2"/>
      <c r="U3440" s="2"/>
      <c r="V3440" s="2"/>
      <c r="W3440" s="1" t="s">
        <v>496</v>
      </c>
      <c r="X3440" s="13">
        <v>41431</v>
      </c>
      <c r="Z3440" s="8">
        <v>0</v>
      </c>
      <c r="AA3440" s="1" t="s">
        <v>4173</v>
      </c>
      <c r="AD3440" s="2">
        <v>0.36</v>
      </c>
    </row>
    <row r="3441" spans="1:30" s="1" customFormat="1">
      <c r="A3441" s="2">
        <v>12</v>
      </c>
      <c r="B3441" s="9" t="str">
        <f t="shared" si="153"/>
        <v>Pioneer TS-SW3001S4</v>
      </c>
      <c r="C3441" s="3" t="s">
        <v>21</v>
      </c>
      <c r="D3441" s="3" t="s">
        <v>485</v>
      </c>
      <c r="E3441" s="42" t="s">
        <v>484</v>
      </c>
      <c r="F3441" s="4"/>
      <c r="G3441" s="2">
        <v>4</v>
      </c>
      <c r="H3441" s="2">
        <v>400</v>
      </c>
      <c r="I3441" s="2">
        <v>93</v>
      </c>
      <c r="J3441" s="2">
        <v>5.8</v>
      </c>
      <c r="K3441" s="2">
        <v>35.1</v>
      </c>
      <c r="L3441" s="25">
        <f t="shared" si="152"/>
        <v>19.906780699999999</v>
      </c>
      <c r="M3441" s="2">
        <v>0.74</v>
      </c>
      <c r="N3441" s="2"/>
      <c r="O3441" s="2"/>
      <c r="P3441" s="2"/>
      <c r="Q3441" s="2"/>
      <c r="R3441" s="2"/>
      <c r="S3441" s="2"/>
      <c r="T3441" s="2"/>
      <c r="U3441" s="2"/>
      <c r="V3441" s="2"/>
      <c r="W3441" s="1" t="s">
        <v>496</v>
      </c>
      <c r="X3441" s="13">
        <v>41431</v>
      </c>
      <c r="Z3441" s="8">
        <v>0</v>
      </c>
      <c r="AA3441" s="1" t="s">
        <v>4173</v>
      </c>
      <c r="AD3441" s="2">
        <v>0.70299999999999996</v>
      </c>
    </row>
    <row r="3442" spans="1:30" s="1" customFormat="1">
      <c r="A3442" s="2">
        <v>6</v>
      </c>
      <c r="B3442" s="9" t="str">
        <f t="shared" si="153"/>
        <v>Hi-Vi D6G</v>
      </c>
      <c r="C3442" s="3" t="s">
        <v>8</v>
      </c>
      <c r="D3442" s="3" t="s">
        <v>67</v>
      </c>
      <c r="E3442" s="42" t="s">
        <v>68</v>
      </c>
      <c r="F3442" s="4"/>
      <c r="G3442" s="2">
        <v>8</v>
      </c>
      <c r="H3442" s="2">
        <v>120</v>
      </c>
      <c r="I3442" s="2">
        <v>85</v>
      </c>
      <c r="J3442" s="2">
        <v>5.25</v>
      </c>
      <c r="K3442" s="2">
        <v>47</v>
      </c>
      <c r="L3442" s="25">
        <f t="shared" si="152"/>
        <v>12.459436</v>
      </c>
      <c r="M3442" s="2">
        <v>0.51</v>
      </c>
      <c r="N3442" s="2"/>
      <c r="O3442" s="2"/>
      <c r="P3442" s="2"/>
      <c r="Q3442" s="2"/>
      <c r="R3442" s="2"/>
      <c r="S3442" s="2"/>
      <c r="T3442" s="2"/>
      <c r="U3442" s="2"/>
      <c r="V3442" s="2"/>
      <c r="W3442" s="1" t="s">
        <v>496</v>
      </c>
      <c r="X3442" s="13">
        <v>41431</v>
      </c>
      <c r="Z3442" s="8">
        <v>0</v>
      </c>
      <c r="AA3442" s="1" t="s">
        <v>4173</v>
      </c>
      <c r="AD3442" s="2">
        <v>0.44</v>
      </c>
    </row>
    <row r="3443" spans="1:30" s="1" customFormat="1">
      <c r="A3443" s="2">
        <v>4</v>
      </c>
      <c r="B3443" s="9" t="str">
        <f t="shared" si="153"/>
        <v>Hi-Vi B4N</v>
      </c>
      <c r="C3443" s="3" t="s">
        <v>8</v>
      </c>
      <c r="D3443" s="3" t="s">
        <v>7</v>
      </c>
      <c r="E3443" s="42" t="s">
        <v>9</v>
      </c>
      <c r="F3443" s="4"/>
      <c r="G3443" s="2">
        <v>8</v>
      </c>
      <c r="H3443" s="2">
        <v>25</v>
      </c>
      <c r="I3443" s="2">
        <v>85</v>
      </c>
      <c r="J3443" s="2">
        <v>3.2</v>
      </c>
      <c r="K3443" s="2">
        <v>56</v>
      </c>
      <c r="L3443" s="25">
        <f t="shared" si="152"/>
        <v>4.5307040000000001</v>
      </c>
      <c r="M3443" s="2">
        <v>0.52</v>
      </c>
      <c r="N3443" s="2"/>
      <c r="O3443" s="2"/>
      <c r="P3443" s="2"/>
      <c r="Q3443" s="2"/>
      <c r="R3443" s="2"/>
      <c r="S3443" s="2"/>
      <c r="T3443" s="2"/>
      <c r="U3443" s="2"/>
      <c r="V3443" s="2"/>
      <c r="W3443" s="1" t="s">
        <v>496</v>
      </c>
      <c r="X3443" s="13">
        <v>41431</v>
      </c>
      <c r="Z3443" s="8">
        <v>0</v>
      </c>
      <c r="AA3443" s="1" t="s">
        <v>4173</v>
      </c>
      <c r="AD3443" s="2">
        <v>0.16</v>
      </c>
    </row>
    <row r="3444" spans="1:30" s="1" customFormat="1">
      <c r="A3444" s="2">
        <v>4</v>
      </c>
      <c r="B3444" s="9" t="str">
        <f t="shared" si="153"/>
        <v>Hi-vi M4N</v>
      </c>
      <c r="C3444" s="3" t="s">
        <v>11</v>
      </c>
      <c r="D3444" s="3" t="s">
        <v>10</v>
      </c>
      <c r="E3444" s="42" t="s">
        <v>12</v>
      </c>
      <c r="F3444" s="4"/>
      <c r="G3444" s="2">
        <v>8</v>
      </c>
      <c r="H3444" s="2">
        <v>20</v>
      </c>
      <c r="I3444" s="2">
        <v>82</v>
      </c>
      <c r="J3444" s="2">
        <v>3</v>
      </c>
      <c r="K3444" s="2">
        <v>69</v>
      </c>
      <c r="L3444" s="25">
        <f t="shared" si="152"/>
        <v>4.2475350000000001</v>
      </c>
      <c r="M3444" s="2">
        <v>1.08</v>
      </c>
      <c r="N3444" s="2"/>
      <c r="O3444" s="2"/>
      <c r="P3444" s="2"/>
      <c r="Q3444" s="2"/>
      <c r="R3444" s="2"/>
      <c r="S3444" s="2"/>
      <c r="T3444" s="2"/>
      <c r="U3444" s="2"/>
      <c r="V3444" s="2"/>
      <c r="W3444" s="1" t="s">
        <v>496</v>
      </c>
      <c r="X3444" s="13">
        <v>41431</v>
      </c>
      <c r="Z3444" s="8">
        <v>0</v>
      </c>
      <c r="AA3444" s="1" t="s">
        <v>4173</v>
      </c>
      <c r="AD3444" s="2">
        <v>0.15</v>
      </c>
    </row>
    <row r="3445" spans="1:30" s="1" customFormat="1">
      <c r="A3445" s="2">
        <v>5</v>
      </c>
      <c r="B3445" s="9" t="str">
        <f t="shared" si="153"/>
        <v>Hi-Vi F5</v>
      </c>
      <c r="C3445" s="3" t="s">
        <v>8</v>
      </c>
      <c r="D3445" s="3" t="s">
        <v>24</v>
      </c>
      <c r="E3445" s="42" t="s">
        <v>25</v>
      </c>
      <c r="F3445" s="4"/>
      <c r="G3445" s="2">
        <v>8</v>
      </c>
      <c r="H3445" s="2">
        <v>35</v>
      </c>
      <c r="I3445" s="2">
        <v>86</v>
      </c>
      <c r="J3445" s="2">
        <v>2.75</v>
      </c>
      <c r="K3445" s="2">
        <v>52</v>
      </c>
      <c r="L3445" s="25">
        <f t="shared" si="152"/>
        <v>9.0614080000000001</v>
      </c>
      <c r="M3445" s="2">
        <v>0.41</v>
      </c>
      <c r="N3445" s="2"/>
      <c r="O3445" s="2"/>
      <c r="P3445" s="2"/>
      <c r="Q3445" s="2"/>
      <c r="R3445" s="2"/>
      <c r="S3445" s="2"/>
      <c r="T3445" s="2"/>
      <c r="U3445" s="2"/>
      <c r="V3445" s="2"/>
      <c r="W3445" s="1" t="s">
        <v>496</v>
      </c>
      <c r="X3445" s="13">
        <v>41431</v>
      </c>
      <c r="Z3445" s="8">
        <v>0</v>
      </c>
      <c r="AA3445" s="1" t="s">
        <v>4173</v>
      </c>
      <c r="AD3445" s="2">
        <v>0.32</v>
      </c>
    </row>
    <row r="3446" spans="1:30" s="1" customFormat="1">
      <c r="A3446" s="2">
        <v>5</v>
      </c>
      <c r="B3446" s="9" t="str">
        <f t="shared" si="153"/>
        <v>Hi-Vi M5N</v>
      </c>
      <c r="C3446" s="3" t="s">
        <v>8</v>
      </c>
      <c r="D3446" s="3" t="s">
        <v>26</v>
      </c>
      <c r="E3446" s="42" t="s">
        <v>27</v>
      </c>
      <c r="F3446" s="4"/>
      <c r="G3446" s="2">
        <v>8</v>
      </c>
      <c r="H3446" s="2">
        <v>35</v>
      </c>
      <c r="I3446" s="2">
        <v>85</v>
      </c>
      <c r="J3446" s="2">
        <v>2.5</v>
      </c>
      <c r="K3446" s="2">
        <v>50</v>
      </c>
      <c r="L3446" s="25">
        <f t="shared" si="152"/>
        <v>9.6277460000000001</v>
      </c>
      <c r="M3446" s="2">
        <v>0.42</v>
      </c>
      <c r="N3446" s="2"/>
      <c r="O3446" s="2"/>
      <c r="P3446" s="2"/>
      <c r="Q3446" s="2"/>
      <c r="R3446" s="2"/>
      <c r="S3446" s="2"/>
      <c r="T3446" s="2"/>
      <c r="U3446" s="2"/>
      <c r="V3446" s="2"/>
      <c r="W3446" s="1" t="s">
        <v>496</v>
      </c>
      <c r="X3446" s="13">
        <v>41431</v>
      </c>
      <c r="Z3446" s="8">
        <v>0</v>
      </c>
      <c r="AA3446" s="1" t="s">
        <v>4173</v>
      </c>
      <c r="AD3446" s="2">
        <v>0.34</v>
      </c>
    </row>
    <row r="3447" spans="1:30" s="1" customFormat="1">
      <c r="A3447" s="2">
        <v>5</v>
      </c>
      <c r="B3447" s="9" t="str">
        <f t="shared" si="153"/>
        <v>Hi-Vi M5A</v>
      </c>
      <c r="C3447" s="3" t="s">
        <v>8</v>
      </c>
      <c r="D3447" s="3" t="s">
        <v>29</v>
      </c>
      <c r="E3447" s="42" t="s">
        <v>30</v>
      </c>
      <c r="F3447" s="4"/>
      <c r="G3447" s="2">
        <v>8</v>
      </c>
      <c r="H3447" s="2">
        <v>35</v>
      </c>
      <c r="I3447" s="2">
        <v>85</v>
      </c>
      <c r="J3447" s="2">
        <v>2.5</v>
      </c>
      <c r="K3447" s="2">
        <v>50</v>
      </c>
      <c r="L3447" s="25">
        <f t="shared" ref="L3447:L3459" si="154">AD3447*28.3169</f>
        <v>9.9109149999999993</v>
      </c>
      <c r="M3447" s="2">
        <v>0.46</v>
      </c>
      <c r="N3447" s="2"/>
      <c r="O3447" s="2"/>
      <c r="P3447" s="2"/>
      <c r="Q3447" s="2"/>
      <c r="R3447" s="2"/>
      <c r="S3447" s="2"/>
      <c r="T3447" s="2"/>
      <c r="U3447" s="2"/>
      <c r="V3447" s="2"/>
      <c r="W3447" s="1" t="s">
        <v>496</v>
      </c>
      <c r="X3447" s="13">
        <v>41431</v>
      </c>
      <c r="Z3447" s="8">
        <v>0</v>
      </c>
      <c r="AA3447" s="1" t="s">
        <v>4173</v>
      </c>
      <c r="AD3447" s="2">
        <v>0.35</v>
      </c>
    </row>
    <row r="3448" spans="1:30" s="1" customFormat="1">
      <c r="A3448" s="2">
        <v>5</v>
      </c>
      <c r="B3448" s="9" t="str">
        <f t="shared" si="153"/>
        <v>Hi-Vi D5.8</v>
      </c>
      <c r="C3448" s="3" t="s">
        <v>8</v>
      </c>
      <c r="D3448" s="3" t="s">
        <v>31</v>
      </c>
      <c r="E3448" s="42" t="s">
        <v>32</v>
      </c>
      <c r="F3448" s="4"/>
      <c r="G3448" s="2">
        <v>8</v>
      </c>
      <c r="H3448" s="2">
        <v>60</v>
      </c>
      <c r="I3448" s="2">
        <v>84</v>
      </c>
      <c r="J3448" s="2">
        <v>5</v>
      </c>
      <c r="K3448" s="2">
        <v>46</v>
      </c>
      <c r="L3448" s="25">
        <f t="shared" si="154"/>
        <v>7.645563000000001</v>
      </c>
      <c r="M3448" s="2">
        <v>0.39</v>
      </c>
      <c r="N3448" s="2"/>
      <c r="O3448" s="2"/>
      <c r="P3448" s="2"/>
      <c r="Q3448" s="2"/>
      <c r="R3448" s="2"/>
      <c r="S3448" s="2"/>
      <c r="T3448" s="2"/>
      <c r="U3448" s="2"/>
      <c r="V3448" s="2"/>
      <c r="W3448" s="1" t="s">
        <v>496</v>
      </c>
      <c r="X3448" s="13">
        <v>41431</v>
      </c>
      <c r="Z3448" s="8">
        <v>0</v>
      </c>
      <c r="AA3448" s="1" t="s">
        <v>4173</v>
      </c>
      <c r="AD3448" s="2">
        <v>0.27</v>
      </c>
    </row>
    <row r="3449" spans="1:30" s="1" customFormat="1">
      <c r="A3449" s="2">
        <v>6</v>
      </c>
      <c r="B3449" s="9" t="str">
        <f t="shared" si="153"/>
        <v>Hi-Vi F6</v>
      </c>
      <c r="C3449" s="3" t="s">
        <v>8</v>
      </c>
      <c r="D3449" s="3" t="s">
        <v>65</v>
      </c>
      <c r="E3449" s="42" t="s">
        <v>66</v>
      </c>
      <c r="F3449" s="4"/>
      <c r="G3449" s="2">
        <v>8</v>
      </c>
      <c r="H3449" s="2">
        <v>60</v>
      </c>
      <c r="I3449" s="2">
        <v>89</v>
      </c>
      <c r="J3449" s="2">
        <v>3.55</v>
      </c>
      <c r="K3449" s="2">
        <v>42</v>
      </c>
      <c r="L3449" s="25">
        <f t="shared" si="154"/>
        <v>23.503026999999999</v>
      </c>
      <c r="M3449" s="2">
        <v>0.38</v>
      </c>
      <c r="N3449" s="2"/>
      <c r="O3449" s="2"/>
      <c r="P3449" s="2"/>
      <c r="Q3449" s="2"/>
      <c r="R3449" s="2"/>
      <c r="S3449" s="2"/>
      <c r="T3449" s="2"/>
      <c r="U3449" s="2"/>
      <c r="V3449" s="2"/>
      <c r="W3449" s="1" t="s">
        <v>496</v>
      </c>
      <c r="X3449" s="13">
        <v>41431</v>
      </c>
      <c r="Z3449" s="8">
        <v>0</v>
      </c>
      <c r="AA3449" s="1" t="s">
        <v>4173</v>
      </c>
      <c r="AD3449" s="2">
        <v>0.83</v>
      </c>
    </row>
    <row r="3450" spans="1:30" s="1" customFormat="1">
      <c r="A3450" s="2">
        <v>6</v>
      </c>
      <c r="B3450" s="9" t="str">
        <f t="shared" si="153"/>
        <v>Hi-Vi M6N</v>
      </c>
      <c r="C3450" s="3" t="s">
        <v>8</v>
      </c>
      <c r="D3450" s="3" t="s">
        <v>69</v>
      </c>
      <c r="E3450" s="42" t="s">
        <v>70</v>
      </c>
      <c r="F3450" s="4"/>
      <c r="G3450" s="2">
        <v>8</v>
      </c>
      <c r="H3450" s="2">
        <v>65</v>
      </c>
      <c r="I3450" s="2">
        <v>88</v>
      </c>
      <c r="J3450" s="2">
        <v>3.5</v>
      </c>
      <c r="K3450" s="2">
        <v>46</v>
      </c>
      <c r="L3450" s="25">
        <f t="shared" si="154"/>
        <v>17.839646999999999</v>
      </c>
      <c r="M3450" s="2">
        <v>0.45</v>
      </c>
      <c r="N3450" s="2"/>
      <c r="O3450" s="2"/>
      <c r="P3450" s="2"/>
      <c r="Q3450" s="2"/>
      <c r="R3450" s="2"/>
      <c r="S3450" s="2"/>
      <c r="T3450" s="2"/>
      <c r="U3450" s="2"/>
      <c r="V3450" s="2"/>
      <c r="W3450" s="1" t="s">
        <v>496</v>
      </c>
      <c r="X3450" s="13">
        <v>41431</v>
      </c>
      <c r="Z3450" s="8">
        <v>0</v>
      </c>
      <c r="AA3450" s="1" t="s">
        <v>4173</v>
      </c>
      <c r="AD3450" s="2">
        <v>0.63</v>
      </c>
    </row>
    <row r="3451" spans="1:30" s="1" customFormat="1">
      <c r="A3451" s="2">
        <v>6</v>
      </c>
      <c r="B3451" s="9" t="str">
        <f t="shared" si="153"/>
        <v>Hi-Vi M6A</v>
      </c>
      <c r="C3451" s="3" t="s">
        <v>8</v>
      </c>
      <c r="D3451" s="3" t="s">
        <v>71</v>
      </c>
      <c r="E3451" s="42" t="s">
        <v>72</v>
      </c>
      <c r="F3451" s="4"/>
      <c r="G3451" s="2">
        <v>8</v>
      </c>
      <c r="H3451" s="2">
        <v>45</v>
      </c>
      <c r="I3451" s="2">
        <v>88</v>
      </c>
      <c r="J3451" s="2">
        <v>3.5</v>
      </c>
      <c r="K3451" s="2">
        <v>47</v>
      </c>
      <c r="L3451" s="25">
        <f t="shared" si="154"/>
        <v>18.689154000000002</v>
      </c>
      <c r="M3451" s="2">
        <v>0.43</v>
      </c>
      <c r="N3451" s="2"/>
      <c r="O3451" s="2"/>
      <c r="P3451" s="2"/>
      <c r="Q3451" s="2"/>
      <c r="R3451" s="2"/>
      <c r="S3451" s="2"/>
      <c r="T3451" s="2"/>
      <c r="U3451" s="2"/>
      <c r="V3451" s="2"/>
      <c r="W3451" s="1" t="s">
        <v>496</v>
      </c>
      <c r="X3451" s="13">
        <v>41431</v>
      </c>
      <c r="Z3451" s="8">
        <v>0</v>
      </c>
      <c r="AA3451" s="1" t="s">
        <v>4173</v>
      </c>
      <c r="AD3451" s="2">
        <v>0.66</v>
      </c>
    </row>
    <row r="3452" spans="1:30" s="1" customFormat="1">
      <c r="A3452" s="2">
        <v>8</v>
      </c>
      <c r="B3452" s="9" t="str">
        <f t="shared" si="153"/>
        <v>Hi-Vi F8</v>
      </c>
      <c r="C3452" s="3" t="s">
        <v>8</v>
      </c>
      <c r="D3452" s="3" t="s">
        <v>144</v>
      </c>
      <c r="E3452" s="42" t="s">
        <v>145</v>
      </c>
      <c r="F3452" s="4"/>
      <c r="G3452" s="2">
        <v>8</v>
      </c>
      <c r="H3452" s="2">
        <v>80</v>
      </c>
      <c r="I3452" s="2">
        <v>88</v>
      </c>
      <c r="J3452" s="2">
        <v>5</v>
      </c>
      <c r="K3452" s="2">
        <v>33</v>
      </c>
      <c r="L3452" s="25">
        <f t="shared" si="154"/>
        <v>46.156546999999996</v>
      </c>
      <c r="M3452" s="2">
        <v>0.39</v>
      </c>
      <c r="N3452" s="2"/>
      <c r="O3452" s="2"/>
      <c r="P3452" s="2"/>
      <c r="Q3452" s="2"/>
      <c r="R3452" s="2"/>
      <c r="S3452" s="2"/>
      <c r="T3452" s="2"/>
      <c r="U3452" s="2"/>
      <c r="V3452" s="2"/>
      <c r="W3452" s="1" t="s">
        <v>496</v>
      </c>
      <c r="X3452" s="13">
        <v>41431</v>
      </c>
      <c r="Z3452" s="8">
        <v>0</v>
      </c>
      <c r="AA3452" s="1" t="s">
        <v>4173</v>
      </c>
      <c r="AD3452" s="2">
        <v>1.63</v>
      </c>
    </row>
    <row r="3453" spans="1:30" s="1" customFormat="1">
      <c r="A3453" s="2">
        <v>8</v>
      </c>
      <c r="B3453" s="9" t="str">
        <f t="shared" si="153"/>
        <v>Hi-Vi M8N</v>
      </c>
      <c r="C3453" s="3" t="s">
        <v>8</v>
      </c>
      <c r="D3453" s="3" t="s">
        <v>148</v>
      </c>
      <c r="E3453" s="42" t="s">
        <v>149</v>
      </c>
      <c r="F3453" s="4"/>
      <c r="G3453" s="2">
        <v>8</v>
      </c>
      <c r="H3453" s="2">
        <v>80</v>
      </c>
      <c r="I3453" s="2">
        <v>86</v>
      </c>
      <c r="J3453" s="2">
        <v>5.8</v>
      </c>
      <c r="K3453" s="2">
        <v>29</v>
      </c>
      <c r="L3453" s="25">
        <f t="shared" si="154"/>
        <v>53.518940999999998</v>
      </c>
      <c r="M3453" s="2">
        <v>0.45</v>
      </c>
      <c r="N3453" s="2"/>
      <c r="O3453" s="2"/>
      <c r="P3453" s="2"/>
      <c r="Q3453" s="2"/>
      <c r="R3453" s="2"/>
      <c r="S3453" s="2"/>
      <c r="T3453" s="2"/>
      <c r="U3453" s="2"/>
      <c r="V3453" s="2"/>
      <c r="W3453" s="1" t="s">
        <v>496</v>
      </c>
      <c r="X3453" s="13">
        <v>41431</v>
      </c>
      <c r="Z3453" s="8">
        <v>0</v>
      </c>
      <c r="AA3453" s="1" t="s">
        <v>4173</v>
      </c>
      <c r="AD3453" s="2">
        <v>1.89</v>
      </c>
    </row>
    <row r="3454" spans="1:30" s="1" customFormat="1">
      <c r="A3454" s="2">
        <v>8</v>
      </c>
      <c r="B3454" s="9" t="str">
        <f t="shared" si="153"/>
        <v>HI-VI M8A</v>
      </c>
      <c r="C3454" s="3" t="s">
        <v>28</v>
      </c>
      <c r="D3454" s="3" t="s">
        <v>146</v>
      </c>
      <c r="E3454" s="42" t="s">
        <v>147</v>
      </c>
      <c r="F3454" s="4"/>
      <c r="G3454" s="2">
        <v>8</v>
      </c>
      <c r="H3454" s="2">
        <v>80</v>
      </c>
      <c r="I3454" s="2">
        <v>87</v>
      </c>
      <c r="J3454" s="2">
        <v>5.8</v>
      </c>
      <c r="K3454" s="2">
        <v>30</v>
      </c>
      <c r="L3454" s="25">
        <f t="shared" si="154"/>
        <v>50.404082000000002</v>
      </c>
      <c r="M3454" s="2">
        <v>0.43</v>
      </c>
      <c r="N3454" s="2"/>
      <c r="O3454" s="2"/>
      <c r="P3454" s="2"/>
      <c r="Q3454" s="2"/>
      <c r="R3454" s="2"/>
      <c r="S3454" s="2"/>
      <c r="T3454" s="2"/>
      <c r="U3454" s="2"/>
      <c r="V3454" s="2"/>
      <c r="W3454" s="1" t="s">
        <v>496</v>
      </c>
      <c r="X3454" s="13">
        <v>41431</v>
      </c>
      <c r="Z3454" s="8">
        <v>0</v>
      </c>
      <c r="AA3454" s="1" t="s">
        <v>4173</v>
      </c>
      <c r="AD3454" s="2">
        <v>1.78</v>
      </c>
    </row>
    <row r="3455" spans="1:30" s="1" customFormat="1">
      <c r="A3455" s="2">
        <v>8</v>
      </c>
      <c r="B3455" s="9" t="str">
        <f t="shared" si="153"/>
        <v>Hi-Vi D8.8</v>
      </c>
      <c r="C3455" s="3" t="s">
        <v>8</v>
      </c>
      <c r="D3455" s="3" t="s">
        <v>150</v>
      </c>
      <c r="E3455" s="42" t="s">
        <v>151</v>
      </c>
      <c r="F3455" s="4"/>
      <c r="G3455" s="2">
        <v>8</v>
      </c>
      <c r="H3455" s="2">
        <v>150</v>
      </c>
      <c r="I3455" s="2">
        <v>87</v>
      </c>
      <c r="J3455" s="2">
        <v>8.3000000000000007</v>
      </c>
      <c r="K3455" s="2">
        <v>30</v>
      </c>
      <c r="L3455" s="25">
        <f t="shared" si="154"/>
        <v>47.006053999999999</v>
      </c>
      <c r="M3455" s="2">
        <v>0.38</v>
      </c>
      <c r="N3455" s="2"/>
      <c r="O3455" s="2"/>
      <c r="P3455" s="2"/>
      <c r="Q3455" s="2"/>
      <c r="R3455" s="2"/>
      <c r="S3455" s="2"/>
      <c r="T3455" s="2"/>
      <c r="U3455" s="2"/>
      <c r="V3455" s="2"/>
      <c r="W3455" s="1" t="s">
        <v>496</v>
      </c>
      <c r="X3455" s="13">
        <v>41431</v>
      </c>
      <c r="Z3455" s="8">
        <v>0</v>
      </c>
      <c r="AA3455" s="1" t="s">
        <v>4173</v>
      </c>
      <c r="AD3455" s="2">
        <v>1.66</v>
      </c>
    </row>
    <row r="3456" spans="1:30" s="1" customFormat="1">
      <c r="A3456" s="2">
        <v>10</v>
      </c>
      <c r="B3456" s="9" t="str">
        <f t="shared" si="153"/>
        <v>HI-VI F10</v>
      </c>
      <c r="C3456" s="3" t="s">
        <v>28</v>
      </c>
      <c r="D3456" s="3" t="s">
        <v>186</v>
      </c>
      <c r="E3456" s="42" t="s">
        <v>187</v>
      </c>
      <c r="F3456" s="4"/>
      <c r="G3456" s="2">
        <v>8</v>
      </c>
      <c r="H3456" s="2">
        <v>120</v>
      </c>
      <c r="I3456" s="2">
        <v>90</v>
      </c>
      <c r="J3456" s="2">
        <v>6.5</v>
      </c>
      <c r="K3456" s="2">
        <v>28</v>
      </c>
      <c r="L3456" s="25">
        <f t="shared" si="154"/>
        <v>85.517037999999999</v>
      </c>
      <c r="M3456" s="2">
        <v>0.31</v>
      </c>
      <c r="N3456" s="2"/>
      <c r="O3456" s="2"/>
      <c r="P3456" s="2"/>
      <c r="Q3456" s="2"/>
      <c r="R3456" s="2"/>
      <c r="S3456" s="2"/>
      <c r="T3456" s="2"/>
      <c r="U3456" s="2"/>
      <c r="V3456" s="2"/>
      <c r="W3456" s="1" t="s">
        <v>496</v>
      </c>
      <c r="X3456" s="13">
        <v>41431</v>
      </c>
      <c r="Z3456" s="8">
        <v>0</v>
      </c>
      <c r="AA3456" s="1" t="s">
        <v>4173</v>
      </c>
      <c r="AD3456" s="2">
        <v>3.02</v>
      </c>
    </row>
    <row r="3457" spans="1:30" s="1" customFormat="1">
      <c r="A3457" s="2">
        <v>10</v>
      </c>
      <c r="B3457" s="9" t="str">
        <f t="shared" si="153"/>
        <v>HI-VI D10.8</v>
      </c>
      <c r="C3457" s="3" t="s">
        <v>28</v>
      </c>
      <c r="D3457" s="3" t="s">
        <v>188</v>
      </c>
      <c r="E3457" s="42" t="s">
        <v>189</v>
      </c>
      <c r="F3457" s="4"/>
      <c r="G3457" s="2">
        <v>8</v>
      </c>
      <c r="H3457" s="2">
        <v>150</v>
      </c>
      <c r="I3457" s="2">
        <v>87</v>
      </c>
      <c r="J3457" s="2">
        <v>8.3000000000000007</v>
      </c>
      <c r="K3457" s="2">
        <v>20</v>
      </c>
      <c r="L3457" s="25">
        <f t="shared" si="154"/>
        <v>211.24407400000001</v>
      </c>
      <c r="M3457" s="2">
        <v>0.4</v>
      </c>
      <c r="N3457" s="2"/>
      <c r="O3457" s="2"/>
      <c r="P3457" s="2"/>
      <c r="Q3457" s="2"/>
      <c r="R3457" s="2"/>
      <c r="S3457" s="2"/>
      <c r="T3457" s="2"/>
      <c r="U3457" s="2"/>
      <c r="V3457" s="2"/>
      <c r="W3457" s="1" t="s">
        <v>496</v>
      </c>
      <c r="X3457" s="13">
        <v>41431</v>
      </c>
      <c r="Z3457" s="8">
        <v>0</v>
      </c>
      <c r="AA3457" s="1" t="s">
        <v>4173</v>
      </c>
      <c r="AD3457" s="2">
        <v>7.46</v>
      </c>
    </row>
    <row r="3458" spans="1:30" s="1" customFormat="1">
      <c r="A3458" s="2">
        <v>10</v>
      </c>
      <c r="B3458" s="9" t="str">
        <f t="shared" ref="B3458:B3459" si="155">CONCATENATE(C3458,CHAR(32),D3458)</f>
        <v>HI-VI SP10</v>
      </c>
      <c r="C3458" s="3" t="s">
        <v>28</v>
      </c>
      <c r="D3458" s="3" t="s">
        <v>190</v>
      </c>
      <c r="E3458" s="42" t="s">
        <v>191</v>
      </c>
      <c r="F3458" s="4"/>
      <c r="G3458" s="2">
        <v>4</v>
      </c>
      <c r="H3458" s="2">
        <v>500</v>
      </c>
      <c r="I3458" s="2">
        <v>84</v>
      </c>
      <c r="J3458" s="2">
        <v>15.5</v>
      </c>
      <c r="K3458" s="2">
        <v>34</v>
      </c>
      <c r="L3458" s="25">
        <f t="shared" si="154"/>
        <v>16.99014</v>
      </c>
      <c r="M3458" s="2">
        <v>0.56999999999999995</v>
      </c>
      <c r="N3458" s="2"/>
      <c r="O3458" s="2"/>
      <c r="P3458" s="2"/>
      <c r="Q3458" s="2"/>
      <c r="R3458" s="2"/>
      <c r="S3458" s="2"/>
      <c r="T3458" s="2"/>
      <c r="U3458" s="2"/>
      <c r="V3458" s="2"/>
      <c r="W3458" s="1" t="s">
        <v>496</v>
      </c>
      <c r="X3458" s="13">
        <v>41431</v>
      </c>
      <c r="Z3458" s="8">
        <v>0</v>
      </c>
      <c r="AA3458" s="1" t="s">
        <v>4173</v>
      </c>
      <c r="AD3458" s="2">
        <v>0.6</v>
      </c>
    </row>
    <row r="3459" spans="1:30" s="1" customFormat="1">
      <c r="A3459" s="2">
        <v>12</v>
      </c>
      <c r="B3459" s="9" t="str">
        <f t="shared" si="155"/>
        <v>HI-VI F12</v>
      </c>
      <c r="C3459" s="3" t="s">
        <v>28</v>
      </c>
      <c r="D3459" s="3" t="s">
        <v>218</v>
      </c>
      <c r="E3459" s="42" t="s">
        <v>486</v>
      </c>
      <c r="F3459" s="4"/>
      <c r="G3459" s="2">
        <v>8</v>
      </c>
      <c r="H3459" s="2">
        <v>200</v>
      </c>
      <c r="I3459" s="2">
        <v>90</v>
      </c>
      <c r="J3459" s="2">
        <v>6.5</v>
      </c>
      <c r="K3459" s="2">
        <v>29</v>
      </c>
      <c r="L3459" s="25">
        <f t="shared" si="154"/>
        <v>124.59436000000001</v>
      </c>
      <c r="M3459" s="2">
        <v>0.39</v>
      </c>
      <c r="N3459" s="2"/>
      <c r="O3459" s="2"/>
      <c r="P3459" s="2"/>
      <c r="Q3459" s="2"/>
      <c r="R3459" s="2"/>
      <c r="S3459" s="2"/>
      <c r="T3459" s="2"/>
      <c r="U3459" s="2"/>
      <c r="V3459" s="2"/>
      <c r="W3459" s="1" t="s">
        <v>496</v>
      </c>
      <c r="X3459" s="13">
        <v>41431</v>
      </c>
      <c r="Z3459" s="8">
        <v>0</v>
      </c>
      <c r="AA3459" s="1" t="s">
        <v>4173</v>
      </c>
      <c r="AD3459" s="2">
        <v>4.4000000000000004</v>
      </c>
    </row>
  </sheetData>
  <hyperlinks>
    <hyperlink ref="C964" r:id="rId1" tooltip="Fs/QES (=Efficiency Bandwith Product, EBP). Select to sort" display="http://www.thielesmall.com/?diam=31.5&amp;type=0&amp;brand=Select&amp;use=0&amp;feat=0&amp;prod=0&amp;form=0&amp;order=X"/>
    <hyperlink ref="D964" r:id="rId2" tooltip="Vas in Liters. Select to sort" display="http://www.thielesmall.com/?diam=31.5&amp;type=0&amp;brand=Select&amp;use=0&amp;feat=0&amp;prod=0&amp;form=0&amp;order=Vas"/>
    <hyperlink ref="L964" r:id="rId3" tooltip="Nominal free air resonance frequency. Select to sort" display="http://www.thielesmall.com/?diam=31.5&amp;type=0&amp;brand=Select&amp;use=0&amp;feat=0&amp;prod=0&amp;form=0&amp;order=Fs"/>
    <hyperlink ref="M964" r:id="rId4" tooltip="Sensitivity, SPL in dB at 1 m. Select to sort" display="http://www.thielesmall.com/?diam=31.5&amp;type=0&amp;brand=Select&amp;use=0&amp;feat=0&amp;prod=0&amp;form=0&amp;order=Sensitivity"/>
    <hyperlink ref="K964" r:id="rId5" tooltip="Nominal maximum power. Note that different brands specify this in different ways. Different brands specify this in different ways; RMS, continous, max, peak etc. The values are therefore not directly comparable. Select to sort" display="http://www.thielesmall.com/?diam=31.5&amp;type=0&amp;brand=Select&amp;use=0&amp;feat=0&amp;prod=0&amp;form=0&amp;order=Maxpower"/>
    <hyperlink ref="I964" r:id="rId6" tooltip="Xmax in mm (half of peak to peak). Select to sort" display="http://www.thielesmall.com/?diam=31.5&amp;type=0&amp;brand=Select&amp;use=0&amp;feat=0&amp;prod=0&amp;form=0&amp;order=Xmax"/>
    <hyperlink ref="E2784" r:id="rId7"/>
    <hyperlink ref="E2785" r:id="rId8"/>
    <hyperlink ref="E2786" r:id="rId9"/>
    <hyperlink ref="E2787" r:id="rId10"/>
    <hyperlink ref="E2788" r:id="rId11"/>
    <hyperlink ref="E2789" r:id="rId12"/>
    <hyperlink ref="E2790" r:id="rId13"/>
    <hyperlink ref="E2791" r:id="rId14"/>
    <hyperlink ref="E2792" r:id="rId15"/>
    <hyperlink ref="E2793" r:id="rId16"/>
    <hyperlink ref="E2794" r:id="rId17"/>
    <hyperlink ref="E2795" r:id="rId18"/>
    <hyperlink ref="E2796" r:id="rId19"/>
    <hyperlink ref="E2797" r:id="rId20"/>
    <hyperlink ref="E2798" r:id="rId21"/>
    <hyperlink ref="E2799" r:id="rId22"/>
    <hyperlink ref="E2800" r:id="rId23"/>
    <hyperlink ref="E2801" r:id="rId24"/>
    <hyperlink ref="E2802" r:id="rId25"/>
    <hyperlink ref="E2803" r:id="rId26"/>
    <hyperlink ref="E2804" r:id="rId27"/>
    <hyperlink ref="E2805" r:id="rId28"/>
    <hyperlink ref="E2806" r:id="rId29"/>
    <hyperlink ref="E2807" r:id="rId30"/>
    <hyperlink ref="E2808" r:id="rId31"/>
    <hyperlink ref="E2809" r:id="rId32"/>
    <hyperlink ref="E2810" r:id="rId33"/>
    <hyperlink ref="E2811" r:id="rId34"/>
    <hyperlink ref="E2812" r:id="rId35"/>
    <hyperlink ref="E2813" r:id="rId36"/>
    <hyperlink ref="E2814" r:id="rId37"/>
    <hyperlink ref="E2815" r:id="rId38"/>
    <hyperlink ref="E2816" r:id="rId39"/>
    <hyperlink ref="E2817" r:id="rId40"/>
    <hyperlink ref="E2818" r:id="rId41"/>
    <hyperlink ref="E2819" r:id="rId42"/>
    <hyperlink ref="E2820" r:id="rId43"/>
    <hyperlink ref="E2821" r:id="rId44"/>
    <hyperlink ref="E2822" r:id="rId45"/>
    <hyperlink ref="E2823" r:id="rId46"/>
    <hyperlink ref="E2824" r:id="rId47"/>
    <hyperlink ref="E2825" r:id="rId48"/>
    <hyperlink ref="E2826" r:id="rId49"/>
    <hyperlink ref="E2827" r:id="rId50"/>
    <hyperlink ref="E2828" r:id="rId51"/>
    <hyperlink ref="E2829" r:id="rId52"/>
    <hyperlink ref="E2830" r:id="rId53"/>
    <hyperlink ref="E2831" r:id="rId54"/>
    <hyperlink ref="E2832" r:id="rId55"/>
    <hyperlink ref="E2833" r:id="rId56"/>
    <hyperlink ref="E2834" r:id="rId57"/>
    <hyperlink ref="E2835" r:id="rId58"/>
    <hyperlink ref="E2836" r:id="rId59"/>
    <hyperlink ref="E2837" r:id="rId60"/>
    <hyperlink ref="E2838" r:id="rId61"/>
    <hyperlink ref="E2839" r:id="rId62"/>
    <hyperlink ref="E2840" r:id="rId63"/>
    <hyperlink ref="E2841" r:id="rId64"/>
    <hyperlink ref="E2842" r:id="rId65"/>
    <hyperlink ref="E2843" r:id="rId66"/>
    <hyperlink ref="E2844" r:id="rId67"/>
    <hyperlink ref="E2845" r:id="rId68"/>
    <hyperlink ref="E2846" r:id="rId69"/>
    <hyperlink ref="E2847" r:id="rId70"/>
    <hyperlink ref="E2848" r:id="rId71"/>
    <hyperlink ref="E2849" r:id="rId72"/>
    <hyperlink ref="E2850" r:id="rId73"/>
    <hyperlink ref="E2851" r:id="rId74"/>
    <hyperlink ref="E2852" r:id="rId75"/>
    <hyperlink ref="E2853" r:id="rId76"/>
    <hyperlink ref="E2855" r:id="rId77" display="http://www.mcmelectronics.com/product/55-2805"/>
    <hyperlink ref="E2856" r:id="rId78" display="http://www.mcmelectronics.com/product/55-2810"/>
    <hyperlink ref="E2857" r:id="rId79" display="http://www.mcmelectronics.com/product/55-2820"/>
    <hyperlink ref="E2858" r:id="rId80" display="http://www.mcmelectronics.com/product/55-2830"/>
    <hyperlink ref="E2859" r:id="rId81" display="http://www.mcmelectronics.com/product/55-2835"/>
    <hyperlink ref="E2860" r:id="rId82" display="http://www.mcmelectronics.com/product/55-2845"/>
    <hyperlink ref="E2861" r:id="rId83" display="http://www.mcmelectronics.com/product/55-2850"/>
    <hyperlink ref="E2862" r:id="rId84" display="http://www.mcmelectronics.com/product/55-2855"/>
    <hyperlink ref="E2863" r:id="rId85" display="http://www.mcmelectronics.com/product/55-2860"/>
    <hyperlink ref="E2864" r:id="rId86" display="http://www.mcmelectronics.com/product/55-2865"/>
    <hyperlink ref="E2865" r:id="rId87" display="http://www.mcmelectronics.com/product/55-2870"/>
    <hyperlink ref="E2866" r:id="rId88" display="http://www.mcmelectronics.com/product/55-2875"/>
    <hyperlink ref="E2867" r:id="rId89" display="http://www.mcmelectronics.com/product/55-2880"/>
    <hyperlink ref="E2868" r:id="rId90" display="http://www.mcmelectronics.com/product/55-3100"/>
    <hyperlink ref="E2869" r:id="rId91" display="http://www.mcmelectronics.com/product/55-3105"/>
    <hyperlink ref="E2870" r:id="rId92" display="http://www.mcmelectronics.com/product/55-3110"/>
    <hyperlink ref="E2871" r:id="rId93" display="http://www.mcmelectronics.com/product/55-3120"/>
    <hyperlink ref="E2872" r:id="rId94" display="http://www.mcmelectronics.com/product/55-3125"/>
    <hyperlink ref="E2873" r:id="rId95" display="http://www.mcmelectronics.com/product/55-3130"/>
    <hyperlink ref="E2874" r:id="rId96" display="http://www.mcmelectronics.com/product/55-3135"/>
    <hyperlink ref="E2875" r:id="rId97" display="http://www.mcmelectronics.com/product/55-3140"/>
    <hyperlink ref="E2876" r:id="rId98" display="http://www.mcmelectronics.com/product/55-3165"/>
    <hyperlink ref="E2877" r:id="rId99" display="http://www.mcmelectronics.com/product/55-3170"/>
    <hyperlink ref="E2878" r:id="rId100" display="http://www.mcmelectronics.com/product/55-3175"/>
    <hyperlink ref="E2879" r:id="rId101" display="http://www.mcmelectronics.com/product/55-3180"/>
    <hyperlink ref="E2880" r:id="rId102" display="http://www.mcmelectronics.com/product/55-3250"/>
    <hyperlink ref="E2881" r:id="rId103" display="http://www.mcmelectronics.com/product/55-3255"/>
    <hyperlink ref="E2882" r:id="rId104" display="http://www.mcmelectronics.com/product/55-3260"/>
    <hyperlink ref="E2883" r:id="rId105" display="http://www.mcmelectronics.com/product/55-3265"/>
    <hyperlink ref="E2884" r:id="rId106" display="http://www.mcmelectronics.com/product/55-3270"/>
    <hyperlink ref="E2885" r:id="rId107" display="http://www.mcmelectronics.com/product/55-3275"/>
    <hyperlink ref="E2886" r:id="rId108" display="http://www.mcmelectronics.com/product/55-3280"/>
    <hyperlink ref="E2887" r:id="rId109" display="http://www.mcmelectronics.com/product/55-1906"/>
    <hyperlink ref="E2888" r:id="rId110" display="http://www.mcmelectronics.com/product/55-1907"/>
    <hyperlink ref="E2889" r:id="rId111" display="http://www.mcmelectronics.com/product/55-1908"/>
    <hyperlink ref="E2890" r:id="rId112" display="http://www.mcmelectronics.com/product/55-1170"/>
    <hyperlink ref="E2891" r:id="rId113" display="http://www.mcmelectronics.com/product/55-1185"/>
    <hyperlink ref="E2892" r:id="rId114" display="http://www.mcmelectronics.com/product/55-1190"/>
    <hyperlink ref="E2893" r:id="rId115" display="http://www.mcmelectronics.com/product/55-1195"/>
    <hyperlink ref="E2894" r:id="rId116" display="http://www.mcmelectronics.com/product/55-1205"/>
    <hyperlink ref="E2895" r:id="rId117" display="http://www.mcmelectronics.com/product/55-1215"/>
    <hyperlink ref="E2896" r:id="rId118" display="http://www.mcmelectronics.com/product/55-1220"/>
    <hyperlink ref="E2897" r:id="rId119" display="http://www.mcmelectronics.com/product/55-1240"/>
    <hyperlink ref="E2898" r:id="rId120" display="http://www.mcmelectronics.com/product/55-1250"/>
    <hyperlink ref="E2899" r:id="rId121" display="http://www.mcmelectronics.com/product/55-1255"/>
    <hyperlink ref="E2900" r:id="rId122" display="http://www.mcmelectronics.com/product/55-1295"/>
    <hyperlink ref="E2901" r:id="rId123" display="http://www.mcmelectronics.com/product/55-1300"/>
    <hyperlink ref="E2902" r:id="rId124" display="http://www.mcmelectronics.com/product/55-1305"/>
    <hyperlink ref="E2903" r:id="rId125" display="http://www.mcmelectronics.com/product/55-1455"/>
    <hyperlink ref="E2904" r:id="rId126" display="http://www.mcmelectronics.com/product/55-1465"/>
    <hyperlink ref="E2905" r:id="rId127" display="http://www.mcmelectronics.com/product/55-1515"/>
    <hyperlink ref="E2906" r:id="rId128" display="http://www.mcmelectronics.com/product/55-1520"/>
    <hyperlink ref="E2907" r:id="rId129" display="http://www.mcmelectronics.com/product/55-1525"/>
    <hyperlink ref="E2908" r:id="rId130" display="http://www.mcmelectronics.com/product/55-1545"/>
    <hyperlink ref="E2909" r:id="rId131" display="http://www.mcmelectronics.com/product/55-1550"/>
    <hyperlink ref="E2910" r:id="rId132" display="http://www.mcmelectronics.com/product/55-1555"/>
    <hyperlink ref="E2911" r:id="rId133" display="http://www.mcmelectronics.com/product/55-1595"/>
    <hyperlink ref="E2912" r:id="rId134" display="http://www.mcmelectronics.com/product/55-1600"/>
    <hyperlink ref="E2913" r:id="rId135" display="http://www.mcmelectronics.com/product/55-1605"/>
    <hyperlink ref="E2914" r:id="rId136" display="http://www.mcmelectronics.com/product/55-1732"/>
    <hyperlink ref="E2915" r:id="rId137" display="http://www.mcmelectronics.com/product/55-1853"/>
    <hyperlink ref="E2916" r:id="rId138" display="http://www.mcmelectronics.com/product/55-1855"/>
    <hyperlink ref="E2917" r:id="rId139" display="http://www.mcmelectronics.com/product/55-1856"/>
    <hyperlink ref="E2918" r:id="rId140" display="http://www.mcmelectronics.com/product/55-1860"/>
    <hyperlink ref="E2919" r:id="rId141" display="http://www.mcmelectronics.com/product/55-1862"/>
    <hyperlink ref="E2920" r:id="rId142" display="http://www.mcmelectronics.com/product/55-1870"/>
    <hyperlink ref="E2921" r:id="rId143" display="http://www.mcmelectronics.com/product/55-1875"/>
    <hyperlink ref="E2922" r:id="rId144" display="http://www.mcmelectronics.com/product/55-1880"/>
    <hyperlink ref="E2923" r:id="rId145" display="http://www.mcmelectronics.com/product/55-1950"/>
    <hyperlink ref="E2924" r:id="rId146" display="http://www.mcmelectronics.com/product/55-2421"/>
    <hyperlink ref="E2925" r:id="rId147" display="http://www.mcmelectronics.com/product/55-2669"/>
    <hyperlink ref="E2926" r:id="rId148" display="http://www.mcmelectronics.com/product/55-2950"/>
    <hyperlink ref="E2927" r:id="rId149" display="http://www.mcmelectronics.com/product/55-2951"/>
    <hyperlink ref="E2928" r:id="rId150" display="http://www.mcmelectronics.com/product/55-2952"/>
    <hyperlink ref="E2929" r:id="rId151" display="http://www.mcmelectronics.com/product/55-2953"/>
    <hyperlink ref="E2930" r:id="rId152" display="http://www.mcmelectronics.com/product/55-2954"/>
    <hyperlink ref="E2931" r:id="rId153" display="http://www.mcmelectronics.com/product/55-2960"/>
    <hyperlink ref="E2932" r:id="rId154" display="http://www.mcmelectronics.com/product/55-2961"/>
    <hyperlink ref="E2933" r:id="rId155" display="http://www.mcmelectronics.com/product/55-2962"/>
    <hyperlink ref="E2934" r:id="rId156" display="http://www.mcmelectronics.com/product/55-2963"/>
    <hyperlink ref="E2935" r:id="rId157" display="http://www.mcmelectronics.com/product/55-2964"/>
    <hyperlink ref="E2936" r:id="rId158" display="http://www.mcmelectronics.com/product/55-2970"/>
    <hyperlink ref="E2937" r:id="rId159" display="http://www.mcmelectronics.com/product/55-2971"/>
    <hyperlink ref="E2938" r:id="rId160" display="http://www.mcmelectronics.com/product/55-2972"/>
    <hyperlink ref="E2939" r:id="rId161" display="http://www.mcmelectronics.com/product/55-2973"/>
    <hyperlink ref="E2940" r:id="rId162" display="http://www.mcmelectronics.com/product/55-2974"/>
    <hyperlink ref="E2941" r:id="rId163" display="http://www.mcmelectronics.com/product/55-2981"/>
    <hyperlink ref="E2942" r:id="rId164" display="http://www.mcmelectronics.com/product/55-2982"/>
    <hyperlink ref="E2943" r:id="rId165" display="http://www.mcmelectronics.com/product/55-2983"/>
    <hyperlink ref="E2944" r:id="rId166" display="http://www.mcmelectronics.com/product/55-2984"/>
    <hyperlink ref="E2945" r:id="rId167" display="http://www.mcmelectronics.com/product/55-2985"/>
    <hyperlink ref="E2946" r:id="rId168" display="http://www.mcmelectronics.com/product/55-3185"/>
    <hyperlink ref="E2947" r:id="rId169" display="http://www.mcmelectronics.com/product/55-3190"/>
    <hyperlink ref="E2948" r:id="rId170" display="http://www.mcmelectronics.com/product/55-3550"/>
    <hyperlink ref="E2949" r:id="rId171" display="http://www.mcmelectronics.com/product/55-3840"/>
    <hyperlink ref="E2950" r:id="rId172" display="http://www.mcmelectronics.com/product/55-3853"/>
    <hyperlink ref="E2951" r:id="rId173" display="http://www.mcmelectronics.com/product/55-3862"/>
    <hyperlink ref="E2952" r:id="rId174" display="http://www.mcmelectronics.com/product/55-3870"/>
    <hyperlink ref="E2953" r:id="rId175" display="http://www.mcmelectronics.com/product/55-2350"/>
    <hyperlink ref="E2954" r:id="rId176" display="http://www.mcmelectronics.com/product/55-2351"/>
    <hyperlink ref="E2955" r:id="rId177" display="http://www.mcmelectronics.com/product/55-2352"/>
    <hyperlink ref="E2956" r:id="rId178" display="http://www.mcmelectronics.com/product/55-2353"/>
    <hyperlink ref="E2957" r:id="rId179" display="http://www.mcmelectronics.com/product/55-2354"/>
    <hyperlink ref="E2958" r:id="rId180" display="http://www.mcmelectronics.com/product/55-2355"/>
    <hyperlink ref="E2959" r:id="rId181" display="http://www.mcmelectronics.com/product/55-2360"/>
    <hyperlink ref="E2960" r:id="rId182" display="http://www.mcmelectronics.com/product/55-2361"/>
    <hyperlink ref="E2961" r:id="rId183" display="http://www.mcmelectronics.com/product/55-2362"/>
    <hyperlink ref="E2962" r:id="rId184" display="http://www.mcmelectronics.com/product/55-2364"/>
    <hyperlink ref="E2963" r:id="rId185" display="http://www.mcmelectronics.com/product/55-2365"/>
    <hyperlink ref="E2964" r:id="rId186" display="http://www.mcmelectronics.com/product/55-2366"/>
    <hyperlink ref="E2965" r:id="rId187" display="http://www.mcmelectronics.com/product/55-2690"/>
    <hyperlink ref="E2966" r:id="rId188" display="http://www.mcmelectronics.com/product/55-2691"/>
    <hyperlink ref="E2967" r:id="rId189" display="http://www.mcmelectronics.com/product/55-2695"/>
    <hyperlink ref="E2968" r:id="rId190" display="http://www.mcmelectronics.com/product/55-2696"/>
    <hyperlink ref="E2969" r:id="rId191" display="http://www.mcmelectronics.com/product/55-2770"/>
    <hyperlink ref="E2970" r:id="rId192" display="http://www.mcmelectronics.com/product/55-2775"/>
    <hyperlink ref="E2971" r:id="rId193" display="http://www.mcmelectronics.com/product/55-2780"/>
    <hyperlink ref="E2972" r:id="rId194" display="http://www.mcmelectronics.com/product/55-3003"/>
    <hyperlink ref="E2973" r:id="rId195" display="http://www.mcmelectronics.com/product/55-3004"/>
    <hyperlink ref="E2974" r:id="rId196" display="http://www.mcmelectronics.com/product/55-3005"/>
    <hyperlink ref="E2975" r:id="rId197" display="http://www.mcmelectronics.com/product/55-3010"/>
    <hyperlink ref="E2976" r:id="rId198" display="http://www.mcmelectronics.com/product/55-3011"/>
    <hyperlink ref="E2977" r:id="rId199" display="http://www.mcmelectronics.com/product/55-3015"/>
    <hyperlink ref="E2978" r:id="rId200" display="http://www.mcmelectronics.com/product/55-3020"/>
    <hyperlink ref="E2979" r:id="rId201" display="http://www.mcmelectronics.com/product/55-3021"/>
    <hyperlink ref="E2980" r:id="rId202" display="http://www.mcmelectronics.com/product/55-3022"/>
    <hyperlink ref="E2981" r:id="rId203" display="http://www.mcmelectronics.com/product/55-2370"/>
    <hyperlink ref="E2982" r:id="rId204" display="http://www.mcmelectronics.com/product/55-2371"/>
    <hyperlink ref="E2983" r:id="rId205" display="http://www.mcmelectronics.com/product/55-2372"/>
    <hyperlink ref="E2984" r:id="rId206" display="http://www.mcmelectronics.com/product/55-2373"/>
    <hyperlink ref="E2985" r:id="rId207" display="http://www.mcmelectronics.com/product/55-2516"/>
    <hyperlink ref="E2986" r:id="rId208" display="http://www.mcmelectronics.com/product/55-2517"/>
    <hyperlink ref="E2987" r:id="rId209" display="http://www.mcmelectronics.com/product/55-2520"/>
    <hyperlink ref="E2988" r:id="rId210" display="http://www.mcmelectronics.com/product/55-2631"/>
    <hyperlink ref="E2989" r:id="rId211" display="http://www.mcmelectronics.com/product/55-2633"/>
    <hyperlink ref="E2990" r:id="rId212" display="http://www.mcmelectronics.com/product/55-2635"/>
    <hyperlink ref="E2991" r:id="rId213" display="http://www.mcmelectronics.com/product/55-3305"/>
    <hyperlink ref="E2992" r:id="rId214" display="http://www.mcmelectronics.com/product/55-3310"/>
    <hyperlink ref="E2993" r:id="rId215" display="http://www.mcmelectronics.com/product/55-3320"/>
    <hyperlink ref="E2994" r:id="rId216" display="http://www.mcmelectronics.com/product/55-3325"/>
    <hyperlink ref="E2995" r:id="rId217" display="http://www.mcmelectronics.com/product/55-3340"/>
    <hyperlink ref="E2996" r:id="rId218" display="http://www.mcmelectronics.com/product/55-3345"/>
    <hyperlink ref="E2997" r:id="rId219" display="http://www.mcmelectronics.com/product/55-3350"/>
    <hyperlink ref="E2998" r:id="rId220" display="http://www.mcmelectronics.com/product/55-3355"/>
    <hyperlink ref="E2999" r:id="rId221" display="http://www.mcmelectronics.com/product/55-3360"/>
    <hyperlink ref="E2854" r:id="rId222" display="http://www.mcmelectronics.com/product/55-2800"/>
    <hyperlink ref="E3000" r:id="rId223" display="http://www.parts-express.com/pe/showdetl.cfm?&amp;Partnumber=264-1114"/>
    <hyperlink ref="E3001" r:id="rId224" display="http://www.parts-express.com/pe/showdetl.cfm?&amp;Partnumber=264-1116"/>
    <hyperlink ref="E3002" r:id="rId225" display="http://www.parts-express.com/pe/showdetl.cfm?&amp;Partnumber=264-833"/>
    <hyperlink ref="E3003" r:id="rId226" display="http://www.parts-express.com/pe/showdetl.cfm?&amp;Partnumber=264-854"/>
    <hyperlink ref="E3004" r:id="rId227" display="http://www.parts-express.com/pe/showdetl.cfm?&amp;Partnumber=264-855"/>
    <hyperlink ref="E3005" r:id="rId228" display="http://www.parts-express.com/pe/showdetl.cfm?&amp;Partnumber=264-862"/>
    <hyperlink ref="E3006" r:id="rId229" display="http://www.parts-express.com/pe/showdetl.cfm?&amp;Partnumber=264-892"/>
    <hyperlink ref="E3007" r:id="rId230" display="http://www.parts-express.com/pe/showdetl.cfm?&amp;Partnumber=264-895"/>
    <hyperlink ref="E3008" r:id="rId231" display="http://www.parts-express.com/pe/showdetl.cfm?&amp;Partnumber=264-896"/>
    <hyperlink ref="E3009" r:id="rId232" display="http://www.parts-express.com/pe/showdetl.cfm?&amp;Partnumber=264-907"/>
    <hyperlink ref="E3010" r:id="rId233" display="http://www.parts-express.com/pe/showdetl.cfm?&amp;Partnumber=290-272"/>
    <hyperlink ref="E3011" r:id="rId234" display="http://www.parts-express.com/pe/showdetl.cfm?&amp;Partnumber=290-274"/>
    <hyperlink ref="E3012" r:id="rId235" display="http://www.parts-express.com/pe/showdetl.cfm?&amp;Partnumber=290-276"/>
    <hyperlink ref="E3013" r:id="rId236" display="http://www.parts-express.com/pe/showdetl.cfm?&amp;Partnumber=290-312"/>
    <hyperlink ref="E3014" r:id="rId237" display="http://www.parts-express.com/pe/showdetl.cfm?&amp;Partnumber=290-322"/>
    <hyperlink ref="E3015" r:id="rId238" display="http://www.parts-express.com/pe/showdetl.cfm?&amp;Partnumber=290-332"/>
    <hyperlink ref="E3016" r:id="rId239" display="http://www.parts-express.com/pe/showdetl.cfm?&amp;Partnumber=290-336"/>
    <hyperlink ref="E3017" r:id="rId240" display="http://www.parts-express.com/pe/showdetl.cfm?&amp;Partnumber=293-480"/>
    <hyperlink ref="E3018" r:id="rId241" display="http://www.parts-express.com/pe/showdetl.cfm?&amp;Partnumber=293-481"/>
    <hyperlink ref="E3019" r:id="rId242" display="http://www.parts-express.com/pe/showdetl.cfm?&amp;Partnumber=293-482"/>
    <hyperlink ref="E3020" r:id="rId243" display="http://www.parts-express.com/pe/showdetl.cfm?&amp;Partnumber=293-483"/>
    <hyperlink ref="E3021" r:id="rId244" display="http://www.parts-express.com/pe/showdetl.cfm?&amp;Partnumber=293-484"/>
    <hyperlink ref="E3022" r:id="rId245" display="http://www.parts-express.com/pe/showdetl.cfm?&amp;Partnumber=293-638"/>
    <hyperlink ref="E3023" r:id="rId246" display="http://www.parts-express.com/pe/showdetl.cfm?&amp;Partnumber=293-642"/>
    <hyperlink ref="E3024" r:id="rId247" display="http://www.parts-express.com/pe/showdetl.cfm?&amp;Partnumber=293-650"/>
    <hyperlink ref="E3025" r:id="rId248" display="http://www.parts-express.com/pe/showdetl.cfm?&amp;Partnumber=293-656"/>
    <hyperlink ref="E3026" r:id="rId249" display="http://www.parts-express.com/pe/showdetl.cfm?&amp;Partnumber=293-657"/>
    <hyperlink ref="E3027" r:id="rId250" display="http://www.parts-express.com/pe/showdetl.cfm?&amp;Partnumber=293-662"/>
    <hyperlink ref="E3028" r:id="rId251" display="http://www.parts-express.com/pe/showdetl.cfm?&amp;Partnumber=293-666"/>
    <hyperlink ref="E3029" r:id="rId252" display="http://www.parts-express.com/pe/showdetl.cfm?&amp;Partnumber=295-200"/>
    <hyperlink ref="E3030" r:id="rId253" display="http://www.parts-express.com/pe/showdetl.cfm?&amp;Partnumber=295-202"/>
    <hyperlink ref="E3031" r:id="rId254" display="http://www.parts-express.com/pe/showdetl.cfm?&amp;Partnumber=295-204"/>
    <hyperlink ref="E3032" r:id="rId255" display="http://www.parts-express.com/pe/showdetl.cfm?&amp;Partnumber=295-206"/>
    <hyperlink ref="E3033" r:id="rId256" display="http://www.parts-express.com/pe/showdetl.cfm?&amp;Partnumber=295-376"/>
    <hyperlink ref="E3034" r:id="rId257" display="http://www.parts-express.com/pe/showdetl.cfm?&amp;Partnumber=295-404"/>
    <hyperlink ref="E3035" r:id="rId258" display="http://www.parts-express.com/pe/showdetl.cfm?&amp;Partnumber=295-414"/>
    <hyperlink ref="E3036" r:id="rId259" display="http://www.parts-express.com/pe/showdetl.cfm?&amp;Partnumber=295-420"/>
    <hyperlink ref="E3037" r:id="rId260" display="http://www.parts-express.com/pe/showdetl.cfm?&amp;Partnumber=295-456"/>
    <hyperlink ref="E3038" r:id="rId261" display="http://www.parts-express.com/pe/showdetl.cfm?&amp;Partnumber=295-460"/>
    <hyperlink ref="E3039" r:id="rId262" display="http://www.parts-express.com/pe/showdetl.cfm?&amp;Partnumber=295-462"/>
    <hyperlink ref="E3040" r:id="rId263" display="http://www.parts-express.com/pe/showdetl.cfm?&amp;Partnumber=295-464"/>
    <hyperlink ref="E3041" r:id="rId264" display="http://www.parts-express.com/pe/showdetl.cfm?&amp;Partnumber=295-466"/>
    <hyperlink ref="E3042" r:id="rId265" display="http://www.parts-express.com/pe/showdetl.cfm?&amp;Partnumber=295-467"/>
    <hyperlink ref="E3043" r:id="rId266" display="http://www.parts-express.com/pe/showdetl.cfm?&amp;Partnumber=295-468"/>
    <hyperlink ref="E3044" r:id="rId267" display="http://www.parts-express.com/pe/showdetl.cfm?&amp;Partnumber=295-469"/>
    <hyperlink ref="E3045" r:id="rId268" display="http://www.parts-express.com/pe/showdetl.cfm?&amp;Partnumber=295-470"/>
    <hyperlink ref="E3046" r:id="rId269" display="http://www.parts-express.com/pe/showdetl.cfm?&amp;Partnumber=295-475"/>
    <hyperlink ref="E3047" r:id="rId270" display="http://www.parts-express.com/pe/showdetl.cfm?&amp;Partnumber=297-262"/>
    <hyperlink ref="E3048" r:id="rId271" display="http://www.parts-express.com/pe/showdetl.cfm?&amp;Partnumber=297-264"/>
    <hyperlink ref="E3049" r:id="rId272" display="http://www.parts-express.com/pe/showdetl.cfm?&amp;Partnumber=297-290"/>
    <hyperlink ref="E3050" r:id="rId273" display="http://www.parts-express.com/pe/showdetl.cfm?&amp;Partnumber=297-292"/>
    <hyperlink ref="E3051" r:id="rId274" display="http://www.parts-express.com/pe/showdetl.cfm?&amp;Partnumber=297-295"/>
    <hyperlink ref="E3052" r:id="rId275" display="http://www.parts-express.com/pe/showdetl.cfm?&amp;Partnumber=297-297"/>
    <hyperlink ref="E3053" r:id="rId276" display="http://www.parts-express.com/pe/showdetl.cfm?&amp;Partnumber=297-460"/>
    <hyperlink ref="E3055" r:id="rId277" display="http://www.parts-express.com/pe/showdetl.cfm?&amp;Partnumber=264-334"/>
    <hyperlink ref="E3056" r:id="rId278" display="http://www.parts-express.com/pe/showdetl.cfm?&amp;Partnumber=264-338"/>
    <hyperlink ref="E3057" r:id="rId279" display="http://www.parts-express.com/pe/showdetl.cfm?&amp;Partnumber=264-370"/>
    <hyperlink ref="E3058" r:id="rId280" display="http://www.parts-express.com/pe/showdetl.cfm?&amp;Partnumber=264-387"/>
    <hyperlink ref="E3059" r:id="rId281" display="http://www.parts-express.com/pe/showdetl.cfm?&amp;Partnumber=264-388"/>
    <hyperlink ref="E3060" r:id="rId282" display="http://www.parts-express.com/pe/showdetl.cfm?&amp;Partnumber=264-391"/>
    <hyperlink ref="E3061" r:id="rId283" display="http://www.parts-express.com/pe/showdetl.cfm?&amp;Partnumber=264-393"/>
    <hyperlink ref="E3062" r:id="rId284" display="http://www.parts-express.com/pe/showdetl.cfm?&amp;Partnumber=264-394"/>
    <hyperlink ref="E3063" r:id="rId285" display="http://www.parts-express.com/pe/showdetl.cfm?&amp;Partnumber=264-395"/>
    <hyperlink ref="E3064" r:id="rId286" display="http://www.parts-express.com/pe/showdetl.cfm?&amp;Partnumber=264-396"/>
    <hyperlink ref="E3065" r:id="rId287" display="http://www.parts-express.com/pe/showdetl.cfm?&amp;Partnumber=264-422"/>
    <hyperlink ref="E3066" r:id="rId288" display="http://www.parts-express.com/pe/showdetl.cfm?&amp;Partnumber=264-424"/>
    <hyperlink ref="E3067" r:id="rId289" display="http://www.parts-express.com/pe/showdetl.cfm?&amp;Partnumber=264-440"/>
    <hyperlink ref="E3068" r:id="rId290" display="http://www.parts-express.com/pe/showdetl.cfm?&amp;Partnumber=290-290"/>
    <hyperlink ref="E3069" r:id="rId291" display="http://www.parts-express.com/pe/showdetl.cfm?&amp;Partnumber=290-292"/>
    <hyperlink ref="E3070" r:id="rId292" display="http://www.parts-express.com/pe/showdetl.cfm?&amp;Partnumber=290-294"/>
    <hyperlink ref="E3071" r:id="rId293" display="http://www.parts-express.com/pe/showdetl.cfm?&amp;Partnumber=290-296"/>
    <hyperlink ref="E3072" r:id="rId294" display="http://www.parts-express.com/pe/showdetl.cfm?&amp;Partnumber=290-379"/>
    <hyperlink ref="E3073" r:id="rId295" display="http://www.parts-express.com/pe/showdetl.cfm?&amp;Partnumber=290-380"/>
    <hyperlink ref="E3074" r:id="rId296" display="http://www.parts-express.com/pe/showdetl.cfm?&amp;Partnumber=290-382"/>
    <hyperlink ref="E3075" r:id="rId297" display="http://www.parts-express.com/pe/showdetl.cfm?&amp;Partnumber=290-384"/>
    <hyperlink ref="E3076" r:id="rId298" display="http://www.parts-express.com/pe/showdetl.cfm?&amp;Partnumber=290-386"/>
    <hyperlink ref="E3077" r:id="rId299" display="http://www.parts-express.com/pe/showdetl.cfm?&amp;Partnumber=290-390"/>
    <hyperlink ref="E3078" r:id="rId300" display="http://www.parts-express.com/pe/showdetl.cfm?&amp;Partnumber=290-392"/>
    <hyperlink ref="E3079" r:id="rId301" display="http://www.parts-express.com/pe/showdetl.cfm?&amp;Partnumber=290-394"/>
    <hyperlink ref="E3080" r:id="rId302" display="http://www.parts-express.com/pe/showdetl.cfm?&amp;Partnumber=290-395"/>
    <hyperlink ref="E3081" r:id="rId303" display="http://www.parts-express.com/pe/showdetl.cfm?&amp;Partnumber=290-397"/>
    <hyperlink ref="E3082" r:id="rId304" display="http://www.parts-express.com/pe/showdetl.cfm?&amp;Partnumber=290-398"/>
    <hyperlink ref="E3083" r:id="rId305" display="http://www.parts-express.com/pe/showdetl.cfm?&amp;Partnumber=290-401"/>
    <hyperlink ref="E3084" r:id="rId306" display="http://www.parts-express.com/pe/showdetl.cfm?&amp;Partnumber=290-403"/>
    <hyperlink ref="E3085" r:id="rId307" display="http://www.parts-express.com/pe/showdetl.cfm?&amp;Partnumber=290-404"/>
    <hyperlink ref="E3086" r:id="rId308" display="http://www.parts-express.com/pe/showdetl.cfm?&amp;Partnumber=290-405"/>
    <hyperlink ref="E3087" r:id="rId309" display="http://www.parts-express.com/pe/showdetl.cfm?&amp;Partnumber=290-406"/>
    <hyperlink ref="E3088" r:id="rId310" display="http://www.parts-express.com/pe/showdetl.cfm?&amp;Partnumber=290-407"/>
    <hyperlink ref="E3089" r:id="rId311" display="http://www.parts-express.com/pe/showdetl.cfm?&amp;Partnumber=290-408"/>
    <hyperlink ref="E3090" r:id="rId312" display="http://www.parts-express.com/pe/showdetl.cfm?&amp;Partnumber=290-409"/>
    <hyperlink ref="E3091" r:id="rId313" display="http://www.parts-express.com/pe/showdetl.cfm?&amp;Partnumber=290-410"/>
    <hyperlink ref="E3092" r:id="rId314" display="http://www.parts-express.com/pe/showdetl.cfm?&amp;Partnumber=290-412"/>
    <hyperlink ref="E3093" r:id="rId315" display="http://www.parts-express.com/pe/showdetl.cfm?&amp;Partnumber=290-413"/>
    <hyperlink ref="E3094" r:id="rId316" display="http://www.parts-express.com/pe/showdetl.cfm?&amp;Partnumber=290-414"/>
    <hyperlink ref="E3095" r:id="rId317" display="http://www.parts-express.com/pe/showdetl.cfm?&amp;Partnumber=290-415"/>
    <hyperlink ref="E3096" r:id="rId318" display="http://www.parts-express.com/pe/showdetl.cfm?&amp;Partnumber=290-417"/>
    <hyperlink ref="E3097" r:id="rId319" display="http://www.parts-express.com/pe/showdetl.cfm?&amp;Partnumber=290-418"/>
    <hyperlink ref="E3098" r:id="rId320" display="http://www.parts-express.com/pe/showdetl.cfm?&amp;Partnumber=290-419"/>
    <hyperlink ref="E3099" r:id="rId321" display="http://www.parts-express.com/pe/showdetl.cfm?&amp;Partnumber=290-420"/>
    <hyperlink ref="E3100" r:id="rId322" display="http://www.parts-express.com/pe/showdetl.cfm?&amp;Partnumber=290-422"/>
    <hyperlink ref="E3101" r:id="rId323" display="http://www.parts-express.com/pe/showdetl.cfm?&amp;Partnumber=290-424"/>
    <hyperlink ref="E3102" r:id="rId324" display="http://www.parts-express.com/pe/showdetl.cfm?&amp;Partnumber=290-426"/>
    <hyperlink ref="E3103" r:id="rId325" display="http://www.parts-express.com/pe/showdetl.cfm?&amp;Partnumber=290-427"/>
    <hyperlink ref="E3104" r:id="rId326" display="http://www.parts-express.com/pe/showdetl.cfm?&amp;Partnumber=290-428"/>
    <hyperlink ref="E3105" r:id="rId327" display="http://www.parts-express.com/pe/showdetl.cfm?&amp;Partnumber=290-429"/>
    <hyperlink ref="E3106" r:id="rId328" display="http://www.parts-express.com/pe/showdetl.cfm?&amp;Partnumber=290-430"/>
    <hyperlink ref="E3107" r:id="rId329" display="http://www.parts-express.com/pe/showdetl.cfm?&amp;Partnumber=290-434"/>
    <hyperlink ref="E3108" r:id="rId330" display="http://www.parts-express.com/pe/showdetl.cfm?&amp;Partnumber=290-436"/>
    <hyperlink ref="E3109" r:id="rId331" display="http://www.parts-express.com/pe/showdetl.cfm?&amp;Partnumber=290-454"/>
    <hyperlink ref="E3110" r:id="rId332" display="http://www.parts-express.com/pe/showdetl.cfm?&amp;Partnumber=290-456"/>
    <hyperlink ref="E3111" r:id="rId333" display="http://www.parts-express.com/pe/showdetl.cfm?&amp;Partnumber=290-458"/>
    <hyperlink ref="E3112" r:id="rId334" display="http://www.parts-express.com/pe/showdetl.cfm?&amp;Partnumber=290-459"/>
    <hyperlink ref="E3113" r:id="rId335" display="http://www.parts-express.com/pe/showdetl.cfm?&amp;Partnumber=290-460"/>
    <hyperlink ref="E3114" r:id="rId336" display="http://www.parts-express.com/pe/showdetl.cfm?&amp;Partnumber=290-464"/>
    <hyperlink ref="E3115" r:id="rId337" display="http://www.parts-express.com/pe/showdetl.cfm?&amp;Partnumber=290-466"/>
    <hyperlink ref="E3116" r:id="rId338" display="http://www.parts-express.com/pe/showdetl.cfm?&amp;Partnumber=290-468"/>
    <hyperlink ref="E3117" r:id="rId339" display="http://www.parts-express.com/pe/showdetl.cfm?&amp;Partnumber=290-500"/>
    <hyperlink ref="E3118" r:id="rId340" display="http://www.parts-express.com/pe/showdetl.cfm?&amp;Partnumber=290-502"/>
    <hyperlink ref="E3119" r:id="rId341" display="http://www.parts-express.com/pe/showdetl.cfm?&amp;Partnumber=290-504"/>
    <hyperlink ref="E3120" r:id="rId342" display="http://www.parts-express.com/pe/showdetl.cfm?&amp;Partnumber=290-507"/>
    <hyperlink ref="E3121" r:id="rId343" display="http://www.parts-express.com/pe/showdetl.cfm?&amp;Partnumber=290-510"/>
    <hyperlink ref="E3122" r:id="rId344" display="http://www.parts-express.com/pe/showdetl.cfm?&amp;Partnumber=290-512"/>
    <hyperlink ref="E3123" r:id="rId345" display="http://www.parts-express.com/pe/showdetl.cfm?&amp;Partnumber=290-514"/>
    <hyperlink ref="E3124" r:id="rId346" display="http://www.parts-express.com/pe/showdetl.cfm?&amp;Partnumber=290-517"/>
    <hyperlink ref="E3125" r:id="rId347" display="http://www.parts-express.com/pe/showdetl.cfm?&amp;Partnumber=290-518"/>
    <hyperlink ref="E3126" r:id="rId348" display="http://www.parts-express.com/pe/showdetl.cfm?&amp;Partnumber=290-542"/>
    <hyperlink ref="E3127" r:id="rId349" display="http://www.parts-express.com/pe/showdetl.cfm?&amp;Partnumber=290-570"/>
    <hyperlink ref="E3128" r:id="rId350" display="http://www.parts-express.com/pe/showdetl.cfm?&amp;Partnumber=290-575"/>
    <hyperlink ref="E3129" r:id="rId351" display="http://www.parts-express.com/pe/showdetl.cfm?&amp;Partnumber=290-577"/>
    <hyperlink ref="E3130" r:id="rId352" display="http://www.parts-express.com/pe/showdetl.cfm?&amp;Partnumber=290-578"/>
    <hyperlink ref="E3131" r:id="rId353" display="http://www.parts-express.com/pe/showdetl.cfm?&amp;Partnumber=290-579"/>
    <hyperlink ref="E3132" r:id="rId354" display="http://www.parts-express.com/pe/showdetl.cfm?&amp;Partnumber=290-589"/>
    <hyperlink ref="E3133" r:id="rId355" display="http://www.parts-express.com/pe/showdetl.cfm?&amp;Partnumber=290-590"/>
    <hyperlink ref="E3134" r:id="rId356" display="http://www.parts-express.com/pe/showdetl.cfm?&amp;Partnumber=290-591"/>
    <hyperlink ref="E3135" r:id="rId357" display="http://www.parts-express.com/pe/showdetl.cfm?&amp;Partnumber=290-593"/>
    <hyperlink ref="E3136" r:id="rId358" display="http://www.parts-express.com/pe/showdetl.cfm?&amp;Partnumber=290-595"/>
    <hyperlink ref="E3137" r:id="rId359" display="http://www.parts-express.com/pe/showdetl.cfm?&amp;Partnumber=290-597"/>
    <hyperlink ref="E3138" r:id="rId360" display="http://www.parts-express.com/pe/showdetl.cfm?&amp;Partnumber=290-598"/>
    <hyperlink ref="E3139" r:id="rId361" display="http://www.parts-express.com/pe/showdetl.cfm?&amp;Partnumber=290-680"/>
    <hyperlink ref="E3140" r:id="rId362" display="http://www.parts-express.com/pe/showdetl.cfm?&amp;Partnumber=290-682"/>
    <hyperlink ref="E3141" r:id="rId363" display="http://www.parts-express.com/pe/showdetl.cfm?&amp;Partnumber=292-202"/>
    <hyperlink ref="E3142" r:id="rId364" display="http://www.parts-express.com/pe/showdetl.cfm?&amp;Partnumber=292-210"/>
    <hyperlink ref="E3143" r:id="rId365" display="http://www.parts-express.com/pe/showdetl.cfm?&amp;Partnumber=292-212"/>
    <hyperlink ref="E3144" r:id="rId366" display="http://www.parts-express.com/pe/showdetl.cfm?&amp;Partnumber=292-214"/>
    <hyperlink ref="E3145" r:id="rId367" display="http://www.parts-express.com/pe/showdetl.cfm?&amp;Partnumber=292-216"/>
    <hyperlink ref="E3146" r:id="rId368" display="http://www.parts-express.com/pe/showdetl.cfm?&amp;Partnumber=292-218"/>
    <hyperlink ref="E3147" r:id="rId369" display="http://www.parts-express.com/pe/showdetl.cfm?&amp;Partnumber=293-674"/>
    <hyperlink ref="E3150" r:id="rId370" display="http://www.parts-express.com/pe/showdetl.cfm?&amp;Partnumber=294-305"/>
    <hyperlink ref="E3151" r:id="rId371" display="http://www.parts-express.com/pe/showdetl.cfm?&amp;Partnumber=294-307"/>
    <hyperlink ref="E3152" r:id="rId372" display="http://www.parts-express.com/pe/showdetl.cfm?&amp;Partnumber=294-309"/>
    <hyperlink ref="E3153" r:id="rId373" display="http://www.parts-express.com/pe/showdetl.cfm?&amp;Partnumber=294-311"/>
    <hyperlink ref="E3154" r:id="rId374" display="http://www.parts-express.com/pe/showdetl.cfm?&amp;Partnumber=294-313"/>
    <hyperlink ref="E3155" r:id="rId375" display="http://www.parts-express.com/pe/showdetl.cfm?&amp;Partnumber=294-315"/>
    <hyperlink ref="E3156" r:id="rId376" display="http://www.parts-express.com/pe/showdetl.cfm?&amp;Partnumber=294-317"/>
    <hyperlink ref="E3157" r:id="rId377" display="http://www.parts-express.com/pe/showdetl.cfm?&amp;Partnumber=294-460"/>
    <hyperlink ref="E3158" r:id="rId378" display="http://www.parts-express.com/pe/showdetl.cfm?&amp;Partnumber=294-470"/>
    <hyperlink ref="E3159" r:id="rId379" display="http://www.parts-express.com/pe/showdetl.cfm?&amp;Partnumber=294-472"/>
    <hyperlink ref="E3160" r:id="rId380" display="http://www.parts-express.com/pe/showdetl.cfm?&amp;Partnumber=294-480"/>
    <hyperlink ref="E3161" r:id="rId381" display="http://www.parts-express.com/pe/showdetl.cfm?&amp;Partnumber=294-570"/>
    <hyperlink ref="E3162" r:id="rId382" display="http://www.parts-express.com/pe/showdetl.cfm?&amp;Partnumber=294-572"/>
    <hyperlink ref="E3163" r:id="rId383" display="http://www.parts-express.com/pe/showdetl.cfm?&amp;Partnumber=294-574"/>
    <hyperlink ref="E3164" r:id="rId384" display="http://www.parts-express.com/pe/showdetl.cfm?&amp;Partnumber=294-645"/>
    <hyperlink ref="E3165" r:id="rId385" display="http://www.parts-express.com/pe/showdetl.cfm?&amp;Partnumber=294-647"/>
    <hyperlink ref="E3166" r:id="rId386" display="http://www.parts-express.com/pe/showdetl.cfm?&amp;Partnumber=294-648"/>
    <hyperlink ref="E3167" r:id="rId387" display="http://www.parts-express.com/pe/showdetl.cfm?&amp;Partnumber=294-649"/>
    <hyperlink ref="E3168" r:id="rId388" display="http://www.parts-express.com/pe/showdetl.cfm?&amp;Partnumber=294-650"/>
    <hyperlink ref="E3169" r:id="rId389" display="http://www.parts-express.com/pe/showdetl.cfm?&amp;Partnumber=294-651"/>
    <hyperlink ref="E3170" r:id="rId390" display="http://www.parts-express.com/pe/showdetl.cfm?&amp;Partnumber=294-652"/>
    <hyperlink ref="E3171" r:id="rId391" display="http://www.parts-express.com/pe/showdetl.cfm?&amp;Partnumber=294-653"/>
    <hyperlink ref="E3172" r:id="rId392" display="http://www.parts-express.com/pe/showdetl.cfm?&amp;Partnumber=294-654"/>
    <hyperlink ref="E3173" r:id="rId393" display="http://www.parts-express.com/pe/showdetl.cfm?&amp;Partnumber=294-658"/>
    <hyperlink ref="E3174" r:id="rId394" display="http://www.parts-express.com/pe/showdetl.cfm?&amp;Partnumber=294-659"/>
    <hyperlink ref="E3175" r:id="rId395" display="http://www.parts-express.com/pe/showdetl.cfm?&amp;Partnumber=294-660"/>
    <hyperlink ref="E3176" r:id="rId396" display="http://www.parts-express.com/pe/showdetl.cfm?&amp;Partnumber=294-663"/>
    <hyperlink ref="E3177" r:id="rId397" display="http://www.parts-express.com/pe/showdetl.cfm?&amp;Partnumber=294-665"/>
    <hyperlink ref="E3178" r:id="rId398" display="http://www.parts-express.com/pe/showdetl.cfm?&amp;Partnumber=294-667"/>
    <hyperlink ref="E3179" r:id="rId399" display="http://www.parts-express.com/pe/showdetl.cfm?&amp;Partnumber=294-669"/>
    <hyperlink ref="E3180" r:id="rId400" display="http://www.parts-express.com/pe/showdetl.cfm?&amp;Partnumber=294-670"/>
    <hyperlink ref="E3181" r:id="rId401" display="http://www.parts-express.com/pe/showdetl.cfm?&amp;Partnumber=294-671"/>
    <hyperlink ref="E3182" r:id="rId402" display="http://www.parts-express.com/pe/showdetl.cfm?&amp;Partnumber=294-673"/>
    <hyperlink ref="E3183" r:id="rId403" display="http://www.parts-express.com/pe/showdetl.cfm?&amp;Partnumber=294-675"/>
    <hyperlink ref="E3184" r:id="rId404" display="http://www.parts-express.com/pe/showdetl.cfm?&amp;Partnumber=294-676"/>
    <hyperlink ref="E3185" r:id="rId405" display="http://www.parts-express.com/pe/showdetl.cfm?&amp;Partnumber=294-677"/>
    <hyperlink ref="E3186" r:id="rId406" display="http://www.parts-express.com/pe/showdetl.cfm?&amp;Partnumber=294-678"/>
    <hyperlink ref="E3187" r:id="rId407" display="http://www.parts-express.com/pe/showdetl.cfm?&amp;Partnumber=294-679"/>
    <hyperlink ref="E3188" r:id="rId408" display="http://www.parts-express.com/pe/showdetl.cfm?&amp;Partnumber=294-680"/>
    <hyperlink ref="E3189" r:id="rId409" display="http://www.parts-express.com/pe/showdetl.cfm?&amp;Partnumber=294-681"/>
    <hyperlink ref="E3190" r:id="rId410" display="http://www.parts-express.com/pe/showdetl.cfm?&amp;Partnumber=294-682"/>
    <hyperlink ref="E3191" r:id="rId411" display="http://www.parts-express.com/pe/showdetl.cfm?&amp;Partnumber=294-683"/>
    <hyperlink ref="E3192" r:id="rId412" display="http://www.parts-express.com/pe/showdetl.cfm?&amp;Partnumber=294-685"/>
    <hyperlink ref="E3193" r:id="rId413" display="http://www.parts-express.com/pe/showdetl.cfm?&amp;Partnumber=294-686"/>
    <hyperlink ref="E3194" r:id="rId414" display="http://www.parts-express.com/pe/showdetl.cfm?&amp;Partnumber=294-689"/>
    <hyperlink ref="E3195" r:id="rId415" display="http://www.parts-express.com/pe/showdetl.cfm?&amp;Partnumber=294-694"/>
    <hyperlink ref="E3196" r:id="rId416" display="http://www.parts-express.com/pe/showdetl.cfm?&amp;Partnumber=294-695"/>
    <hyperlink ref="E3197" r:id="rId417" display="http://www.parts-express.com/pe/showdetl.cfm?&amp;Partnumber=294-828"/>
    <hyperlink ref="E3198" r:id="rId418" display="http://www.parts-express.com/pe/showdetl.cfm?&amp;Partnumber=294-830"/>
    <hyperlink ref="E3199" r:id="rId419" display="http://www.parts-express.com/pe/showdetl.cfm?&amp;Partnumber=294-832"/>
    <hyperlink ref="E3200" r:id="rId420" display="http://www.parts-express.com/pe/showdetl.cfm?&amp;Partnumber=294-834"/>
    <hyperlink ref="E3201" r:id="rId421" display="http://www.parts-express.com/pe/showdetl.cfm?&amp;Partnumber=294-836"/>
    <hyperlink ref="E3202" r:id="rId422" display="http://www.parts-express.com/pe/showdetl.cfm?&amp;Partnumber=294-840"/>
    <hyperlink ref="E3203" r:id="rId423" display="http://www.parts-express.com/pe/showdetl.cfm?&amp;Partnumber=294-842"/>
    <hyperlink ref="E3204" r:id="rId424" display="http://www.parts-express.com/pe/showdetl.cfm?&amp;Partnumber=294-844"/>
    <hyperlink ref="E3205" r:id="rId425" display="http://www.parts-express.com/pe/showdetl.cfm?&amp;Partnumber=294-848"/>
    <hyperlink ref="E3206" r:id="rId426" display="http://www.parts-express.com/pe/showdetl.cfm?&amp;Partnumber=294-854"/>
    <hyperlink ref="E3207" r:id="rId427" display="http://www.parts-express.com/pe/showdetl.cfm?&amp;Partnumber=294-860"/>
    <hyperlink ref="E3208" r:id="rId428" display="http://www.parts-express.com/pe/showdetl.cfm?&amp;Partnumber=294-862"/>
    <hyperlink ref="E3209" r:id="rId429" display="http://www.parts-express.com/pe/showdetl.cfm?&amp;Partnumber=294-864"/>
    <hyperlink ref="E3210" r:id="rId430" display="http://www.parts-express.com/pe/showdetl.cfm?&amp;Partnumber=294-866"/>
    <hyperlink ref="E3211" r:id="rId431" display="http://www.parts-express.com/pe/showdetl.cfm?&amp;Partnumber=294-868"/>
    <hyperlink ref="E3212" r:id="rId432" display="http://www.parts-express.com/pe/showdetl.cfm?&amp;Partnumber=294-880"/>
    <hyperlink ref="E3213" r:id="rId433" display="http://www.parts-express.com/pe/showdetl.cfm?&amp;Partnumber=294-884"/>
    <hyperlink ref="E3214" r:id="rId434" display="http://www.parts-express.com/pe/showdetl.cfm?&amp;Partnumber=294-886"/>
    <hyperlink ref="E3215" r:id="rId435" display="http://www.parts-express.com/pe/showdetl.cfm?&amp;Partnumber=294-890"/>
    <hyperlink ref="E3216" r:id="rId436" display="http://www.parts-express.com/pe/showdetl.cfm?&amp;Partnumber=294-895"/>
    <hyperlink ref="E3217" r:id="rId437" display="http://www.parts-express.com/pe/showdetl.cfm?&amp;Partnumber=295-010"/>
    <hyperlink ref="E3218" r:id="rId438" display="http://www.parts-express.com/pe/showdetl.cfm?&amp;Partnumber=295-015"/>
    <hyperlink ref="E3219" r:id="rId439" display="http://www.parts-express.com/pe/showdetl.cfm?&amp;Partnumber=295-020"/>
    <hyperlink ref="E3220" r:id="rId440" display="http://www.parts-express.com/pe/showdetl.cfm?&amp;Partnumber=295-030"/>
    <hyperlink ref="E3221" r:id="rId441" display="http://www.parts-express.com/pe/showdetl.cfm?&amp;Partnumber=295-032"/>
    <hyperlink ref="E3222" r:id="rId442" display="http://www.parts-express.com/pe/showdetl.cfm?&amp;Partnumber=295-034"/>
    <hyperlink ref="E3223" r:id="rId443" display="http://www.parts-express.com/pe/showdetl.cfm?&amp;Partnumber=295-036"/>
    <hyperlink ref="E3054" r:id="rId444" display="http://www.parts-express.com/pe/showdetl.cfm?&amp;Partnumber=264-330"/>
    <hyperlink ref="E3224" r:id="rId445" display="http://www.parts-express.com/pe/showdetl.cfm?&amp;Partnumber=264-1066"/>
    <hyperlink ref="E3225" r:id="rId446" display="http://www.parts-express.com/pe/showdetl.cfm?&amp;Partnumber=264-1070"/>
    <hyperlink ref="E3226" r:id="rId447" display="http://www.parts-express.com/pe/showdetl.cfm?&amp;Partnumber=264-1074"/>
    <hyperlink ref="E3227" r:id="rId448" display="http://www.parts-express.com/pe/showdetl.cfm?&amp;Partnumber=264-1076"/>
    <hyperlink ref="E3228" r:id="rId449" display="http://www.parts-express.com/pe/showdetl.cfm?&amp;Partnumber=264-1078"/>
    <hyperlink ref="E3229" r:id="rId450" display="http://www.parts-express.com/pe/showdetl.cfm?&amp;Partnumber=264-1080"/>
    <hyperlink ref="E3230" r:id="rId451" display="http://www.parts-express.com/pe/showdetl.cfm?&amp;Partnumber=264-1082"/>
    <hyperlink ref="E3231" r:id="rId452" display="http://www.parts-express.com/pe/showdetl.cfm?&amp;Partnumber=264-1084"/>
    <hyperlink ref="E3232" r:id="rId453" display="http://www.parts-express.com/pe/showdetl.cfm?&amp;Partnumber=264-1086"/>
    <hyperlink ref="E3233" r:id="rId454" display="http://www.parts-express.com/pe/showdetl.cfm?&amp;Partnumber=264-1088"/>
    <hyperlink ref="E3234" r:id="rId455" display="http://www.parts-express.com/pe/showdetl.cfm?&amp;Partnumber=264-1090"/>
    <hyperlink ref="E3235" r:id="rId456" display="http://www.parts-express.com/pe/showdetl.cfm?&amp;Partnumber=264-1092"/>
    <hyperlink ref="E3236" r:id="rId457" display="http://www.parts-express.com/pe/showdetl.cfm?&amp;Partnumber=264-1094"/>
    <hyperlink ref="E3237" r:id="rId458" display="http://www.parts-express.com/pe/showdetl.cfm?&amp;Partnumber=264-1096"/>
    <hyperlink ref="E3238" r:id="rId459" display="http://www.parts-express.com/pe/showdetl.cfm?&amp;Partnumber=264-1098"/>
    <hyperlink ref="E3239" r:id="rId460" display="http://www.parts-express.com/pe/showdetl.cfm?&amp;Partnumber=264-1100"/>
    <hyperlink ref="E3240" r:id="rId461" display="http://www.parts-express.com/pe/showdetl.cfm?&amp;Partnumber=264-1102"/>
    <hyperlink ref="E3241" r:id="rId462" display="http://www.parts-express.com/pe/showdetl.cfm?&amp;Partnumber=264-1106"/>
    <hyperlink ref="E3242" r:id="rId463" display="http://www.parts-express.com/pe/showdetl.cfm?&amp;Partnumber=264-1108"/>
    <hyperlink ref="E3243" r:id="rId464" display="http://www.parts-express.com/pe/showdetl.cfm?&amp;Partnumber=264-1110"/>
    <hyperlink ref="E3244" r:id="rId465" display="http://www.parts-express.com/pe/showdetl.cfm?&amp;Partnumber=264-1114"/>
    <hyperlink ref="E3245" r:id="rId466" display="http://www.parts-express.com/pe/showdetl.cfm?&amp;Partnumber=264-1118"/>
    <hyperlink ref="E3246" r:id="rId467" display="http://www.parts-express.com/pe/showdetl.cfm?&amp;Partnumber=264-820"/>
    <hyperlink ref="E3247" r:id="rId468" display="http://www.parts-express.com/pe/showdetl.cfm?&amp;Partnumber=264-828"/>
    <hyperlink ref="E3248" r:id="rId469" display="http://www.parts-express.com/pe/showdetl.cfm?&amp;Partnumber=264-831"/>
    <hyperlink ref="E3249" r:id="rId470" display="http://www.parts-express.com/pe/showdetl.cfm?&amp;Partnumber=264-832"/>
    <hyperlink ref="E3250" r:id="rId471" display="http://www.parts-express.com/pe/showdetl.cfm?&amp;Partnumber=264-833"/>
    <hyperlink ref="E3251" r:id="rId472" display="http://www.parts-express.com/pe/showdetl.cfm?&amp;Partnumber=264-837"/>
    <hyperlink ref="E3252" r:id="rId473" display="http://www.parts-express.com/pe/showdetl.cfm?&amp;Partnumber=264-848"/>
    <hyperlink ref="E3253" r:id="rId474" display="http://www.parts-express.com/pe/showdetl.cfm?&amp;Partnumber=264-850"/>
    <hyperlink ref="E3254" r:id="rId475" display="http://www.parts-express.com/pe/showdetl.cfm?&amp;Partnumber=264-854"/>
    <hyperlink ref="E3255" r:id="rId476" display="http://www.parts-express.com/pe/showdetl.cfm?&amp;Partnumber=264-862"/>
    <hyperlink ref="E3256" r:id="rId477" display="http://www.parts-express.com/pe/showdetl.cfm?&amp;Partnumber=264-878"/>
    <hyperlink ref="E3257" r:id="rId478" display="http://www.parts-express.com/pe/showdetl.cfm?&amp;Partnumber=264-881"/>
    <hyperlink ref="E3258" r:id="rId479" display="http://www.parts-express.com/pe/showdetl.cfm?&amp;Partnumber=264-889"/>
    <hyperlink ref="E3259" r:id="rId480" display="http://www.parts-express.com/pe/showdetl.cfm?&amp;Partnumber=264-890"/>
    <hyperlink ref="E3260" r:id="rId481" display="http://www.parts-express.com/pe/showdetl.cfm?&amp;Partnumber=264-892"/>
    <hyperlink ref="E3261" r:id="rId482" display="http://www.parts-express.com/pe/showdetl.cfm?&amp;Partnumber=264-893"/>
    <hyperlink ref="E3262" r:id="rId483" display="http://www.parts-express.com/pe/showdetl.cfm?&amp;Partnumber=264-894"/>
    <hyperlink ref="E3263" r:id="rId484" display="http://www.parts-express.com/pe/showdetl.cfm?&amp;Partnumber=264-895"/>
    <hyperlink ref="E3264" r:id="rId485" display="http://www.parts-express.com/pe/showdetl.cfm?&amp;Partnumber=290-184"/>
    <hyperlink ref="E3265" r:id="rId486" display="http://www.parts-express.com/pe/showdetl.cfm?&amp;Partnumber=290-204"/>
    <hyperlink ref="E3266" r:id="rId487" display="http://www.parts-express.com/pe/showdetl.cfm?&amp;Partnumber=290-206"/>
    <hyperlink ref="E3267" r:id="rId488" display="http://www.parts-express.com/pe/showdetl.cfm?&amp;Partnumber=290-208"/>
    <hyperlink ref="E3268" r:id="rId489" display="http://www.parts-express.com/pe/showdetl.cfm?&amp;Partnumber=290-210"/>
    <hyperlink ref="E3269" r:id="rId490" display="http://www.parts-express.com/pe/showdetl.cfm?&amp;Partnumber=290-212"/>
    <hyperlink ref="E3270" r:id="rId491" display="http://www.parts-express.com/pe/showdetl.cfm?&amp;Partnumber=290-214"/>
    <hyperlink ref="E3271" r:id="rId492" display="http://www.parts-express.com/pe/showdetl.cfm?&amp;Partnumber=290-218"/>
    <hyperlink ref="E3272" r:id="rId493" display="http://www.parts-express.com/pe/showdetl.cfm?&amp;Partnumber=290-270"/>
    <hyperlink ref="E3273" r:id="rId494" display="http://www.parts-express.com/pe/showdetl.cfm?&amp;Partnumber=290-272"/>
    <hyperlink ref="E3274" r:id="rId495" display="http://www.parts-express.com/pe/showdetl.cfm?&amp;Partnumber=290-274"/>
    <hyperlink ref="E3275" r:id="rId496" display="http://www.parts-express.com/pe/showdetl.cfm?&amp;Partnumber=290-276"/>
    <hyperlink ref="E3276" r:id="rId497" display="http://www.parts-express.com/pe/showdetl.cfm?&amp;Partnumber=290-300"/>
    <hyperlink ref="E3277" r:id="rId498" display="http://www.parts-express.com/pe/showdetl.cfm?&amp;Partnumber=290-301"/>
    <hyperlink ref="E3278" r:id="rId499" display="http://www.parts-express.com/pe/showdetl.cfm?&amp;Partnumber=290-302"/>
    <hyperlink ref="E3279" r:id="rId500" display="http://www.parts-express.com/pe/showdetl.cfm?&amp;Partnumber=290-305"/>
    <hyperlink ref="E3280" r:id="rId501" display="http://www.parts-express.com/pe/showdetl.cfm?&amp;Partnumber=290-306"/>
    <hyperlink ref="E3281" r:id="rId502" display="http://www.parts-express.com/pe/showdetl.cfm?&amp;Partnumber=290-307"/>
    <hyperlink ref="E3282" r:id="rId503" display="http://www.parts-express.com/pe/showdetl.cfm?&amp;Partnumber=290-308"/>
    <hyperlink ref="E3283" r:id="rId504" display="http://www.parts-express.com/pe/showdetl.cfm?&amp;Partnumber=290-309"/>
    <hyperlink ref="E3284" r:id="rId505" display="http://www.parts-express.com/pe/showdetl.cfm?&amp;Partnumber=290-310"/>
    <hyperlink ref="E3285" r:id="rId506" display="http://www.parts-express.com/pe/showdetl.cfm?&amp;Partnumber=290-312"/>
    <hyperlink ref="E3286" r:id="rId507" display="http://www.parts-express.com/pe/showdetl.cfm?&amp;Partnumber=290-314"/>
    <hyperlink ref="E3287" r:id="rId508" display="http://www.parts-express.com/pe/showdetl.cfm?&amp;Partnumber=290-315"/>
    <hyperlink ref="E3288" r:id="rId509" display="http://www.parts-express.com/pe/showdetl.cfm?&amp;Partnumber=290-320"/>
    <hyperlink ref="E3289" r:id="rId510" display="http://www.parts-express.com/pe/showdetl.cfm?&amp;Partnumber=290-322"/>
    <hyperlink ref="E3290" r:id="rId511" display="http://www.parts-express.com/pe/showdetl.cfm?&amp;Partnumber=290-324"/>
    <hyperlink ref="E3291" r:id="rId512" display="http://www.parts-express.com/pe/showdetl.cfm?&amp;Partnumber=290-325"/>
    <hyperlink ref="E3292" r:id="rId513" display="http://www.parts-express.com/pe/showdetl.cfm?&amp;Partnumber=290-330"/>
    <hyperlink ref="E3293" r:id="rId514" display="http://www.parts-express.com/pe/showdetl.cfm?&amp;Partnumber=290-332"/>
    <hyperlink ref="E3294" r:id="rId515" display="http://www.parts-express.com/pe/showdetl.cfm?&amp;Partnumber=290-334"/>
    <hyperlink ref="E3295" r:id="rId516" display="http://www.parts-express.com/pe/showdetl.cfm?&amp;Partnumber=290-335"/>
    <hyperlink ref="E3296" r:id="rId517" display="http://www.parts-express.com/pe/showdetl.cfm?&amp;Partnumber=290-336"/>
    <hyperlink ref="E3297" r:id="rId518" display="http://www.parts-express.com/pe/showdetl.cfm?&amp;Partnumber=290-338"/>
    <hyperlink ref="E3298" r:id="rId519" display="http://www.parts-express.com/pe/showdetl.cfm?&amp;Partnumber=290-345"/>
    <hyperlink ref="E3299" r:id="rId520" display="http://www.parts-express.com/pe/showdetl.cfm?&amp;Partnumber=290-346"/>
    <hyperlink ref="E3300" r:id="rId521" display="http://www.parts-express.com/pe/showdetl.cfm?&amp;Partnumber=290-350"/>
    <hyperlink ref="E3301" r:id="rId522" display="http://www.parts-express.com/pe/showdetl.cfm?&amp;Partnumber=290-351"/>
    <hyperlink ref="E3302" r:id="rId523" display="http://www.parts-express.com/pe/showdetl.cfm?&amp;Partnumber=290-352"/>
    <hyperlink ref="E3303" r:id="rId524" display="http://www.parts-express.com/pe/showdetl.cfm?&amp;Partnumber=290-355"/>
    <hyperlink ref="E3304" r:id="rId525" display="http://www.parts-express.com/pe/showdetl.cfm?&amp;Partnumber=290-356"/>
    <hyperlink ref="E3305" r:id="rId526" display="http://www.parts-express.com/pe/showdetl.cfm?&amp;Partnumber=290-357"/>
    <hyperlink ref="E3306" r:id="rId527" display="http://www.parts-express.com/pe/showdetl.cfm?&amp;Partnumber=290-360"/>
    <hyperlink ref="E3307" r:id="rId528" display="http://www.parts-express.com/pe/showdetl.cfm?&amp;Partnumber=290-361"/>
    <hyperlink ref="E3308" r:id="rId529" display="http://www.parts-express.com/pe/showdetl.cfm?&amp;Partnumber=290-362"/>
    <hyperlink ref="E3309" r:id="rId530" display="http://www.parts-express.com/pe/showdetl.cfm?&amp;Partnumber=290-365"/>
    <hyperlink ref="E3310" r:id="rId531" display="http://www.parts-express.com/pe/showdetl.cfm?&amp;Partnumber=290-366"/>
    <hyperlink ref="E3311" r:id="rId532" display="http://www.parts-express.com/pe/showdetl.cfm?&amp;Partnumber=290-367"/>
    <hyperlink ref="E3312" r:id="rId533" display="http://www.parts-express.com/pe/showdetl.cfm?&amp;Partnumber=290-370"/>
    <hyperlink ref="E3313" r:id="rId534" display="http://www.parts-express.com/pe/showdetl.cfm?&amp;Partnumber=290-372"/>
    <hyperlink ref="E3314" r:id="rId535" display="http://www.parts-express.com/pe/showdetl.cfm?&amp;Partnumber=290-373"/>
    <hyperlink ref="E3315" r:id="rId536" display="http://www.parts-express.com/pe/showdetl.cfm?&amp;Partnumber=290-374"/>
    <hyperlink ref="E3316" r:id="rId537" display="http://www.parts-express.com/pe/showdetl.cfm?&amp;Partnumber=290-376"/>
    <hyperlink ref="E3317" r:id="rId538" display="http://www.parts-express.com/pe/showdetl.cfm?&amp;Partnumber=290-377"/>
    <hyperlink ref="E3326" r:id="rId539" display="http://www.parts-express.com/pe/showdetl.cfm?&amp;Partnumber=292-404"/>
    <hyperlink ref="E3327" r:id="rId540" display="http://www.parts-express.com/pe/showdetl.cfm?&amp;Partnumber=292-405"/>
    <hyperlink ref="E3328" r:id="rId541" display="http://www.parts-express.com/pe/showdetl.cfm?&amp;Partnumber=292-406"/>
    <hyperlink ref="E3329" r:id="rId542" display="http://www.parts-express.com/pe/showdetl.cfm?&amp;Partnumber=292-408"/>
    <hyperlink ref="E3330" r:id="rId543" display="http://www.parts-express.com/pe/showdetl.cfm?&amp;Partnumber=292-410"/>
    <hyperlink ref="E3331" r:id="rId544" display="http://www.parts-express.com/pe/showdetl.cfm?&amp;Partnumber=292-412"/>
    <hyperlink ref="E3332" r:id="rId545" display="http://www.parts-express.com/pe/showdetl.cfm?&amp;Partnumber=292-415"/>
    <hyperlink ref="E3333" r:id="rId546" display="http://www.parts-express.com/pe/showdetl.cfm?&amp;Partnumber=292-421"/>
    <hyperlink ref="E3334" r:id="rId547" display="http://www.parts-express.com/pe/showdetl.cfm?&amp;Partnumber=292-422"/>
    <hyperlink ref="E3335" r:id="rId548" display="http://www.parts-express.com/pe/showdetl.cfm?&amp;Partnumber=292-426"/>
    <hyperlink ref="E3336" r:id="rId549" display="http://www.parts-express.com/pe/showdetl.cfm?&amp;Partnumber=292-428"/>
    <hyperlink ref="E3337" r:id="rId550" display="http://www.parts-express.com/pe/showdetl.cfm?&amp;Partnumber=293-481"/>
    <hyperlink ref="E3338" r:id="rId551" display="http://www.parts-express.com/pe/showdetl.cfm?&amp;Partnumber=293-482"/>
    <hyperlink ref="E3339" r:id="rId552" display="http://www.parts-express.com/pe/showdetl.cfm?&amp;Partnumber=293-483"/>
    <hyperlink ref="E3340" r:id="rId553" display="http://www.parts-express.com/pe/showdetl.cfm?&amp;Partnumber=293-484"/>
    <hyperlink ref="E3341" r:id="rId554" display="http://www.parts-express.com/pe/showdetl.cfm?&amp;Partnumber=293-638"/>
    <hyperlink ref="E3342" r:id="rId555" display="http://www.parts-express.com/pe/showdetl.cfm?&amp;Partnumber=293-642"/>
    <hyperlink ref="E3343" r:id="rId556" display="http://www.parts-express.com/pe/showdetl.cfm?&amp;Partnumber=293-650"/>
    <hyperlink ref="E3344" r:id="rId557" display="http://www.parts-express.com/pe/showdetl.cfm?&amp;Partnumber=293-656"/>
    <hyperlink ref="E3347" r:id="rId558" display="http://www.parts-express.com/pe/showdetl.cfm?&amp;Partnumber=293-666"/>
    <hyperlink ref="E3348" r:id="rId559" display="http://www.parts-express.com/pe/showdetl.cfm?&amp;Partnumber=295-100"/>
    <hyperlink ref="E3349" r:id="rId560" display="http://www.parts-express.com/pe/showdetl.cfm?&amp;Partnumber=295-110"/>
    <hyperlink ref="E3350" r:id="rId561" display="http://www.parts-express.com/pe/showdetl.cfm?&amp;Partnumber=295-120"/>
    <hyperlink ref="E3351" r:id="rId562" display="http://www.parts-express.com/pe/showdetl.cfm?&amp;Partnumber=295-130"/>
    <hyperlink ref="E3352" r:id="rId563" display="http://www.parts-express.com/pe/showdetl.cfm?&amp;Partnumber=295-185"/>
    <hyperlink ref="E3353" r:id="rId564" display="http://www.parts-express.com/pe/showdetl.cfm?&amp;Partnumber=295-200"/>
    <hyperlink ref="E3354" r:id="rId565" display="http://www.parts-express.com/pe/showdetl.cfm?&amp;Partnumber=295-202"/>
    <hyperlink ref="E3355" r:id="rId566" display="http://www.parts-express.com/pe/showdetl.cfm?&amp;Partnumber=295-204"/>
    <hyperlink ref="E3356" r:id="rId567" display="http://www.parts-express.com/pe/showdetl.cfm?&amp;Partnumber=295-206"/>
    <hyperlink ref="E3357" r:id="rId568" display="http://www.parts-express.com/pe/showdetl.cfm?&amp;Partnumber=295-300"/>
    <hyperlink ref="E3358" r:id="rId569" display="http://www.parts-express.com/pe/showdetl.cfm?&amp;Partnumber=295-301"/>
    <hyperlink ref="E3359" r:id="rId570" display="http://www.parts-express.com/pe/showdetl.cfm?&amp;Partnumber=295-302"/>
    <hyperlink ref="E3360" r:id="rId571" display="http://www.parts-express.com/pe/showdetl.cfm?&amp;Partnumber=295-305"/>
    <hyperlink ref="E3361" r:id="rId572" display="http://www.parts-express.com/pe/showdetl.cfm?&amp;Partnumber=295-306"/>
    <hyperlink ref="E3362" r:id="rId573" display="http://www.parts-express.com/pe/showdetl.cfm?&amp;Partnumber=295-308"/>
    <hyperlink ref="E3363" r:id="rId574" display="http://www.parts-express.com/pe/showdetl.cfm?&amp;Partnumber=295-310"/>
    <hyperlink ref="E3364" r:id="rId575" display="http://www.parts-express.com/pe/showdetl.cfm?&amp;Partnumber=295-315"/>
    <hyperlink ref="E3365" r:id="rId576" display="http://www.parts-express.com/pe/showdetl.cfm?&amp;Partnumber=295-320"/>
    <hyperlink ref="E3366" r:id="rId577" display="http://www.parts-express.com/pe/showdetl.cfm?&amp;Partnumber=295-325"/>
    <hyperlink ref="E3367" r:id="rId578" display="http://www.parts-express.com/pe/showdetl.cfm?&amp;Partnumber=295-328"/>
    <hyperlink ref="E3368" r:id="rId579" display="http://www.parts-express.com/pe/showdetl.cfm?&amp;Partnumber=295-330"/>
    <hyperlink ref="E3369" r:id="rId580" display="http://www.parts-express.com/pe/showdetl.cfm?&amp;Partnumber=295-332"/>
    <hyperlink ref="E3370" r:id="rId581" display="http://www.parts-express.com/pe/showdetl.cfm?&amp;Partnumber=295-334"/>
    <hyperlink ref="E3371" r:id="rId582" display="http://www.parts-express.com/pe/showdetl.cfm?&amp;Partnumber=295-335"/>
    <hyperlink ref="E3372" r:id="rId583" display="http://www.parts-express.com/pe/showdetl.cfm?&amp;Partnumber=295-336"/>
    <hyperlink ref="E3373" r:id="rId584" display="http://www.parts-express.com/pe/showdetl.cfm?&amp;Partnumber=295-338"/>
    <hyperlink ref="E3374" r:id="rId585" display="http://www.parts-express.com/pe/showdetl.cfm?&amp;Partnumber=295-340"/>
    <hyperlink ref="E3375" r:id="rId586" display="http://www.parts-express.com/pe/showdetl.cfm?&amp;Partnumber=295-342"/>
    <hyperlink ref="E3376" r:id="rId587" display="http://www.parts-express.com/pe/showdetl.cfm?&amp;Partnumber=295-344"/>
    <hyperlink ref="E3377" r:id="rId588" display="http://www.parts-express.com/pe/showdetl.cfm?&amp;Partnumber=295-346"/>
    <hyperlink ref="E3378" r:id="rId589" display="http://www.parts-express.com/pe/showdetl.cfm?&amp;Partnumber=295-352"/>
    <hyperlink ref="E3379" r:id="rId590" display="http://www.parts-express.com/pe/showdetl.cfm?&amp;Partnumber=295-353"/>
    <hyperlink ref="E3380" r:id="rId591" display="http://www.parts-express.com/pe/showdetl.cfm?&amp;Partnumber=295-354"/>
    <hyperlink ref="E3381" r:id="rId592" display="http://www.parts-express.com/pe/showdetl.cfm?&amp;Partnumber=295-355"/>
    <hyperlink ref="E3382" r:id="rId593" display="http://www.parts-express.com/pe/showdetl.cfm?&amp;Partnumber=295-356"/>
    <hyperlink ref="E3383" r:id="rId594" display="http://www.parts-express.com/pe/showdetl.cfm?&amp;Partnumber=295-357"/>
    <hyperlink ref="E3384" r:id="rId595" display="http://www.parts-express.com/pe/showdetl.cfm?&amp;Partnumber=295-364"/>
    <hyperlink ref="E3385" r:id="rId596" display="http://www.parts-express.com/pe/showdetl.cfm?&amp;Partnumber=295-370"/>
    <hyperlink ref="E3386" r:id="rId597" display="http://www.parts-express.com/pe/showdetl.cfm?&amp;Partnumber=295-372"/>
    <hyperlink ref="E3387" r:id="rId598" display="http://www.parts-express.com/pe/showdetl.cfm?&amp;Partnumber=295-374"/>
    <hyperlink ref="E3388" r:id="rId599" display="http://www.parts-express.com/pe/showdetl.cfm?&amp;Partnumber=295-376"/>
    <hyperlink ref="E3389" r:id="rId600" display="http://www.parts-express.com/pe/showdetl.cfm?&amp;Partnumber=295-378"/>
    <hyperlink ref="E3390" r:id="rId601" display="http://www.parts-express.com/pe/showdetl.cfm?&amp;Partnumber=295-380"/>
    <hyperlink ref="E3391" r:id="rId602" display="http://www.parts-express.com/pe/showdetl.cfm?&amp;Partnumber=295-404"/>
    <hyperlink ref="E3392" r:id="rId603" display="http://www.parts-express.com/pe/showdetl.cfm?&amp;Partnumber=295-414"/>
    <hyperlink ref="E3393" r:id="rId604" display="http://www.parts-express.com/pe/showdetl.cfm?&amp;Partnumber=295-420"/>
    <hyperlink ref="E3394" r:id="rId605" display="http://www.parts-express.com/pe/showdetl.cfm?&amp;Partnumber=295-442"/>
    <hyperlink ref="E3395" r:id="rId606" display="http://www.parts-express.com/pe/showdetl.cfm?&amp;Partnumber=295-445"/>
    <hyperlink ref="E3396" r:id="rId607" display="http://www.parts-express.com/pe/showdetl.cfm?&amp;Partnumber=295-456"/>
    <hyperlink ref="E3397" r:id="rId608" display="http://www.parts-express.com/pe/showdetl.cfm?&amp;Partnumber=295-460"/>
    <hyperlink ref="E3398" r:id="rId609" display="http://www.parts-express.com/pe/showdetl.cfm?&amp;Partnumber=295-462"/>
    <hyperlink ref="E3399" r:id="rId610" display="http://www.parts-express.com/pe/showdetl.cfm?&amp;Partnumber=295-464"/>
    <hyperlink ref="E3400" r:id="rId611" display="http://www.parts-express.com/pe/showdetl.cfm?&amp;Partnumber=295-466"/>
    <hyperlink ref="E3401" r:id="rId612" display="http://www.parts-express.com/pe/showdetl.cfm?&amp;Partnumber=295-467"/>
    <hyperlink ref="E3402" r:id="rId613" display="http://www.parts-express.com/pe/showdetl.cfm?&amp;Partnumber=295-468"/>
    <hyperlink ref="E3403" r:id="rId614" display="http://www.parts-express.com/pe/showdetl.cfm?&amp;Partnumber=295-469"/>
    <hyperlink ref="E3404" r:id="rId615" display="http://www.parts-express.com/pe/showdetl.cfm?&amp;Partnumber=295-470"/>
    <hyperlink ref="E3405" r:id="rId616" display="http://www.parts-express.com/pe/showdetl.cfm?&amp;Partnumber=295-475"/>
    <hyperlink ref="E3406" r:id="rId617" display="http://www.parts-express.com/pe/showdetl.cfm?&amp;Partnumber=295-484"/>
    <hyperlink ref="E3407" r:id="rId618" display="http://www.parts-express.com/pe/showdetl.cfm?&amp;Partnumber=295-486"/>
    <hyperlink ref="E3408" r:id="rId619" display="http://www.parts-express.com/pe/showdetl.cfm?&amp;Partnumber=295-488"/>
    <hyperlink ref="E3409" r:id="rId620" display="http://www.parts-express.com/pe/showdetl.cfm?&amp;Partnumber=295-600"/>
    <hyperlink ref="E3410" r:id="rId621" display="http://www.parts-express.com/pe/showdetl.cfm?&amp;Partnumber=295-605"/>
    <hyperlink ref="E3411" r:id="rId622" display="http://www.parts-express.com/pe/showdetl.cfm?&amp;Partnumber=295-610"/>
    <hyperlink ref="E3412" r:id="rId623" display="http://www.parts-express.com/pe/showdetl.cfm?&amp;Partnumber=296-400"/>
    <hyperlink ref="E3413" r:id="rId624" display="http://www.parts-express.com/pe/showdetl.cfm?&amp;Partnumber=296-404"/>
    <hyperlink ref="E3414" r:id="rId625" display="http://www.parts-express.com/pe/showdetl.cfm?&amp;Partnumber=296-410"/>
    <hyperlink ref="E3415" r:id="rId626" display="http://www.parts-express.com/pe/showdetl.cfm?&amp;Partnumber=296-412"/>
    <hyperlink ref="E3416" r:id="rId627" display="http://www.parts-express.com/pe/showdetl.cfm?&amp;Partnumber=296-414"/>
    <hyperlink ref="E3417" r:id="rId628" display="http://www.parts-express.com/pe/showdetl.cfm?&amp;Partnumber=296-420"/>
    <hyperlink ref="E3418" r:id="rId629" display="http://www.parts-express.com/pe/showdetl.cfm?&amp;Partnumber=296-434"/>
    <hyperlink ref="E3419" r:id="rId630" display="http://www.parts-express.com/pe/showdetl.cfm?&amp;Partnumber=296-600"/>
    <hyperlink ref="E3420" r:id="rId631" display="http://www.parts-express.com/pe/showdetl.cfm?&amp;Partnumber=296-603"/>
    <hyperlink ref="E3421" r:id="rId632" display="http://www.parts-express.com/pe/showdetl.cfm?&amp;Partnumber=296-608"/>
    <hyperlink ref="E3422" r:id="rId633" display="http://www.parts-express.com/pe/showdetl.cfm?&amp;Partnumber=296-616"/>
    <hyperlink ref="E3423" r:id="rId634" display="http://www.parts-express.com/pe/showdetl.cfm?&amp;Partnumber=296-624"/>
    <hyperlink ref="E3424" r:id="rId635" display="http://www.parts-express.com/pe/showdetl.cfm?&amp;Partnumber=297-030"/>
    <hyperlink ref="E3425" r:id="rId636" display="http://www.parts-express.com/pe/showdetl.cfm?&amp;Partnumber=297-040"/>
    <hyperlink ref="E3426" r:id="rId637" display="http://www.parts-express.com/pe/showdetl.cfm?&amp;Partnumber=297-045"/>
    <hyperlink ref="E3427" r:id="rId638" display="http://www.parts-express.com/pe/showdetl.cfm?&amp;Partnumber=297-066"/>
    <hyperlink ref="E3428" r:id="rId639" display="http://www.parts-express.com/pe/showdetl.cfm?&amp;Partnumber=297-114"/>
    <hyperlink ref="E3429" r:id="rId640" display="http://www.parts-express.com/pe/showdetl.cfm?&amp;Partnumber=297-120"/>
    <hyperlink ref="E3430" r:id="rId641" display="http://www.parts-express.com/pe/showdetl.cfm?&amp;Partnumber=297-122"/>
    <hyperlink ref="E3431" r:id="rId642" display="http://www.parts-express.com/pe/showdetl.cfm?&amp;Partnumber=297-123"/>
    <hyperlink ref="E3432" r:id="rId643" display="http://www.parts-express.com/pe/showdetl.cfm?&amp;Partnumber=297-124"/>
    <hyperlink ref="E3433" r:id="rId644" display="http://www.parts-express.com/pe/showdetl.cfm?&amp;Partnumber=297-125"/>
    <hyperlink ref="E3434" r:id="rId645" display="http://www.parts-express.com/pe/showdetl.cfm?&amp;Partnumber=297-130"/>
    <hyperlink ref="E3435" r:id="rId646" display="http://www.parts-express.com/pe/showdetl.cfm?&amp;Partnumber=297-132"/>
    <hyperlink ref="E3436" r:id="rId647" display="http://www.parts-express.com/pe/showdetl.cfm?&amp;Partnumber=297-262"/>
    <hyperlink ref="E3437" r:id="rId648" display="http://www.parts-express.com/pe/showdetl.cfm?&amp;Partnumber=297-264"/>
    <hyperlink ref="E3438" r:id="rId649" display="http://www.parts-express.com/pe/showdetl.cfm?&amp;Partnumber=297-290"/>
    <hyperlink ref="E3439" r:id="rId650" display="http://www.parts-express.com/pe/showdetl.cfm?&amp;Partnumber=297-292"/>
    <hyperlink ref="E3440" r:id="rId651" display="http://www.parts-express.com/pe/showdetl.cfm?&amp;Partnumber=297-295"/>
    <hyperlink ref="E3441" r:id="rId652" display="http://www.parts-express.com/pe/showdetl.cfm?&amp;Partnumber=297-297"/>
    <hyperlink ref="E3442" r:id="rId653" display="http://www.parts-express.com/pe/showdetl.cfm?&amp;Partnumber=297-420"/>
    <hyperlink ref="E3443" r:id="rId654" display="http://www.parts-express.com/pe/showdetl.cfm?&amp;Partnumber=297-429"/>
    <hyperlink ref="E3444" r:id="rId655" display="http://www.parts-express.com/pe/showdetl.cfm?&amp;Partnumber=297-434"/>
    <hyperlink ref="E3445" r:id="rId656" display="http://www.parts-express.com/pe/showdetl.cfm?&amp;Partnumber=297-435"/>
    <hyperlink ref="E3446" r:id="rId657" display="http://www.parts-express.com/pe/showdetl.cfm?&amp;Partnumber=297-436"/>
    <hyperlink ref="E3447" r:id="rId658" display="http://www.parts-express.com/pe/showdetl.cfm?&amp;Partnumber=297-437"/>
    <hyperlink ref="E3448" r:id="rId659" display="http://www.parts-express.com/pe/showdetl.cfm?&amp;Partnumber=297-439"/>
    <hyperlink ref="E3449" r:id="rId660" display="http://www.parts-express.com/pe/showdetl.cfm?&amp;Partnumber=297-440"/>
    <hyperlink ref="E3450" r:id="rId661" display="http://www.parts-express.com/pe/showdetl.cfm?&amp;Partnumber=297-441"/>
    <hyperlink ref="E3451" r:id="rId662" display="http://www.parts-express.com/pe/showdetl.cfm?&amp;Partnumber=297-442"/>
    <hyperlink ref="E3452" r:id="rId663" display="http://www.parts-express.com/pe/showdetl.cfm?&amp;Partnumber=297-445"/>
    <hyperlink ref="E3453" r:id="rId664" display="http://www.parts-express.com/pe/showdetl.cfm?&amp;Partnumber=297-446"/>
    <hyperlink ref="E3454" r:id="rId665" display="http://www.parts-express.com/pe/showdetl.cfm?&amp;Partnumber=297-447"/>
    <hyperlink ref="E3455" r:id="rId666" display="http://www.parts-express.com/pe/showdetl.cfm?&amp;Partnumber=297-449"/>
    <hyperlink ref="E3456" r:id="rId667" display="http://www.parts-express.com/pe/showdetl.cfm?&amp;Partnumber=297-450"/>
    <hyperlink ref="E3457" r:id="rId668" display="http://www.parts-express.com/pe/showdetl.cfm?&amp;Partnumber=297-453"/>
    <hyperlink ref="E3458" r:id="rId669" display="http://www.parts-express.com/pe/showdetl.cfm?&amp;Partnumber=297-460"/>
    <hyperlink ref="E3459" r:id="rId670" display="http://www.parts-express.com/pe/showdetl.cfm?&amp;Partnumber=297-455"/>
    <hyperlink ref="AD964" r:id="rId671" tooltip="Total damping. Select to sort" display="http://www.thielesmall.com/?diam=31.5&amp;type=0&amp;brand=Select&amp;use=0&amp;feat=0&amp;prod=0&amp;form=0&amp;order=Qts"/>
    <hyperlink ref="E3318" r:id="rId672" display="http://www.parts-express.com/pe/showdetl.cfm?&amp;Partnumber=290-910"/>
    <hyperlink ref="E3319" r:id="rId673" display="http://www.parts-express.com/pe/showdetl.cfm?&amp;Partnumber=290-912"/>
    <hyperlink ref="E3320" r:id="rId674" display="http://www.parts-express.com/pe/showdetl.cfm?&amp;Partnumber=290-914"/>
    <hyperlink ref="E3321" r:id="rId675" display="http://www.parts-express.com/pe/showdetl.cfm?&amp;Partnumber=290-916"/>
    <hyperlink ref="E3322" r:id="rId676" display="http://www.parts-express.com/pe/showdetl.cfm?&amp;Partnumber=290-918"/>
    <hyperlink ref="E3323" r:id="rId677" display="http://www.parts-express.com/pe/showdetl.cfm?&amp;Partnumber=290-920"/>
    <hyperlink ref="E3345" r:id="rId678" display="http://www.parts-express.com/pe/showdetl.cfm?&amp;Partnumber=293-657"/>
    <hyperlink ref="E3346" r:id="rId679" display="http://www.parts-express.com/pe/showdetl.cfm?&amp;Partnumber=293-662"/>
    <hyperlink ref="E3324" r:id="rId680" display="http://www.parts-express.com/pe/showdetl.cfm?&amp;Partnumber=292-202"/>
    <hyperlink ref="E3325" r:id="rId681" display="http://www.parts-express.com/pe/showdetl.cfm?&amp;Partnumber=292-204"/>
    <hyperlink ref="E3148" r:id="rId682" display="http://www.parts-express.com/pe/showdetl.cfm?&amp;Partnumber=294-301"/>
    <hyperlink ref="E3149" r:id="rId683" display="http://www.parts-express.com/pe/showdetl.cfm?&amp;Partnumber=294-303"/>
  </hyperlinks>
  <pageMargins left="0.7" right="0.7" top="0.75" bottom="0.75" header="0.3" footer="0.3"/>
  <pageSetup orientation="portrait" verticalDpi="0" r:id="rId684"/>
</worksheet>
</file>

<file path=xl/worksheets/sheet8.xml><?xml version="1.0" encoding="utf-8"?>
<worksheet xmlns="http://schemas.openxmlformats.org/spreadsheetml/2006/main" xmlns:r="http://schemas.openxmlformats.org/officeDocument/2006/relationships">
  <dimension ref="A1:AE630"/>
  <sheetViews>
    <sheetView tabSelected="1" topLeftCell="A560" workbookViewId="0">
      <selection activeCell="Y524" sqref="Y524"/>
    </sheetView>
  </sheetViews>
  <sheetFormatPr defaultRowHeight="15"/>
  <cols>
    <col min="1" max="1" width="5.85546875" style="1" customWidth="1"/>
    <col min="2" max="2" width="27.7109375" style="47" bestFit="1" customWidth="1"/>
    <col min="3" max="3" width="13.5703125" style="5" bestFit="1" customWidth="1"/>
    <col min="4" max="4" width="17" style="5" bestFit="1" customWidth="1"/>
    <col min="5" max="5" width="8.7109375" style="1" bestFit="1" customWidth="1"/>
    <col min="6" max="6" width="8.140625" style="1" bestFit="1" customWidth="1"/>
    <col min="7" max="7" width="9.42578125" style="1" bestFit="1" customWidth="1"/>
    <col min="8" max="8" width="7.7109375" style="1" bestFit="1" customWidth="1"/>
    <col min="9" max="9" width="10.85546875" style="1" bestFit="1" customWidth="1"/>
    <col min="10" max="10" width="8.85546875" style="1" bestFit="1" customWidth="1"/>
    <col min="11" max="11" width="5.5703125" style="1" bestFit="1" customWidth="1"/>
    <col min="12" max="12" width="9.5703125" style="26" bestFit="1" customWidth="1"/>
    <col min="13" max="13" width="4.5703125" style="1" bestFit="1" customWidth="1"/>
    <col min="14" max="14" width="4.42578125" style="1" bestFit="1" customWidth="1"/>
    <col min="15" max="15" width="5" style="1" bestFit="1" customWidth="1"/>
    <col min="16" max="16" width="3.140625" style="1" bestFit="1" customWidth="1"/>
    <col min="17" max="17" width="3.28515625" style="1" bestFit="1" customWidth="1"/>
    <col min="18" max="18" width="3" style="1" bestFit="1" customWidth="1"/>
    <col min="19" max="19" width="5.28515625" style="1" bestFit="1" customWidth="1"/>
    <col min="20" max="21" width="4.7109375" style="1" bestFit="1" customWidth="1"/>
    <col min="22" max="22" width="3" style="1" bestFit="1" customWidth="1"/>
    <col min="23" max="24" width="12.5703125" style="1" bestFit="1" customWidth="1"/>
    <col min="25" max="25" width="11" style="1" bestFit="1" customWidth="1"/>
    <col min="26" max="26" width="9.140625" style="8"/>
    <col min="27" max="27" width="12.5703125" style="1" bestFit="1" customWidth="1"/>
    <col min="28" max="28" width="7.85546875" style="1" customWidth="1"/>
    <col min="29" max="29" width="3.7109375" style="1" customWidth="1"/>
    <col min="30" max="30" width="10.5703125" style="1" bestFit="1" customWidth="1"/>
    <col min="31" max="16384" width="9.140625" style="1"/>
  </cols>
  <sheetData>
    <row r="1" spans="1:31" s="8" customFormat="1">
      <c r="A1" s="9" t="s">
        <v>237</v>
      </c>
      <c r="B1" s="46" t="s">
        <v>238</v>
      </c>
      <c r="C1" s="11" t="s">
        <v>239</v>
      </c>
      <c r="D1" s="11" t="s">
        <v>240</v>
      </c>
      <c r="E1" s="9" t="s">
        <v>241</v>
      </c>
      <c r="F1" s="9" t="s">
        <v>242</v>
      </c>
      <c r="G1" s="6" t="s">
        <v>497</v>
      </c>
      <c r="H1" s="6" t="s">
        <v>491</v>
      </c>
      <c r="I1" s="9" t="s">
        <v>243</v>
      </c>
      <c r="J1" s="9" t="s">
        <v>244</v>
      </c>
      <c r="K1" s="9" t="s">
        <v>245</v>
      </c>
      <c r="L1" s="24" t="s">
        <v>4169</v>
      </c>
      <c r="M1" s="9" t="s">
        <v>247</v>
      </c>
      <c r="N1" s="9" t="s">
        <v>248</v>
      </c>
      <c r="O1" s="9" t="s">
        <v>249</v>
      </c>
      <c r="P1" s="9" t="s">
        <v>250</v>
      </c>
      <c r="Q1" s="9" t="s">
        <v>251</v>
      </c>
      <c r="R1" s="9" t="s">
        <v>252</v>
      </c>
      <c r="S1" s="12" t="s">
        <v>487</v>
      </c>
      <c r="T1" s="8" t="s">
        <v>488</v>
      </c>
      <c r="U1" s="8" t="s">
        <v>489</v>
      </c>
      <c r="V1" s="8" t="s">
        <v>490</v>
      </c>
      <c r="W1" s="8" t="s">
        <v>4174</v>
      </c>
      <c r="X1" s="8" t="s">
        <v>493</v>
      </c>
      <c r="Y1" s="8" t="s">
        <v>495</v>
      </c>
      <c r="Z1" s="8" t="s">
        <v>494</v>
      </c>
      <c r="AA1" s="18" t="s">
        <v>3670</v>
      </c>
      <c r="AB1" s="18" t="s">
        <v>3671</v>
      </c>
      <c r="AC1" s="18" t="s">
        <v>4077</v>
      </c>
      <c r="AD1" s="6" t="s">
        <v>4170</v>
      </c>
    </row>
    <row r="2" spans="1:31">
      <c r="A2" s="2">
        <v>4</v>
      </c>
      <c r="B2" s="47" t="str">
        <f>CONCATENATE(C2,CHAR(32),D2)</f>
        <v>Peerless 830992</v>
      </c>
      <c r="C2" s="3" t="s">
        <v>236</v>
      </c>
      <c r="D2" s="3" t="s">
        <v>4177</v>
      </c>
      <c r="E2" s="4" t="s">
        <v>253</v>
      </c>
      <c r="F2" s="4"/>
      <c r="G2" s="2">
        <v>8</v>
      </c>
      <c r="H2" s="2">
        <v>30</v>
      </c>
      <c r="I2" s="2">
        <v>85.9</v>
      </c>
      <c r="J2" s="2">
        <v>3</v>
      </c>
      <c r="K2" s="2">
        <v>89</v>
      </c>
      <c r="L2" s="25">
        <f>AD2*28.3169</f>
        <v>2.4069365</v>
      </c>
      <c r="M2" s="2">
        <v>0.57999999999999996</v>
      </c>
      <c r="N2" s="2"/>
      <c r="O2" s="2"/>
      <c r="P2" s="2"/>
      <c r="Q2" s="2"/>
      <c r="R2" s="2"/>
      <c r="S2" s="2"/>
      <c r="T2" s="2"/>
      <c r="U2" s="2"/>
      <c r="V2" s="2"/>
      <c r="W2" s="1" t="s">
        <v>496</v>
      </c>
      <c r="X2" s="13">
        <v>41431</v>
      </c>
      <c r="Z2" s="8">
        <v>0</v>
      </c>
      <c r="AA2" s="1" t="s">
        <v>4173</v>
      </c>
      <c r="AD2" s="2">
        <v>8.5000000000000006E-2</v>
      </c>
      <c r="AE2" s="1" t="e">
        <f>IF(MATCH(B2,B3:B$630,0),TRUE, FALSE)</f>
        <v>#N/A</v>
      </c>
    </row>
    <row r="3" spans="1:31">
      <c r="A3" s="2">
        <v>4</v>
      </c>
      <c r="B3" s="47" t="str">
        <f t="shared" ref="B3:B66" si="0">CONCATENATE(C3,CHAR(32),D3)</f>
        <v>Peerless 830870</v>
      </c>
      <c r="C3" s="3" t="s">
        <v>236</v>
      </c>
      <c r="D3" s="3">
        <v>830870</v>
      </c>
      <c r="E3" s="4" t="s">
        <v>254</v>
      </c>
      <c r="F3" s="4"/>
      <c r="G3" s="2">
        <v>8</v>
      </c>
      <c r="H3" s="2">
        <v>30</v>
      </c>
      <c r="I3" s="2">
        <v>87</v>
      </c>
      <c r="J3" s="2">
        <v>3</v>
      </c>
      <c r="K3" s="2">
        <v>77.599999999999994</v>
      </c>
      <c r="L3" s="25">
        <f t="shared" ref="L3:L66" si="1">AD3*28.3169</f>
        <v>3.114859</v>
      </c>
      <c r="M3" s="2">
        <v>0.54</v>
      </c>
      <c r="N3" s="2"/>
      <c r="O3" s="2"/>
      <c r="P3" s="2"/>
      <c r="Q3" s="2"/>
      <c r="R3" s="2"/>
      <c r="S3" s="2"/>
      <c r="T3" s="2"/>
      <c r="U3" s="2"/>
      <c r="V3" s="2"/>
      <c r="W3" s="1" t="s">
        <v>496</v>
      </c>
      <c r="X3" s="13">
        <v>41431</v>
      </c>
      <c r="Z3" s="8">
        <v>0</v>
      </c>
      <c r="AA3" s="1" t="s">
        <v>4173</v>
      </c>
      <c r="AD3" s="2">
        <v>0.11</v>
      </c>
      <c r="AE3" s="1" t="e">
        <f>IF(MATCH(B3,B4:B$630,0),TRUE, FALSE)</f>
        <v>#N/A</v>
      </c>
    </row>
    <row r="4" spans="1:31">
      <c r="A4" s="2">
        <v>5.25</v>
      </c>
      <c r="B4" s="47" t="str">
        <f t="shared" si="0"/>
        <v>Peerless 830991</v>
      </c>
      <c r="C4" s="3" t="s">
        <v>236</v>
      </c>
      <c r="D4" s="3">
        <v>830991</v>
      </c>
      <c r="E4" s="4" t="s">
        <v>255</v>
      </c>
      <c r="F4" s="4"/>
      <c r="G4" s="2">
        <v>8</v>
      </c>
      <c r="H4" s="2">
        <v>30</v>
      </c>
      <c r="I4" s="2">
        <v>87</v>
      </c>
      <c r="J4" s="2">
        <v>4.55</v>
      </c>
      <c r="K4" s="2">
        <v>66</v>
      </c>
      <c r="L4" s="25">
        <f t="shared" si="1"/>
        <v>6.7960560000000001</v>
      </c>
      <c r="M4" s="2">
        <v>0.49</v>
      </c>
      <c r="N4" s="2"/>
      <c r="O4" s="2"/>
      <c r="P4" s="2"/>
      <c r="Q4" s="2"/>
      <c r="R4" s="2"/>
      <c r="S4" s="2"/>
      <c r="T4" s="2"/>
      <c r="U4" s="2"/>
      <c r="V4" s="2"/>
      <c r="W4" s="1" t="s">
        <v>496</v>
      </c>
      <c r="X4" s="13">
        <v>41431</v>
      </c>
      <c r="Z4" s="8">
        <v>0</v>
      </c>
      <c r="AA4" s="1" t="s">
        <v>4173</v>
      </c>
      <c r="AD4" s="2">
        <v>0.24</v>
      </c>
      <c r="AE4" s="1" t="e">
        <f>IF(MATCH(B4,B5:B$630,0),TRUE, FALSE)</f>
        <v>#N/A</v>
      </c>
    </row>
    <row r="5" spans="1:31">
      <c r="A5" s="2">
        <v>5.25</v>
      </c>
      <c r="B5" s="47" t="str">
        <f t="shared" si="0"/>
        <v>Peerless 835024</v>
      </c>
      <c r="C5" s="3" t="s">
        <v>236</v>
      </c>
      <c r="D5" s="3">
        <v>835024</v>
      </c>
      <c r="E5" s="4" t="s">
        <v>256</v>
      </c>
      <c r="F5" s="4"/>
      <c r="G5" s="2">
        <v>8</v>
      </c>
      <c r="H5" s="2">
        <v>30</v>
      </c>
      <c r="I5" s="2">
        <v>86.1</v>
      </c>
      <c r="J5" s="2">
        <v>3.5</v>
      </c>
      <c r="K5" s="2">
        <v>72</v>
      </c>
      <c r="L5" s="25">
        <f t="shared" si="1"/>
        <v>5.3802110000000001</v>
      </c>
      <c r="M5" s="2">
        <v>0.65</v>
      </c>
      <c r="N5" s="2"/>
      <c r="O5" s="2"/>
      <c r="P5" s="2"/>
      <c r="Q5" s="2"/>
      <c r="R5" s="2"/>
      <c r="S5" s="2"/>
      <c r="T5" s="2"/>
      <c r="U5" s="2"/>
      <c r="V5" s="2"/>
      <c r="W5" s="1" t="s">
        <v>496</v>
      </c>
      <c r="X5" s="13">
        <v>41431</v>
      </c>
      <c r="Z5" s="8">
        <v>0</v>
      </c>
      <c r="AA5" s="1" t="s">
        <v>4173</v>
      </c>
      <c r="AD5" s="2">
        <v>0.19</v>
      </c>
      <c r="AE5" s="1" t="e">
        <f>IF(MATCH(B5,B6:B$630,0),TRUE, FALSE)</f>
        <v>#N/A</v>
      </c>
    </row>
    <row r="6" spans="1:31">
      <c r="A6" s="2">
        <v>5.25</v>
      </c>
      <c r="B6" s="47" t="str">
        <f t="shared" si="0"/>
        <v>Peerless 830656</v>
      </c>
      <c r="C6" s="3" t="s">
        <v>236</v>
      </c>
      <c r="D6" s="3">
        <v>830656</v>
      </c>
      <c r="E6" s="4" t="s">
        <v>257</v>
      </c>
      <c r="F6" s="4"/>
      <c r="G6" s="2">
        <v>8</v>
      </c>
      <c r="H6" s="2">
        <v>60</v>
      </c>
      <c r="I6" s="2">
        <v>87</v>
      </c>
      <c r="J6" s="2">
        <v>3.5</v>
      </c>
      <c r="K6" s="2">
        <v>62.4</v>
      </c>
      <c r="L6" s="25">
        <f t="shared" si="1"/>
        <v>9.0614080000000001</v>
      </c>
      <c r="M6" s="2">
        <v>0.54</v>
      </c>
      <c r="N6" s="2"/>
      <c r="O6" s="2"/>
      <c r="P6" s="2"/>
      <c r="Q6" s="2"/>
      <c r="R6" s="2"/>
      <c r="S6" s="2"/>
      <c r="T6" s="2"/>
      <c r="U6" s="2"/>
      <c r="V6" s="2"/>
      <c r="W6" s="1" t="s">
        <v>496</v>
      </c>
      <c r="X6" s="13">
        <v>41431</v>
      </c>
      <c r="Z6" s="8">
        <v>0</v>
      </c>
      <c r="AA6" s="1" t="s">
        <v>4173</v>
      </c>
      <c r="AD6" s="2">
        <v>0.32</v>
      </c>
      <c r="AE6" s="1" t="e">
        <f>IF(MATCH(B6,B7:B$630,0),TRUE, FALSE)</f>
        <v>#N/A</v>
      </c>
    </row>
    <row r="7" spans="1:31">
      <c r="A7" s="2">
        <v>5.25</v>
      </c>
      <c r="B7" s="47" t="str">
        <f t="shared" si="0"/>
        <v>Peerless 830860</v>
      </c>
      <c r="C7" s="3" t="s">
        <v>236</v>
      </c>
      <c r="D7" s="3">
        <v>830860</v>
      </c>
      <c r="E7" s="4" t="s">
        <v>258</v>
      </c>
      <c r="F7" s="4"/>
      <c r="G7" s="2">
        <v>8</v>
      </c>
      <c r="H7" s="2">
        <v>30</v>
      </c>
      <c r="I7" s="2">
        <v>88.3</v>
      </c>
      <c r="J7" s="2">
        <v>3.5</v>
      </c>
      <c r="K7" s="2">
        <v>56.1</v>
      </c>
      <c r="L7" s="25">
        <f t="shared" si="1"/>
        <v>10.477252999999999</v>
      </c>
      <c r="M7" s="2">
        <v>0.41</v>
      </c>
      <c r="N7" s="2"/>
      <c r="O7" s="2"/>
      <c r="P7" s="2"/>
      <c r="Q7" s="2"/>
      <c r="R7" s="2"/>
      <c r="S7" s="2"/>
      <c r="T7" s="2"/>
      <c r="U7" s="2"/>
      <c r="V7" s="2"/>
      <c r="W7" s="1" t="s">
        <v>496</v>
      </c>
      <c r="X7" s="13">
        <v>41431</v>
      </c>
      <c r="Z7" s="8">
        <v>0</v>
      </c>
      <c r="AA7" s="1" t="s">
        <v>4173</v>
      </c>
      <c r="AD7" s="2">
        <v>0.37</v>
      </c>
      <c r="AE7" s="1" t="e">
        <f>IF(MATCH(B7,B8:B$630,0),TRUE, FALSE)</f>
        <v>#N/A</v>
      </c>
    </row>
    <row r="8" spans="1:31">
      <c r="A8" s="2">
        <v>5.25</v>
      </c>
      <c r="B8" s="47" t="str">
        <f t="shared" si="0"/>
        <v>Vifa NE149W-04</v>
      </c>
      <c r="C8" s="3" t="s">
        <v>260</v>
      </c>
      <c r="D8" s="3" t="s">
        <v>261</v>
      </c>
      <c r="E8" s="4" t="s">
        <v>259</v>
      </c>
      <c r="F8" s="4"/>
      <c r="G8" s="2">
        <v>4</v>
      </c>
      <c r="H8" s="2">
        <v>35</v>
      </c>
      <c r="I8" s="2">
        <v>89.1</v>
      </c>
      <c r="J8" s="2">
        <v>5</v>
      </c>
      <c r="K8" s="2">
        <v>52</v>
      </c>
      <c r="L8" s="25">
        <f t="shared" si="1"/>
        <v>8.7782389999999992</v>
      </c>
      <c r="M8" s="2">
        <v>0.33</v>
      </c>
      <c r="N8" s="2"/>
      <c r="O8" s="2"/>
      <c r="P8" s="2"/>
      <c r="Q8" s="2"/>
      <c r="R8" s="2"/>
      <c r="S8" s="2"/>
      <c r="T8" s="2"/>
      <c r="U8" s="2"/>
      <c r="V8" s="2"/>
      <c r="W8" s="1" t="s">
        <v>496</v>
      </c>
      <c r="X8" s="13">
        <v>41431</v>
      </c>
      <c r="Z8" s="8">
        <v>0</v>
      </c>
      <c r="AA8" s="1" t="s">
        <v>4173</v>
      </c>
      <c r="AD8" s="2">
        <v>0.31</v>
      </c>
      <c r="AE8" s="1" t="e">
        <f>IF(MATCH(B8,B9:B$630,0),TRUE, FALSE)</f>
        <v>#N/A</v>
      </c>
    </row>
    <row r="9" spans="1:31">
      <c r="A9" s="2">
        <v>6.5</v>
      </c>
      <c r="B9" s="47" t="str">
        <f t="shared" si="0"/>
        <v>Peerless 830990</v>
      </c>
      <c r="C9" s="3" t="s">
        <v>236</v>
      </c>
      <c r="D9" s="3">
        <v>830990</v>
      </c>
      <c r="E9" s="4" t="s">
        <v>262</v>
      </c>
      <c r="F9" s="4"/>
      <c r="G9" s="2">
        <v>8</v>
      </c>
      <c r="H9" s="2">
        <v>50</v>
      </c>
      <c r="I9" s="2">
        <v>88.4</v>
      </c>
      <c r="J9" s="2">
        <v>5.39</v>
      </c>
      <c r="K9" s="2">
        <v>46</v>
      </c>
      <c r="L9" s="25">
        <f t="shared" si="1"/>
        <v>20.104998999999999</v>
      </c>
      <c r="M9" s="2">
        <v>0.39</v>
      </c>
      <c r="N9" s="2"/>
      <c r="O9" s="2"/>
      <c r="P9" s="2"/>
      <c r="Q9" s="2"/>
      <c r="R9" s="2"/>
      <c r="S9" s="2"/>
      <c r="T9" s="2"/>
      <c r="U9" s="2"/>
      <c r="V9" s="2"/>
      <c r="W9" s="1" t="s">
        <v>496</v>
      </c>
      <c r="X9" s="13">
        <v>41431</v>
      </c>
      <c r="Z9" s="8">
        <v>0</v>
      </c>
      <c r="AA9" s="1" t="s">
        <v>4173</v>
      </c>
      <c r="AD9" s="2">
        <v>0.71</v>
      </c>
      <c r="AE9" s="1" t="e">
        <f>IF(MATCH(B9,B10:B$630,0),TRUE, FALSE)</f>
        <v>#N/A</v>
      </c>
    </row>
    <row r="10" spans="1:31">
      <c r="A10" s="2">
        <v>6.5</v>
      </c>
      <c r="B10" s="47" t="str">
        <f t="shared" si="0"/>
        <v>Peerless 835025</v>
      </c>
      <c r="C10" s="3" t="s">
        <v>236</v>
      </c>
      <c r="D10" s="3">
        <v>835025</v>
      </c>
      <c r="E10" s="4" t="s">
        <v>263</v>
      </c>
      <c r="F10" s="4"/>
      <c r="G10" s="2">
        <v>8</v>
      </c>
      <c r="H10" s="2">
        <v>55</v>
      </c>
      <c r="I10" s="2">
        <v>87.2</v>
      </c>
      <c r="J10" s="2">
        <v>5.39</v>
      </c>
      <c r="K10" s="2">
        <v>38</v>
      </c>
      <c r="L10" s="25">
        <f t="shared" si="1"/>
        <v>24.635702999999999</v>
      </c>
      <c r="M10" s="2">
        <v>0.4</v>
      </c>
      <c r="N10" s="2"/>
      <c r="O10" s="2"/>
      <c r="P10" s="2"/>
      <c r="Q10" s="2"/>
      <c r="R10" s="2"/>
      <c r="S10" s="2"/>
      <c r="T10" s="2"/>
      <c r="U10" s="2"/>
      <c r="V10" s="2"/>
      <c r="W10" s="1" t="s">
        <v>496</v>
      </c>
      <c r="X10" s="13">
        <v>41431</v>
      </c>
      <c r="Z10" s="8">
        <v>0</v>
      </c>
      <c r="AA10" s="1" t="s">
        <v>4173</v>
      </c>
      <c r="AD10" s="2">
        <v>0.87</v>
      </c>
      <c r="AE10" s="1" t="e">
        <f>IF(MATCH(B10,B11:B$630,0),TRUE, FALSE)</f>
        <v>#N/A</v>
      </c>
    </row>
    <row r="11" spans="1:31">
      <c r="A11" s="2">
        <v>6.5</v>
      </c>
      <c r="B11" s="47" t="str">
        <f t="shared" si="0"/>
        <v>Peerless 830657</v>
      </c>
      <c r="C11" s="3" t="s">
        <v>236</v>
      </c>
      <c r="D11" s="3">
        <v>830657</v>
      </c>
      <c r="E11" s="4" t="s">
        <v>264</v>
      </c>
      <c r="F11" s="4"/>
      <c r="G11" s="2">
        <v>8</v>
      </c>
      <c r="H11" s="2">
        <v>60</v>
      </c>
      <c r="I11" s="2">
        <v>89.5</v>
      </c>
      <c r="J11" s="2">
        <v>3</v>
      </c>
      <c r="K11" s="2">
        <v>52</v>
      </c>
      <c r="L11" s="25">
        <f t="shared" si="1"/>
        <v>23.219857999999999</v>
      </c>
      <c r="M11" s="2">
        <v>0.5</v>
      </c>
      <c r="N11" s="2"/>
      <c r="O11" s="2"/>
      <c r="P11" s="2"/>
      <c r="Q11" s="2"/>
      <c r="R11" s="2"/>
      <c r="S11" s="2"/>
      <c r="T11" s="2"/>
      <c r="U11" s="2"/>
      <c r="V11" s="2"/>
      <c r="W11" s="1" t="s">
        <v>496</v>
      </c>
      <c r="X11" s="13">
        <v>41431</v>
      </c>
      <c r="Z11" s="8">
        <v>0</v>
      </c>
      <c r="AA11" s="1" t="s">
        <v>4173</v>
      </c>
      <c r="AD11" s="2">
        <v>0.82</v>
      </c>
      <c r="AE11" s="1" t="e">
        <f>IF(MATCH(B11,B12:B$630,0),TRUE, FALSE)</f>
        <v>#N/A</v>
      </c>
    </row>
    <row r="12" spans="1:31">
      <c r="A12" s="2">
        <v>6.5</v>
      </c>
      <c r="B12" s="47" t="str">
        <f t="shared" si="0"/>
        <v>Peerless 830874</v>
      </c>
      <c r="C12" s="3" t="s">
        <v>236</v>
      </c>
      <c r="D12" s="3">
        <v>830874</v>
      </c>
      <c r="E12" s="4" t="s">
        <v>265</v>
      </c>
      <c r="F12" s="4"/>
      <c r="G12" s="2">
        <v>8</v>
      </c>
      <c r="H12" s="2">
        <v>50</v>
      </c>
      <c r="I12" s="2">
        <v>87.8</v>
      </c>
      <c r="J12" s="2">
        <v>5.5</v>
      </c>
      <c r="K12" s="2">
        <v>47.3</v>
      </c>
      <c r="L12" s="25">
        <f t="shared" si="1"/>
        <v>16.706970999999999</v>
      </c>
      <c r="M12" s="2">
        <v>0.4</v>
      </c>
      <c r="N12" s="2"/>
      <c r="O12" s="2"/>
      <c r="P12" s="2"/>
      <c r="Q12" s="2"/>
      <c r="R12" s="2"/>
      <c r="S12" s="2"/>
      <c r="T12" s="2"/>
      <c r="U12" s="2"/>
      <c r="V12" s="2"/>
      <c r="W12" s="1" t="s">
        <v>496</v>
      </c>
      <c r="X12" s="13">
        <v>41431</v>
      </c>
      <c r="Z12" s="8">
        <v>0</v>
      </c>
      <c r="AA12" s="1" t="s">
        <v>4173</v>
      </c>
      <c r="AD12" s="2">
        <v>0.59</v>
      </c>
      <c r="AE12" s="1" t="e">
        <f>IF(MATCH(B12,B13:B$630,0),TRUE, FALSE)</f>
        <v>#N/A</v>
      </c>
    </row>
    <row r="13" spans="1:31">
      <c r="A13" s="2">
        <v>6.5</v>
      </c>
      <c r="B13" s="47" t="str">
        <f t="shared" si="0"/>
        <v>Peerless 830875</v>
      </c>
      <c r="C13" s="3" t="s">
        <v>236</v>
      </c>
      <c r="D13" s="3">
        <v>830875</v>
      </c>
      <c r="E13" s="4" t="s">
        <v>266</v>
      </c>
      <c r="F13" s="4"/>
      <c r="G13" s="2">
        <v>8</v>
      </c>
      <c r="H13" s="2">
        <v>50</v>
      </c>
      <c r="I13" s="2">
        <v>88.6</v>
      </c>
      <c r="J13" s="2">
        <v>5.5</v>
      </c>
      <c r="K13" s="2">
        <v>48.1</v>
      </c>
      <c r="L13" s="25">
        <f t="shared" si="1"/>
        <v>17.556477999999998</v>
      </c>
      <c r="M13" s="2">
        <v>0.39</v>
      </c>
      <c r="N13" s="2"/>
      <c r="O13" s="2"/>
      <c r="P13" s="2"/>
      <c r="Q13" s="2"/>
      <c r="R13" s="2"/>
      <c r="S13" s="2"/>
      <c r="T13" s="2"/>
      <c r="U13" s="2"/>
      <c r="V13" s="2"/>
      <c r="W13" s="1" t="s">
        <v>496</v>
      </c>
      <c r="X13" s="13">
        <v>41431</v>
      </c>
      <c r="Z13" s="8">
        <v>0</v>
      </c>
      <c r="AA13" s="1" t="s">
        <v>4173</v>
      </c>
      <c r="AD13" s="2">
        <v>0.62</v>
      </c>
      <c r="AE13" s="1" t="e">
        <f>IF(MATCH(B13,B14:B$630,0),TRUE, FALSE)</f>
        <v>#N/A</v>
      </c>
    </row>
    <row r="14" spans="1:31">
      <c r="A14" s="2">
        <v>6.5</v>
      </c>
      <c r="B14" s="47" t="str">
        <f t="shared" si="0"/>
        <v>Peerless 830883</v>
      </c>
      <c r="C14" s="3" t="s">
        <v>236</v>
      </c>
      <c r="D14" s="3" t="s">
        <v>4179</v>
      </c>
      <c r="E14" s="4" t="s">
        <v>267</v>
      </c>
      <c r="F14" s="4"/>
      <c r="G14" s="2">
        <v>8</v>
      </c>
      <c r="H14" s="2">
        <v>30</v>
      </c>
      <c r="I14" s="2">
        <v>87.8</v>
      </c>
      <c r="J14" s="2">
        <v>5.62</v>
      </c>
      <c r="K14" s="2">
        <v>42</v>
      </c>
      <c r="L14" s="25">
        <f t="shared" si="1"/>
        <v>21.804013000000001</v>
      </c>
      <c r="M14" s="2">
        <v>0.36</v>
      </c>
      <c r="N14" s="2"/>
      <c r="O14" s="2"/>
      <c r="P14" s="2"/>
      <c r="Q14" s="2"/>
      <c r="R14" s="2"/>
      <c r="S14" s="2"/>
      <c r="T14" s="2"/>
      <c r="U14" s="2"/>
      <c r="V14" s="2"/>
      <c r="W14" s="1" t="s">
        <v>496</v>
      </c>
      <c r="X14" s="13">
        <v>41431</v>
      </c>
      <c r="Z14" s="8">
        <v>0</v>
      </c>
      <c r="AA14" s="1" t="s">
        <v>4173</v>
      </c>
      <c r="AD14" s="2">
        <v>0.77</v>
      </c>
      <c r="AE14" s="1" t="e">
        <f>IF(MATCH(B14,B15:B$630,0),TRUE, FALSE)</f>
        <v>#N/A</v>
      </c>
    </row>
    <row r="15" spans="1:31">
      <c r="A15" s="2">
        <v>6.5</v>
      </c>
      <c r="B15" s="47" t="str">
        <f t="shared" si="0"/>
        <v>Vifa NE180W-04</v>
      </c>
      <c r="C15" s="3" t="s">
        <v>260</v>
      </c>
      <c r="D15" s="3" t="s">
        <v>269</v>
      </c>
      <c r="E15" s="4" t="s">
        <v>268</v>
      </c>
      <c r="F15" s="4"/>
      <c r="G15" s="2">
        <v>4</v>
      </c>
      <c r="H15" s="2">
        <v>80</v>
      </c>
      <c r="I15" s="2">
        <v>89.8</v>
      </c>
      <c r="J15" s="2">
        <v>5</v>
      </c>
      <c r="K15" s="2">
        <v>39</v>
      </c>
      <c r="L15" s="25">
        <f t="shared" si="1"/>
        <v>25.485210000000002</v>
      </c>
      <c r="M15" s="2">
        <v>0.28999999999999998</v>
      </c>
      <c r="N15" s="2"/>
      <c r="O15" s="2"/>
      <c r="P15" s="2"/>
      <c r="Q15" s="2"/>
      <c r="R15" s="2"/>
      <c r="S15" s="2"/>
      <c r="T15" s="2"/>
      <c r="U15" s="2"/>
      <c r="V15" s="2"/>
      <c r="W15" s="1" t="s">
        <v>496</v>
      </c>
      <c r="X15" s="13">
        <v>41431</v>
      </c>
      <c r="Z15" s="8">
        <v>0</v>
      </c>
      <c r="AA15" s="1" t="s">
        <v>4173</v>
      </c>
      <c r="AD15" s="2">
        <v>0.9</v>
      </c>
      <c r="AE15" s="1" t="e">
        <f>IF(MATCH(B15,B16:B$630,0),TRUE, FALSE)</f>
        <v>#N/A</v>
      </c>
    </row>
    <row r="16" spans="1:31">
      <c r="A16" s="2">
        <v>8</v>
      </c>
      <c r="B16" s="47" t="str">
        <f t="shared" si="0"/>
        <v>Peerless 830869</v>
      </c>
      <c r="C16" s="3" t="s">
        <v>236</v>
      </c>
      <c r="D16" s="3" t="s">
        <v>4182</v>
      </c>
      <c r="E16" s="4" t="s">
        <v>270</v>
      </c>
      <c r="F16" s="4"/>
      <c r="G16" s="2">
        <v>8</v>
      </c>
      <c r="H16" s="2">
        <v>75</v>
      </c>
      <c r="I16" s="2">
        <v>89.7</v>
      </c>
      <c r="J16" s="2">
        <v>4.5</v>
      </c>
      <c r="K16" s="2">
        <v>30</v>
      </c>
      <c r="L16" s="25">
        <f t="shared" si="1"/>
        <v>70.225911999999994</v>
      </c>
      <c r="M16" s="2">
        <v>0.38</v>
      </c>
      <c r="N16" s="2"/>
      <c r="O16" s="2"/>
      <c r="P16" s="2"/>
      <c r="Q16" s="2"/>
      <c r="R16" s="2"/>
      <c r="S16" s="2"/>
      <c r="T16" s="2"/>
      <c r="U16" s="2"/>
      <c r="V16" s="2"/>
      <c r="W16" s="1" t="s">
        <v>496</v>
      </c>
      <c r="X16" s="13">
        <v>41431</v>
      </c>
      <c r="Z16" s="8">
        <v>0</v>
      </c>
      <c r="AA16" s="1" t="s">
        <v>4173</v>
      </c>
      <c r="AD16" s="2">
        <v>2.48</v>
      </c>
      <c r="AE16" s="1" t="e">
        <f>IF(MATCH(B16,B17:B$630,0),TRUE, FALSE)</f>
        <v>#N/A</v>
      </c>
    </row>
    <row r="17" spans="1:31">
      <c r="A17" s="2">
        <v>8</v>
      </c>
      <c r="B17" s="47" t="str">
        <f t="shared" si="0"/>
        <v>Peerless 835026</v>
      </c>
      <c r="C17" s="3" t="s">
        <v>236</v>
      </c>
      <c r="D17" s="3">
        <v>835026</v>
      </c>
      <c r="E17" s="4" t="s">
        <v>271</v>
      </c>
      <c r="F17" s="4"/>
      <c r="G17" s="2">
        <v>8</v>
      </c>
      <c r="H17" s="2">
        <v>75</v>
      </c>
      <c r="I17" s="2">
        <v>86.8</v>
      </c>
      <c r="J17" s="2">
        <v>6.02</v>
      </c>
      <c r="K17" s="2">
        <v>27</v>
      </c>
      <c r="L17" s="25">
        <f t="shared" si="1"/>
        <v>65.978377000000009</v>
      </c>
      <c r="M17" s="2">
        <v>0.41</v>
      </c>
      <c r="N17" s="2"/>
      <c r="O17" s="2"/>
      <c r="P17" s="2"/>
      <c r="Q17" s="2"/>
      <c r="R17" s="2"/>
      <c r="S17" s="2"/>
      <c r="T17" s="2"/>
      <c r="U17" s="2"/>
      <c r="V17" s="2"/>
      <c r="W17" s="1" t="s">
        <v>496</v>
      </c>
      <c r="X17" s="13">
        <v>41431</v>
      </c>
      <c r="Z17" s="8">
        <v>0</v>
      </c>
      <c r="AA17" s="1" t="s">
        <v>4173</v>
      </c>
      <c r="AD17" s="2">
        <v>2.33</v>
      </c>
      <c r="AE17" s="1" t="e">
        <f>IF(MATCH(B17,B18:B$630,0),TRUE, FALSE)</f>
        <v>#N/A</v>
      </c>
    </row>
    <row r="18" spans="1:31">
      <c r="A18" s="2">
        <v>8</v>
      </c>
      <c r="B18" s="47" t="str">
        <f t="shared" si="0"/>
        <v>Peerless 830667</v>
      </c>
      <c r="C18" s="3" t="s">
        <v>236</v>
      </c>
      <c r="D18" s="3" t="s">
        <v>4184</v>
      </c>
      <c r="E18" s="4" t="s">
        <v>272</v>
      </c>
      <c r="F18" s="4"/>
      <c r="G18" s="2">
        <v>8</v>
      </c>
      <c r="H18" s="2">
        <v>110</v>
      </c>
      <c r="I18" s="2">
        <v>87.2</v>
      </c>
      <c r="J18" s="2">
        <v>8.5</v>
      </c>
      <c r="K18" s="2">
        <v>36.5</v>
      </c>
      <c r="L18" s="25">
        <f t="shared" si="1"/>
        <v>32.847603999999997</v>
      </c>
      <c r="M18" s="2">
        <v>0.54</v>
      </c>
      <c r="N18" s="2"/>
      <c r="O18" s="2"/>
      <c r="P18" s="2"/>
      <c r="Q18" s="2"/>
      <c r="R18" s="2"/>
      <c r="S18" s="2"/>
      <c r="T18" s="2"/>
      <c r="U18" s="2"/>
      <c r="V18" s="2"/>
      <c r="W18" s="1" t="s">
        <v>496</v>
      </c>
      <c r="X18" s="13">
        <v>41431</v>
      </c>
      <c r="Z18" s="8">
        <v>0</v>
      </c>
      <c r="AA18" s="1" t="s">
        <v>4173</v>
      </c>
      <c r="AD18" s="2">
        <v>1.1599999999999999</v>
      </c>
      <c r="AE18" s="1" t="e">
        <f>IF(MATCH(B18,B19:B$630,0),TRUE, FALSE)</f>
        <v>#N/A</v>
      </c>
    </row>
    <row r="19" spans="1:31">
      <c r="A19" s="2">
        <v>10</v>
      </c>
      <c r="B19" s="47" t="str">
        <f t="shared" si="0"/>
        <v>Peerless 835016</v>
      </c>
      <c r="C19" s="3" t="s">
        <v>236</v>
      </c>
      <c r="D19" s="3">
        <v>835016</v>
      </c>
      <c r="E19" s="4" t="s">
        <v>273</v>
      </c>
      <c r="F19" s="4"/>
      <c r="G19" s="2">
        <v>4</v>
      </c>
      <c r="H19" s="2">
        <v>175</v>
      </c>
      <c r="I19" s="2">
        <v>90.5</v>
      </c>
      <c r="J19" s="2">
        <v>12.5</v>
      </c>
      <c r="K19" s="2">
        <v>22.4</v>
      </c>
      <c r="L19" s="25">
        <f t="shared" si="1"/>
        <v>94.012107999999998</v>
      </c>
      <c r="M19" s="2">
        <v>0.32</v>
      </c>
      <c r="N19" s="2"/>
      <c r="O19" s="2"/>
      <c r="P19" s="2"/>
      <c r="Q19" s="2"/>
      <c r="R19" s="2"/>
      <c r="S19" s="2"/>
      <c r="T19" s="2"/>
      <c r="U19" s="2"/>
      <c r="V19" s="2"/>
      <c r="W19" s="1" t="s">
        <v>496</v>
      </c>
      <c r="X19" s="13">
        <v>41431</v>
      </c>
      <c r="Z19" s="8">
        <v>0</v>
      </c>
      <c r="AA19" s="1" t="s">
        <v>4173</v>
      </c>
      <c r="AD19" s="2">
        <v>3.32</v>
      </c>
      <c r="AE19" s="1" t="e">
        <f>IF(MATCH(B19,B20:B$630,0),TRUE, FALSE)</f>
        <v>#N/A</v>
      </c>
    </row>
    <row r="20" spans="1:31">
      <c r="A20" s="2">
        <v>10</v>
      </c>
      <c r="B20" s="47" t="str">
        <f t="shared" si="0"/>
        <v>Peerless 830452</v>
      </c>
      <c r="C20" s="3" t="s">
        <v>236</v>
      </c>
      <c r="D20" s="3">
        <v>830452</v>
      </c>
      <c r="E20" s="4" t="s">
        <v>274</v>
      </c>
      <c r="F20" s="4"/>
      <c r="G20" s="2">
        <v>4</v>
      </c>
      <c r="H20" s="2">
        <v>150</v>
      </c>
      <c r="I20" s="2">
        <v>88.4</v>
      </c>
      <c r="J20" s="2">
        <v>12.5</v>
      </c>
      <c r="K20" s="2">
        <v>18.899999999999999</v>
      </c>
      <c r="L20" s="25">
        <f t="shared" si="1"/>
        <v>89.481404000000012</v>
      </c>
      <c r="M20" s="2">
        <v>0.17</v>
      </c>
      <c r="N20" s="2"/>
      <c r="O20" s="2"/>
      <c r="P20" s="2"/>
      <c r="Q20" s="2"/>
      <c r="R20" s="2"/>
      <c r="S20" s="2"/>
      <c r="T20" s="2"/>
      <c r="U20" s="2"/>
      <c r="V20" s="2"/>
      <c r="W20" s="1" t="s">
        <v>496</v>
      </c>
      <c r="X20" s="13">
        <v>41431</v>
      </c>
      <c r="Z20" s="8">
        <v>0</v>
      </c>
      <c r="AA20" s="1" t="s">
        <v>4173</v>
      </c>
      <c r="AD20" s="2">
        <v>3.16</v>
      </c>
      <c r="AE20" s="1" t="e">
        <f>IF(MATCH(B20,B21:B$630,0),TRUE, FALSE)</f>
        <v>#N/A</v>
      </c>
    </row>
    <row r="21" spans="1:31">
      <c r="A21" s="2">
        <v>10</v>
      </c>
      <c r="B21" s="47" t="str">
        <f t="shared" si="0"/>
        <v>Peerless 830668</v>
      </c>
      <c r="C21" s="3" t="s">
        <v>236</v>
      </c>
      <c r="D21" s="3">
        <v>830668</v>
      </c>
      <c r="E21" s="4" t="s">
        <v>275</v>
      </c>
      <c r="F21" s="4"/>
      <c r="G21" s="2">
        <v>8</v>
      </c>
      <c r="H21" s="2">
        <v>110</v>
      </c>
      <c r="I21" s="2">
        <v>88.7</v>
      </c>
      <c r="J21" s="2">
        <v>8</v>
      </c>
      <c r="K21" s="2">
        <v>33.299999999999997</v>
      </c>
      <c r="L21" s="25">
        <f t="shared" si="1"/>
        <v>69.093236000000005</v>
      </c>
      <c r="M21" s="2">
        <v>0.51</v>
      </c>
      <c r="N21" s="2"/>
      <c r="O21" s="2"/>
      <c r="P21" s="2"/>
      <c r="Q21" s="2"/>
      <c r="R21" s="2"/>
      <c r="S21" s="2"/>
      <c r="T21" s="2"/>
      <c r="U21" s="2"/>
      <c r="V21" s="2"/>
      <c r="W21" s="1" t="s">
        <v>496</v>
      </c>
      <c r="X21" s="13">
        <v>41431</v>
      </c>
      <c r="Z21" s="8">
        <v>0</v>
      </c>
      <c r="AA21" s="1" t="s">
        <v>4173</v>
      </c>
      <c r="AD21" s="2">
        <v>2.44</v>
      </c>
      <c r="AE21" s="1" t="e">
        <f>IF(MATCH(B21,B22:B$630,0),TRUE, FALSE)</f>
        <v>#N/A</v>
      </c>
    </row>
    <row r="22" spans="1:31">
      <c r="A22" s="2">
        <v>12</v>
      </c>
      <c r="B22" s="47" t="str">
        <f t="shared" si="0"/>
        <v>Peerless 835017</v>
      </c>
      <c r="C22" s="3" t="s">
        <v>236</v>
      </c>
      <c r="D22" s="3">
        <v>835017</v>
      </c>
      <c r="E22" s="4" t="s">
        <v>276</v>
      </c>
      <c r="F22" s="4"/>
      <c r="G22" s="2">
        <v>4</v>
      </c>
      <c r="H22" s="2">
        <v>175</v>
      </c>
      <c r="I22" s="2">
        <v>90.6</v>
      </c>
      <c r="J22" s="2">
        <v>12.5</v>
      </c>
      <c r="K22" s="2">
        <v>19.399999999999999</v>
      </c>
      <c r="L22" s="25">
        <f t="shared" si="1"/>
        <v>169.05189300000001</v>
      </c>
      <c r="M22" s="2">
        <v>0.34</v>
      </c>
      <c r="N22" s="2"/>
      <c r="O22" s="2"/>
      <c r="P22" s="2"/>
      <c r="Q22" s="2"/>
      <c r="R22" s="2"/>
      <c r="S22" s="2"/>
      <c r="T22" s="2"/>
      <c r="U22" s="2"/>
      <c r="V22" s="2"/>
      <c r="W22" s="1" t="s">
        <v>496</v>
      </c>
      <c r="X22" s="13">
        <v>41431</v>
      </c>
      <c r="Z22" s="8">
        <v>0</v>
      </c>
      <c r="AA22" s="1" t="s">
        <v>4173</v>
      </c>
      <c r="AD22" s="2">
        <v>5.97</v>
      </c>
      <c r="AE22" s="1" t="e">
        <f>IF(MATCH(B22,B23:B$630,0),TRUE, FALSE)</f>
        <v>#N/A</v>
      </c>
    </row>
    <row r="23" spans="1:31">
      <c r="A23" s="2">
        <v>12</v>
      </c>
      <c r="B23" s="47" t="str">
        <f t="shared" si="0"/>
        <v>Peerless 830669</v>
      </c>
      <c r="C23" s="3" t="s">
        <v>236</v>
      </c>
      <c r="D23" s="3">
        <v>830669</v>
      </c>
      <c r="E23" s="4" t="s">
        <v>277</v>
      </c>
      <c r="F23" s="4"/>
      <c r="G23" s="2">
        <v>8</v>
      </c>
      <c r="H23" s="2">
        <v>110</v>
      </c>
      <c r="I23" s="2">
        <v>91.2</v>
      </c>
      <c r="J23" s="2">
        <v>8</v>
      </c>
      <c r="K23" s="2">
        <v>28</v>
      </c>
      <c r="L23" s="25">
        <f t="shared" si="1"/>
        <v>172.166752</v>
      </c>
      <c r="M23" s="2">
        <v>0.47</v>
      </c>
      <c r="N23" s="2"/>
      <c r="O23" s="2"/>
      <c r="P23" s="2"/>
      <c r="Q23" s="2"/>
      <c r="R23" s="2"/>
      <c r="S23" s="2"/>
      <c r="T23" s="2"/>
      <c r="U23" s="2"/>
      <c r="V23" s="2"/>
      <c r="W23" s="1" t="s">
        <v>496</v>
      </c>
      <c r="X23" s="13">
        <v>41431</v>
      </c>
      <c r="Z23" s="8">
        <v>0</v>
      </c>
      <c r="AA23" s="1" t="s">
        <v>4173</v>
      </c>
      <c r="AD23" s="2">
        <v>6.08</v>
      </c>
      <c r="AE23" s="1" t="e">
        <f>IF(MATCH(B23,B24:B$630,0),TRUE, FALSE)</f>
        <v>#N/A</v>
      </c>
    </row>
    <row r="24" spans="1:31">
      <c r="A24" s="2">
        <v>4</v>
      </c>
      <c r="B24" s="47" t="str">
        <f t="shared" si="0"/>
        <v>Tang Band W4-656SB</v>
      </c>
      <c r="C24" s="3" t="s">
        <v>14</v>
      </c>
      <c r="D24" s="3" t="s">
        <v>17</v>
      </c>
      <c r="E24" s="4" t="s">
        <v>18</v>
      </c>
      <c r="F24" s="4"/>
      <c r="G24" s="2">
        <v>8</v>
      </c>
      <c r="H24" s="2">
        <v>45</v>
      </c>
      <c r="I24" s="2">
        <v>87</v>
      </c>
      <c r="J24" s="2">
        <v>3</v>
      </c>
      <c r="K24" s="2">
        <v>65</v>
      </c>
      <c r="L24" s="25">
        <f t="shared" si="1"/>
        <v>5.0970420000000001</v>
      </c>
      <c r="M24" s="2">
        <v>0.35</v>
      </c>
      <c r="N24" s="2"/>
      <c r="O24" s="2"/>
      <c r="P24" s="2"/>
      <c r="Q24" s="2"/>
      <c r="R24" s="2"/>
      <c r="S24" s="2"/>
      <c r="T24" s="2"/>
      <c r="U24" s="2"/>
      <c r="V24" s="2"/>
      <c r="W24" s="1" t="s">
        <v>496</v>
      </c>
      <c r="X24" s="13">
        <v>41431</v>
      </c>
      <c r="Z24" s="8">
        <v>0</v>
      </c>
      <c r="AA24" s="1" t="s">
        <v>4173</v>
      </c>
      <c r="AD24" s="2">
        <v>0.18</v>
      </c>
      <c r="AE24" s="1" t="e">
        <f>IF(MATCH(B24,B25:B$630,0),TRUE, FALSE)</f>
        <v>#N/A</v>
      </c>
    </row>
    <row r="25" spans="1:31">
      <c r="A25" s="2">
        <v>4</v>
      </c>
      <c r="B25" s="47" t="str">
        <f t="shared" si="0"/>
        <v>Tang Band W4-1052SA</v>
      </c>
      <c r="C25" s="3" t="s">
        <v>14</v>
      </c>
      <c r="D25" s="3" t="s">
        <v>15</v>
      </c>
      <c r="E25" s="4" t="s">
        <v>16</v>
      </c>
      <c r="F25" s="4"/>
      <c r="G25" s="2">
        <v>4</v>
      </c>
      <c r="H25" s="2">
        <v>20</v>
      </c>
      <c r="I25" s="2">
        <v>90</v>
      </c>
      <c r="J25" s="2">
        <v>3.4</v>
      </c>
      <c r="K25" s="2">
        <v>63</v>
      </c>
      <c r="L25" s="25">
        <f t="shared" si="1"/>
        <v>7.3623940000000001</v>
      </c>
      <c r="M25" s="2">
        <v>0.44</v>
      </c>
      <c r="N25" s="2"/>
      <c r="O25" s="2"/>
      <c r="P25" s="2"/>
      <c r="Q25" s="2"/>
      <c r="R25" s="2"/>
      <c r="S25" s="2"/>
      <c r="T25" s="2"/>
      <c r="U25" s="2"/>
      <c r="V25" s="2"/>
      <c r="W25" s="1" t="s">
        <v>496</v>
      </c>
      <c r="X25" s="13">
        <v>41431</v>
      </c>
      <c r="Z25" s="8">
        <v>0</v>
      </c>
      <c r="AA25" s="1" t="s">
        <v>4173</v>
      </c>
      <c r="AD25" s="2">
        <v>0.26</v>
      </c>
      <c r="AE25" s="1" t="e">
        <f>IF(MATCH(B25,B26:B$630,0),TRUE, FALSE)</f>
        <v>#N/A</v>
      </c>
    </row>
    <row r="26" spans="1:31">
      <c r="A26" s="2">
        <v>5.25</v>
      </c>
      <c r="B26" s="47" t="str">
        <f t="shared" si="0"/>
        <v>Tang Band W5-1138SA</v>
      </c>
      <c r="C26" s="3" t="s">
        <v>14</v>
      </c>
      <c r="D26" s="3" t="s">
        <v>55</v>
      </c>
      <c r="E26" s="4" t="s">
        <v>56</v>
      </c>
      <c r="F26" s="4"/>
      <c r="G26" s="2">
        <v>4</v>
      </c>
      <c r="H26" s="2">
        <v>40</v>
      </c>
      <c r="I26" s="2">
        <v>82</v>
      </c>
      <c r="J26" s="2">
        <v>9.25</v>
      </c>
      <c r="K26" s="2">
        <v>45</v>
      </c>
      <c r="L26" s="25">
        <f t="shared" si="1"/>
        <v>6.7960560000000001</v>
      </c>
      <c r="M26" s="2">
        <v>0.49</v>
      </c>
      <c r="N26" s="2"/>
      <c r="O26" s="2"/>
      <c r="P26" s="2"/>
      <c r="Q26" s="2"/>
      <c r="R26" s="2"/>
      <c r="S26" s="2"/>
      <c r="T26" s="2"/>
      <c r="U26" s="2"/>
      <c r="V26" s="2"/>
      <c r="W26" s="1" t="s">
        <v>496</v>
      </c>
      <c r="X26" s="13">
        <v>41431</v>
      </c>
      <c r="Z26" s="8">
        <v>0</v>
      </c>
      <c r="AA26" s="1" t="s">
        <v>4173</v>
      </c>
      <c r="AD26" s="2">
        <v>0.24</v>
      </c>
      <c r="AE26" s="1" t="e">
        <f>IF(MATCH(B26,B27:B$630,0),TRUE, FALSE)</f>
        <v>#N/A</v>
      </c>
    </row>
    <row r="27" spans="1:31">
      <c r="A27" s="2">
        <v>6.5</v>
      </c>
      <c r="B27" s="47" t="str">
        <f t="shared" si="0"/>
        <v>Tang Band W6-1139SC</v>
      </c>
      <c r="C27" s="3" t="s">
        <v>14</v>
      </c>
      <c r="D27" s="3" t="s">
        <v>103</v>
      </c>
      <c r="E27" s="4" t="s">
        <v>104</v>
      </c>
      <c r="F27" s="4"/>
      <c r="G27" s="2">
        <v>4</v>
      </c>
      <c r="H27" s="2">
        <v>50</v>
      </c>
      <c r="I27" s="2">
        <v>83</v>
      </c>
      <c r="J27" s="2">
        <v>11.5</v>
      </c>
      <c r="K27" s="2">
        <v>35</v>
      </c>
      <c r="L27" s="25">
        <f t="shared" si="1"/>
        <v>14.724788</v>
      </c>
      <c r="M27" s="2">
        <v>0.37</v>
      </c>
      <c r="N27" s="2"/>
      <c r="O27" s="2"/>
      <c r="P27" s="2"/>
      <c r="Q27" s="2"/>
      <c r="R27" s="2"/>
      <c r="S27" s="2"/>
      <c r="T27" s="2"/>
      <c r="U27" s="2"/>
      <c r="V27" s="2"/>
      <c r="W27" s="1" t="s">
        <v>496</v>
      </c>
      <c r="X27" s="13">
        <v>41431</v>
      </c>
      <c r="Z27" s="8">
        <v>0</v>
      </c>
      <c r="AA27" s="1" t="s">
        <v>4173</v>
      </c>
      <c r="AD27" s="2">
        <v>0.52</v>
      </c>
      <c r="AE27" s="1" t="e">
        <f>IF(MATCH(B27,B28:B$630,0),TRUE, FALSE)</f>
        <v>#N/A</v>
      </c>
    </row>
    <row r="28" spans="1:31">
      <c r="A28" s="2">
        <v>8</v>
      </c>
      <c r="B28" s="47" t="str">
        <f t="shared" si="0"/>
        <v>Tang Band W8-1363SA</v>
      </c>
      <c r="C28" s="3" t="s">
        <v>14</v>
      </c>
      <c r="D28" s="3" t="s">
        <v>156</v>
      </c>
      <c r="E28" s="4" t="s">
        <v>157</v>
      </c>
      <c r="F28" s="4"/>
      <c r="G28" s="2">
        <v>4</v>
      </c>
      <c r="H28" s="2">
        <v>120</v>
      </c>
      <c r="I28" s="2">
        <v>84</v>
      </c>
      <c r="J28" s="2">
        <v>12</v>
      </c>
      <c r="K28" s="2">
        <v>30</v>
      </c>
      <c r="L28" s="25">
        <f t="shared" si="1"/>
        <v>18.689154000000002</v>
      </c>
      <c r="M28" s="2">
        <v>0.28999999999999998</v>
      </c>
      <c r="N28" s="2"/>
      <c r="O28" s="2"/>
      <c r="P28" s="2"/>
      <c r="Q28" s="2"/>
      <c r="R28" s="2"/>
      <c r="S28" s="2"/>
      <c r="T28" s="2"/>
      <c r="U28" s="2"/>
      <c r="V28" s="2"/>
      <c r="W28" s="1" t="s">
        <v>496</v>
      </c>
      <c r="X28" s="13">
        <v>41431</v>
      </c>
      <c r="Z28" s="8">
        <v>0</v>
      </c>
      <c r="AA28" s="1" t="s">
        <v>4173</v>
      </c>
      <c r="AD28" s="2">
        <v>0.66</v>
      </c>
      <c r="AE28" s="1" t="e">
        <f>IF(MATCH(B28,B29:B$630,0),TRUE, FALSE)</f>
        <v>#N/A</v>
      </c>
    </row>
    <row r="29" spans="1:31">
      <c r="A29" s="2" t="s">
        <v>278</v>
      </c>
      <c r="B29" s="47" t="str">
        <f t="shared" si="0"/>
        <v>Tang Band W69-1042J</v>
      </c>
      <c r="C29" s="3" t="s">
        <v>14</v>
      </c>
      <c r="D29" s="3" t="s">
        <v>279</v>
      </c>
      <c r="E29" s="4" t="s">
        <v>75</v>
      </c>
      <c r="F29" s="4"/>
      <c r="G29" s="2">
        <v>8</v>
      </c>
      <c r="H29" s="2">
        <v>90</v>
      </c>
      <c r="I29" s="2">
        <v>87</v>
      </c>
      <c r="J29" s="2">
        <v>7</v>
      </c>
      <c r="K29" s="2">
        <v>35</v>
      </c>
      <c r="L29" s="25">
        <f t="shared" si="1"/>
        <v>37.944646000000006</v>
      </c>
      <c r="M29" s="2">
        <v>0.35</v>
      </c>
      <c r="N29" s="2"/>
      <c r="O29" s="2"/>
      <c r="P29" s="2"/>
      <c r="Q29" s="2"/>
      <c r="R29" s="2"/>
      <c r="S29" s="2"/>
      <c r="T29" s="2"/>
      <c r="U29" s="2"/>
      <c r="V29" s="2"/>
      <c r="W29" s="1" t="s">
        <v>496</v>
      </c>
      <c r="X29" s="13">
        <v>41431</v>
      </c>
      <c r="Z29" s="8">
        <v>0</v>
      </c>
      <c r="AA29" s="1" t="s">
        <v>4173</v>
      </c>
      <c r="AD29" s="2">
        <v>1.34</v>
      </c>
      <c r="AE29" s="1" t="e">
        <f>IF(MATCH(B29,B30:B$630,0),TRUE, FALSE)</f>
        <v>#N/A</v>
      </c>
    </row>
    <row r="30" spans="1:31">
      <c r="A30" s="2">
        <v>4</v>
      </c>
      <c r="B30" s="47" t="str">
        <f t="shared" si="0"/>
        <v>Tang Band W4-1337S</v>
      </c>
      <c r="C30" s="3" t="s">
        <v>14</v>
      </c>
      <c r="D30" s="3" t="s">
        <v>19</v>
      </c>
      <c r="E30" s="4" t="s">
        <v>20</v>
      </c>
      <c r="F30" s="4"/>
      <c r="G30" s="2">
        <v>8</v>
      </c>
      <c r="H30" s="2">
        <v>25</v>
      </c>
      <c r="I30" s="2">
        <v>87</v>
      </c>
      <c r="J30" s="2">
        <v>3</v>
      </c>
      <c r="K30" s="2">
        <v>70</v>
      </c>
      <c r="L30" s="25">
        <f t="shared" si="1"/>
        <v>4.8138730000000001</v>
      </c>
      <c r="M30" s="2">
        <v>0.37</v>
      </c>
      <c r="N30" s="2"/>
      <c r="O30" s="2"/>
      <c r="P30" s="2"/>
      <c r="Q30" s="2"/>
      <c r="R30" s="2"/>
      <c r="S30" s="2"/>
      <c r="T30" s="2"/>
      <c r="U30" s="2"/>
      <c r="V30" s="2"/>
      <c r="W30" s="1" t="s">
        <v>496</v>
      </c>
      <c r="X30" s="13">
        <v>41431</v>
      </c>
      <c r="Z30" s="8">
        <v>0</v>
      </c>
      <c r="AA30" s="1" t="s">
        <v>4173</v>
      </c>
      <c r="AD30" s="2">
        <v>0.17</v>
      </c>
      <c r="AE30" s="1" t="e">
        <f>IF(MATCH(B30,B31:B$630,0),TRUE, FALSE)</f>
        <v>#N/A</v>
      </c>
    </row>
    <row r="31" spans="1:31">
      <c r="A31" s="2">
        <v>5.25</v>
      </c>
      <c r="B31" s="47" t="str">
        <f t="shared" si="0"/>
        <v>Tang Band W5-704S</v>
      </c>
      <c r="C31" s="3" t="s">
        <v>14</v>
      </c>
      <c r="D31" s="3" t="s">
        <v>57</v>
      </c>
      <c r="E31" s="4" t="s">
        <v>58</v>
      </c>
      <c r="F31" s="4"/>
      <c r="G31" s="2">
        <v>8</v>
      </c>
      <c r="H31" s="2">
        <v>25</v>
      </c>
      <c r="I31" s="2">
        <v>88</v>
      </c>
      <c r="J31" s="2">
        <v>3</v>
      </c>
      <c r="K31" s="2">
        <v>55</v>
      </c>
      <c r="L31" s="25">
        <f t="shared" si="1"/>
        <v>11.609928999999999</v>
      </c>
      <c r="M31" s="2">
        <v>0.37</v>
      </c>
      <c r="N31" s="2"/>
      <c r="O31" s="2"/>
      <c r="P31" s="2"/>
      <c r="Q31" s="2"/>
      <c r="R31" s="2"/>
      <c r="S31" s="2"/>
      <c r="T31" s="2"/>
      <c r="U31" s="2"/>
      <c r="V31" s="2"/>
      <c r="W31" s="1" t="s">
        <v>496</v>
      </c>
      <c r="X31" s="13">
        <v>41431</v>
      </c>
      <c r="Z31" s="8">
        <v>0</v>
      </c>
      <c r="AA31" s="1" t="s">
        <v>4173</v>
      </c>
      <c r="AD31" s="2">
        <v>0.41</v>
      </c>
      <c r="AE31" s="1" t="e">
        <f>IF(MATCH(B31,B32:B$630,0),TRUE, FALSE)</f>
        <v>#N/A</v>
      </c>
    </row>
    <row r="32" spans="1:31">
      <c r="A32" s="2">
        <v>8</v>
      </c>
      <c r="B32" s="47" t="str">
        <f t="shared" si="0"/>
        <v>Tang Band W8-740C</v>
      </c>
      <c r="C32" s="3" t="s">
        <v>14</v>
      </c>
      <c r="D32" s="3" t="s">
        <v>158</v>
      </c>
      <c r="E32" s="4" t="s">
        <v>159</v>
      </c>
      <c r="F32" s="4"/>
      <c r="G32" s="2">
        <v>4</v>
      </c>
      <c r="H32" s="2">
        <v>150</v>
      </c>
      <c r="I32" s="2">
        <v>84</v>
      </c>
      <c r="J32" s="2">
        <v>12</v>
      </c>
      <c r="K32" s="2">
        <v>28</v>
      </c>
      <c r="L32" s="25">
        <f t="shared" si="1"/>
        <v>22.936689000000001</v>
      </c>
      <c r="M32" s="2">
        <v>0.3</v>
      </c>
      <c r="N32" s="2"/>
      <c r="O32" s="2"/>
      <c r="P32" s="2"/>
      <c r="Q32" s="2"/>
      <c r="R32" s="2"/>
      <c r="S32" s="2"/>
      <c r="T32" s="2"/>
      <c r="U32" s="2"/>
      <c r="V32" s="2"/>
      <c r="W32" s="1" t="s">
        <v>496</v>
      </c>
      <c r="X32" s="13">
        <v>41431</v>
      </c>
      <c r="Z32" s="8">
        <v>0</v>
      </c>
      <c r="AA32" s="1" t="s">
        <v>4173</v>
      </c>
      <c r="AD32" s="2">
        <v>0.81</v>
      </c>
      <c r="AE32" s="1" t="e">
        <f>IF(MATCH(B32,B33:B$630,0),TRUE, FALSE)</f>
        <v>#N/A</v>
      </c>
    </row>
    <row r="33" spans="1:31">
      <c r="A33" s="2">
        <v>10</v>
      </c>
      <c r="B33" s="47" t="str">
        <f t="shared" si="0"/>
        <v>Tang Band WT-1427G</v>
      </c>
      <c r="C33" s="3" t="s">
        <v>14</v>
      </c>
      <c r="D33" s="3" t="s">
        <v>280</v>
      </c>
      <c r="E33" s="4" t="s">
        <v>76</v>
      </c>
      <c r="F33" s="4"/>
      <c r="G33" s="2">
        <v>4</v>
      </c>
      <c r="H33" s="2">
        <v>120</v>
      </c>
      <c r="I33" s="2">
        <v>85</v>
      </c>
      <c r="J33" s="2">
        <v>9.5</v>
      </c>
      <c r="K33" s="2">
        <v>25</v>
      </c>
      <c r="L33" s="25">
        <f t="shared" si="1"/>
        <v>38.227815</v>
      </c>
      <c r="M33" s="2">
        <v>0.28999999999999998</v>
      </c>
      <c r="N33" s="2"/>
      <c r="O33" s="2"/>
      <c r="P33" s="2"/>
      <c r="Q33" s="2"/>
      <c r="R33" s="2"/>
      <c r="S33" s="2"/>
      <c r="T33" s="2"/>
      <c r="U33" s="2"/>
      <c r="V33" s="2"/>
      <c r="W33" s="1" t="s">
        <v>496</v>
      </c>
      <c r="X33" s="13">
        <v>41431</v>
      </c>
      <c r="Z33" s="8">
        <v>0</v>
      </c>
      <c r="AA33" s="1" t="s">
        <v>4173</v>
      </c>
      <c r="AD33" s="2">
        <v>1.35</v>
      </c>
      <c r="AE33" s="1" t="e">
        <f>IF(MATCH(B33,B34:B$630,0),TRUE, FALSE)</f>
        <v>#N/A</v>
      </c>
    </row>
    <row r="34" spans="1:31">
      <c r="A34" s="2">
        <v>4</v>
      </c>
      <c r="B34" s="47" t="str">
        <f t="shared" si="0"/>
        <v>Tang Band W4-1658SB</v>
      </c>
      <c r="C34" s="3" t="s">
        <v>14</v>
      </c>
      <c r="D34" s="3" t="s">
        <v>282</v>
      </c>
      <c r="E34" s="4" t="s">
        <v>281</v>
      </c>
      <c r="F34" s="4"/>
      <c r="G34" s="2">
        <v>4</v>
      </c>
      <c r="H34" s="2">
        <v>45</v>
      </c>
      <c r="I34" s="2">
        <v>87</v>
      </c>
      <c r="J34" s="2">
        <v>4.5</v>
      </c>
      <c r="K34" s="2">
        <v>55</v>
      </c>
      <c r="L34" s="25">
        <f t="shared" si="1"/>
        <v>7.3623940000000001</v>
      </c>
      <c r="M34" s="2">
        <v>0.39</v>
      </c>
      <c r="N34" s="2"/>
      <c r="O34" s="2"/>
      <c r="P34" s="2"/>
      <c r="Q34" s="2"/>
      <c r="R34" s="2"/>
      <c r="S34" s="2"/>
      <c r="T34" s="2"/>
      <c r="U34" s="2"/>
      <c r="V34" s="2"/>
      <c r="W34" s="1" t="s">
        <v>496</v>
      </c>
      <c r="X34" s="13">
        <v>41431</v>
      </c>
      <c r="Z34" s="8">
        <v>0</v>
      </c>
      <c r="AA34" s="1" t="s">
        <v>4173</v>
      </c>
      <c r="AD34" s="2">
        <v>0.26</v>
      </c>
      <c r="AE34" s="1" t="e">
        <f>IF(MATCH(B34,B35:B$630,0),TRUE, FALSE)</f>
        <v>#N/A</v>
      </c>
    </row>
    <row r="35" spans="1:31">
      <c r="A35" s="2">
        <v>4</v>
      </c>
      <c r="B35" s="47" t="str">
        <f t="shared" si="0"/>
        <v>Tang Band W4-1757SB</v>
      </c>
      <c r="C35" s="3" t="s">
        <v>14</v>
      </c>
      <c r="D35" s="3" t="s">
        <v>284</v>
      </c>
      <c r="E35" s="4" t="s">
        <v>283</v>
      </c>
      <c r="F35" s="4"/>
      <c r="G35" s="2">
        <v>6</v>
      </c>
      <c r="H35" s="2">
        <v>30</v>
      </c>
      <c r="I35" s="2">
        <v>86</v>
      </c>
      <c r="J35" s="2">
        <v>3</v>
      </c>
      <c r="K35" s="2">
        <v>75</v>
      </c>
      <c r="L35" s="25">
        <f t="shared" si="1"/>
        <v>4.2475350000000001</v>
      </c>
      <c r="M35" s="2">
        <v>0.46</v>
      </c>
      <c r="N35" s="2"/>
      <c r="O35" s="2"/>
      <c r="P35" s="2"/>
      <c r="Q35" s="2"/>
      <c r="R35" s="2"/>
      <c r="S35" s="2"/>
      <c r="T35" s="2"/>
      <c r="U35" s="2"/>
      <c r="V35" s="2"/>
      <c r="W35" s="1" t="s">
        <v>496</v>
      </c>
      <c r="X35" s="13">
        <v>41431</v>
      </c>
      <c r="Z35" s="8">
        <v>0</v>
      </c>
      <c r="AA35" s="1" t="s">
        <v>4173</v>
      </c>
      <c r="AD35" s="2">
        <v>0.15</v>
      </c>
      <c r="AE35" s="1" t="e">
        <f>IF(MATCH(B35,B36:B$630,0),TRUE, FALSE)</f>
        <v>#N/A</v>
      </c>
    </row>
    <row r="36" spans="1:31">
      <c r="A36" s="2">
        <v>4</v>
      </c>
      <c r="B36" s="47" t="str">
        <f t="shared" si="0"/>
        <v>Tang Band W4-1798S</v>
      </c>
      <c r="C36" s="3" t="s">
        <v>14</v>
      </c>
      <c r="D36" s="3" t="s">
        <v>286</v>
      </c>
      <c r="E36" s="4" t="s">
        <v>285</v>
      </c>
      <c r="F36" s="4"/>
      <c r="G36" s="2">
        <v>4</v>
      </c>
      <c r="H36" s="2">
        <v>40</v>
      </c>
      <c r="I36" s="2">
        <v>87</v>
      </c>
      <c r="J36" s="2">
        <v>3</v>
      </c>
      <c r="K36" s="2">
        <v>60</v>
      </c>
      <c r="L36" s="25">
        <f t="shared" si="1"/>
        <v>7.3623940000000001</v>
      </c>
      <c r="M36" s="2">
        <v>0.3</v>
      </c>
      <c r="N36" s="2"/>
      <c r="O36" s="2"/>
      <c r="P36" s="2"/>
      <c r="Q36" s="2"/>
      <c r="R36" s="2"/>
      <c r="S36" s="2"/>
      <c r="T36" s="2"/>
      <c r="U36" s="2"/>
      <c r="V36" s="2"/>
      <c r="W36" s="1" t="s">
        <v>496</v>
      </c>
      <c r="X36" s="13">
        <v>41431</v>
      </c>
      <c r="Z36" s="8">
        <v>0</v>
      </c>
      <c r="AA36" s="1" t="s">
        <v>4173</v>
      </c>
      <c r="AD36" s="2">
        <v>0.26</v>
      </c>
      <c r="AE36" s="1" t="e">
        <f>IF(MATCH(B36,B37:B$630,0),TRUE, FALSE)</f>
        <v>#N/A</v>
      </c>
    </row>
    <row r="37" spans="1:31">
      <c r="A37" s="2">
        <v>4</v>
      </c>
      <c r="B37" s="47" t="str">
        <f t="shared" si="0"/>
        <v>Tang Band W4-1805S</v>
      </c>
      <c r="C37" s="3" t="s">
        <v>14</v>
      </c>
      <c r="D37" s="3" t="s">
        <v>288</v>
      </c>
      <c r="E37" s="4" t="s">
        <v>287</v>
      </c>
      <c r="F37" s="4"/>
      <c r="G37" s="2">
        <v>6</v>
      </c>
      <c r="H37" s="2">
        <v>35</v>
      </c>
      <c r="I37" s="2">
        <v>90</v>
      </c>
      <c r="J37" s="2">
        <v>0.45</v>
      </c>
      <c r="K37" s="2">
        <v>80</v>
      </c>
      <c r="L37" s="25">
        <f t="shared" si="1"/>
        <v>5.6633800000000001</v>
      </c>
      <c r="M37" s="2">
        <v>0.24</v>
      </c>
      <c r="N37" s="2"/>
      <c r="O37" s="2"/>
      <c r="P37" s="2"/>
      <c r="Q37" s="2"/>
      <c r="R37" s="2"/>
      <c r="S37" s="2"/>
      <c r="T37" s="2"/>
      <c r="U37" s="2"/>
      <c r="V37" s="2"/>
      <c r="W37" s="1" t="s">
        <v>496</v>
      </c>
      <c r="X37" s="13">
        <v>41431</v>
      </c>
      <c r="Z37" s="8">
        <v>0</v>
      </c>
      <c r="AA37" s="1" t="s">
        <v>4173</v>
      </c>
      <c r="AD37" s="2">
        <v>0.2</v>
      </c>
      <c r="AE37" s="1" t="e">
        <f>IF(MATCH(B37,B38:B$630,0),TRUE, FALSE)</f>
        <v>#N/A</v>
      </c>
    </row>
    <row r="38" spans="1:31">
      <c r="A38" s="2">
        <v>8</v>
      </c>
      <c r="B38" s="47" t="str">
        <f t="shared" si="0"/>
        <v>Tang Band W8-1747A</v>
      </c>
      <c r="C38" s="3" t="s">
        <v>14</v>
      </c>
      <c r="D38" s="3" t="s">
        <v>290</v>
      </c>
      <c r="E38" s="4" t="s">
        <v>289</v>
      </c>
      <c r="F38" s="4"/>
      <c r="G38" s="2">
        <v>4</v>
      </c>
      <c r="H38" s="2">
        <v>350</v>
      </c>
      <c r="I38" s="2">
        <v>84</v>
      </c>
      <c r="J38" s="2">
        <v>8</v>
      </c>
      <c r="K38" s="2">
        <v>30</v>
      </c>
      <c r="L38" s="25">
        <f t="shared" si="1"/>
        <v>23.219857999999999</v>
      </c>
      <c r="M38" s="2">
        <v>0.41</v>
      </c>
      <c r="N38" s="2"/>
      <c r="O38" s="2"/>
      <c r="P38" s="2"/>
      <c r="Q38" s="2"/>
      <c r="R38" s="2"/>
      <c r="S38" s="2"/>
      <c r="T38" s="2"/>
      <c r="U38" s="2"/>
      <c r="V38" s="2"/>
      <c r="W38" s="1" t="s">
        <v>496</v>
      </c>
      <c r="X38" s="13">
        <v>41431</v>
      </c>
      <c r="Z38" s="8">
        <v>0</v>
      </c>
      <c r="AA38" s="1" t="s">
        <v>4173</v>
      </c>
      <c r="AD38" s="2">
        <v>0.82</v>
      </c>
      <c r="AE38" s="1" t="e">
        <f>IF(MATCH(B38,B39:B$630,0),TRUE, FALSE)</f>
        <v>#N/A</v>
      </c>
    </row>
    <row r="39" spans="1:31">
      <c r="A39" s="2">
        <v>8</v>
      </c>
      <c r="B39" s="47" t="str">
        <f t="shared" si="0"/>
        <v>Tang Band W8-1772</v>
      </c>
      <c r="C39" s="3" t="s">
        <v>14</v>
      </c>
      <c r="D39" s="3" t="s">
        <v>292</v>
      </c>
      <c r="E39" s="4" t="s">
        <v>291</v>
      </c>
      <c r="F39" s="4"/>
      <c r="G39" s="2">
        <v>8</v>
      </c>
      <c r="H39" s="2">
        <v>30</v>
      </c>
      <c r="I39" s="2">
        <v>95</v>
      </c>
      <c r="J39" s="2">
        <v>3</v>
      </c>
      <c r="K39" s="2">
        <v>42</v>
      </c>
      <c r="L39" s="25">
        <f t="shared" si="1"/>
        <v>94.578446</v>
      </c>
      <c r="M39" s="2">
        <v>0.27</v>
      </c>
      <c r="N39" s="2"/>
      <c r="O39" s="2"/>
      <c r="P39" s="2"/>
      <c r="Q39" s="2"/>
      <c r="R39" s="2"/>
      <c r="S39" s="2"/>
      <c r="T39" s="2"/>
      <c r="U39" s="2"/>
      <c r="V39" s="2"/>
      <c r="W39" s="1" t="s">
        <v>496</v>
      </c>
      <c r="X39" s="13">
        <v>41431</v>
      </c>
      <c r="Z39" s="8">
        <v>0</v>
      </c>
      <c r="AA39" s="1" t="s">
        <v>4173</v>
      </c>
      <c r="AD39" s="2">
        <v>3.34</v>
      </c>
      <c r="AE39" s="1" t="e">
        <f>IF(MATCH(B39,B40:B$630,0),TRUE, FALSE)</f>
        <v>#N/A</v>
      </c>
    </row>
    <row r="40" spans="1:31">
      <c r="A40" s="2">
        <v>8</v>
      </c>
      <c r="B40" s="47" t="str">
        <f t="shared" si="0"/>
        <v>Tang Band W8-1808</v>
      </c>
      <c r="C40" s="3" t="s">
        <v>14</v>
      </c>
      <c r="D40" s="3" t="s">
        <v>294</v>
      </c>
      <c r="E40" s="4" t="s">
        <v>293</v>
      </c>
      <c r="F40" s="4"/>
      <c r="G40" s="2">
        <v>8</v>
      </c>
      <c r="H40" s="2">
        <v>30</v>
      </c>
      <c r="I40" s="2">
        <v>93</v>
      </c>
      <c r="J40" s="2">
        <v>5</v>
      </c>
      <c r="K40" s="2">
        <v>45</v>
      </c>
      <c r="L40" s="25">
        <f t="shared" si="1"/>
        <v>88.065558999999993</v>
      </c>
      <c r="M40" s="2">
        <v>0.44</v>
      </c>
      <c r="N40" s="2"/>
      <c r="O40" s="2"/>
      <c r="P40" s="2"/>
      <c r="Q40" s="2"/>
      <c r="R40" s="2"/>
      <c r="S40" s="2"/>
      <c r="T40" s="2"/>
      <c r="U40" s="2"/>
      <c r="V40" s="2"/>
      <c r="W40" s="1" t="s">
        <v>496</v>
      </c>
      <c r="X40" s="13">
        <v>41431</v>
      </c>
      <c r="Z40" s="8">
        <v>0</v>
      </c>
      <c r="AA40" s="1" t="s">
        <v>4173</v>
      </c>
      <c r="AD40" s="2">
        <v>3.11</v>
      </c>
      <c r="AE40" s="1" t="e">
        <f>IF(MATCH(B40,B41:B$630,0),TRUE, FALSE)</f>
        <v>#N/A</v>
      </c>
    </row>
    <row r="41" spans="1:31">
      <c r="A41" s="2">
        <v>8</v>
      </c>
      <c r="B41" s="47" t="str">
        <f t="shared" si="0"/>
        <v>Tang Band W8-1853</v>
      </c>
      <c r="C41" s="3" t="s">
        <v>14</v>
      </c>
      <c r="D41" s="3" t="s">
        <v>296</v>
      </c>
      <c r="E41" s="4" t="s">
        <v>295</v>
      </c>
      <c r="F41" s="4"/>
      <c r="G41" s="2">
        <v>4</v>
      </c>
      <c r="H41" s="2">
        <v>100</v>
      </c>
      <c r="I41" s="2">
        <v>86</v>
      </c>
      <c r="J41" s="2">
        <v>5.25</v>
      </c>
      <c r="K41" s="2">
        <v>37</v>
      </c>
      <c r="L41" s="25">
        <f t="shared" si="1"/>
        <v>17.839646999999999</v>
      </c>
      <c r="M41" s="2">
        <v>0.31</v>
      </c>
      <c r="N41" s="2"/>
      <c r="O41" s="2"/>
      <c r="P41" s="2"/>
      <c r="Q41" s="2"/>
      <c r="R41" s="2"/>
      <c r="S41" s="2"/>
      <c r="T41" s="2"/>
      <c r="U41" s="2"/>
      <c r="V41" s="2"/>
      <c r="W41" s="1" t="s">
        <v>496</v>
      </c>
      <c r="X41" s="13">
        <v>41431</v>
      </c>
      <c r="Z41" s="8">
        <v>0</v>
      </c>
      <c r="AA41" s="1" t="s">
        <v>4173</v>
      </c>
      <c r="AD41" s="2">
        <v>0.63</v>
      </c>
      <c r="AE41" s="1" t="e">
        <f>IF(MATCH(B41,B42:B$630,0),TRUE, FALSE)</f>
        <v>#N/A</v>
      </c>
    </row>
    <row r="42" spans="1:31">
      <c r="A42" s="2">
        <v>15</v>
      </c>
      <c r="B42" s="47" t="str">
        <f t="shared" si="0"/>
        <v>PE Mach One</v>
      </c>
      <c r="C42" s="3" t="s">
        <v>298</v>
      </c>
      <c r="D42" s="3" t="s">
        <v>299</v>
      </c>
      <c r="E42" s="4" t="s">
        <v>297</v>
      </c>
      <c r="F42" s="4"/>
      <c r="G42" s="2">
        <v>8</v>
      </c>
      <c r="H42" s="2">
        <v>125</v>
      </c>
      <c r="I42" s="2">
        <v>90</v>
      </c>
      <c r="J42" s="2">
        <v>2.5</v>
      </c>
      <c r="K42" s="2">
        <v>22</v>
      </c>
      <c r="L42" s="25">
        <f t="shared" si="1"/>
        <v>342.35132099999998</v>
      </c>
      <c r="M42" s="2">
        <v>0.56000000000000005</v>
      </c>
      <c r="N42" s="2"/>
      <c r="O42" s="2"/>
      <c r="P42" s="2"/>
      <c r="Q42" s="2"/>
      <c r="R42" s="2"/>
      <c r="S42" s="2"/>
      <c r="T42" s="2"/>
      <c r="U42" s="2"/>
      <c r="V42" s="2"/>
      <c r="W42" s="1" t="s">
        <v>496</v>
      </c>
      <c r="X42" s="13">
        <v>41431</v>
      </c>
      <c r="Z42" s="8">
        <v>0</v>
      </c>
      <c r="AA42" s="1" t="s">
        <v>4173</v>
      </c>
      <c r="AD42" s="2">
        <v>12.09</v>
      </c>
      <c r="AE42" s="1" t="e">
        <f>IF(MATCH(B42,B43:B$630,0),TRUE, FALSE)</f>
        <v>#N/A</v>
      </c>
    </row>
    <row r="43" spans="1:31">
      <c r="A43" s="2">
        <v>2.5</v>
      </c>
      <c r="B43" s="47" t="str">
        <f t="shared" si="0"/>
        <v>Dayton Audio ND65-4</v>
      </c>
      <c r="C43" s="3" t="s">
        <v>301</v>
      </c>
      <c r="D43" s="3" t="s">
        <v>302</v>
      </c>
      <c r="E43" s="4" t="s">
        <v>300</v>
      </c>
      <c r="F43" s="4"/>
      <c r="G43" s="2">
        <v>4</v>
      </c>
      <c r="H43" s="2">
        <v>15</v>
      </c>
      <c r="I43" s="2">
        <v>79.400000000000006</v>
      </c>
      <c r="J43" s="2">
        <v>3.5</v>
      </c>
      <c r="K43" s="2">
        <v>84.1</v>
      </c>
      <c r="L43" s="25">
        <f t="shared" si="1"/>
        <v>0.84950700000000001</v>
      </c>
      <c r="M43" s="2">
        <v>0.7</v>
      </c>
      <c r="N43" s="2"/>
      <c r="O43" s="2"/>
      <c r="P43" s="2"/>
      <c r="Q43" s="2"/>
      <c r="R43" s="2"/>
      <c r="S43" s="2"/>
      <c r="T43" s="2"/>
      <c r="U43" s="2"/>
      <c r="V43" s="2"/>
      <c r="W43" s="1" t="s">
        <v>496</v>
      </c>
      <c r="X43" s="13">
        <v>41431</v>
      </c>
      <c r="Z43" s="8">
        <v>0</v>
      </c>
      <c r="AA43" s="1" t="s">
        <v>4173</v>
      </c>
      <c r="AD43" s="2">
        <v>0.03</v>
      </c>
      <c r="AE43" s="1" t="e">
        <f>IF(MATCH(B43,B44:B$630,0),TRUE, FALSE)</f>
        <v>#N/A</v>
      </c>
    </row>
    <row r="44" spans="1:31">
      <c r="A44" s="2">
        <v>2.5</v>
      </c>
      <c r="B44" s="47" t="str">
        <f t="shared" si="0"/>
        <v>Dayton Audio ND65-8</v>
      </c>
      <c r="C44" s="3" t="s">
        <v>301</v>
      </c>
      <c r="D44" s="3" t="s">
        <v>304</v>
      </c>
      <c r="E44" s="4" t="s">
        <v>303</v>
      </c>
      <c r="F44" s="4"/>
      <c r="G44" s="2">
        <v>8</v>
      </c>
      <c r="H44" s="2">
        <v>15</v>
      </c>
      <c r="I44" s="2">
        <v>78.3</v>
      </c>
      <c r="J44" s="2">
        <v>3.5</v>
      </c>
      <c r="K44" s="2">
        <v>80.8</v>
      </c>
      <c r="L44" s="25">
        <f t="shared" si="1"/>
        <v>0.56633800000000001</v>
      </c>
      <c r="M44" s="2">
        <v>0.62</v>
      </c>
      <c r="N44" s="2"/>
      <c r="O44" s="2"/>
      <c r="P44" s="2"/>
      <c r="Q44" s="2"/>
      <c r="R44" s="2"/>
      <c r="S44" s="2"/>
      <c r="T44" s="2"/>
      <c r="U44" s="2"/>
      <c r="V44" s="2"/>
      <c r="W44" s="1" t="s">
        <v>496</v>
      </c>
      <c r="X44" s="13">
        <v>41431</v>
      </c>
      <c r="Z44" s="8">
        <v>0</v>
      </c>
      <c r="AA44" s="1" t="s">
        <v>4173</v>
      </c>
      <c r="AD44" s="2">
        <v>0.02</v>
      </c>
      <c r="AE44" s="1" t="e">
        <f>IF(MATCH(B44,B45:B$630,0),TRUE, FALSE)</f>
        <v>#N/A</v>
      </c>
    </row>
    <row r="45" spans="1:31">
      <c r="A45" s="2">
        <v>3.5</v>
      </c>
      <c r="B45" s="47" t="str">
        <f t="shared" si="0"/>
        <v>Dayton Audio ND90-4</v>
      </c>
      <c r="C45" s="3" t="s">
        <v>301</v>
      </c>
      <c r="D45" s="3" t="s">
        <v>306</v>
      </c>
      <c r="E45" s="4" t="s">
        <v>305</v>
      </c>
      <c r="F45" s="4"/>
      <c r="G45" s="2">
        <v>4</v>
      </c>
      <c r="H45" s="2">
        <v>20</v>
      </c>
      <c r="I45" s="2">
        <v>80.599999999999994</v>
      </c>
      <c r="J45" s="2">
        <v>4</v>
      </c>
      <c r="K45" s="2">
        <v>77</v>
      </c>
      <c r="L45" s="25">
        <f t="shared" si="1"/>
        <v>1.415845</v>
      </c>
      <c r="M45" s="2">
        <v>0.73</v>
      </c>
      <c r="N45" s="2"/>
      <c r="O45" s="2"/>
      <c r="P45" s="2"/>
      <c r="Q45" s="2"/>
      <c r="R45" s="2"/>
      <c r="S45" s="2"/>
      <c r="T45" s="2"/>
      <c r="U45" s="2"/>
      <c r="V45" s="2"/>
      <c r="W45" s="1" t="s">
        <v>496</v>
      </c>
      <c r="X45" s="13">
        <v>41431</v>
      </c>
      <c r="Z45" s="8">
        <v>0</v>
      </c>
      <c r="AA45" s="1" t="s">
        <v>4173</v>
      </c>
      <c r="AD45" s="2">
        <v>0.05</v>
      </c>
      <c r="AE45" s="1" t="e">
        <f>IF(MATCH(B45,B46:B$630,0),TRUE, FALSE)</f>
        <v>#N/A</v>
      </c>
    </row>
    <row r="46" spans="1:31">
      <c r="A46" s="2">
        <v>3.5</v>
      </c>
      <c r="B46" s="47" t="str">
        <f t="shared" si="0"/>
        <v>Dayton Audio ND90-8</v>
      </c>
      <c r="C46" s="3" t="s">
        <v>301</v>
      </c>
      <c r="D46" s="3" t="s">
        <v>308</v>
      </c>
      <c r="E46" s="4" t="s">
        <v>307</v>
      </c>
      <c r="F46" s="4"/>
      <c r="G46" s="2">
        <v>8</v>
      </c>
      <c r="H46" s="2">
        <v>20</v>
      </c>
      <c r="I46" s="2">
        <v>82.1</v>
      </c>
      <c r="J46" s="2">
        <v>4</v>
      </c>
      <c r="K46" s="2">
        <v>80</v>
      </c>
      <c r="L46" s="25">
        <f t="shared" si="1"/>
        <v>1.415845</v>
      </c>
      <c r="M46" s="2">
        <v>0.71</v>
      </c>
      <c r="N46" s="2"/>
      <c r="O46" s="2"/>
      <c r="P46" s="2"/>
      <c r="Q46" s="2"/>
      <c r="R46" s="2"/>
      <c r="S46" s="2"/>
      <c r="T46" s="2"/>
      <c r="U46" s="2"/>
      <c r="V46" s="2"/>
      <c r="W46" s="1" t="s">
        <v>496</v>
      </c>
      <c r="X46" s="13">
        <v>41431</v>
      </c>
      <c r="Z46" s="8">
        <v>0</v>
      </c>
      <c r="AA46" s="1" t="s">
        <v>4173</v>
      </c>
      <c r="AD46" s="2">
        <v>0.05</v>
      </c>
      <c r="AE46" s="1" t="e">
        <f>IF(MATCH(B46,B47:B$630,0),TRUE, FALSE)</f>
        <v>#N/A</v>
      </c>
    </row>
    <row r="47" spans="1:31">
      <c r="A47" s="2">
        <v>4</v>
      </c>
      <c r="B47" s="47" t="str">
        <f t="shared" si="0"/>
        <v>Dayton Audio ND105-4</v>
      </c>
      <c r="C47" s="3" t="s">
        <v>301</v>
      </c>
      <c r="D47" s="3" t="s">
        <v>310</v>
      </c>
      <c r="E47" s="4" t="s">
        <v>309</v>
      </c>
      <c r="F47" s="4"/>
      <c r="G47" s="2">
        <v>4</v>
      </c>
      <c r="H47" s="2">
        <v>30</v>
      </c>
      <c r="I47" s="2">
        <v>82.6</v>
      </c>
      <c r="J47" s="2">
        <v>4</v>
      </c>
      <c r="K47" s="2">
        <v>53.8</v>
      </c>
      <c r="L47" s="25">
        <f t="shared" si="1"/>
        <v>4.5307040000000001</v>
      </c>
      <c r="M47" s="2">
        <v>0.55000000000000004</v>
      </c>
      <c r="N47" s="2"/>
      <c r="O47" s="2"/>
      <c r="P47" s="2"/>
      <c r="Q47" s="2"/>
      <c r="R47" s="2"/>
      <c r="S47" s="2"/>
      <c r="T47" s="2"/>
      <c r="U47" s="2"/>
      <c r="V47" s="2"/>
      <c r="W47" s="1" t="s">
        <v>496</v>
      </c>
      <c r="X47" s="13">
        <v>41431</v>
      </c>
      <c r="Z47" s="8">
        <v>0</v>
      </c>
      <c r="AA47" s="1" t="s">
        <v>4173</v>
      </c>
      <c r="AD47" s="2">
        <v>0.16</v>
      </c>
      <c r="AE47" s="1" t="e">
        <f>IF(MATCH(B47,B48:B$630,0),TRUE, FALSE)</f>
        <v>#N/A</v>
      </c>
    </row>
    <row r="48" spans="1:31">
      <c r="A48" s="2">
        <v>4</v>
      </c>
      <c r="B48" s="47" t="str">
        <f t="shared" si="0"/>
        <v>Dayton Audio ND105-8</v>
      </c>
      <c r="C48" s="3" t="s">
        <v>301</v>
      </c>
      <c r="D48" s="3" t="s">
        <v>312</v>
      </c>
      <c r="E48" s="4" t="s">
        <v>311</v>
      </c>
      <c r="F48" s="4"/>
      <c r="G48" s="2">
        <v>8</v>
      </c>
      <c r="H48" s="2">
        <v>30</v>
      </c>
      <c r="I48" s="2">
        <v>83.2</v>
      </c>
      <c r="J48" s="2">
        <v>4</v>
      </c>
      <c r="K48" s="2">
        <v>65.3</v>
      </c>
      <c r="L48" s="25">
        <f t="shared" si="1"/>
        <v>3.6811970000000001</v>
      </c>
      <c r="M48" s="2">
        <v>0.66</v>
      </c>
      <c r="N48" s="2"/>
      <c r="O48" s="2"/>
      <c r="P48" s="2"/>
      <c r="Q48" s="2"/>
      <c r="R48" s="2"/>
      <c r="S48" s="2"/>
      <c r="T48" s="2"/>
      <c r="U48" s="2"/>
      <c r="V48" s="2"/>
      <c r="W48" s="1" t="s">
        <v>496</v>
      </c>
      <c r="X48" s="13">
        <v>41431</v>
      </c>
      <c r="Z48" s="8">
        <v>0</v>
      </c>
      <c r="AA48" s="1" t="s">
        <v>4173</v>
      </c>
      <c r="AD48" s="2">
        <v>0.13</v>
      </c>
      <c r="AE48" s="1" t="e">
        <f>IF(MATCH(B48,B49:B$630,0),TRUE, FALSE)</f>
        <v>#N/A</v>
      </c>
    </row>
    <row r="49" spans="1:31">
      <c r="A49" s="2">
        <v>5.25</v>
      </c>
      <c r="B49" s="47" t="str">
        <f t="shared" si="0"/>
        <v>Dayton Audio ND140-8</v>
      </c>
      <c r="C49" s="3" t="s">
        <v>301</v>
      </c>
      <c r="D49" s="3" t="s">
        <v>314</v>
      </c>
      <c r="E49" s="4" t="s">
        <v>313</v>
      </c>
      <c r="F49" s="4"/>
      <c r="G49" s="2">
        <v>8</v>
      </c>
      <c r="H49" s="2">
        <v>40</v>
      </c>
      <c r="I49" s="2">
        <v>85.7</v>
      </c>
      <c r="J49" s="2">
        <v>4</v>
      </c>
      <c r="K49" s="2">
        <v>53.8</v>
      </c>
      <c r="L49" s="25">
        <f t="shared" si="1"/>
        <v>10.194084</v>
      </c>
      <c r="M49" s="2">
        <v>0.61</v>
      </c>
      <c r="N49" s="2"/>
      <c r="O49" s="2"/>
      <c r="P49" s="2"/>
      <c r="Q49" s="2"/>
      <c r="R49" s="2"/>
      <c r="S49" s="2"/>
      <c r="T49" s="2"/>
      <c r="U49" s="2"/>
      <c r="V49" s="2"/>
      <c r="W49" s="1" t="s">
        <v>496</v>
      </c>
      <c r="X49" s="13">
        <v>41431</v>
      </c>
      <c r="Z49" s="8">
        <v>0</v>
      </c>
      <c r="AA49" s="1" t="s">
        <v>4173</v>
      </c>
      <c r="AD49" s="2">
        <v>0.36</v>
      </c>
      <c r="AE49" s="1" t="e">
        <f>IF(MATCH(B49,B50:B$630,0),TRUE, FALSE)</f>
        <v>#N/A</v>
      </c>
    </row>
    <row r="50" spans="1:31">
      <c r="A50" s="2">
        <v>6.5</v>
      </c>
      <c r="B50" s="47" t="str">
        <f t="shared" si="0"/>
        <v>Pyramid WX65X</v>
      </c>
      <c r="C50" s="3" t="s">
        <v>316</v>
      </c>
      <c r="D50" s="3" t="s">
        <v>317</v>
      </c>
      <c r="E50" s="4" t="s">
        <v>315</v>
      </c>
      <c r="F50" s="4"/>
      <c r="G50" s="2">
        <v>4</v>
      </c>
      <c r="H50" s="2">
        <v>150</v>
      </c>
      <c r="I50" s="2">
        <v>87.1</v>
      </c>
      <c r="J50" s="2">
        <v>2</v>
      </c>
      <c r="K50" s="2">
        <v>69.5</v>
      </c>
      <c r="L50" s="25">
        <f t="shared" si="1"/>
        <v>8.4950700000000001</v>
      </c>
      <c r="M50" s="2">
        <v>0.57999999999999996</v>
      </c>
      <c r="N50" s="2"/>
      <c r="O50" s="2"/>
      <c r="P50" s="2"/>
      <c r="Q50" s="2"/>
      <c r="R50" s="2"/>
      <c r="S50" s="2"/>
      <c r="T50" s="2"/>
      <c r="U50" s="2"/>
      <c r="V50" s="2"/>
      <c r="W50" s="1" t="s">
        <v>496</v>
      </c>
      <c r="X50" s="13">
        <v>41431</v>
      </c>
      <c r="Z50" s="8">
        <v>0</v>
      </c>
      <c r="AA50" s="1" t="s">
        <v>4173</v>
      </c>
      <c r="AD50" s="2">
        <v>0.3</v>
      </c>
      <c r="AE50" s="1" t="e">
        <f>IF(MATCH(B50,B51:B$630,0),TRUE, FALSE)</f>
        <v>#N/A</v>
      </c>
    </row>
    <row r="51" spans="1:31">
      <c r="A51" s="2">
        <v>8</v>
      </c>
      <c r="B51" s="47" t="str">
        <f t="shared" si="0"/>
        <v>Pyramid WX85X</v>
      </c>
      <c r="C51" s="3" t="s">
        <v>316</v>
      </c>
      <c r="D51" s="3" t="s">
        <v>319</v>
      </c>
      <c r="E51" s="4" t="s">
        <v>318</v>
      </c>
      <c r="F51" s="4"/>
      <c r="G51" s="2">
        <v>4</v>
      </c>
      <c r="H51" s="2">
        <v>150</v>
      </c>
      <c r="I51" s="2">
        <v>87.7</v>
      </c>
      <c r="J51" s="2">
        <v>2.2999999999999998</v>
      </c>
      <c r="K51" s="2">
        <v>54.3</v>
      </c>
      <c r="L51" s="25">
        <f t="shared" si="1"/>
        <v>17.273309000000001</v>
      </c>
      <c r="M51" s="2">
        <v>0.56999999999999995</v>
      </c>
      <c r="N51" s="2"/>
      <c r="O51" s="2"/>
      <c r="P51" s="2"/>
      <c r="Q51" s="2"/>
      <c r="R51" s="2"/>
      <c r="S51" s="2"/>
      <c r="T51" s="2"/>
      <c r="U51" s="2"/>
      <c r="V51" s="2"/>
      <c r="W51" s="1" t="s">
        <v>496</v>
      </c>
      <c r="X51" s="13">
        <v>41431</v>
      </c>
      <c r="Z51" s="8">
        <v>0</v>
      </c>
      <c r="AA51" s="1" t="s">
        <v>4173</v>
      </c>
      <c r="AD51" s="2">
        <v>0.61</v>
      </c>
      <c r="AE51" s="1" t="e">
        <f>IF(MATCH(B51,B52:B$630,0),TRUE, FALSE)</f>
        <v>#N/A</v>
      </c>
    </row>
    <row r="52" spans="1:31">
      <c r="A52" s="2">
        <v>10</v>
      </c>
      <c r="B52" s="47" t="str">
        <f t="shared" si="0"/>
        <v>Pyramid WX102X</v>
      </c>
      <c r="C52" s="3" t="s">
        <v>316</v>
      </c>
      <c r="D52" s="3" t="s">
        <v>321</v>
      </c>
      <c r="E52" s="4" t="s">
        <v>320</v>
      </c>
      <c r="F52" s="4"/>
      <c r="G52" s="2">
        <v>4</v>
      </c>
      <c r="H52" s="2">
        <v>200</v>
      </c>
      <c r="I52" s="2">
        <v>88.1</v>
      </c>
      <c r="J52" s="2">
        <v>3.55</v>
      </c>
      <c r="K52" s="2">
        <v>40.1</v>
      </c>
      <c r="L52" s="25">
        <f t="shared" si="1"/>
        <v>49.4979412</v>
      </c>
      <c r="M52" s="2">
        <v>0.56000000000000005</v>
      </c>
      <c r="N52" s="2"/>
      <c r="O52" s="2"/>
      <c r="P52" s="2"/>
      <c r="Q52" s="2"/>
      <c r="R52" s="2"/>
      <c r="S52" s="2"/>
      <c r="T52" s="2"/>
      <c r="U52" s="2"/>
      <c r="V52" s="2"/>
      <c r="W52" s="1" t="s">
        <v>496</v>
      </c>
      <c r="X52" s="13">
        <v>41431</v>
      </c>
      <c r="Z52" s="8">
        <v>0</v>
      </c>
      <c r="AA52" s="1" t="s">
        <v>4173</v>
      </c>
      <c r="AD52" s="2">
        <v>1.748</v>
      </c>
      <c r="AE52" s="1" t="e">
        <f>IF(MATCH(B52,B53:B$630,0),TRUE, FALSE)</f>
        <v>#N/A</v>
      </c>
    </row>
    <row r="53" spans="1:31">
      <c r="A53" s="2">
        <v>12</v>
      </c>
      <c r="B53" s="47" t="str">
        <f t="shared" si="0"/>
        <v>Pyramid WX120X</v>
      </c>
      <c r="C53" s="3" t="s">
        <v>316</v>
      </c>
      <c r="D53" s="3" t="s">
        <v>323</v>
      </c>
      <c r="E53" s="4" t="s">
        <v>322</v>
      </c>
      <c r="F53" s="4"/>
      <c r="G53" s="2">
        <v>4</v>
      </c>
      <c r="H53" s="2">
        <v>250</v>
      </c>
      <c r="I53" s="2">
        <v>87.5</v>
      </c>
      <c r="J53" s="2">
        <v>2.2999999999999998</v>
      </c>
      <c r="K53" s="2">
        <v>38</v>
      </c>
      <c r="L53" s="25">
        <f t="shared" si="1"/>
        <v>51.253589000000005</v>
      </c>
      <c r="M53" s="2">
        <v>0.55000000000000004</v>
      </c>
      <c r="N53" s="2"/>
      <c r="O53" s="2"/>
      <c r="P53" s="2"/>
      <c r="Q53" s="2"/>
      <c r="R53" s="2"/>
      <c r="S53" s="2"/>
      <c r="T53" s="2"/>
      <c r="U53" s="2"/>
      <c r="V53" s="2"/>
      <c r="W53" s="1" t="s">
        <v>496</v>
      </c>
      <c r="X53" s="13">
        <v>41431</v>
      </c>
      <c r="Z53" s="8">
        <v>0</v>
      </c>
      <c r="AA53" s="1" t="s">
        <v>4173</v>
      </c>
      <c r="AD53" s="2">
        <v>1.81</v>
      </c>
      <c r="AE53" s="1" t="e">
        <f>IF(MATCH(B53,B54:B$630,0),TRUE, FALSE)</f>
        <v>#N/A</v>
      </c>
    </row>
    <row r="54" spans="1:31">
      <c r="A54" s="2">
        <v>6.5</v>
      </c>
      <c r="B54" s="47" t="str">
        <f t="shared" si="0"/>
        <v>Goldwood GW-206/4</v>
      </c>
      <c r="C54" s="3" t="s">
        <v>1</v>
      </c>
      <c r="D54" s="3" t="s">
        <v>87</v>
      </c>
      <c r="E54" s="4" t="s">
        <v>88</v>
      </c>
      <c r="F54" s="4"/>
      <c r="G54" s="2">
        <v>4</v>
      </c>
      <c r="H54" s="2">
        <v>50</v>
      </c>
      <c r="I54" s="2">
        <v>91</v>
      </c>
      <c r="J54" s="2">
        <v>3.5</v>
      </c>
      <c r="K54" s="2">
        <v>60</v>
      </c>
      <c r="L54" s="25">
        <f t="shared" si="1"/>
        <v>11.893098</v>
      </c>
      <c r="M54" s="2">
        <v>0.61</v>
      </c>
      <c r="N54" s="2"/>
      <c r="O54" s="2"/>
      <c r="P54" s="2"/>
      <c r="Q54" s="2"/>
      <c r="R54" s="2"/>
      <c r="S54" s="2"/>
      <c r="T54" s="2"/>
      <c r="U54" s="2"/>
      <c r="V54" s="2"/>
      <c r="W54" s="1" t="s">
        <v>496</v>
      </c>
      <c r="X54" s="13">
        <v>41431</v>
      </c>
      <c r="Z54" s="8">
        <v>0</v>
      </c>
      <c r="AA54" s="1" t="s">
        <v>4173</v>
      </c>
      <c r="AD54" s="2">
        <v>0.42</v>
      </c>
      <c r="AE54" s="1" t="e">
        <f>IF(MATCH(B54,B55:B$630,0),TRUE, FALSE)</f>
        <v>#N/A</v>
      </c>
    </row>
    <row r="55" spans="1:31">
      <c r="A55" s="2">
        <v>5.5</v>
      </c>
      <c r="B55" s="47" t="str">
        <f t="shared" si="0"/>
        <v>Goldwood GW-S525-4</v>
      </c>
      <c r="C55" s="3" t="s">
        <v>1</v>
      </c>
      <c r="D55" s="3" t="s">
        <v>61</v>
      </c>
      <c r="E55" s="4" t="s">
        <v>62</v>
      </c>
      <c r="F55" s="4"/>
      <c r="G55" s="2">
        <v>4</v>
      </c>
      <c r="H55" s="2">
        <v>70</v>
      </c>
      <c r="I55" s="2">
        <v>87</v>
      </c>
      <c r="J55" s="2">
        <v>2</v>
      </c>
      <c r="K55" s="2">
        <v>72</v>
      </c>
      <c r="L55" s="25">
        <f t="shared" si="1"/>
        <v>4.2475350000000001</v>
      </c>
      <c r="M55" s="2">
        <v>0.88</v>
      </c>
      <c r="N55" s="2"/>
      <c r="O55" s="2"/>
      <c r="P55" s="2"/>
      <c r="Q55" s="2"/>
      <c r="R55" s="2"/>
      <c r="S55" s="2"/>
      <c r="T55" s="2"/>
      <c r="U55" s="2"/>
      <c r="V55" s="2"/>
      <c r="W55" s="1" t="s">
        <v>496</v>
      </c>
      <c r="X55" s="13">
        <v>41431</v>
      </c>
      <c r="Z55" s="8">
        <v>0</v>
      </c>
      <c r="AA55" s="1" t="s">
        <v>4173</v>
      </c>
      <c r="AD55" s="2">
        <v>0.15</v>
      </c>
      <c r="AE55" s="1" t="e">
        <f>IF(MATCH(B55,B56:B$630,0),TRUE, FALSE)</f>
        <v>#N/A</v>
      </c>
    </row>
    <row r="56" spans="1:31">
      <c r="A56" s="2">
        <v>5.5</v>
      </c>
      <c r="B56" s="47" t="str">
        <f t="shared" si="0"/>
        <v>Goldwood GW-S525-8</v>
      </c>
      <c r="C56" s="3" t="s">
        <v>1</v>
      </c>
      <c r="D56" s="3" t="s">
        <v>59</v>
      </c>
      <c r="E56" s="4" t="s">
        <v>60</v>
      </c>
      <c r="F56" s="4"/>
      <c r="G56" s="2">
        <v>8</v>
      </c>
      <c r="H56" s="2">
        <v>70</v>
      </c>
      <c r="I56" s="2">
        <v>87</v>
      </c>
      <c r="J56" s="2">
        <v>2</v>
      </c>
      <c r="K56" s="2">
        <v>81</v>
      </c>
      <c r="L56" s="25">
        <f t="shared" si="1"/>
        <v>3.6811970000000001</v>
      </c>
      <c r="M56" s="2">
        <v>0.84</v>
      </c>
      <c r="N56" s="2"/>
      <c r="O56" s="2"/>
      <c r="P56" s="2"/>
      <c r="Q56" s="2"/>
      <c r="R56" s="2"/>
      <c r="S56" s="2"/>
      <c r="T56" s="2"/>
      <c r="U56" s="2"/>
      <c r="V56" s="2"/>
      <c r="W56" s="1" t="s">
        <v>496</v>
      </c>
      <c r="X56" s="13">
        <v>41431</v>
      </c>
      <c r="Z56" s="8">
        <v>0</v>
      </c>
      <c r="AA56" s="1" t="s">
        <v>4173</v>
      </c>
      <c r="AD56" s="2">
        <v>0.13</v>
      </c>
      <c r="AE56" s="1" t="e">
        <f>IF(MATCH(B56,B57:B$630,0),TRUE, FALSE)</f>
        <v>#N/A</v>
      </c>
    </row>
    <row r="57" spans="1:31">
      <c r="A57" s="2">
        <v>6.5</v>
      </c>
      <c r="B57" s="47" t="str">
        <f t="shared" si="0"/>
        <v>Goldwood GW-206/8</v>
      </c>
      <c r="C57" s="3" t="s">
        <v>1</v>
      </c>
      <c r="D57" s="3" t="s">
        <v>91</v>
      </c>
      <c r="E57" s="4" t="s">
        <v>92</v>
      </c>
      <c r="F57" s="4"/>
      <c r="G57" s="2">
        <v>8</v>
      </c>
      <c r="H57" s="2">
        <v>50</v>
      </c>
      <c r="I57" s="2">
        <v>87.3</v>
      </c>
      <c r="J57" s="2">
        <v>3.5</v>
      </c>
      <c r="K57" s="2">
        <v>62.5</v>
      </c>
      <c r="L57" s="25">
        <f t="shared" si="1"/>
        <v>11.893098</v>
      </c>
      <c r="M57" s="2">
        <v>0.75</v>
      </c>
      <c r="N57" s="2"/>
      <c r="O57" s="2"/>
      <c r="P57" s="2"/>
      <c r="Q57" s="2"/>
      <c r="R57" s="2"/>
      <c r="S57" s="2"/>
      <c r="T57" s="2"/>
      <c r="U57" s="2"/>
      <c r="V57" s="2"/>
      <c r="W57" s="1" t="s">
        <v>496</v>
      </c>
      <c r="X57" s="13">
        <v>41431</v>
      </c>
      <c r="Z57" s="8">
        <v>0</v>
      </c>
      <c r="AA57" s="1" t="s">
        <v>4173</v>
      </c>
      <c r="AD57" s="2">
        <v>0.42</v>
      </c>
      <c r="AE57" s="1" t="e">
        <f>IF(MATCH(B57,B58:B$630,0),TRUE, FALSE)</f>
        <v>#N/A</v>
      </c>
    </row>
    <row r="58" spans="1:31">
      <c r="A58" s="2">
        <v>6.5</v>
      </c>
      <c r="B58" s="47" t="str">
        <f t="shared" si="0"/>
        <v>Goldwood GW-6PC/8</v>
      </c>
      <c r="C58" s="3" t="s">
        <v>1</v>
      </c>
      <c r="D58" s="3" t="s">
        <v>99</v>
      </c>
      <c r="E58" s="4" t="s">
        <v>100</v>
      </c>
      <c r="F58" s="4"/>
      <c r="G58" s="2">
        <v>8</v>
      </c>
      <c r="H58" s="2">
        <v>110</v>
      </c>
      <c r="I58" s="2">
        <v>87</v>
      </c>
      <c r="J58" s="2">
        <v>4</v>
      </c>
      <c r="K58" s="2">
        <v>59</v>
      </c>
      <c r="L58" s="25">
        <f t="shared" si="1"/>
        <v>7.645563000000001</v>
      </c>
      <c r="M58" s="2">
        <v>0.46</v>
      </c>
      <c r="N58" s="2"/>
      <c r="O58" s="2"/>
      <c r="P58" s="2"/>
      <c r="Q58" s="2"/>
      <c r="R58" s="2"/>
      <c r="S58" s="2"/>
      <c r="T58" s="2"/>
      <c r="U58" s="2"/>
      <c r="V58" s="2"/>
      <c r="W58" s="1" t="s">
        <v>496</v>
      </c>
      <c r="X58" s="13">
        <v>41431</v>
      </c>
      <c r="Z58" s="8">
        <v>0</v>
      </c>
      <c r="AA58" s="1" t="s">
        <v>4173</v>
      </c>
      <c r="AD58" s="2">
        <v>0.27</v>
      </c>
      <c r="AE58" s="1" t="e">
        <f>IF(MATCH(B58,B59:B$630,0),TRUE, FALSE)</f>
        <v>#N/A</v>
      </c>
    </row>
    <row r="59" spans="1:31">
      <c r="A59" s="2">
        <v>6.5</v>
      </c>
      <c r="B59" s="47" t="str">
        <f t="shared" si="0"/>
        <v>Goldwood GW-6PC/4</v>
      </c>
      <c r="C59" s="3" t="s">
        <v>1</v>
      </c>
      <c r="D59" s="3" t="s">
        <v>101</v>
      </c>
      <c r="E59" s="4" t="s">
        <v>102</v>
      </c>
      <c r="F59" s="4"/>
      <c r="G59" s="2">
        <v>4</v>
      </c>
      <c r="H59" s="2">
        <v>110</v>
      </c>
      <c r="I59" s="2">
        <v>85</v>
      </c>
      <c r="J59" s="2">
        <v>4</v>
      </c>
      <c r="K59" s="2">
        <v>46</v>
      </c>
      <c r="L59" s="25">
        <f t="shared" si="1"/>
        <v>9.9109149999999993</v>
      </c>
      <c r="M59" s="2">
        <v>0.87</v>
      </c>
      <c r="N59" s="2"/>
      <c r="O59" s="2"/>
      <c r="P59" s="2"/>
      <c r="Q59" s="2"/>
      <c r="R59" s="2"/>
      <c r="S59" s="2"/>
      <c r="T59" s="2"/>
      <c r="U59" s="2"/>
      <c r="V59" s="2"/>
      <c r="W59" s="1" t="s">
        <v>496</v>
      </c>
      <c r="X59" s="13">
        <v>41431</v>
      </c>
      <c r="Z59" s="8">
        <v>0</v>
      </c>
      <c r="AA59" s="1" t="s">
        <v>4173</v>
      </c>
      <c r="AD59" s="2">
        <v>0.35</v>
      </c>
      <c r="AE59" s="1" t="e">
        <f>IF(MATCH(B59,B60:B$630,0),TRUE, FALSE)</f>
        <v>#N/A</v>
      </c>
    </row>
    <row r="60" spans="1:31">
      <c r="A60" s="2">
        <v>6.5</v>
      </c>
      <c r="B60" s="47" t="str">
        <f t="shared" si="0"/>
        <v>Goldwood GW-S650/4</v>
      </c>
      <c r="C60" s="3" t="s">
        <v>1</v>
      </c>
      <c r="D60" s="3" t="s">
        <v>89</v>
      </c>
      <c r="E60" s="4" t="s">
        <v>90</v>
      </c>
      <c r="F60" s="4"/>
      <c r="G60" s="2">
        <v>4</v>
      </c>
      <c r="H60" s="2">
        <v>50</v>
      </c>
      <c r="I60" s="2">
        <v>90</v>
      </c>
      <c r="J60" s="2">
        <v>2.5</v>
      </c>
      <c r="K60" s="2">
        <v>55</v>
      </c>
      <c r="L60" s="25">
        <f t="shared" si="1"/>
        <v>14.15845</v>
      </c>
      <c r="M60" s="2">
        <v>0.71</v>
      </c>
      <c r="N60" s="2"/>
      <c r="O60" s="2"/>
      <c r="P60" s="2"/>
      <c r="Q60" s="2"/>
      <c r="R60" s="2"/>
      <c r="S60" s="2"/>
      <c r="T60" s="2"/>
      <c r="U60" s="2"/>
      <c r="V60" s="2"/>
      <c r="W60" s="1" t="s">
        <v>496</v>
      </c>
      <c r="X60" s="13">
        <v>41431</v>
      </c>
      <c r="Z60" s="8">
        <v>0</v>
      </c>
      <c r="AA60" s="1" t="s">
        <v>4173</v>
      </c>
      <c r="AD60" s="2">
        <v>0.5</v>
      </c>
      <c r="AE60" s="1" t="e">
        <f>IF(MATCH(B60,B61:B$630,0),TRUE, FALSE)</f>
        <v>#N/A</v>
      </c>
    </row>
    <row r="61" spans="1:31">
      <c r="A61" s="2">
        <v>6.5</v>
      </c>
      <c r="B61" s="47" t="str">
        <f t="shared" si="0"/>
        <v>Goldwood GW-S650/8</v>
      </c>
      <c r="C61" s="3" t="s">
        <v>1</v>
      </c>
      <c r="D61" s="3" t="s">
        <v>93</v>
      </c>
      <c r="E61" s="4" t="s">
        <v>94</v>
      </c>
      <c r="F61" s="4"/>
      <c r="G61" s="2">
        <v>8</v>
      </c>
      <c r="H61" s="2">
        <v>50</v>
      </c>
      <c r="I61" s="2">
        <v>86</v>
      </c>
      <c r="J61" s="2">
        <v>2.5</v>
      </c>
      <c r="K61" s="2">
        <v>55</v>
      </c>
      <c r="L61" s="25">
        <f t="shared" si="1"/>
        <v>14.15845</v>
      </c>
      <c r="M61" s="2">
        <v>0.83</v>
      </c>
      <c r="N61" s="2"/>
      <c r="O61" s="2"/>
      <c r="P61" s="2"/>
      <c r="Q61" s="2"/>
      <c r="R61" s="2"/>
      <c r="S61" s="2"/>
      <c r="T61" s="2"/>
      <c r="U61" s="2"/>
      <c r="V61" s="2"/>
      <c r="W61" s="1" t="s">
        <v>496</v>
      </c>
      <c r="X61" s="13">
        <v>41431</v>
      </c>
      <c r="Z61" s="8">
        <v>0</v>
      </c>
      <c r="AA61" s="1" t="s">
        <v>4173</v>
      </c>
      <c r="AD61" s="2">
        <v>0.5</v>
      </c>
      <c r="AE61" s="1" t="e">
        <f>IF(MATCH(B61,B62:B$630,0),TRUE, FALSE)</f>
        <v>#N/A</v>
      </c>
    </row>
    <row r="62" spans="1:31">
      <c r="A62" s="2">
        <v>8</v>
      </c>
      <c r="B62" s="47" t="str">
        <f t="shared" si="0"/>
        <v>Goldwood GW-208/4</v>
      </c>
      <c r="C62" s="3" t="s">
        <v>1</v>
      </c>
      <c r="D62" s="3" t="s">
        <v>136</v>
      </c>
      <c r="E62" s="4" t="s">
        <v>137</v>
      </c>
      <c r="F62" s="4"/>
      <c r="G62" s="2">
        <v>4</v>
      </c>
      <c r="H62" s="2">
        <v>50</v>
      </c>
      <c r="I62" s="2">
        <v>91</v>
      </c>
      <c r="J62" s="2">
        <v>3.5</v>
      </c>
      <c r="K62" s="2">
        <v>53</v>
      </c>
      <c r="L62" s="25">
        <f t="shared" si="1"/>
        <v>22.65352</v>
      </c>
      <c r="M62" s="2">
        <v>0.7</v>
      </c>
      <c r="N62" s="2"/>
      <c r="O62" s="2"/>
      <c r="P62" s="2"/>
      <c r="Q62" s="2"/>
      <c r="R62" s="2"/>
      <c r="S62" s="2"/>
      <c r="T62" s="2"/>
      <c r="U62" s="2"/>
      <c r="V62" s="2"/>
      <c r="W62" s="1" t="s">
        <v>496</v>
      </c>
      <c r="X62" s="13">
        <v>41431</v>
      </c>
      <c r="Z62" s="8">
        <v>0</v>
      </c>
      <c r="AA62" s="1" t="s">
        <v>4173</v>
      </c>
      <c r="AD62" s="2">
        <v>0.8</v>
      </c>
      <c r="AE62" s="1" t="e">
        <f>IF(MATCH(B62,B63:B$630,0),TRUE, FALSE)</f>
        <v>#N/A</v>
      </c>
    </row>
    <row r="63" spans="1:31">
      <c r="A63" s="2">
        <v>8</v>
      </c>
      <c r="B63" s="47" t="str">
        <f t="shared" si="0"/>
        <v>Goldwood GW-8PC-30-4</v>
      </c>
      <c r="C63" s="3" t="s">
        <v>1</v>
      </c>
      <c r="D63" s="3" t="s">
        <v>132</v>
      </c>
      <c r="E63" s="4" t="s">
        <v>133</v>
      </c>
      <c r="F63" s="4"/>
      <c r="G63" s="2">
        <v>4</v>
      </c>
      <c r="H63" s="2">
        <v>120</v>
      </c>
      <c r="I63" s="2">
        <v>91</v>
      </c>
      <c r="J63" s="2">
        <v>3.5</v>
      </c>
      <c r="K63" s="2">
        <v>45</v>
      </c>
      <c r="L63" s="25">
        <f t="shared" si="1"/>
        <v>21.237674999999999</v>
      </c>
      <c r="M63" s="2">
        <v>0.62</v>
      </c>
      <c r="N63" s="2"/>
      <c r="O63" s="2"/>
      <c r="P63" s="2"/>
      <c r="Q63" s="2"/>
      <c r="R63" s="2"/>
      <c r="S63" s="2"/>
      <c r="T63" s="2"/>
      <c r="U63" s="2"/>
      <c r="V63" s="2"/>
      <c r="W63" s="1" t="s">
        <v>496</v>
      </c>
      <c r="X63" s="13">
        <v>41431</v>
      </c>
      <c r="Z63" s="8">
        <v>0</v>
      </c>
      <c r="AA63" s="1" t="s">
        <v>4173</v>
      </c>
      <c r="AD63" s="2">
        <v>0.75</v>
      </c>
      <c r="AE63" s="1" t="e">
        <f>IF(MATCH(B63,B64:B$630,0),TRUE, FALSE)</f>
        <v>#N/A</v>
      </c>
    </row>
    <row r="64" spans="1:31">
      <c r="A64" s="2">
        <v>8</v>
      </c>
      <c r="B64" s="47" t="str">
        <f t="shared" si="0"/>
        <v>Goldwood GW-8PC-30-8</v>
      </c>
      <c r="C64" s="3" t="s">
        <v>1</v>
      </c>
      <c r="D64" s="3" t="s">
        <v>134</v>
      </c>
      <c r="E64" s="4" t="s">
        <v>135</v>
      </c>
      <c r="F64" s="4"/>
      <c r="G64" s="2">
        <v>8</v>
      </c>
      <c r="H64" s="2">
        <v>120</v>
      </c>
      <c r="I64" s="2">
        <v>88</v>
      </c>
      <c r="J64" s="2">
        <v>3.5</v>
      </c>
      <c r="K64" s="2">
        <v>55</v>
      </c>
      <c r="L64" s="25">
        <f t="shared" si="1"/>
        <v>14.441619000000001</v>
      </c>
      <c r="M64" s="2">
        <v>0.56000000000000005</v>
      </c>
      <c r="N64" s="2"/>
      <c r="O64" s="2"/>
      <c r="P64" s="2"/>
      <c r="Q64" s="2"/>
      <c r="R64" s="2"/>
      <c r="S64" s="2"/>
      <c r="T64" s="2"/>
      <c r="U64" s="2"/>
      <c r="V64" s="2"/>
      <c r="W64" s="1" t="s">
        <v>496</v>
      </c>
      <c r="X64" s="13">
        <v>41431</v>
      </c>
      <c r="Z64" s="8">
        <v>0</v>
      </c>
      <c r="AA64" s="1" t="s">
        <v>4173</v>
      </c>
      <c r="AD64" s="2">
        <v>0.51</v>
      </c>
      <c r="AE64" s="1" t="e">
        <f>IF(MATCH(B64,B65:B$630,0),TRUE, FALSE)</f>
        <v>#N/A</v>
      </c>
    </row>
    <row r="65" spans="1:31">
      <c r="A65" s="2">
        <v>8</v>
      </c>
      <c r="B65" s="47" t="str">
        <f t="shared" si="0"/>
        <v>Goldwood GW-208/8</v>
      </c>
      <c r="C65" s="3" t="s">
        <v>1</v>
      </c>
      <c r="D65" s="3" t="s">
        <v>138</v>
      </c>
      <c r="E65" s="4" t="s">
        <v>139</v>
      </c>
      <c r="F65" s="4"/>
      <c r="G65" s="2">
        <v>8</v>
      </c>
      <c r="H65" s="2">
        <v>100</v>
      </c>
      <c r="I65" s="2">
        <v>88</v>
      </c>
      <c r="J65" s="2">
        <v>3.5</v>
      </c>
      <c r="K65" s="2">
        <v>53</v>
      </c>
      <c r="L65" s="25">
        <f t="shared" si="1"/>
        <v>22.65352</v>
      </c>
      <c r="M65" s="2">
        <v>0.86</v>
      </c>
      <c r="N65" s="2"/>
      <c r="O65" s="2"/>
      <c r="P65" s="2"/>
      <c r="Q65" s="2"/>
      <c r="R65" s="2"/>
      <c r="S65" s="2"/>
      <c r="T65" s="2"/>
      <c r="U65" s="2"/>
      <c r="V65" s="2"/>
      <c r="W65" s="1" t="s">
        <v>496</v>
      </c>
      <c r="X65" s="13">
        <v>41431</v>
      </c>
      <c r="Z65" s="8">
        <v>0</v>
      </c>
      <c r="AA65" s="1" t="s">
        <v>4173</v>
      </c>
      <c r="AD65" s="2">
        <v>0.8</v>
      </c>
      <c r="AE65" s="1" t="e">
        <f>IF(MATCH(B65,B66:B$630,0),TRUE, FALSE)</f>
        <v>#N/A</v>
      </c>
    </row>
    <row r="66" spans="1:31">
      <c r="A66" s="2">
        <v>10</v>
      </c>
      <c r="B66" s="47" t="str">
        <f t="shared" si="0"/>
        <v>Goldwood GW-210/4</v>
      </c>
      <c r="C66" s="3" t="s">
        <v>1</v>
      </c>
      <c r="D66" s="3" t="s">
        <v>184</v>
      </c>
      <c r="E66" s="4" t="s">
        <v>185</v>
      </c>
      <c r="F66" s="4"/>
      <c r="G66" s="2">
        <v>4</v>
      </c>
      <c r="H66" s="2">
        <v>110</v>
      </c>
      <c r="I66" s="2">
        <v>91</v>
      </c>
      <c r="J66" s="2">
        <v>3.5</v>
      </c>
      <c r="K66" s="2">
        <v>41</v>
      </c>
      <c r="L66" s="25">
        <f t="shared" si="1"/>
        <v>62.014010999999996</v>
      </c>
      <c r="M66" s="2">
        <v>1.21</v>
      </c>
      <c r="N66" s="2"/>
      <c r="O66" s="2"/>
      <c r="P66" s="2"/>
      <c r="Q66" s="2"/>
      <c r="R66" s="2"/>
      <c r="S66" s="2"/>
      <c r="T66" s="2"/>
      <c r="U66" s="2"/>
      <c r="V66" s="2"/>
      <c r="W66" s="1" t="s">
        <v>496</v>
      </c>
      <c r="X66" s="13">
        <v>41431</v>
      </c>
      <c r="Z66" s="8">
        <v>0</v>
      </c>
      <c r="AA66" s="1" t="s">
        <v>4173</v>
      </c>
      <c r="AD66" s="2">
        <v>2.19</v>
      </c>
      <c r="AE66" s="1" t="e">
        <f>IF(MATCH(B66,B67:B$630,0),TRUE, FALSE)</f>
        <v>#N/A</v>
      </c>
    </row>
    <row r="67" spans="1:31">
      <c r="A67" s="2">
        <v>10</v>
      </c>
      <c r="B67" s="47" t="str">
        <f t="shared" ref="B67:B130" si="2">CONCATENATE(C67,CHAR(32),D67)</f>
        <v>Goldwood GW-10PC-40-4</v>
      </c>
      <c r="C67" s="3" t="s">
        <v>1</v>
      </c>
      <c r="D67" s="3" t="s">
        <v>174</v>
      </c>
      <c r="E67" s="4" t="s">
        <v>175</v>
      </c>
      <c r="F67" s="4"/>
      <c r="G67" s="2">
        <v>4</v>
      </c>
      <c r="H67" s="2">
        <v>140</v>
      </c>
      <c r="I67" s="2">
        <v>93</v>
      </c>
      <c r="J67" s="2">
        <v>3.55</v>
      </c>
      <c r="K67" s="2">
        <v>45</v>
      </c>
      <c r="L67" s="25">
        <f t="shared" ref="L67:L130" si="3">AD67*28.3169</f>
        <v>31.714928000000004</v>
      </c>
      <c r="M67" s="2">
        <v>0.4</v>
      </c>
      <c r="N67" s="2"/>
      <c r="O67" s="2"/>
      <c r="P67" s="2"/>
      <c r="Q67" s="2"/>
      <c r="R67" s="2"/>
      <c r="S67" s="2"/>
      <c r="T67" s="2"/>
      <c r="U67" s="2"/>
      <c r="V67" s="2"/>
      <c r="W67" s="1" t="s">
        <v>496</v>
      </c>
      <c r="X67" s="13">
        <v>41431</v>
      </c>
      <c r="Z67" s="8">
        <v>0</v>
      </c>
      <c r="AA67" s="1" t="s">
        <v>4173</v>
      </c>
      <c r="AD67" s="2">
        <v>1.1200000000000001</v>
      </c>
      <c r="AE67" s="1" t="e">
        <f>IF(MATCH(B67,B68:B$630,0),TRUE, FALSE)</f>
        <v>#N/A</v>
      </c>
    </row>
    <row r="68" spans="1:31">
      <c r="A68" s="2">
        <v>10</v>
      </c>
      <c r="B68" s="47" t="str">
        <f t="shared" si="2"/>
        <v>Goldwood GW-10PC-40-8</v>
      </c>
      <c r="C68" s="3" t="s">
        <v>1</v>
      </c>
      <c r="D68" s="3" t="s">
        <v>176</v>
      </c>
      <c r="E68" s="4" t="s">
        <v>177</v>
      </c>
      <c r="F68" s="4"/>
      <c r="G68" s="2">
        <v>8</v>
      </c>
      <c r="H68" s="2">
        <v>140</v>
      </c>
      <c r="I68" s="2">
        <v>90</v>
      </c>
      <c r="J68" s="2">
        <v>3.55</v>
      </c>
      <c r="K68" s="2">
        <v>45</v>
      </c>
      <c r="L68" s="25">
        <f t="shared" si="3"/>
        <v>31.714928000000004</v>
      </c>
      <c r="M68" s="2">
        <v>0.47</v>
      </c>
      <c r="N68" s="2"/>
      <c r="O68" s="2"/>
      <c r="P68" s="2"/>
      <c r="Q68" s="2"/>
      <c r="R68" s="2"/>
      <c r="S68" s="2"/>
      <c r="T68" s="2"/>
      <c r="U68" s="2"/>
      <c r="V68" s="2"/>
      <c r="W68" s="1" t="s">
        <v>496</v>
      </c>
      <c r="X68" s="13">
        <v>41431</v>
      </c>
      <c r="Z68" s="8">
        <v>0</v>
      </c>
      <c r="AA68" s="1" t="s">
        <v>4173</v>
      </c>
      <c r="AD68" s="2">
        <v>1.1200000000000001</v>
      </c>
      <c r="AE68" s="1" t="e">
        <f>IF(MATCH(B68,B69:B$630,0),TRUE, FALSE)</f>
        <v>#N/A</v>
      </c>
    </row>
    <row r="69" spans="1:31">
      <c r="A69" s="2">
        <v>10</v>
      </c>
      <c r="B69" s="47" t="str">
        <f t="shared" si="2"/>
        <v>Goldwood GW-210/8</v>
      </c>
      <c r="C69" s="3" t="s">
        <v>1</v>
      </c>
      <c r="D69" s="3" t="s">
        <v>182</v>
      </c>
      <c r="E69" s="4" t="s">
        <v>183</v>
      </c>
      <c r="F69" s="4"/>
      <c r="G69" s="2">
        <v>8</v>
      </c>
      <c r="H69" s="2">
        <v>110</v>
      </c>
      <c r="I69" s="2">
        <v>86</v>
      </c>
      <c r="J69" s="2">
        <v>3.5</v>
      </c>
      <c r="K69" s="2">
        <v>41</v>
      </c>
      <c r="L69" s="25">
        <f t="shared" si="3"/>
        <v>62.014010999999996</v>
      </c>
      <c r="M69" s="2">
        <v>1.19</v>
      </c>
      <c r="N69" s="2"/>
      <c r="O69" s="2"/>
      <c r="P69" s="2"/>
      <c r="Q69" s="2"/>
      <c r="R69" s="2"/>
      <c r="S69" s="2"/>
      <c r="T69" s="2"/>
      <c r="U69" s="2"/>
      <c r="V69" s="2"/>
      <c r="W69" s="1" t="s">
        <v>496</v>
      </c>
      <c r="X69" s="13">
        <v>41431</v>
      </c>
      <c r="Z69" s="8">
        <v>0</v>
      </c>
      <c r="AA69" s="1" t="s">
        <v>4173</v>
      </c>
      <c r="AD69" s="2">
        <v>2.19</v>
      </c>
      <c r="AE69" s="1" t="e">
        <f>IF(MATCH(B69,B70:B$630,0),TRUE, FALSE)</f>
        <v>#N/A</v>
      </c>
    </row>
    <row r="70" spans="1:31">
      <c r="A70" s="2">
        <v>12</v>
      </c>
      <c r="B70" s="47" t="str">
        <f t="shared" si="2"/>
        <v>Goldwood GW-212/4</v>
      </c>
      <c r="C70" s="3" t="s">
        <v>1</v>
      </c>
      <c r="D70" s="3" t="s">
        <v>210</v>
      </c>
      <c r="E70" s="4" t="s">
        <v>211</v>
      </c>
      <c r="F70" s="4"/>
      <c r="G70" s="2">
        <v>4</v>
      </c>
      <c r="H70" s="2">
        <v>120</v>
      </c>
      <c r="I70" s="2">
        <v>90</v>
      </c>
      <c r="J70" s="2">
        <v>3.5</v>
      </c>
      <c r="K70" s="2">
        <v>38</v>
      </c>
      <c r="L70" s="25">
        <f t="shared" si="3"/>
        <v>101.65767099999999</v>
      </c>
      <c r="M70" s="2">
        <v>1.17</v>
      </c>
      <c r="N70" s="2"/>
      <c r="O70" s="2"/>
      <c r="P70" s="2"/>
      <c r="Q70" s="2"/>
      <c r="R70" s="2"/>
      <c r="S70" s="2"/>
      <c r="T70" s="2"/>
      <c r="U70" s="2"/>
      <c r="V70" s="2"/>
      <c r="W70" s="1" t="s">
        <v>496</v>
      </c>
      <c r="X70" s="13">
        <v>41431</v>
      </c>
      <c r="Z70" s="8">
        <v>0</v>
      </c>
      <c r="AA70" s="1" t="s">
        <v>4173</v>
      </c>
      <c r="AD70" s="2">
        <v>3.59</v>
      </c>
      <c r="AE70" s="1" t="e">
        <f>IF(MATCH(B70,B71:B$630,0),TRUE, FALSE)</f>
        <v>#N/A</v>
      </c>
    </row>
    <row r="71" spans="1:31">
      <c r="A71" s="2">
        <v>12</v>
      </c>
      <c r="B71" s="47" t="str">
        <f t="shared" si="2"/>
        <v>Goldwood GW-12PC-50-4</v>
      </c>
      <c r="C71" s="3" t="s">
        <v>1</v>
      </c>
      <c r="D71" s="3" t="s">
        <v>206</v>
      </c>
      <c r="E71" s="4" t="s">
        <v>207</v>
      </c>
      <c r="F71" s="4"/>
      <c r="G71" s="2">
        <v>4</v>
      </c>
      <c r="H71" s="2">
        <v>140</v>
      </c>
      <c r="I71" s="2">
        <v>93</v>
      </c>
      <c r="J71" s="2">
        <v>3.5</v>
      </c>
      <c r="K71" s="2">
        <v>32</v>
      </c>
      <c r="L71" s="25">
        <f t="shared" si="3"/>
        <v>79.004151000000007</v>
      </c>
      <c r="M71" s="2">
        <v>0.39</v>
      </c>
      <c r="N71" s="2"/>
      <c r="O71" s="2"/>
      <c r="P71" s="2"/>
      <c r="Q71" s="2"/>
      <c r="R71" s="2"/>
      <c r="S71" s="2"/>
      <c r="T71" s="2"/>
      <c r="U71" s="2"/>
      <c r="V71" s="2"/>
      <c r="W71" s="1" t="s">
        <v>496</v>
      </c>
      <c r="X71" s="13">
        <v>41431</v>
      </c>
      <c r="Z71" s="8">
        <v>0</v>
      </c>
      <c r="AA71" s="1" t="s">
        <v>4173</v>
      </c>
      <c r="AD71" s="2">
        <v>2.79</v>
      </c>
      <c r="AE71" s="1" t="e">
        <f>IF(MATCH(B71,B72:B$630,0),TRUE, FALSE)</f>
        <v>#N/A</v>
      </c>
    </row>
    <row r="72" spans="1:31">
      <c r="A72" s="2">
        <v>12</v>
      </c>
      <c r="B72" s="47" t="str">
        <f t="shared" si="2"/>
        <v>Goldwood GW-12PC-50-8</v>
      </c>
      <c r="C72" s="3" t="s">
        <v>1</v>
      </c>
      <c r="D72" s="3" t="s">
        <v>208</v>
      </c>
      <c r="E72" s="4" t="s">
        <v>209</v>
      </c>
      <c r="F72" s="4"/>
      <c r="G72" s="2">
        <v>8</v>
      </c>
      <c r="H72" s="2">
        <v>140</v>
      </c>
      <c r="I72" s="2">
        <v>90</v>
      </c>
      <c r="J72" s="2">
        <v>3.5</v>
      </c>
      <c r="K72" s="2">
        <v>32</v>
      </c>
      <c r="L72" s="25">
        <f t="shared" si="3"/>
        <v>79.004151000000007</v>
      </c>
      <c r="M72" s="2">
        <v>0.49</v>
      </c>
      <c r="N72" s="2"/>
      <c r="O72" s="2"/>
      <c r="P72" s="2"/>
      <c r="Q72" s="2"/>
      <c r="R72" s="2"/>
      <c r="S72" s="2"/>
      <c r="T72" s="2"/>
      <c r="U72" s="2"/>
      <c r="V72" s="2"/>
      <c r="W72" s="1" t="s">
        <v>496</v>
      </c>
      <c r="X72" s="13">
        <v>41431</v>
      </c>
      <c r="Z72" s="8">
        <v>0</v>
      </c>
      <c r="AA72" s="1" t="s">
        <v>4173</v>
      </c>
      <c r="AD72" s="2">
        <v>2.79</v>
      </c>
      <c r="AE72" s="1" t="e">
        <f>IF(MATCH(B72,B73:B$630,0),TRUE, FALSE)</f>
        <v>#N/A</v>
      </c>
    </row>
    <row r="73" spans="1:31">
      <c r="A73" s="2">
        <v>12</v>
      </c>
      <c r="B73" s="47" t="str">
        <f t="shared" si="2"/>
        <v>Goldwood GW-212/8</v>
      </c>
      <c r="C73" s="3" t="s">
        <v>1</v>
      </c>
      <c r="D73" s="3" t="s">
        <v>212</v>
      </c>
      <c r="E73" s="4" t="s">
        <v>213</v>
      </c>
      <c r="F73" s="4"/>
      <c r="G73" s="2">
        <v>8</v>
      </c>
      <c r="H73" s="2">
        <v>120</v>
      </c>
      <c r="I73" s="2">
        <v>87</v>
      </c>
      <c r="J73" s="2">
        <v>3.5</v>
      </c>
      <c r="K73" s="2">
        <v>38</v>
      </c>
      <c r="L73" s="25">
        <f t="shared" si="3"/>
        <v>101.65767099999999</v>
      </c>
      <c r="M73" s="2">
        <v>1.44</v>
      </c>
      <c r="N73" s="2"/>
      <c r="O73" s="2"/>
      <c r="P73" s="2"/>
      <c r="Q73" s="2"/>
      <c r="R73" s="2"/>
      <c r="S73" s="2"/>
      <c r="T73" s="2"/>
      <c r="U73" s="2"/>
      <c r="V73" s="2"/>
      <c r="W73" s="1" t="s">
        <v>496</v>
      </c>
      <c r="X73" s="13">
        <v>41431</v>
      </c>
      <c r="Z73" s="8">
        <v>0</v>
      </c>
      <c r="AA73" s="1" t="s">
        <v>4173</v>
      </c>
      <c r="AD73" s="2">
        <v>3.59</v>
      </c>
      <c r="AE73" s="1" t="e">
        <f>IF(MATCH(B73,B74:B$630,0),TRUE, FALSE)</f>
        <v>#N/A</v>
      </c>
    </row>
    <row r="74" spans="1:31">
      <c r="A74" s="2">
        <v>15</v>
      </c>
      <c r="B74" s="47" t="str">
        <f t="shared" si="2"/>
        <v>Goldwood GW-15PC-75-4</v>
      </c>
      <c r="C74" s="3" t="s">
        <v>1</v>
      </c>
      <c r="D74" s="3" t="s">
        <v>230</v>
      </c>
      <c r="E74" s="4" t="s">
        <v>231</v>
      </c>
      <c r="F74" s="4"/>
      <c r="G74" s="2">
        <v>4</v>
      </c>
      <c r="H74" s="2">
        <v>200</v>
      </c>
      <c r="I74" s="2">
        <v>95</v>
      </c>
      <c r="J74" s="2">
        <v>3.5</v>
      </c>
      <c r="K74" s="2">
        <v>33</v>
      </c>
      <c r="L74" s="25">
        <f t="shared" si="3"/>
        <v>125.160698</v>
      </c>
      <c r="M74" s="2">
        <v>0.43</v>
      </c>
      <c r="N74" s="2"/>
      <c r="O74" s="2"/>
      <c r="P74" s="2"/>
      <c r="Q74" s="2"/>
      <c r="R74" s="2"/>
      <c r="S74" s="2"/>
      <c r="T74" s="2"/>
      <c r="U74" s="2"/>
      <c r="V74" s="2"/>
      <c r="W74" s="1" t="s">
        <v>496</v>
      </c>
      <c r="X74" s="13">
        <v>41431</v>
      </c>
      <c r="Z74" s="8">
        <v>0</v>
      </c>
      <c r="AA74" s="1" t="s">
        <v>4173</v>
      </c>
      <c r="AD74" s="2">
        <v>4.42</v>
      </c>
      <c r="AE74" s="1" t="e">
        <f>IF(MATCH(B74,B75:B$630,0),TRUE, FALSE)</f>
        <v>#N/A</v>
      </c>
    </row>
    <row r="75" spans="1:31">
      <c r="A75" s="2">
        <v>15</v>
      </c>
      <c r="B75" s="47" t="str">
        <f t="shared" si="2"/>
        <v>Goldwood GW-15PC-75-8</v>
      </c>
      <c r="C75" s="3" t="s">
        <v>1</v>
      </c>
      <c r="D75" s="3" t="s">
        <v>232</v>
      </c>
      <c r="E75" s="4" t="s">
        <v>233</v>
      </c>
      <c r="F75" s="4"/>
      <c r="G75" s="2">
        <v>8</v>
      </c>
      <c r="H75" s="2">
        <v>200</v>
      </c>
      <c r="I75" s="2">
        <v>92</v>
      </c>
      <c r="J75" s="2">
        <v>3.5</v>
      </c>
      <c r="K75" s="2">
        <v>33</v>
      </c>
      <c r="L75" s="25">
        <f t="shared" si="3"/>
        <v>152.91126</v>
      </c>
      <c r="M75" s="2">
        <v>0.47</v>
      </c>
      <c r="N75" s="2"/>
      <c r="O75" s="2"/>
      <c r="P75" s="2"/>
      <c r="Q75" s="2"/>
      <c r="R75" s="2"/>
      <c r="S75" s="2"/>
      <c r="T75" s="2"/>
      <c r="U75" s="2"/>
      <c r="V75" s="2"/>
      <c r="W75" s="1" t="s">
        <v>496</v>
      </c>
      <c r="X75" s="13">
        <v>41431</v>
      </c>
      <c r="Z75" s="8">
        <v>0</v>
      </c>
      <c r="AA75" s="1" t="s">
        <v>4173</v>
      </c>
      <c r="AD75" s="2">
        <v>5.4</v>
      </c>
      <c r="AE75" s="1" t="e">
        <f>IF(MATCH(B75,B76:B$630,0),TRUE, FALSE)</f>
        <v>#N/A</v>
      </c>
    </row>
    <row r="76" spans="1:31">
      <c r="A76" s="2">
        <v>15</v>
      </c>
      <c r="B76" s="47" t="str">
        <f t="shared" si="2"/>
        <v>Goldwood GW-215/8</v>
      </c>
      <c r="C76" s="3" t="s">
        <v>1</v>
      </c>
      <c r="D76" s="3" t="s">
        <v>325</v>
      </c>
      <c r="E76" s="4" t="s">
        <v>324</v>
      </c>
      <c r="F76" s="4"/>
      <c r="G76" s="2">
        <v>8</v>
      </c>
      <c r="H76" s="2">
        <v>135</v>
      </c>
      <c r="I76" s="2">
        <v>87.8</v>
      </c>
      <c r="J76" s="2">
        <v>3.5</v>
      </c>
      <c r="K76" s="2">
        <v>29</v>
      </c>
      <c r="L76" s="25">
        <f t="shared" si="3"/>
        <v>366.70385499999998</v>
      </c>
      <c r="M76" s="2">
        <v>1.95</v>
      </c>
      <c r="N76" s="2"/>
      <c r="O76" s="2"/>
      <c r="P76" s="2"/>
      <c r="Q76" s="2"/>
      <c r="R76" s="2"/>
      <c r="S76" s="2"/>
      <c r="T76" s="2"/>
      <c r="U76" s="2"/>
      <c r="V76" s="2"/>
      <c r="W76" s="1" t="s">
        <v>496</v>
      </c>
      <c r="X76" s="13">
        <v>41431</v>
      </c>
      <c r="Z76" s="8">
        <v>0</v>
      </c>
      <c r="AA76" s="1" t="s">
        <v>4173</v>
      </c>
      <c r="AD76" s="2">
        <v>12.95</v>
      </c>
      <c r="AE76" s="1" t="e">
        <f>IF(MATCH(B76,B77:B$630,0),TRUE, FALSE)</f>
        <v>#N/A</v>
      </c>
    </row>
    <row r="77" spans="1:31">
      <c r="A77" s="2">
        <v>15</v>
      </c>
      <c r="B77" s="47" t="str">
        <f t="shared" si="2"/>
        <v>Goldwood GW-215/40/8</v>
      </c>
      <c r="C77" s="3" t="s">
        <v>1</v>
      </c>
      <c r="D77" s="3" t="s">
        <v>234</v>
      </c>
      <c r="E77" s="4" t="s">
        <v>235</v>
      </c>
      <c r="F77" s="4"/>
      <c r="G77" s="2">
        <v>8</v>
      </c>
      <c r="H77" s="2">
        <v>150</v>
      </c>
      <c r="I77" s="2">
        <v>90</v>
      </c>
      <c r="J77" s="2">
        <v>3.5</v>
      </c>
      <c r="K77" s="2">
        <v>29</v>
      </c>
      <c r="L77" s="25">
        <f t="shared" si="3"/>
        <v>274.390761</v>
      </c>
      <c r="M77" s="2">
        <v>1.03</v>
      </c>
      <c r="N77" s="2"/>
      <c r="O77" s="2"/>
      <c r="P77" s="2"/>
      <c r="Q77" s="2"/>
      <c r="R77" s="2"/>
      <c r="S77" s="2"/>
      <c r="T77" s="2"/>
      <c r="U77" s="2"/>
      <c r="V77" s="2"/>
      <c r="W77" s="1" t="s">
        <v>496</v>
      </c>
      <c r="X77" s="13">
        <v>41431</v>
      </c>
      <c r="Z77" s="8">
        <v>0</v>
      </c>
      <c r="AA77" s="1" t="s">
        <v>4173</v>
      </c>
      <c r="AD77" s="2">
        <v>9.69</v>
      </c>
      <c r="AE77" s="1" t="e">
        <f>IF(MATCH(B77,B78:B$630,0),TRUE, FALSE)</f>
        <v>#N/A</v>
      </c>
    </row>
    <row r="78" spans="1:31">
      <c r="A78" s="2">
        <v>6.5</v>
      </c>
      <c r="B78" s="47" t="str">
        <f t="shared" si="2"/>
        <v>Goldwood GW-6028</v>
      </c>
      <c r="C78" s="3" t="s">
        <v>1</v>
      </c>
      <c r="D78" s="3" t="s">
        <v>95</v>
      </c>
      <c r="E78" s="4" t="s">
        <v>96</v>
      </c>
      <c r="F78" s="4"/>
      <c r="G78" s="2">
        <v>8</v>
      </c>
      <c r="H78" s="2">
        <v>60</v>
      </c>
      <c r="I78" s="2">
        <v>85</v>
      </c>
      <c r="J78" s="2">
        <v>4.4000000000000004</v>
      </c>
      <c r="K78" s="2">
        <v>58</v>
      </c>
      <c r="L78" s="25">
        <f t="shared" si="3"/>
        <v>11.609928999999999</v>
      </c>
      <c r="M78" s="2">
        <v>0.86</v>
      </c>
      <c r="N78" s="2"/>
      <c r="O78" s="2"/>
      <c r="P78" s="2"/>
      <c r="Q78" s="2"/>
      <c r="R78" s="2"/>
      <c r="S78" s="2"/>
      <c r="T78" s="2"/>
      <c r="U78" s="2"/>
      <c r="V78" s="2"/>
      <c r="W78" s="1" t="s">
        <v>496</v>
      </c>
      <c r="X78" s="13">
        <v>41431</v>
      </c>
      <c r="Z78" s="8">
        <v>0</v>
      </c>
      <c r="AA78" s="1" t="s">
        <v>4173</v>
      </c>
      <c r="AD78" s="2">
        <v>0.41</v>
      </c>
      <c r="AE78" s="1" t="e">
        <f>IF(MATCH(B78,B79:B$630,0),TRUE, FALSE)</f>
        <v>#N/A</v>
      </c>
    </row>
    <row r="79" spans="1:31">
      <c r="A79" s="2">
        <v>6.5</v>
      </c>
      <c r="B79" s="47" t="str">
        <f t="shared" si="2"/>
        <v>Goldwood GW-6024</v>
      </c>
      <c r="C79" s="3" t="s">
        <v>1</v>
      </c>
      <c r="D79" s="3" t="s">
        <v>97</v>
      </c>
      <c r="E79" s="4" t="s">
        <v>98</v>
      </c>
      <c r="F79" s="4"/>
      <c r="G79" s="2">
        <v>4</v>
      </c>
      <c r="H79" s="2">
        <v>60</v>
      </c>
      <c r="I79" s="2">
        <v>90</v>
      </c>
      <c r="J79" s="2">
        <v>4.4000000000000004</v>
      </c>
      <c r="K79" s="2">
        <v>54</v>
      </c>
      <c r="L79" s="25">
        <f t="shared" si="3"/>
        <v>11.893098</v>
      </c>
      <c r="M79" s="2">
        <v>0.56999999999999995</v>
      </c>
      <c r="N79" s="2"/>
      <c r="O79" s="2"/>
      <c r="P79" s="2"/>
      <c r="Q79" s="2"/>
      <c r="R79" s="2"/>
      <c r="S79" s="2"/>
      <c r="T79" s="2"/>
      <c r="U79" s="2"/>
      <c r="V79" s="2"/>
      <c r="W79" s="1" t="s">
        <v>496</v>
      </c>
      <c r="X79" s="13">
        <v>41431</v>
      </c>
      <c r="Z79" s="8">
        <v>0</v>
      </c>
      <c r="AA79" s="1" t="s">
        <v>4173</v>
      </c>
      <c r="AD79" s="2">
        <v>0.42</v>
      </c>
      <c r="AE79" s="1" t="e">
        <f>IF(MATCH(B79,B80:B$630,0),TRUE, FALSE)</f>
        <v>#N/A</v>
      </c>
    </row>
    <row r="80" spans="1:31">
      <c r="A80" s="2">
        <v>6.5</v>
      </c>
      <c r="B80" s="47" t="str">
        <f t="shared" si="2"/>
        <v>Goldwood GW-406D DVC</v>
      </c>
      <c r="C80" s="3" t="s">
        <v>1</v>
      </c>
      <c r="D80" s="3" t="s">
        <v>326</v>
      </c>
      <c r="E80" s="4" t="s">
        <v>105</v>
      </c>
      <c r="F80" s="4"/>
      <c r="G80" s="2" t="s">
        <v>327</v>
      </c>
      <c r="H80" s="2">
        <v>60</v>
      </c>
      <c r="I80" s="2">
        <v>91</v>
      </c>
      <c r="J80" s="2">
        <v>2</v>
      </c>
      <c r="K80" s="2">
        <v>50</v>
      </c>
      <c r="L80" s="25">
        <f t="shared" si="3"/>
        <v>13.308942999999999</v>
      </c>
      <c r="M80" s="2">
        <v>0.63</v>
      </c>
      <c r="N80" s="2"/>
      <c r="O80" s="2"/>
      <c r="P80" s="2"/>
      <c r="Q80" s="2"/>
      <c r="R80" s="2"/>
      <c r="S80" s="2"/>
      <c r="T80" s="2"/>
      <c r="U80" s="2"/>
      <c r="V80" s="2"/>
      <c r="W80" s="1" t="s">
        <v>496</v>
      </c>
      <c r="X80" s="13">
        <v>41431</v>
      </c>
      <c r="Z80" s="8">
        <v>0</v>
      </c>
      <c r="AA80" s="1" t="s">
        <v>4173</v>
      </c>
      <c r="AD80" s="2">
        <v>0.47</v>
      </c>
      <c r="AE80" s="1" t="e">
        <f>IF(MATCH(B80,B81:B$630,0),TRUE, FALSE)</f>
        <v>#N/A</v>
      </c>
    </row>
    <row r="81" spans="1:31">
      <c r="A81" s="2">
        <v>8</v>
      </c>
      <c r="B81" s="47" t="str">
        <f t="shared" si="2"/>
        <v>Goldwood GW-8028</v>
      </c>
      <c r="C81" s="3" t="s">
        <v>1</v>
      </c>
      <c r="D81" s="3" t="s">
        <v>140</v>
      </c>
      <c r="E81" s="4" t="s">
        <v>141</v>
      </c>
      <c r="F81" s="4"/>
      <c r="G81" s="2">
        <v>8</v>
      </c>
      <c r="H81" s="2">
        <v>65</v>
      </c>
      <c r="I81" s="2">
        <v>85</v>
      </c>
      <c r="J81" s="2">
        <v>4.5999999999999996</v>
      </c>
      <c r="K81" s="2">
        <v>39</v>
      </c>
      <c r="L81" s="25">
        <f t="shared" si="3"/>
        <v>39.360490999999996</v>
      </c>
      <c r="M81" s="2">
        <v>0.94</v>
      </c>
      <c r="N81" s="2"/>
      <c r="O81" s="2"/>
      <c r="P81" s="2"/>
      <c r="Q81" s="2"/>
      <c r="R81" s="2"/>
      <c r="S81" s="2"/>
      <c r="T81" s="2"/>
      <c r="U81" s="2"/>
      <c r="V81" s="2"/>
      <c r="W81" s="1" t="s">
        <v>496</v>
      </c>
      <c r="X81" s="13">
        <v>41431</v>
      </c>
      <c r="Z81" s="8">
        <v>0</v>
      </c>
      <c r="AA81" s="1" t="s">
        <v>4173</v>
      </c>
      <c r="AD81" s="2">
        <v>1.39</v>
      </c>
      <c r="AE81" s="1" t="e">
        <f>IF(MATCH(B81,B82:B$630,0),TRUE, FALSE)</f>
        <v>#N/A</v>
      </c>
    </row>
    <row r="82" spans="1:31">
      <c r="A82" s="2">
        <v>8</v>
      </c>
      <c r="B82" s="47" t="str">
        <f t="shared" si="2"/>
        <v>Goldwood GW-8024</v>
      </c>
      <c r="C82" s="3" t="s">
        <v>1</v>
      </c>
      <c r="D82" s="3" t="s">
        <v>142</v>
      </c>
      <c r="E82" s="4" t="s">
        <v>143</v>
      </c>
      <c r="F82" s="4"/>
      <c r="G82" s="2">
        <v>4</v>
      </c>
      <c r="H82" s="2">
        <v>65</v>
      </c>
      <c r="I82" s="2">
        <v>89</v>
      </c>
      <c r="J82" s="2">
        <v>4.5999999999999996</v>
      </c>
      <c r="K82" s="2">
        <v>44</v>
      </c>
      <c r="L82" s="25">
        <f t="shared" si="3"/>
        <v>30.582252000000004</v>
      </c>
      <c r="M82" s="2">
        <v>0.73</v>
      </c>
      <c r="N82" s="2"/>
      <c r="O82" s="2"/>
      <c r="P82" s="2"/>
      <c r="Q82" s="2"/>
      <c r="R82" s="2"/>
      <c r="S82" s="2"/>
      <c r="T82" s="2"/>
      <c r="U82" s="2"/>
      <c r="V82" s="2"/>
      <c r="W82" s="1" t="s">
        <v>496</v>
      </c>
      <c r="X82" s="13">
        <v>41431</v>
      </c>
      <c r="Z82" s="8">
        <v>0</v>
      </c>
      <c r="AA82" s="1" t="s">
        <v>4173</v>
      </c>
      <c r="AD82" s="2">
        <v>1.08</v>
      </c>
      <c r="AE82" s="1" t="e">
        <f>IF(MATCH(B82,B83:B$630,0),TRUE, FALSE)</f>
        <v>#N/A</v>
      </c>
    </row>
    <row r="83" spans="1:31">
      <c r="A83" s="2">
        <v>8</v>
      </c>
      <c r="B83" s="47" t="str">
        <f t="shared" si="2"/>
        <v>Goldwood GW-408D DVC</v>
      </c>
      <c r="C83" s="3" t="s">
        <v>1</v>
      </c>
      <c r="D83" s="3" t="s">
        <v>328</v>
      </c>
      <c r="E83" s="4" t="s">
        <v>162</v>
      </c>
      <c r="F83" s="4"/>
      <c r="G83" s="2" t="s">
        <v>327</v>
      </c>
      <c r="H83" s="2">
        <v>100</v>
      </c>
      <c r="I83" s="2">
        <v>91</v>
      </c>
      <c r="J83" s="2">
        <v>3.5</v>
      </c>
      <c r="K83" s="2">
        <v>51</v>
      </c>
      <c r="L83" s="25">
        <f t="shared" si="3"/>
        <v>20.671337000000001</v>
      </c>
      <c r="M83" s="2">
        <v>0.64</v>
      </c>
      <c r="N83" s="2"/>
      <c r="O83" s="2"/>
      <c r="P83" s="2"/>
      <c r="Q83" s="2"/>
      <c r="R83" s="2"/>
      <c r="S83" s="2"/>
      <c r="T83" s="2"/>
      <c r="U83" s="2"/>
      <c r="V83" s="2"/>
      <c r="W83" s="1" t="s">
        <v>496</v>
      </c>
      <c r="X83" s="13">
        <v>41431</v>
      </c>
      <c r="Z83" s="8">
        <v>0</v>
      </c>
      <c r="AA83" s="1" t="s">
        <v>4173</v>
      </c>
      <c r="AD83" s="2">
        <v>0.73</v>
      </c>
      <c r="AE83" s="1" t="e">
        <f>IF(MATCH(B83,B84:B$630,0),TRUE, FALSE)</f>
        <v>#N/A</v>
      </c>
    </row>
    <row r="84" spans="1:31">
      <c r="A84" s="2">
        <v>10</v>
      </c>
      <c r="B84" s="47" t="str">
        <f t="shared" si="2"/>
        <v>Goldwood GW-1038</v>
      </c>
      <c r="C84" s="3" t="s">
        <v>1</v>
      </c>
      <c r="D84" s="3" t="s">
        <v>178</v>
      </c>
      <c r="E84" s="4" t="s">
        <v>179</v>
      </c>
      <c r="F84" s="4"/>
      <c r="G84" s="2">
        <v>8</v>
      </c>
      <c r="H84" s="2">
        <v>80</v>
      </c>
      <c r="I84" s="2">
        <v>86</v>
      </c>
      <c r="J84" s="2">
        <v>4.5999999999999996</v>
      </c>
      <c r="K84" s="2">
        <v>33</v>
      </c>
      <c r="L84" s="25">
        <f t="shared" si="3"/>
        <v>90.330911</v>
      </c>
      <c r="M84" s="2">
        <v>1.0900000000000001</v>
      </c>
      <c r="N84" s="2"/>
      <c r="O84" s="2"/>
      <c r="P84" s="2"/>
      <c r="Q84" s="2"/>
      <c r="R84" s="2"/>
      <c r="S84" s="2"/>
      <c r="T84" s="2"/>
      <c r="U84" s="2"/>
      <c r="V84" s="2"/>
      <c r="W84" s="1" t="s">
        <v>496</v>
      </c>
      <c r="X84" s="13">
        <v>41431</v>
      </c>
      <c r="Z84" s="8">
        <v>0</v>
      </c>
      <c r="AA84" s="1" t="s">
        <v>4173</v>
      </c>
      <c r="AD84" s="2">
        <v>3.19</v>
      </c>
      <c r="AE84" s="1" t="e">
        <f>IF(MATCH(B84,B85:B$630,0),TRUE, FALSE)</f>
        <v>#N/A</v>
      </c>
    </row>
    <row r="85" spans="1:31">
      <c r="A85" s="2">
        <v>10</v>
      </c>
      <c r="B85" s="47" t="str">
        <f t="shared" si="2"/>
        <v>Goldwood GW-1034</v>
      </c>
      <c r="C85" s="3" t="s">
        <v>1</v>
      </c>
      <c r="D85" s="3" t="s">
        <v>180</v>
      </c>
      <c r="E85" s="4" t="s">
        <v>181</v>
      </c>
      <c r="F85" s="4"/>
      <c r="G85" s="2">
        <v>4</v>
      </c>
      <c r="H85" s="2">
        <v>80</v>
      </c>
      <c r="I85" s="2">
        <v>90</v>
      </c>
      <c r="J85" s="2">
        <v>4.5999999999999996</v>
      </c>
      <c r="K85" s="2">
        <v>34</v>
      </c>
      <c r="L85" s="25">
        <f t="shared" si="3"/>
        <v>81.269503</v>
      </c>
      <c r="M85" s="2">
        <v>0.88</v>
      </c>
      <c r="N85" s="2"/>
      <c r="O85" s="2"/>
      <c r="P85" s="2"/>
      <c r="Q85" s="2"/>
      <c r="R85" s="2"/>
      <c r="S85" s="2"/>
      <c r="T85" s="2"/>
      <c r="U85" s="2"/>
      <c r="V85" s="2"/>
      <c r="W85" s="1" t="s">
        <v>496</v>
      </c>
      <c r="X85" s="13">
        <v>41431</v>
      </c>
      <c r="Z85" s="8">
        <v>0</v>
      </c>
      <c r="AA85" s="1" t="s">
        <v>4173</v>
      </c>
      <c r="AD85" s="2">
        <v>2.87</v>
      </c>
      <c r="AE85" s="1" t="e">
        <f>IF(MATCH(B85,B86:B$630,0),TRUE, FALSE)</f>
        <v>#N/A</v>
      </c>
    </row>
    <row r="86" spans="1:31">
      <c r="A86" s="2">
        <v>10</v>
      </c>
      <c r="B86" s="47" t="str">
        <f t="shared" si="2"/>
        <v>Goldwood GW-410D DVC</v>
      </c>
      <c r="C86" s="3" t="s">
        <v>1</v>
      </c>
      <c r="D86" s="3" t="s">
        <v>329</v>
      </c>
      <c r="E86" s="4" t="s">
        <v>196</v>
      </c>
      <c r="F86" s="4"/>
      <c r="G86" s="2" t="s">
        <v>327</v>
      </c>
      <c r="H86" s="2">
        <v>110</v>
      </c>
      <c r="I86" s="2">
        <v>96</v>
      </c>
      <c r="J86" s="2">
        <v>3</v>
      </c>
      <c r="K86" s="2">
        <v>40</v>
      </c>
      <c r="L86" s="25">
        <f t="shared" si="3"/>
        <v>56.633800000000001</v>
      </c>
      <c r="M86" s="2">
        <v>0.61</v>
      </c>
      <c r="N86" s="2"/>
      <c r="O86" s="2"/>
      <c r="P86" s="2"/>
      <c r="Q86" s="2"/>
      <c r="R86" s="2"/>
      <c r="S86" s="2"/>
      <c r="T86" s="2"/>
      <c r="U86" s="2"/>
      <c r="V86" s="2"/>
      <c r="W86" s="1" t="s">
        <v>496</v>
      </c>
      <c r="X86" s="13">
        <v>41431</v>
      </c>
      <c r="Z86" s="8">
        <v>0</v>
      </c>
      <c r="AA86" s="1" t="s">
        <v>4173</v>
      </c>
      <c r="AD86" s="2">
        <v>2</v>
      </c>
      <c r="AE86" s="1" t="e">
        <f>IF(MATCH(B86,B87:B$630,0),TRUE, FALSE)</f>
        <v>#N/A</v>
      </c>
    </row>
    <row r="87" spans="1:31">
      <c r="A87" s="2">
        <v>12</v>
      </c>
      <c r="B87" s="47" t="str">
        <f t="shared" si="2"/>
        <v>Goldwood GW-1248</v>
      </c>
      <c r="C87" s="3" t="s">
        <v>1</v>
      </c>
      <c r="D87" s="3" t="s">
        <v>214</v>
      </c>
      <c r="E87" s="4" t="s">
        <v>215</v>
      </c>
      <c r="F87" s="4"/>
      <c r="G87" s="2">
        <v>8</v>
      </c>
      <c r="H87" s="2">
        <v>100</v>
      </c>
      <c r="I87" s="2">
        <v>87</v>
      </c>
      <c r="J87" s="2">
        <v>5</v>
      </c>
      <c r="K87" s="2">
        <v>33</v>
      </c>
      <c r="L87" s="25">
        <f t="shared" si="3"/>
        <v>96.843797999999992</v>
      </c>
      <c r="M87" s="2">
        <v>0.89</v>
      </c>
      <c r="N87" s="2"/>
      <c r="O87" s="2"/>
      <c r="P87" s="2"/>
      <c r="Q87" s="2"/>
      <c r="R87" s="2"/>
      <c r="S87" s="2"/>
      <c r="T87" s="2"/>
      <c r="U87" s="2"/>
      <c r="V87" s="2"/>
      <c r="W87" s="1" t="s">
        <v>496</v>
      </c>
      <c r="X87" s="13">
        <v>41431</v>
      </c>
      <c r="Z87" s="8">
        <v>0</v>
      </c>
      <c r="AA87" s="1" t="s">
        <v>4173</v>
      </c>
      <c r="AD87" s="2">
        <v>3.42</v>
      </c>
      <c r="AE87" s="1" t="e">
        <f>IF(MATCH(B87,B88:B$630,0),TRUE, FALSE)</f>
        <v>#N/A</v>
      </c>
    </row>
    <row r="88" spans="1:31">
      <c r="A88" s="2">
        <v>12</v>
      </c>
      <c r="B88" s="47" t="str">
        <f t="shared" si="2"/>
        <v>Goldwood GW-1244</v>
      </c>
      <c r="C88" s="3" t="s">
        <v>1</v>
      </c>
      <c r="D88" s="3" t="s">
        <v>216</v>
      </c>
      <c r="E88" s="4" t="s">
        <v>217</v>
      </c>
      <c r="F88" s="4"/>
      <c r="G88" s="2">
        <v>4</v>
      </c>
      <c r="H88" s="2">
        <v>100</v>
      </c>
      <c r="I88" s="2">
        <v>90</v>
      </c>
      <c r="J88" s="2">
        <v>5</v>
      </c>
      <c r="K88" s="2">
        <v>30</v>
      </c>
      <c r="L88" s="25">
        <f t="shared" si="3"/>
        <v>119.49731799999999</v>
      </c>
      <c r="M88" s="2">
        <v>0.68</v>
      </c>
      <c r="N88" s="2"/>
      <c r="O88" s="2"/>
      <c r="P88" s="2"/>
      <c r="Q88" s="2"/>
      <c r="R88" s="2"/>
      <c r="S88" s="2"/>
      <c r="T88" s="2"/>
      <c r="U88" s="2"/>
      <c r="V88" s="2"/>
      <c r="W88" s="1" t="s">
        <v>496</v>
      </c>
      <c r="X88" s="13">
        <v>41431</v>
      </c>
      <c r="Z88" s="8">
        <v>0</v>
      </c>
      <c r="AA88" s="1" t="s">
        <v>4173</v>
      </c>
      <c r="AD88" s="2">
        <v>4.22</v>
      </c>
      <c r="AE88" s="1" t="e">
        <f>IF(MATCH(B88,B89:B$630,0),TRUE, FALSE)</f>
        <v>#N/A</v>
      </c>
    </row>
    <row r="89" spans="1:31">
      <c r="A89" s="2">
        <v>12</v>
      </c>
      <c r="B89" s="47" t="str">
        <f t="shared" si="2"/>
        <v>Goldwood GW-412D DVC</v>
      </c>
      <c r="C89" s="3" t="s">
        <v>1</v>
      </c>
      <c r="D89" s="3" t="s">
        <v>330</v>
      </c>
      <c r="E89" s="4" t="s">
        <v>220</v>
      </c>
      <c r="F89" s="4"/>
      <c r="G89" s="2" t="s">
        <v>327</v>
      </c>
      <c r="H89" s="2">
        <v>130</v>
      </c>
      <c r="I89" s="2">
        <v>94</v>
      </c>
      <c r="J89" s="2">
        <v>3.5</v>
      </c>
      <c r="K89" s="2">
        <v>38</v>
      </c>
      <c r="L89" s="25">
        <f t="shared" si="3"/>
        <v>108.453727</v>
      </c>
      <c r="M89" s="2">
        <v>0.73</v>
      </c>
      <c r="N89" s="2"/>
      <c r="O89" s="2"/>
      <c r="P89" s="2"/>
      <c r="Q89" s="2"/>
      <c r="R89" s="2"/>
      <c r="S89" s="2"/>
      <c r="T89" s="2"/>
      <c r="U89" s="2"/>
      <c r="V89" s="2"/>
      <c r="W89" s="1" t="s">
        <v>496</v>
      </c>
      <c r="X89" s="13">
        <v>41431</v>
      </c>
      <c r="Z89" s="8">
        <v>0</v>
      </c>
      <c r="AA89" s="1" t="s">
        <v>4173</v>
      </c>
      <c r="AD89" s="2">
        <v>3.83</v>
      </c>
      <c r="AE89" s="1" t="e">
        <f>IF(MATCH(B89,B90:B$630,0),TRUE, FALSE)</f>
        <v>#N/A</v>
      </c>
    </row>
    <row r="90" spans="1:31">
      <c r="A90" s="2">
        <v>4.5</v>
      </c>
      <c r="B90" s="47" t="str">
        <f t="shared" si="2"/>
        <v>Goldwood GW-204/4S</v>
      </c>
      <c r="C90" s="3" t="s">
        <v>1</v>
      </c>
      <c r="D90" s="3" t="s">
        <v>0</v>
      </c>
      <c r="E90" s="4" t="s">
        <v>2</v>
      </c>
      <c r="F90" s="4"/>
      <c r="G90" s="2">
        <v>4</v>
      </c>
      <c r="H90" s="2">
        <v>40</v>
      </c>
      <c r="I90" s="2">
        <v>86</v>
      </c>
      <c r="J90" s="2">
        <v>1.5</v>
      </c>
      <c r="K90" s="2">
        <v>138</v>
      </c>
      <c r="L90" s="25">
        <f t="shared" si="3"/>
        <v>1.132676</v>
      </c>
      <c r="M90" s="2">
        <v>1.69</v>
      </c>
      <c r="N90" s="2"/>
      <c r="O90" s="2"/>
      <c r="P90" s="2"/>
      <c r="Q90" s="2"/>
      <c r="R90" s="2"/>
      <c r="S90" s="2"/>
      <c r="T90" s="2"/>
      <c r="U90" s="2"/>
      <c r="V90" s="2"/>
      <c r="W90" s="1" t="s">
        <v>496</v>
      </c>
      <c r="X90" s="13">
        <v>41431</v>
      </c>
      <c r="Z90" s="8">
        <v>0</v>
      </c>
      <c r="AA90" s="1" t="s">
        <v>4173</v>
      </c>
      <c r="AD90" s="2">
        <v>0.04</v>
      </c>
      <c r="AE90" s="1" t="e">
        <f>IF(MATCH(B90,B91:B$630,0),TRUE, FALSE)</f>
        <v>#N/A</v>
      </c>
    </row>
    <row r="91" spans="1:31">
      <c r="A91" s="2">
        <v>4.5</v>
      </c>
      <c r="B91" s="47" t="str">
        <f t="shared" si="2"/>
        <v>Goldwood GW-204/8S</v>
      </c>
      <c r="C91" s="3" t="s">
        <v>1</v>
      </c>
      <c r="D91" s="3" t="s">
        <v>3</v>
      </c>
      <c r="E91" s="4" t="s">
        <v>4</v>
      </c>
      <c r="F91" s="4"/>
      <c r="G91" s="2">
        <v>8</v>
      </c>
      <c r="H91" s="2">
        <v>40</v>
      </c>
      <c r="I91" s="2">
        <v>84</v>
      </c>
      <c r="J91" s="2">
        <v>1.5</v>
      </c>
      <c r="K91" s="2">
        <v>138</v>
      </c>
      <c r="L91" s="25">
        <f t="shared" si="3"/>
        <v>1.132676</v>
      </c>
      <c r="M91" s="2">
        <v>1.56</v>
      </c>
      <c r="N91" s="2"/>
      <c r="O91" s="2"/>
      <c r="P91" s="2"/>
      <c r="Q91" s="2"/>
      <c r="R91" s="2"/>
      <c r="S91" s="2"/>
      <c r="T91" s="2"/>
      <c r="U91" s="2"/>
      <c r="V91" s="2"/>
      <c r="W91" s="1" t="s">
        <v>496</v>
      </c>
      <c r="X91" s="13">
        <v>41431</v>
      </c>
      <c r="Z91" s="8">
        <v>0</v>
      </c>
      <c r="AA91" s="1" t="s">
        <v>4173</v>
      </c>
      <c r="AD91" s="2">
        <v>0.04</v>
      </c>
      <c r="AE91" s="1" t="e">
        <f>IF(MATCH(B91,B92:B$630,0),TRUE, FALSE)</f>
        <v>#N/A</v>
      </c>
    </row>
    <row r="92" spans="1:31">
      <c r="A92" s="2">
        <v>4</v>
      </c>
      <c r="B92" s="47" t="str">
        <f t="shared" si="2"/>
        <v>Goldwood GW-4028/S</v>
      </c>
      <c r="C92" s="3" t="s">
        <v>1</v>
      </c>
      <c r="D92" s="3" t="s">
        <v>5</v>
      </c>
      <c r="E92" s="4" t="s">
        <v>6</v>
      </c>
      <c r="F92" s="4"/>
      <c r="G92" s="2">
        <v>8</v>
      </c>
      <c r="H92" s="2">
        <v>40</v>
      </c>
      <c r="I92" s="2">
        <v>84</v>
      </c>
      <c r="J92" s="2">
        <v>1.5</v>
      </c>
      <c r="K92" s="2">
        <v>83</v>
      </c>
      <c r="L92" s="25">
        <f t="shared" si="3"/>
        <v>1.9821830000000003</v>
      </c>
      <c r="M92" s="2">
        <v>0.69</v>
      </c>
      <c r="N92" s="2"/>
      <c r="O92" s="2"/>
      <c r="P92" s="2"/>
      <c r="Q92" s="2"/>
      <c r="R92" s="2"/>
      <c r="S92" s="2"/>
      <c r="T92" s="2"/>
      <c r="U92" s="2"/>
      <c r="V92" s="2"/>
      <c r="W92" s="1" t="s">
        <v>496</v>
      </c>
      <c r="X92" s="13">
        <v>41431</v>
      </c>
      <c r="Z92" s="8">
        <v>0</v>
      </c>
      <c r="AA92" s="1" t="s">
        <v>4173</v>
      </c>
      <c r="AD92" s="2">
        <v>7.0000000000000007E-2</v>
      </c>
      <c r="AE92" s="1" t="e">
        <f>IF(MATCH(B92,B93:B$630,0),TRUE, FALSE)</f>
        <v>#N/A</v>
      </c>
    </row>
    <row r="93" spans="1:31">
      <c r="A93" s="2">
        <v>5.25</v>
      </c>
      <c r="B93" s="47" t="str">
        <f t="shared" si="2"/>
        <v>Goldwood GW-205/4S</v>
      </c>
      <c r="C93" s="3" t="s">
        <v>1</v>
      </c>
      <c r="D93" s="3" t="s">
        <v>49</v>
      </c>
      <c r="E93" s="4" t="s">
        <v>50</v>
      </c>
      <c r="F93" s="4"/>
      <c r="G93" s="2">
        <v>4</v>
      </c>
      <c r="H93" s="2">
        <v>70</v>
      </c>
      <c r="I93" s="2">
        <v>90</v>
      </c>
      <c r="J93" s="2">
        <v>2</v>
      </c>
      <c r="K93" s="2">
        <v>85</v>
      </c>
      <c r="L93" s="25">
        <f t="shared" si="3"/>
        <v>5.0970420000000001</v>
      </c>
      <c r="M93" s="2">
        <v>0.68</v>
      </c>
      <c r="N93" s="2"/>
      <c r="O93" s="2"/>
      <c r="P93" s="2"/>
      <c r="Q93" s="2"/>
      <c r="R93" s="2"/>
      <c r="S93" s="2"/>
      <c r="T93" s="2"/>
      <c r="U93" s="2"/>
      <c r="V93" s="2"/>
      <c r="W93" s="1" t="s">
        <v>496</v>
      </c>
      <c r="X93" s="13">
        <v>41431</v>
      </c>
      <c r="Z93" s="8">
        <v>0</v>
      </c>
      <c r="AA93" s="1" t="s">
        <v>4173</v>
      </c>
      <c r="AD93" s="2">
        <v>0.18</v>
      </c>
      <c r="AE93" s="1" t="e">
        <f>IF(MATCH(B93,B94:B$630,0),TRUE, FALSE)</f>
        <v>#N/A</v>
      </c>
    </row>
    <row r="94" spans="1:31">
      <c r="A94" s="2">
        <v>5.25</v>
      </c>
      <c r="B94" s="47" t="str">
        <f t="shared" si="2"/>
        <v>Goldwood GW-205/8S</v>
      </c>
      <c r="C94" s="3" t="s">
        <v>1</v>
      </c>
      <c r="D94" s="3" t="s">
        <v>51</v>
      </c>
      <c r="E94" s="4" t="s">
        <v>52</v>
      </c>
      <c r="F94" s="4"/>
      <c r="G94" s="2">
        <v>8</v>
      </c>
      <c r="H94" s="2">
        <v>70</v>
      </c>
      <c r="I94" s="2">
        <v>87</v>
      </c>
      <c r="J94" s="2">
        <v>2</v>
      </c>
      <c r="K94" s="2">
        <v>85</v>
      </c>
      <c r="L94" s="25">
        <f t="shared" si="3"/>
        <v>5.0970420000000001</v>
      </c>
      <c r="M94" s="2">
        <v>0.81</v>
      </c>
      <c r="N94" s="2"/>
      <c r="O94" s="2"/>
      <c r="P94" s="2"/>
      <c r="Q94" s="2"/>
      <c r="R94" s="2"/>
      <c r="S94" s="2"/>
      <c r="T94" s="2"/>
      <c r="U94" s="2"/>
      <c r="V94" s="2"/>
      <c r="W94" s="1" t="s">
        <v>496</v>
      </c>
      <c r="X94" s="13">
        <v>41431</v>
      </c>
      <c r="Z94" s="8">
        <v>0</v>
      </c>
      <c r="AA94" s="1" t="s">
        <v>4173</v>
      </c>
      <c r="AD94" s="2">
        <v>0.18</v>
      </c>
      <c r="AE94" s="1" t="e">
        <f>IF(MATCH(B94,B95:B$630,0),TRUE, FALSE)</f>
        <v>#N/A</v>
      </c>
    </row>
    <row r="95" spans="1:31">
      <c r="A95" s="2">
        <v>5.25</v>
      </c>
      <c r="B95" s="47" t="str">
        <f t="shared" si="2"/>
        <v>Goldwood GW5028/S</v>
      </c>
      <c r="C95" s="3" t="s">
        <v>1</v>
      </c>
      <c r="D95" s="3" t="s">
        <v>53</v>
      </c>
      <c r="E95" s="4" t="s">
        <v>54</v>
      </c>
      <c r="F95" s="4"/>
      <c r="G95" s="2">
        <v>8</v>
      </c>
      <c r="H95" s="2">
        <v>70</v>
      </c>
      <c r="I95" s="2">
        <v>85</v>
      </c>
      <c r="J95" s="2">
        <v>2</v>
      </c>
      <c r="K95" s="2">
        <v>80</v>
      </c>
      <c r="L95" s="25">
        <f t="shared" si="3"/>
        <v>4.2475350000000001</v>
      </c>
      <c r="M95" s="2">
        <v>0.9</v>
      </c>
      <c r="N95" s="2"/>
      <c r="O95" s="2"/>
      <c r="P95" s="2"/>
      <c r="Q95" s="2"/>
      <c r="R95" s="2"/>
      <c r="S95" s="2"/>
      <c r="T95" s="2"/>
      <c r="U95" s="2"/>
      <c r="V95" s="2"/>
      <c r="W95" s="1" t="s">
        <v>496</v>
      </c>
      <c r="X95" s="13">
        <v>41431</v>
      </c>
      <c r="Z95" s="8">
        <v>0</v>
      </c>
      <c r="AA95" s="1" t="s">
        <v>4173</v>
      </c>
      <c r="AD95" s="2">
        <v>0.15</v>
      </c>
      <c r="AE95" s="1" t="e">
        <f>IF(MATCH(B95,B96:B$630,0),TRUE, FALSE)</f>
        <v>#N/A</v>
      </c>
    </row>
    <row r="96" spans="1:31">
      <c r="A96" s="2">
        <v>10</v>
      </c>
      <c r="B96" s="47" t="str">
        <f>CONCATENATE(C96,CHAR(32),D96," (10)")</f>
        <v>PE SQ.Frame white (10)</v>
      </c>
      <c r="C96" s="3" t="s">
        <v>298</v>
      </c>
      <c r="D96" s="3" t="s">
        <v>332</v>
      </c>
      <c r="E96" s="4" t="s">
        <v>331</v>
      </c>
      <c r="F96" s="4"/>
      <c r="G96" s="2">
        <v>8</v>
      </c>
      <c r="H96" s="2">
        <v>75</v>
      </c>
      <c r="I96" s="2">
        <v>89</v>
      </c>
      <c r="J96" s="2">
        <v>4.25</v>
      </c>
      <c r="K96" s="2">
        <v>32.5</v>
      </c>
      <c r="L96" s="25">
        <f t="shared" si="3"/>
        <v>137.33696499999999</v>
      </c>
      <c r="M96" s="2">
        <v>0.62</v>
      </c>
      <c r="N96" s="2"/>
      <c r="O96" s="2"/>
      <c r="P96" s="2"/>
      <c r="Q96" s="2"/>
      <c r="R96" s="2"/>
      <c r="S96" s="2"/>
      <c r="T96" s="2"/>
      <c r="U96" s="2"/>
      <c r="V96" s="2"/>
      <c r="W96" s="1" t="s">
        <v>496</v>
      </c>
      <c r="X96" s="13">
        <v>41431</v>
      </c>
      <c r="Z96" s="8">
        <v>0</v>
      </c>
      <c r="AA96" s="1" t="s">
        <v>4173</v>
      </c>
      <c r="AD96" s="2">
        <v>4.8499999999999996</v>
      </c>
      <c r="AE96" s="1" t="e">
        <f>IF(MATCH(B96,B97:B$630,0),TRUE, FALSE)</f>
        <v>#N/A</v>
      </c>
    </row>
    <row r="97" spans="1:31">
      <c r="A97" s="2">
        <v>10</v>
      </c>
      <c r="B97" s="47" t="str">
        <f>CONCATENATE(C97,CHAR(32),D97," (10)")</f>
        <v>PE SQ.Frame black (10)</v>
      </c>
      <c r="C97" s="3" t="s">
        <v>298</v>
      </c>
      <c r="D97" s="3" t="s">
        <v>334</v>
      </c>
      <c r="E97" s="4" t="s">
        <v>333</v>
      </c>
      <c r="F97" s="4"/>
      <c r="G97" s="2">
        <v>8</v>
      </c>
      <c r="H97" s="2">
        <v>75</v>
      </c>
      <c r="I97" s="2">
        <v>89</v>
      </c>
      <c r="J97" s="2">
        <v>4.25</v>
      </c>
      <c r="K97" s="2">
        <v>32.5</v>
      </c>
      <c r="L97" s="25">
        <f t="shared" si="3"/>
        <v>137.33696499999999</v>
      </c>
      <c r="M97" s="2">
        <v>0.62</v>
      </c>
      <c r="N97" s="2"/>
      <c r="O97" s="2"/>
      <c r="P97" s="2"/>
      <c r="Q97" s="2"/>
      <c r="R97" s="2"/>
      <c r="S97" s="2"/>
      <c r="T97" s="2"/>
      <c r="U97" s="2"/>
      <c r="V97" s="2"/>
      <c r="W97" s="1" t="s">
        <v>496</v>
      </c>
      <c r="X97" s="13">
        <v>41431</v>
      </c>
      <c r="Z97" s="8">
        <v>0</v>
      </c>
      <c r="AA97" s="1" t="s">
        <v>4173</v>
      </c>
      <c r="AD97" s="2">
        <v>4.8499999999999996</v>
      </c>
      <c r="AE97" s="1" t="e">
        <f>IF(MATCH(B97,B98:B$630,0),TRUE, FALSE)</f>
        <v>#N/A</v>
      </c>
    </row>
    <row r="98" spans="1:31">
      <c r="A98" s="2">
        <v>12</v>
      </c>
      <c r="B98" s="47" t="str">
        <f>CONCATENATE(C98,CHAR(32),D98," (12)")</f>
        <v>PE SQ.Frame white (12)</v>
      </c>
      <c r="C98" s="3" t="s">
        <v>298</v>
      </c>
      <c r="D98" s="3" t="s">
        <v>332</v>
      </c>
      <c r="E98" s="4" t="s">
        <v>335</v>
      </c>
      <c r="F98" s="4"/>
      <c r="G98" s="2">
        <v>8</v>
      </c>
      <c r="H98" s="2">
        <v>80</v>
      </c>
      <c r="I98" s="2">
        <v>90</v>
      </c>
      <c r="J98" s="2">
        <v>4.25</v>
      </c>
      <c r="K98" s="2">
        <v>34.799999999999997</v>
      </c>
      <c r="L98" s="25">
        <f t="shared" si="3"/>
        <v>166.220203</v>
      </c>
      <c r="M98" s="2">
        <v>0.69</v>
      </c>
      <c r="N98" s="2"/>
      <c r="O98" s="2"/>
      <c r="P98" s="2"/>
      <c r="Q98" s="2"/>
      <c r="R98" s="2"/>
      <c r="S98" s="2"/>
      <c r="T98" s="2"/>
      <c r="U98" s="2"/>
      <c r="V98" s="2"/>
      <c r="W98" s="1" t="s">
        <v>496</v>
      </c>
      <c r="X98" s="13">
        <v>41431</v>
      </c>
      <c r="Z98" s="8">
        <v>0</v>
      </c>
      <c r="AA98" s="1" t="s">
        <v>4173</v>
      </c>
      <c r="AD98" s="2">
        <v>5.87</v>
      </c>
      <c r="AE98" s="1" t="e">
        <f>IF(MATCH(B98,B99:B$630,0),TRUE, FALSE)</f>
        <v>#N/A</v>
      </c>
    </row>
    <row r="99" spans="1:31">
      <c r="A99" s="2">
        <v>12</v>
      </c>
      <c r="B99" s="47" t="str">
        <f>CONCATENATE(C99,CHAR(32),D99," (12)")</f>
        <v>PE SQ.Frame black (12)</v>
      </c>
      <c r="C99" s="3" t="s">
        <v>298</v>
      </c>
      <c r="D99" s="3" t="s">
        <v>334</v>
      </c>
      <c r="E99" s="4" t="s">
        <v>336</v>
      </c>
      <c r="F99" s="4"/>
      <c r="G99" s="2">
        <v>8</v>
      </c>
      <c r="H99" s="2">
        <v>80</v>
      </c>
      <c r="I99" s="2">
        <v>90</v>
      </c>
      <c r="J99" s="2">
        <v>4.25</v>
      </c>
      <c r="K99" s="2">
        <v>34.799999999999997</v>
      </c>
      <c r="L99" s="25">
        <f t="shared" si="3"/>
        <v>166.220203</v>
      </c>
      <c r="M99" s="2">
        <v>0.69</v>
      </c>
      <c r="N99" s="2"/>
      <c r="O99" s="2"/>
      <c r="P99" s="2"/>
      <c r="Q99" s="2"/>
      <c r="R99" s="2"/>
      <c r="S99" s="2"/>
      <c r="T99" s="2"/>
      <c r="U99" s="2"/>
      <c r="V99" s="2"/>
      <c r="W99" s="1" t="s">
        <v>496</v>
      </c>
      <c r="X99" s="13">
        <v>41431</v>
      </c>
      <c r="Z99" s="8">
        <v>0</v>
      </c>
      <c r="AA99" s="1" t="s">
        <v>4173</v>
      </c>
      <c r="AD99" s="2">
        <v>5.87</v>
      </c>
      <c r="AE99" s="1" t="e">
        <f>IF(MATCH(B99,B100:B$630,0),TRUE, FALSE)</f>
        <v>#N/A</v>
      </c>
    </row>
    <row r="100" spans="1:31">
      <c r="A100" s="2">
        <v>15</v>
      </c>
      <c r="B100" s="47" t="str">
        <f>CONCATENATE(C100,CHAR(32),D100," (15)")</f>
        <v>PE SQ.Frame white (15)</v>
      </c>
      <c r="C100" s="3" t="s">
        <v>298</v>
      </c>
      <c r="D100" s="3" t="s">
        <v>332</v>
      </c>
      <c r="E100" s="4" t="s">
        <v>337</v>
      </c>
      <c r="F100" s="4"/>
      <c r="G100" s="2">
        <v>8</v>
      </c>
      <c r="H100" s="2">
        <v>100</v>
      </c>
      <c r="I100" s="2">
        <v>91</v>
      </c>
      <c r="J100" s="2">
        <v>4.25</v>
      </c>
      <c r="K100" s="2">
        <v>25.4</v>
      </c>
      <c r="L100" s="25">
        <f t="shared" si="3"/>
        <v>417.10793699999999</v>
      </c>
      <c r="M100" s="2">
        <v>0.68</v>
      </c>
      <c r="N100" s="2"/>
      <c r="O100" s="2"/>
      <c r="P100" s="2"/>
      <c r="Q100" s="2"/>
      <c r="R100" s="2"/>
      <c r="S100" s="2"/>
      <c r="T100" s="2"/>
      <c r="U100" s="2"/>
      <c r="V100" s="2"/>
      <c r="W100" s="1" t="s">
        <v>496</v>
      </c>
      <c r="X100" s="13">
        <v>41431</v>
      </c>
      <c r="Z100" s="8">
        <v>0</v>
      </c>
      <c r="AA100" s="1" t="s">
        <v>4173</v>
      </c>
      <c r="AD100" s="2">
        <v>14.73</v>
      </c>
      <c r="AE100" s="1" t="e">
        <f>IF(MATCH(B100,B101:B$630,0),TRUE, FALSE)</f>
        <v>#N/A</v>
      </c>
    </row>
    <row r="101" spans="1:31">
      <c r="A101" s="2">
        <v>15</v>
      </c>
      <c r="B101" s="47" t="str">
        <f>CONCATENATE(C101,CHAR(32),D101," (15)")</f>
        <v>PE SQ.Frame black (15)</v>
      </c>
      <c r="C101" s="3" t="s">
        <v>298</v>
      </c>
      <c r="D101" s="3" t="s">
        <v>334</v>
      </c>
      <c r="E101" s="4" t="s">
        <v>338</v>
      </c>
      <c r="F101" s="4"/>
      <c r="G101" s="2">
        <v>8</v>
      </c>
      <c r="H101" s="2">
        <v>100</v>
      </c>
      <c r="I101" s="2">
        <v>91</v>
      </c>
      <c r="J101" s="2">
        <v>4.25</v>
      </c>
      <c r="K101" s="2">
        <v>25.4</v>
      </c>
      <c r="L101" s="25">
        <f t="shared" si="3"/>
        <v>417.10793699999999</v>
      </c>
      <c r="M101" s="2">
        <v>0.68</v>
      </c>
      <c r="N101" s="2"/>
      <c r="O101" s="2"/>
      <c r="P101" s="2"/>
      <c r="Q101" s="2"/>
      <c r="R101" s="2"/>
      <c r="S101" s="2"/>
      <c r="T101" s="2"/>
      <c r="U101" s="2"/>
      <c r="V101" s="2"/>
      <c r="W101" s="1" t="s">
        <v>496</v>
      </c>
      <c r="X101" s="13">
        <v>41431</v>
      </c>
      <c r="Z101" s="8">
        <v>0</v>
      </c>
      <c r="AA101" s="1" t="s">
        <v>4173</v>
      </c>
      <c r="AD101" s="2">
        <v>14.73</v>
      </c>
      <c r="AE101" s="1" t="e">
        <f>IF(MATCH(B101,B102:B$630,0),TRUE, FALSE)</f>
        <v>#N/A</v>
      </c>
    </row>
    <row r="102" spans="1:31">
      <c r="A102" s="2">
        <v>5.25</v>
      </c>
      <c r="B102" s="47" t="str">
        <f>CONCATENATE(C102,CHAR(32),D102, " (PE)")</f>
        <v>Pyle PDMW5 (PE)</v>
      </c>
      <c r="C102" s="3" t="s">
        <v>340</v>
      </c>
      <c r="D102" s="3" t="s">
        <v>341</v>
      </c>
      <c r="E102" s="4" t="s">
        <v>339</v>
      </c>
      <c r="F102" s="4"/>
      <c r="G102" s="2">
        <v>8</v>
      </c>
      <c r="H102" s="2">
        <v>100</v>
      </c>
      <c r="I102" s="2">
        <v>88.3</v>
      </c>
      <c r="J102" s="2">
        <v>2.5</v>
      </c>
      <c r="K102" s="2">
        <v>108</v>
      </c>
      <c r="L102" s="25">
        <f t="shared" si="3"/>
        <v>2.83169</v>
      </c>
      <c r="M102" s="2">
        <v>0.77</v>
      </c>
      <c r="N102" s="2"/>
      <c r="O102" s="2"/>
      <c r="P102" s="2"/>
      <c r="Q102" s="2"/>
      <c r="R102" s="2"/>
      <c r="S102" s="2"/>
      <c r="T102" s="2"/>
      <c r="U102" s="2"/>
      <c r="V102" s="2"/>
      <c r="W102" s="1" t="s">
        <v>496</v>
      </c>
      <c r="X102" s="13">
        <v>41431</v>
      </c>
      <c r="Z102" s="8">
        <v>0</v>
      </c>
      <c r="AA102" s="1" t="s">
        <v>4173</v>
      </c>
      <c r="AD102" s="2">
        <v>0.1</v>
      </c>
      <c r="AE102" s="1" t="e">
        <f>IF(MATCH(B102,B103:B$630,0),TRUE, FALSE)</f>
        <v>#N/A</v>
      </c>
    </row>
    <row r="103" spans="1:31">
      <c r="A103" s="2">
        <v>6.5</v>
      </c>
      <c r="B103" s="47" t="str">
        <f>CONCATENATE(C103,CHAR(32),D103, " (PE)")</f>
        <v>Pyle PDMW6 (PE)</v>
      </c>
      <c r="C103" s="3" t="s">
        <v>340</v>
      </c>
      <c r="D103" s="3" t="s">
        <v>343</v>
      </c>
      <c r="E103" s="4" t="s">
        <v>342</v>
      </c>
      <c r="F103" s="4"/>
      <c r="G103" s="2">
        <v>8</v>
      </c>
      <c r="H103" s="2">
        <v>125</v>
      </c>
      <c r="I103" s="2">
        <v>86.9</v>
      </c>
      <c r="J103" s="2">
        <v>3.3</v>
      </c>
      <c r="K103" s="2">
        <v>67</v>
      </c>
      <c r="L103" s="25">
        <f t="shared" si="3"/>
        <v>10.194084</v>
      </c>
      <c r="M103" s="2">
        <v>0.8</v>
      </c>
      <c r="N103" s="2"/>
      <c r="O103" s="2"/>
      <c r="P103" s="2"/>
      <c r="Q103" s="2"/>
      <c r="R103" s="2"/>
      <c r="S103" s="2"/>
      <c r="T103" s="2"/>
      <c r="U103" s="2"/>
      <c r="V103" s="2"/>
      <c r="W103" s="1" t="s">
        <v>496</v>
      </c>
      <c r="X103" s="13">
        <v>41431</v>
      </c>
      <c r="Z103" s="8">
        <v>0</v>
      </c>
      <c r="AA103" s="1" t="s">
        <v>4173</v>
      </c>
      <c r="AD103" s="2">
        <v>0.36</v>
      </c>
      <c r="AE103" s="1" t="e">
        <f>IF(MATCH(B103,B104:B$630,0),TRUE, FALSE)</f>
        <v>#N/A</v>
      </c>
    </row>
    <row r="104" spans="1:31">
      <c r="A104" s="2">
        <v>4</v>
      </c>
      <c r="B104" s="47" t="str">
        <f t="shared" si="2"/>
        <v>GRS 4PF-8</v>
      </c>
      <c r="C104" s="3" t="s">
        <v>345</v>
      </c>
      <c r="D104" s="3" t="s">
        <v>346</v>
      </c>
      <c r="E104" s="4" t="s">
        <v>344</v>
      </c>
      <c r="F104" s="4"/>
      <c r="G104" s="2">
        <v>4</v>
      </c>
      <c r="H104" s="2">
        <v>40</v>
      </c>
      <c r="I104" s="2">
        <v>84</v>
      </c>
      <c r="J104" s="2">
        <v>2.5</v>
      </c>
      <c r="K104" s="2">
        <v>98</v>
      </c>
      <c r="L104" s="25">
        <f t="shared" si="3"/>
        <v>3.398028</v>
      </c>
      <c r="M104" s="2">
        <v>1.34</v>
      </c>
      <c r="N104" s="2"/>
      <c r="O104" s="2"/>
      <c r="P104" s="2"/>
      <c r="Q104" s="2"/>
      <c r="R104" s="2"/>
      <c r="S104" s="2"/>
      <c r="T104" s="2"/>
      <c r="U104" s="2"/>
      <c r="V104" s="2"/>
      <c r="W104" s="1" t="s">
        <v>496</v>
      </c>
      <c r="X104" s="13">
        <v>41431</v>
      </c>
      <c r="Z104" s="8">
        <v>0</v>
      </c>
      <c r="AA104" s="1" t="s">
        <v>4173</v>
      </c>
      <c r="AD104" s="2">
        <v>0.12</v>
      </c>
      <c r="AE104" s="1" t="e">
        <f>IF(MATCH(B104,B105:B$630,0),TRUE, FALSE)</f>
        <v>#N/A</v>
      </c>
    </row>
    <row r="105" spans="1:31">
      <c r="A105" s="2">
        <v>5.25</v>
      </c>
      <c r="B105" s="47" t="str">
        <f t="shared" si="2"/>
        <v>GRS 5PF-8</v>
      </c>
      <c r="C105" s="3" t="s">
        <v>345</v>
      </c>
      <c r="D105" s="3" t="s">
        <v>348</v>
      </c>
      <c r="E105" s="4" t="s">
        <v>347</v>
      </c>
      <c r="F105" s="4"/>
      <c r="G105" s="2">
        <v>4</v>
      </c>
      <c r="H105" s="2">
        <v>70</v>
      </c>
      <c r="I105" s="2">
        <v>84</v>
      </c>
      <c r="J105" s="2">
        <v>2.5</v>
      </c>
      <c r="K105" s="2">
        <v>100</v>
      </c>
      <c r="L105" s="25">
        <f t="shared" si="3"/>
        <v>3.114859</v>
      </c>
      <c r="M105" s="2">
        <v>1.4</v>
      </c>
      <c r="N105" s="2"/>
      <c r="O105" s="2"/>
      <c r="P105" s="2"/>
      <c r="Q105" s="2"/>
      <c r="R105" s="2"/>
      <c r="S105" s="2"/>
      <c r="T105" s="2"/>
      <c r="U105" s="2"/>
      <c r="V105" s="2"/>
      <c r="W105" s="1" t="s">
        <v>496</v>
      </c>
      <c r="X105" s="13">
        <v>41431</v>
      </c>
      <c r="Z105" s="8">
        <v>0</v>
      </c>
      <c r="AA105" s="1" t="s">
        <v>4173</v>
      </c>
      <c r="AD105" s="2">
        <v>0.11</v>
      </c>
      <c r="AE105" s="1" t="e">
        <f>IF(MATCH(B105,B106:B$630,0),TRUE, FALSE)</f>
        <v>#N/A</v>
      </c>
    </row>
    <row r="106" spans="1:31">
      <c r="A106" s="2">
        <v>6.5</v>
      </c>
      <c r="B106" s="47" t="str">
        <f t="shared" si="2"/>
        <v>GRS 6PF-8</v>
      </c>
      <c r="C106" s="3" t="s">
        <v>345</v>
      </c>
      <c r="D106" s="3" t="s">
        <v>350</v>
      </c>
      <c r="E106" s="4" t="s">
        <v>349</v>
      </c>
      <c r="F106" s="4"/>
      <c r="G106" s="2">
        <v>4</v>
      </c>
      <c r="H106" s="2">
        <v>90</v>
      </c>
      <c r="I106" s="2">
        <v>87</v>
      </c>
      <c r="J106" s="2">
        <v>3</v>
      </c>
      <c r="K106" s="2">
        <v>82</v>
      </c>
      <c r="L106" s="25">
        <f t="shared" si="3"/>
        <v>7.0792250000000001</v>
      </c>
      <c r="M106" s="2">
        <v>0.95</v>
      </c>
      <c r="N106" s="2"/>
      <c r="O106" s="2"/>
      <c r="P106" s="2"/>
      <c r="Q106" s="2"/>
      <c r="R106" s="2"/>
      <c r="S106" s="2"/>
      <c r="T106" s="2"/>
      <c r="U106" s="2"/>
      <c r="V106" s="2"/>
      <c r="W106" s="1" t="s">
        <v>496</v>
      </c>
      <c r="X106" s="13">
        <v>41431</v>
      </c>
      <c r="Z106" s="8">
        <v>0</v>
      </c>
      <c r="AA106" s="1" t="s">
        <v>4173</v>
      </c>
      <c r="AD106" s="2">
        <v>0.25</v>
      </c>
      <c r="AE106" s="1" t="e">
        <f>IF(MATCH(B106,B107:B$630,0),TRUE, FALSE)</f>
        <v>#N/A</v>
      </c>
    </row>
    <row r="107" spans="1:31">
      <c r="A107" s="2">
        <v>8</v>
      </c>
      <c r="B107" s="47" t="str">
        <f t="shared" si="2"/>
        <v>GRS 8PF-8</v>
      </c>
      <c r="C107" s="3" t="s">
        <v>345</v>
      </c>
      <c r="D107" s="3" t="s">
        <v>352</v>
      </c>
      <c r="E107" s="4" t="s">
        <v>351</v>
      </c>
      <c r="F107" s="4"/>
      <c r="G107" s="2">
        <v>4</v>
      </c>
      <c r="H107" s="2">
        <v>100</v>
      </c>
      <c r="I107" s="2">
        <v>87</v>
      </c>
      <c r="J107" s="2">
        <v>3</v>
      </c>
      <c r="K107" s="2">
        <v>51</v>
      </c>
      <c r="L107" s="25">
        <f t="shared" si="3"/>
        <v>26.901054999999999</v>
      </c>
      <c r="M107" s="2">
        <v>0.93</v>
      </c>
      <c r="N107" s="2"/>
      <c r="O107" s="2"/>
      <c r="P107" s="2"/>
      <c r="Q107" s="2"/>
      <c r="R107" s="2"/>
      <c r="S107" s="2"/>
      <c r="T107" s="2"/>
      <c r="U107" s="2"/>
      <c r="V107" s="2"/>
      <c r="W107" s="1" t="s">
        <v>496</v>
      </c>
      <c r="X107" s="13">
        <v>41431</v>
      </c>
      <c r="Z107" s="8">
        <v>0</v>
      </c>
      <c r="AA107" s="1" t="s">
        <v>4173</v>
      </c>
      <c r="AD107" s="2">
        <v>0.95</v>
      </c>
      <c r="AE107" s="1" t="e">
        <f>IF(MATCH(B107,B108:B$630,0),TRUE, FALSE)</f>
        <v>#N/A</v>
      </c>
    </row>
    <row r="108" spans="1:31">
      <c r="A108" s="2">
        <v>10</v>
      </c>
      <c r="B108" s="47" t="str">
        <f t="shared" si="2"/>
        <v>GRS 10PF-8</v>
      </c>
      <c r="C108" s="3" t="s">
        <v>345</v>
      </c>
      <c r="D108" s="3" t="s">
        <v>354</v>
      </c>
      <c r="E108" s="4" t="s">
        <v>353</v>
      </c>
      <c r="F108" s="4"/>
      <c r="G108" s="2">
        <v>4</v>
      </c>
      <c r="H108" s="2">
        <v>110</v>
      </c>
      <c r="I108" s="2">
        <v>87</v>
      </c>
      <c r="J108" s="2">
        <v>3</v>
      </c>
      <c r="K108" s="2">
        <v>43</v>
      </c>
      <c r="L108" s="25">
        <f t="shared" si="3"/>
        <v>64.279363000000004</v>
      </c>
      <c r="M108" s="2">
        <v>1.27</v>
      </c>
      <c r="N108" s="2"/>
      <c r="O108" s="2"/>
      <c r="P108" s="2"/>
      <c r="Q108" s="2"/>
      <c r="R108" s="2"/>
      <c r="S108" s="2"/>
      <c r="T108" s="2"/>
      <c r="U108" s="2"/>
      <c r="V108" s="2"/>
      <c r="W108" s="1" t="s">
        <v>496</v>
      </c>
      <c r="X108" s="13">
        <v>41431</v>
      </c>
      <c r="Z108" s="8">
        <v>0</v>
      </c>
      <c r="AA108" s="1" t="s">
        <v>4173</v>
      </c>
      <c r="AD108" s="2">
        <v>2.27</v>
      </c>
      <c r="AE108" s="1" t="e">
        <f>IF(MATCH(B108,B109:B$630,0),TRUE, FALSE)</f>
        <v>#N/A</v>
      </c>
    </row>
    <row r="109" spans="1:31">
      <c r="A109" s="2">
        <v>12</v>
      </c>
      <c r="B109" s="47" t="str">
        <f t="shared" si="2"/>
        <v>GRS 12PF-8</v>
      </c>
      <c r="C109" s="3" t="s">
        <v>345</v>
      </c>
      <c r="D109" s="3" t="s">
        <v>356</v>
      </c>
      <c r="E109" s="4" t="s">
        <v>355</v>
      </c>
      <c r="F109" s="4"/>
      <c r="G109" s="2">
        <v>4</v>
      </c>
      <c r="H109" s="2">
        <v>120</v>
      </c>
      <c r="I109" s="2">
        <v>87</v>
      </c>
      <c r="J109" s="2">
        <v>3.5</v>
      </c>
      <c r="K109" s="2">
        <v>35</v>
      </c>
      <c r="L109" s="25">
        <f t="shared" si="3"/>
        <v>149.51323200000002</v>
      </c>
      <c r="M109" s="2">
        <v>1.54</v>
      </c>
      <c r="N109" s="2"/>
      <c r="O109" s="2"/>
      <c r="P109" s="2"/>
      <c r="Q109" s="2"/>
      <c r="R109" s="2"/>
      <c r="S109" s="2"/>
      <c r="T109" s="2"/>
      <c r="U109" s="2"/>
      <c r="V109" s="2"/>
      <c r="W109" s="1" t="s">
        <v>496</v>
      </c>
      <c r="X109" s="13">
        <v>41431</v>
      </c>
      <c r="Z109" s="8">
        <v>0</v>
      </c>
      <c r="AA109" s="1" t="s">
        <v>4173</v>
      </c>
      <c r="AD109" s="2">
        <v>5.28</v>
      </c>
      <c r="AE109" s="1" t="e">
        <f>IF(MATCH(B109,B110:B$630,0),TRUE, FALSE)</f>
        <v>#N/A</v>
      </c>
    </row>
    <row r="110" spans="1:31">
      <c r="A110" s="2">
        <v>15</v>
      </c>
      <c r="B110" s="47" t="str">
        <f t="shared" si="2"/>
        <v>GRS 15PF-8</v>
      </c>
      <c r="C110" s="3" t="s">
        <v>345</v>
      </c>
      <c r="D110" s="3" t="s">
        <v>358</v>
      </c>
      <c r="E110" s="4" t="s">
        <v>357</v>
      </c>
      <c r="F110" s="4"/>
      <c r="G110" s="2">
        <v>8</v>
      </c>
      <c r="H110" s="2">
        <v>150</v>
      </c>
      <c r="I110" s="2">
        <v>87</v>
      </c>
      <c r="J110" s="2">
        <v>4</v>
      </c>
      <c r="K110" s="2">
        <v>29</v>
      </c>
      <c r="L110" s="25">
        <f t="shared" si="3"/>
        <v>265.895691</v>
      </c>
      <c r="M110" s="2">
        <v>1.39</v>
      </c>
      <c r="N110" s="2"/>
      <c r="O110" s="2"/>
      <c r="P110" s="2"/>
      <c r="Q110" s="2"/>
      <c r="R110" s="2"/>
      <c r="S110" s="2"/>
      <c r="T110" s="2"/>
      <c r="U110" s="2"/>
      <c r="V110" s="2"/>
      <c r="W110" s="1" t="s">
        <v>496</v>
      </c>
      <c r="X110" s="13">
        <v>41431</v>
      </c>
      <c r="Z110" s="8">
        <v>0</v>
      </c>
      <c r="AA110" s="1" t="s">
        <v>4173</v>
      </c>
      <c r="AD110" s="2">
        <v>9.39</v>
      </c>
      <c r="AE110" s="1" t="e">
        <f>IF(MATCH(B110,B111:B$630,0),TRUE, FALSE)</f>
        <v>#N/A</v>
      </c>
    </row>
    <row r="111" spans="1:31">
      <c r="A111" s="2">
        <v>10</v>
      </c>
      <c r="B111" s="47" t="str">
        <f t="shared" si="2"/>
        <v>GRS 10PR-8</v>
      </c>
      <c r="C111" s="3" t="s">
        <v>345</v>
      </c>
      <c r="D111" s="3" t="s">
        <v>360</v>
      </c>
      <c r="E111" s="4" t="s">
        <v>359</v>
      </c>
      <c r="F111" s="4"/>
      <c r="G111" s="2">
        <v>8</v>
      </c>
      <c r="H111" s="2">
        <v>80</v>
      </c>
      <c r="I111" s="2">
        <v>85</v>
      </c>
      <c r="J111" s="2">
        <v>3</v>
      </c>
      <c r="K111" s="2">
        <v>37</v>
      </c>
      <c r="L111" s="25">
        <f t="shared" si="3"/>
        <v>60.881335</v>
      </c>
      <c r="M111" s="2">
        <v>1.1399999999999999</v>
      </c>
      <c r="N111" s="2"/>
      <c r="O111" s="2"/>
      <c r="P111" s="2"/>
      <c r="Q111" s="2"/>
      <c r="R111" s="2"/>
      <c r="S111" s="2"/>
      <c r="T111" s="2"/>
      <c r="U111" s="2"/>
      <c r="V111" s="2"/>
      <c r="W111" s="1" t="s">
        <v>496</v>
      </c>
      <c r="X111" s="13">
        <v>41431</v>
      </c>
      <c r="Z111" s="8">
        <v>0</v>
      </c>
      <c r="AA111" s="1" t="s">
        <v>4173</v>
      </c>
      <c r="AD111" s="2">
        <v>2.15</v>
      </c>
      <c r="AE111" s="1" t="e">
        <f>IF(MATCH(B111,B112:B$630,0),TRUE, FALSE)</f>
        <v>#N/A</v>
      </c>
    </row>
    <row r="112" spans="1:31">
      <c r="A112" s="2">
        <v>12</v>
      </c>
      <c r="B112" s="47" t="str">
        <f t="shared" si="2"/>
        <v>GRS 12PR-8</v>
      </c>
      <c r="C112" s="3" t="s">
        <v>345</v>
      </c>
      <c r="D112" s="3" t="s">
        <v>362</v>
      </c>
      <c r="E112" s="4" t="s">
        <v>361</v>
      </c>
      <c r="F112" s="4"/>
      <c r="G112" s="2">
        <v>8</v>
      </c>
      <c r="H112" s="2">
        <v>100</v>
      </c>
      <c r="I112" s="2">
        <v>84</v>
      </c>
      <c r="J112" s="2">
        <v>3.5</v>
      </c>
      <c r="K112" s="2">
        <v>32</v>
      </c>
      <c r="L112" s="25">
        <f t="shared" si="3"/>
        <v>95.144784000000001</v>
      </c>
      <c r="M112" s="2">
        <v>1.26</v>
      </c>
      <c r="N112" s="2"/>
      <c r="O112" s="2"/>
      <c r="P112" s="2"/>
      <c r="Q112" s="2"/>
      <c r="R112" s="2"/>
      <c r="S112" s="2"/>
      <c r="T112" s="2"/>
      <c r="U112" s="2"/>
      <c r="V112" s="2"/>
      <c r="W112" s="1" t="s">
        <v>496</v>
      </c>
      <c r="X112" s="13">
        <v>41431</v>
      </c>
      <c r="Z112" s="8">
        <v>0</v>
      </c>
      <c r="AA112" s="1" t="s">
        <v>4173</v>
      </c>
      <c r="AD112" s="2">
        <v>3.36</v>
      </c>
      <c r="AE112" s="1" t="e">
        <f>IF(MATCH(B112,B113:B$630,0),TRUE, FALSE)</f>
        <v>#N/A</v>
      </c>
    </row>
    <row r="113" spans="1:31">
      <c r="A113" s="2">
        <v>6.5</v>
      </c>
      <c r="B113" s="47" t="str">
        <f t="shared" si="2"/>
        <v>GRS 6PR-8</v>
      </c>
      <c r="C113" s="3" t="s">
        <v>345</v>
      </c>
      <c r="D113" s="3" t="s">
        <v>364</v>
      </c>
      <c r="E113" s="4" t="s">
        <v>363</v>
      </c>
      <c r="F113" s="4"/>
      <c r="G113" s="2">
        <v>8</v>
      </c>
      <c r="H113" s="2">
        <v>60</v>
      </c>
      <c r="I113" s="2">
        <v>85</v>
      </c>
      <c r="J113" s="2">
        <v>3</v>
      </c>
      <c r="K113" s="2">
        <v>75</v>
      </c>
      <c r="L113" s="25">
        <f t="shared" si="3"/>
        <v>6.7960560000000001</v>
      </c>
      <c r="M113" s="2">
        <v>1.02</v>
      </c>
      <c r="N113" s="2"/>
      <c r="O113" s="2"/>
      <c r="P113" s="2"/>
      <c r="Q113" s="2"/>
      <c r="R113" s="2"/>
      <c r="S113" s="2"/>
      <c r="T113" s="2"/>
      <c r="U113" s="2"/>
      <c r="V113" s="2"/>
      <c r="W113" s="1" t="s">
        <v>496</v>
      </c>
      <c r="X113" s="13">
        <v>41431</v>
      </c>
      <c r="Z113" s="8">
        <v>0</v>
      </c>
      <c r="AA113" s="1" t="s">
        <v>4173</v>
      </c>
      <c r="AD113" s="2">
        <v>0.24</v>
      </c>
      <c r="AE113" s="1" t="e">
        <f>IF(MATCH(B113,B114:B$630,0),TRUE, FALSE)</f>
        <v>#N/A</v>
      </c>
    </row>
    <row r="114" spans="1:31">
      <c r="A114" s="2">
        <v>8</v>
      </c>
      <c r="B114" s="47" t="str">
        <f t="shared" si="2"/>
        <v>GRS 8PR-8</v>
      </c>
      <c r="C114" s="3" t="s">
        <v>345</v>
      </c>
      <c r="D114" s="3" t="s">
        <v>366</v>
      </c>
      <c r="E114" s="4" t="s">
        <v>365</v>
      </c>
      <c r="F114" s="4"/>
      <c r="G114" s="2">
        <v>8</v>
      </c>
      <c r="H114" s="2">
        <v>65</v>
      </c>
      <c r="I114" s="2">
        <v>85</v>
      </c>
      <c r="J114" s="2">
        <v>3</v>
      </c>
      <c r="K114" s="2">
        <v>52</v>
      </c>
      <c r="L114" s="25">
        <f t="shared" si="3"/>
        <v>21.520844</v>
      </c>
      <c r="M114" s="2">
        <v>1.1100000000000001</v>
      </c>
      <c r="N114" s="2"/>
      <c r="O114" s="2"/>
      <c r="P114" s="2"/>
      <c r="Q114" s="2"/>
      <c r="R114" s="2"/>
      <c r="S114" s="2"/>
      <c r="T114" s="2"/>
      <c r="U114" s="2"/>
      <c r="V114" s="2"/>
      <c r="W114" s="1" t="s">
        <v>496</v>
      </c>
      <c r="X114" s="13">
        <v>41431</v>
      </c>
      <c r="Z114" s="8">
        <v>0</v>
      </c>
      <c r="AA114" s="1" t="s">
        <v>4173</v>
      </c>
      <c r="AD114" s="2">
        <v>0.76</v>
      </c>
      <c r="AE114" s="1" t="e">
        <f>IF(MATCH(B114,B115:B$630,0),TRUE, FALSE)</f>
        <v>#N/A</v>
      </c>
    </row>
    <row r="115" spans="1:31">
      <c r="A115" s="2">
        <v>12</v>
      </c>
      <c r="B115" s="47" t="str">
        <f t="shared" si="2"/>
        <v>Lanzar OPTI1232D</v>
      </c>
      <c r="C115" s="3" t="s">
        <v>368</v>
      </c>
      <c r="D115" s="3" t="s">
        <v>369</v>
      </c>
      <c r="E115" s="4" t="s">
        <v>367</v>
      </c>
      <c r="F115" s="4"/>
      <c r="G115" s="2">
        <v>2</v>
      </c>
      <c r="H115" s="2">
        <v>1100</v>
      </c>
      <c r="I115" s="2">
        <v>88</v>
      </c>
      <c r="J115" s="2">
        <v>14</v>
      </c>
      <c r="K115" s="2">
        <v>29.06</v>
      </c>
      <c r="L115" s="25">
        <f t="shared" si="3"/>
        <v>44.174364000000004</v>
      </c>
      <c r="M115" s="2">
        <v>0.48</v>
      </c>
      <c r="N115" s="2"/>
      <c r="O115" s="2"/>
      <c r="P115" s="2"/>
      <c r="Q115" s="2"/>
      <c r="R115" s="2"/>
      <c r="S115" s="2"/>
      <c r="T115" s="2"/>
      <c r="U115" s="2"/>
      <c r="V115" s="2"/>
      <c r="W115" s="1" t="s">
        <v>496</v>
      </c>
      <c r="X115" s="13">
        <v>41431</v>
      </c>
      <c r="Z115" s="8">
        <v>0</v>
      </c>
      <c r="AA115" s="1" t="s">
        <v>4173</v>
      </c>
      <c r="AD115" s="2">
        <v>1.56</v>
      </c>
      <c r="AE115" s="1" t="e">
        <f>IF(MATCH(B115,B116:B$630,0),TRUE, FALSE)</f>
        <v>#N/A</v>
      </c>
    </row>
    <row r="116" spans="1:31">
      <c r="A116" s="2">
        <v>12</v>
      </c>
      <c r="B116" s="47" t="str">
        <f t="shared" si="2"/>
        <v>Lanzar OPTI1224D</v>
      </c>
      <c r="C116" s="3" t="s">
        <v>368</v>
      </c>
      <c r="D116" s="3" t="s">
        <v>371</v>
      </c>
      <c r="E116" s="4" t="s">
        <v>370</v>
      </c>
      <c r="F116" s="4"/>
      <c r="G116" s="2">
        <v>4</v>
      </c>
      <c r="H116" s="2">
        <v>900</v>
      </c>
      <c r="I116" s="2">
        <v>86</v>
      </c>
      <c r="J116" s="2">
        <v>14</v>
      </c>
      <c r="K116" s="2">
        <v>29.07</v>
      </c>
      <c r="L116" s="25">
        <f t="shared" si="3"/>
        <v>44.457533000000005</v>
      </c>
      <c r="M116" s="2">
        <v>0.56999999999999995</v>
      </c>
      <c r="N116" s="2"/>
      <c r="O116" s="2"/>
      <c r="P116" s="2"/>
      <c r="Q116" s="2"/>
      <c r="R116" s="2"/>
      <c r="S116" s="2"/>
      <c r="T116" s="2"/>
      <c r="U116" s="2"/>
      <c r="V116" s="2"/>
      <c r="W116" s="1" t="s">
        <v>496</v>
      </c>
      <c r="X116" s="13">
        <v>41431</v>
      </c>
      <c r="Z116" s="8">
        <v>0</v>
      </c>
      <c r="AA116" s="1" t="s">
        <v>4173</v>
      </c>
      <c r="AD116" s="2">
        <v>1.57</v>
      </c>
      <c r="AE116" s="1" t="e">
        <f>IF(MATCH(B116,B117:B$630,0),TRUE, FALSE)</f>
        <v>#N/A</v>
      </c>
    </row>
    <row r="117" spans="1:31">
      <c r="A117" s="2">
        <v>12</v>
      </c>
      <c r="B117" s="47" t="str">
        <f t="shared" si="2"/>
        <v>Lanzar MAX12</v>
      </c>
      <c r="C117" s="3" t="s">
        <v>368</v>
      </c>
      <c r="D117" s="3" t="s">
        <v>373</v>
      </c>
      <c r="E117" s="4" t="s">
        <v>372</v>
      </c>
      <c r="F117" s="4"/>
      <c r="G117" s="2">
        <v>4</v>
      </c>
      <c r="H117" s="2">
        <v>500</v>
      </c>
      <c r="I117" s="2">
        <v>91.9</v>
      </c>
      <c r="J117" s="2">
        <v>10</v>
      </c>
      <c r="K117" s="2">
        <v>35.1</v>
      </c>
      <c r="L117" s="25">
        <f t="shared" si="3"/>
        <v>97.976473999999996</v>
      </c>
      <c r="M117" s="2">
        <v>0.56999999999999995</v>
      </c>
      <c r="N117" s="2"/>
      <c r="O117" s="2"/>
      <c r="P117" s="2"/>
      <c r="Q117" s="2"/>
      <c r="R117" s="2"/>
      <c r="S117" s="2"/>
      <c r="T117" s="2"/>
      <c r="U117" s="2"/>
      <c r="V117" s="2"/>
      <c r="W117" s="1" t="s">
        <v>496</v>
      </c>
      <c r="X117" s="13">
        <v>41431</v>
      </c>
      <c r="Z117" s="8">
        <v>0</v>
      </c>
      <c r="AA117" s="1" t="s">
        <v>4173</v>
      </c>
      <c r="AD117" s="2">
        <v>3.46</v>
      </c>
      <c r="AE117" s="1" t="e">
        <f>IF(MATCH(B117,B118:B$630,0),TRUE, FALSE)</f>
        <v>#N/A</v>
      </c>
    </row>
    <row r="118" spans="1:31">
      <c r="A118" s="2">
        <v>12</v>
      </c>
      <c r="B118" s="47" t="str">
        <f t="shared" si="2"/>
        <v>Lanzar MAX12D</v>
      </c>
      <c r="C118" s="3" t="s">
        <v>368</v>
      </c>
      <c r="D118" s="3" t="s">
        <v>375</v>
      </c>
      <c r="E118" s="4" t="s">
        <v>374</v>
      </c>
      <c r="F118" s="4"/>
      <c r="G118" s="2">
        <v>4</v>
      </c>
      <c r="H118" s="2">
        <v>500</v>
      </c>
      <c r="I118" s="2">
        <v>88</v>
      </c>
      <c r="J118" s="2">
        <v>10</v>
      </c>
      <c r="K118" s="2">
        <v>33.6</v>
      </c>
      <c r="L118" s="25">
        <f t="shared" si="3"/>
        <v>90.330911</v>
      </c>
      <c r="M118" s="2">
        <v>0.47</v>
      </c>
      <c r="N118" s="2"/>
      <c r="O118" s="2"/>
      <c r="P118" s="2"/>
      <c r="Q118" s="2"/>
      <c r="R118" s="2"/>
      <c r="S118" s="2"/>
      <c r="T118" s="2"/>
      <c r="U118" s="2"/>
      <c r="V118" s="2"/>
      <c r="W118" s="1" t="s">
        <v>496</v>
      </c>
      <c r="X118" s="13">
        <v>41431</v>
      </c>
      <c r="Z118" s="8">
        <v>0</v>
      </c>
      <c r="AA118" s="1" t="s">
        <v>4173</v>
      </c>
      <c r="AD118" s="2">
        <v>3.19</v>
      </c>
      <c r="AE118" s="1" t="e">
        <f>IF(MATCH(B118,B119:B$630,0),TRUE, FALSE)</f>
        <v>#N/A</v>
      </c>
    </row>
    <row r="119" spans="1:31">
      <c r="A119" s="2">
        <v>12</v>
      </c>
      <c r="B119" s="47" t="str">
        <f t="shared" si="2"/>
        <v>TC Sounds Axis 12Q1</v>
      </c>
      <c r="C119" s="3" t="s">
        <v>377</v>
      </c>
      <c r="D119" s="3" t="s">
        <v>378</v>
      </c>
      <c r="E119" s="4" t="s">
        <v>376</v>
      </c>
      <c r="F119" s="4"/>
      <c r="G119" s="2" t="s">
        <v>379</v>
      </c>
      <c r="H119" s="2">
        <v>1000</v>
      </c>
      <c r="I119" s="2">
        <v>85.4</v>
      </c>
      <c r="J119" s="2">
        <v>26.5</v>
      </c>
      <c r="K119" s="2">
        <v>27.8</v>
      </c>
      <c r="L119" s="25">
        <f t="shared" si="3"/>
        <v>39.926828999999998</v>
      </c>
      <c r="M119" s="2">
        <v>0.35</v>
      </c>
      <c r="N119" s="2"/>
      <c r="O119" s="2"/>
      <c r="P119" s="2"/>
      <c r="Q119" s="2"/>
      <c r="R119" s="2"/>
      <c r="S119" s="2"/>
      <c r="T119" s="2"/>
      <c r="U119" s="2"/>
      <c r="V119" s="2"/>
      <c r="W119" s="1" t="s">
        <v>496</v>
      </c>
      <c r="X119" s="13">
        <v>41431</v>
      </c>
      <c r="Z119" s="8">
        <v>0</v>
      </c>
      <c r="AA119" s="1" t="s">
        <v>4173</v>
      </c>
      <c r="AD119" s="2">
        <v>1.41</v>
      </c>
      <c r="AE119" s="1" t="e">
        <f>IF(MATCH(B119,B120:B$630,0),TRUE, FALSE)</f>
        <v>#N/A</v>
      </c>
    </row>
    <row r="120" spans="1:31">
      <c r="A120" s="2">
        <v>15</v>
      </c>
      <c r="B120" s="47" t="str">
        <f t="shared" si="2"/>
        <v>TC Sounds Axis 15Q1</v>
      </c>
      <c r="C120" s="3" t="s">
        <v>377</v>
      </c>
      <c r="D120" s="3" t="s">
        <v>381</v>
      </c>
      <c r="E120" s="4" t="s">
        <v>380</v>
      </c>
      <c r="F120" s="4"/>
      <c r="G120" s="2" t="s">
        <v>379</v>
      </c>
      <c r="H120" s="2">
        <v>1000</v>
      </c>
      <c r="I120" s="2">
        <v>87.5</v>
      </c>
      <c r="J120" s="2">
        <v>26.5</v>
      </c>
      <c r="K120" s="2">
        <v>23</v>
      </c>
      <c r="L120" s="25">
        <f t="shared" si="3"/>
        <v>127.70921899999999</v>
      </c>
      <c r="M120" s="2">
        <v>0.39</v>
      </c>
      <c r="N120" s="2"/>
      <c r="O120" s="2"/>
      <c r="P120" s="2"/>
      <c r="Q120" s="2"/>
      <c r="R120" s="2"/>
      <c r="S120" s="2"/>
      <c r="T120" s="2"/>
      <c r="U120" s="2"/>
      <c r="V120" s="2"/>
      <c r="W120" s="1" t="s">
        <v>496</v>
      </c>
      <c r="X120" s="13">
        <v>41431</v>
      </c>
      <c r="Z120" s="8">
        <v>0</v>
      </c>
      <c r="AA120" s="1" t="s">
        <v>4173</v>
      </c>
      <c r="AD120" s="2">
        <v>4.51</v>
      </c>
      <c r="AE120" s="1" t="e">
        <f>IF(MATCH(B120,B121:B$630,0),TRUE, FALSE)</f>
        <v>#N/A</v>
      </c>
    </row>
    <row r="121" spans="1:31">
      <c r="A121" s="2">
        <v>12</v>
      </c>
      <c r="B121" s="47" t="str">
        <f t="shared" si="2"/>
        <v>TC Sounds Epic 12</v>
      </c>
      <c r="C121" s="3" t="s">
        <v>377</v>
      </c>
      <c r="D121" s="3" t="s">
        <v>383</v>
      </c>
      <c r="E121" s="4" t="s">
        <v>382</v>
      </c>
      <c r="F121" s="4"/>
      <c r="G121" s="2" t="s">
        <v>384</v>
      </c>
      <c r="H121" s="2">
        <v>500</v>
      </c>
      <c r="I121" s="2">
        <v>86.6</v>
      </c>
      <c r="J121" s="2">
        <v>22.9</v>
      </c>
      <c r="K121" s="2">
        <v>24</v>
      </c>
      <c r="L121" s="25">
        <f t="shared" si="3"/>
        <v>91.180418000000003</v>
      </c>
      <c r="M121" s="2">
        <v>0.39</v>
      </c>
      <c r="N121" s="2"/>
      <c r="O121" s="2"/>
      <c r="P121" s="2"/>
      <c r="Q121" s="2"/>
      <c r="R121" s="2"/>
      <c r="S121" s="2"/>
      <c r="T121" s="2"/>
      <c r="U121" s="2"/>
      <c r="V121" s="2"/>
      <c r="W121" s="1" t="s">
        <v>496</v>
      </c>
      <c r="X121" s="13">
        <v>41431</v>
      </c>
      <c r="Z121" s="8">
        <v>0</v>
      </c>
      <c r="AA121" s="1" t="s">
        <v>4173</v>
      </c>
      <c r="AD121" s="2">
        <v>3.22</v>
      </c>
      <c r="AE121" s="1" t="e">
        <f>IF(MATCH(B121,B122:B$630,0),TRUE, FALSE)</f>
        <v>#N/A</v>
      </c>
    </row>
    <row r="122" spans="1:31">
      <c r="A122" s="2">
        <v>10</v>
      </c>
      <c r="B122" s="47" t="str">
        <f t="shared" si="2"/>
        <v>TC Sounds Epic 10</v>
      </c>
      <c r="C122" s="3" t="s">
        <v>377</v>
      </c>
      <c r="D122" s="3" t="s">
        <v>386</v>
      </c>
      <c r="E122" s="4" t="s">
        <v>385</v>
      </c>
      <c r="F122" s="4"/>
      <c r="G122" s="2" t="s">
        <v>384</v>
      </c>
      <c r="H122" s="2">
        <v>500</v>
      </c>
      <c r="I122" s="2">
        <v>85.2</v>
      </c>
      <c r="J122" s="2">
        <v>22.9</v>
      </c>
      <c r="K122" s="2">
        <v>24.3</v>
      </c>
      <c r="L122" s="25">
        <f t="shared" si="3"/>
        <v>49.554575</v>
      </c>
      <c r="M122" s="2">
        <v>0.31</v>
      </c>
      <c r="N122" s="2"/>
      <c r="O122" s="2"/>
      <c r="P122" s="2"/>
      <c r="Q122" s="2"/>
      <c r="R122" s="2"/>
      <c r="S122" s="2"/>
      <c r="T122" s="2"/>
      <c r="U122" s="2"/>
      <c r="V122" s="2"/>
      <c r="W122" s="1" t="s">
        <v>496</v>
      </c>
      <c r="X122" s="13">
        <v>41431</v>
      </c>
      <c r="Z122" s="8">
        <v>0</v>
      </c>
      <c r="AA122" s="1" t="s">
        <v>4173</v>
      </c>
      <c r="AD122" s="2">
        <v>1.75</v>
      </c>
      <c r="AE122" s="1" t="e">
        <f>IF(MATCH(B122,B123:B$630,0),TRUE, FALSE)</f>
        <v>#N/A</v>
      </c>
    </row>
    <row r="123" spans="1:31" s="21" customFormat="1">
      <c r="A123" s="22">
        <v>12</v>
      </c>
      <c r="B123" s="48" t="str">
        <f>CONCATENATE(C123,CHAR(32),D123, " (12)")</f>
        <v>TC Sounds LMS-R (12)</v>
      </c>
      <c r="C123" s="22" t="s">
        <v>377</v>
      </c>
      <c r="D123" s="22" t="s">
        <v>388</v>
      </c>
      <c r="E123" s="23" t="s">
        <v>387</v>
      </c>
      <c r="F123" s="23"/>
      <c r="G123" s="22" t="s">
        <v>384</v>
      </c>
      <c r="H123" s="22">
        <v>1000</v>
      </c>
      <c r="I123" s="22">
        <v>84.5</v>
      </c>
      <c r="J123" s="22">
        <v>29.4</v>
      </c>
      <c r="K123" s="22">
        <v>28</v>
      </c>
      <c r="L123" s="28">
        <f t="shared" si="3"/>
        <v>39.077321999999995</v>
      </c>
      <c r="M123" s="22">
        <v>0.43</v>
      </c>
      <c r="N123" s="22"/>
      <c r="O123" s="22"/>
      <c r="P123" s="22"/>
      <c r="Q123" s="22"/>
      <c r="R123" s="22"/>
      <c r="W123" s="1" t="s">
        <v>496</v>
      </c>
      <c r="X123" s="34">
        <v>41431</v>
      </c>
      <c r="Z123" s="9">
        <v>0</v>
      </c>
      <c r="AA123" t="s">
        <v>4171</v>
      </c>
      <c r="AD123" s="22">
        <v>1.38</v>
      </c>
      <c r="AE123" s="1" t="e">
        <f>IF(MATCH(B123,B124:B$630,0),TRUE, FALSE)</f>
        <v>#N/A</v>
      </c>
    </row>
    <row r="124" spans="1:31" s="21" customFormat="1">
      <c r="A124" s="22">
        <v>15</v>
      </c>
      <c r="B124" s="48" t="str">
        <f>CONCATENATE(C124,CHAR(32),D124, " (15)")</f>
        <v>TC Sounds LMS-R (15)</v>
      </c>
      <c r="C124" s="22" t="s">
        <v>377</v>
      </c>
      <c r="D124" s="22" t="s">
        <v>388</v>
      </c>
      <c r="E124" s="23" t="s">
        <v>389</v>
      </c>
      <c r="F124" s="23"/>
      <c r="G124" s="22" t="s">
        <v>384</v>
      </c>
      <c r="H124" s="22">
        <v>1000</v>
      </c>
      <c r="I124" s="22">
        <v>86.9</v>
      </c>
      <c r="J124" s="22">
        <v>29.4</v>
      </c>
      <c r="K124" s="22">
        <v>23.6</v>
      </c>
      <c r="L124" s="28">
        <f t="shared" si="3"/>
        <v>122.612177</v>
      </c>
      <c r="M124" s="22">
        <v>0.45</v>
      </c>
      <c r="N124" s="22"/>
      <c r="O124" s="22"/>
      <c r="P124" s="22"/>
      <c r="Q124" s="22"/>
      <c r="R124" s="22"/>
      <c r="W124" s="1" t="s">
        <v>496</v>
      </c>
      <c r="X124" s="34">
        <v>41431</v>
      </c>
      <c r="Z124" s="9">
        <v>0</v>
      </c>
      <c r="AA124" t="s">
        <v>4171</v>
      </c>
      <c r="AD124" s="22">
        <v>4.33</v>
      </c>
      <c r="AE124" s="1" t="e">
        <f>IF(MATCH(B124,B125:B$630,0),TRUE, FALSE)</f>
        <v>#N/A</v>
      </c>
    </row>
    <row r="125" spans="1:31">
      <c r="A125" s="2">
        <v>18</v>
      </c>
      <c r="B125" s="47" t="str">
        <f t="shared" si="2"/>
        <v>TC Sounds LMS Ultra 5400</v>
      </c>
      <c r="C125" s="3" t="s">
        <v>377</v>
      </c>
      <c r="D125" s="3" t="s">
        <v>391</v>
      </c>
      <c r="E125" s="4" t="s">
        <v>390</v>
      </c>
      <c r="F125" s="4"/>
      <c r="G125" s="2" t="s">
        <v>384</v>
      </c>
      <c r="H125" s="2">
        <v>2000</v>
      </c>
      <c r="I125" s="2">
        <v>89.7</v>
      </c>
      <c r="J125" s="2">
        <v>38.1</v>
      </c>
      <c r="K125" s="2">
        <v>20.5</v>
      </c>
      <c r="L125" s="25">
        <f t="shared" si="3"/>
        <v>240.69364999999999</v>
      </c>
      <c r="M125" s="2">
        <v>0.33</v>
      </c>
      <c r="N125" s="2"/>
      <c r="O125" s="2"/>
      <c r="P125" s="2"/>
      <c r="Q125" s="2"/>
      <c r="R125" s="2"/>
      <c r="S125" s="2"/>
      <c r="T125" s="2"/>
      <c r="U125" s="2"/>
      <c r="V125" s="2"/>
      <c r="W125" s="1" t="s">
        <v>496</v>
      </c>
      <c r="X125" s="13">
        <v>41431</v>
      </c>
      <c r="Z125" s="8">
        <v>0</v>
      </c>
      <c r="AA125" s="1" t="s">
        <v>4173</v>
      </c>
      <c r="AD125" s="2">
        <v>8.5</v>
      </c>
      <c r="AE125" s="1" t="e">
        <f>IF(MATCH(B125,B126:B$630,0),TRUE, FALSE)</f>
        <v>#N/A</v>
      </c>
    </row>
    <row r="126" spans="1:31">
      <c r="A126" s="2">
        <v>8</v>
      </c>
      <c r="B126" s="47" t="str">
        <f t="shared" si="2"/>
        <v>Dayton Audio ST210-8</v>
      </c>
      <c r="C126" s="3" t="s">
        <v>301</v>
      </c>
      <c r="D126" s="3" t="s">
        <v>128</v>
      </c>
      <c r="E126" s="4" t="s">
        <v>129</v>
      </c>
      <c r="F126" s="4"/>
      <c r="G126" s="2">
        <v>8</v>
      </c>
      <c r="H126" s="2">
        <v>180</v>
      </c>
      <c r="I126" s="2">
        <v>90</v>
      </c>
      <c r="J126" s="2">
        <v>5.55</v>
      </c>
      <c r="K126" s="2">
        <v>51.7</v>
      </c>
      <c r="L126" s="25">
        <f t="shared" si="3"/>
        <v>24.635702999999999</v>
      </c>
      <c r="M126" s="2">
        <v>0.49</v>
      </c>
      <c r="N126" s="2"/>
      <c r="O126" s="2"/>
      <c r="P126" s="2"/>
      <c r="Q126" s="2"/>
      <c r="R126" s="2"/>
      <c r="S126" s="2"/>
      <c r="T126" s="2"/>
      <c r="U126" s="2"/>
      <c r="V126" s="2"/>
      <c r="W126" s="1" t="s">
        <v>496</v>
      </c>
      <c r="X126" s="13">
        <v>41431</v>
      </c>
      <c r="Z126" s="8">
        <v>0</v>
      </c>
      <c r="AA126" s="1" t="s">
        <v>4173</v>
      </c>
      <c r="AD126" s="2">
        <v>0.87</v>
      </c>
      <c r="AE126" s="1" t="e">
        <f>IF(MATCH(B126,B127:B$630,0),TRUE, FALSE)</f>
        <v>#N/A</v>
      </c>
    </row>
    <row r="127" spans="1:31">
      <c r="A127" s="2">
        <v>10</v>
      </c>
      <c r="B127" s="47" t="str">
        <f t="shared" si="2"/>
        <v>Dayton Audio ST255-8</v>
      </c>
      <c r="C127" s="3" t="s">
        <v>301</v>
      </c>
      <c r="D127" s="3" t="s">
        <v>166</v>
      </c>
      <c r="E127" s="4" t="s">
        <v>167</v>
      </c>
      <c r="F127" s="4"/>
      <c r="G127" s="2">
        <v>8</v>
      </c>
      <c r="H127" s="2">
        <v>250</v>
      </c>
      <c r="I127" s="2">
        <v>91.7</v>
      </c>
      <c r="J127" s="2">
        <v>5.5</v>
      </c>
      <c r="K127" s="2">
        <v>41.1</v>
      </c>
      <c r="L127" s="25">
        <f t="shared" si="3"/>
        <v>48.705067999999997</v>
      </c>
      <c r="M127" s="2">
        <v>0.31</v>
      </c>
      <c r="N127" s="2"/>
      <c r="O127" s="2"/>
      <c r="P127" s="2"/>
      <c r="Q127" s="2"/>
      <c r="R127" s="2"/>
      <c r="S127" s="2"/>
      <c r="T127" s="2"/>
      <c r="U127" s="2"/>
      <c r="V127" s="2"/>
      <c r="W127" s="1" t="s">
        <v>496</v>
      </c>
      <c r="X127" s="13">
        <v>41431</v>
      </c>
      <c r="Z127" s="8">
        <v>0</v>
      </c>
      <c r="AA127" s="1" t="s">
        <v>4173</v>
      </c>
      <c r="AD127" s="2">
        <v>1.72</v>
      </c>
      <c r="AE127" s="1" t="e">
        <f>IF(MATCH(B127,B128:B$630,0),TRUE, FALSE)</f>
        <v>#N/A</v>
      </c>
    </row>
    <row r="128" spans="1:31">
      <c r="A128" s="2">
        <v>12</v>
      </c>
      <c r="B128" s="47" t="str">
        <f t="shared" si="2"/>
        <v>Dayton Audio ST305-8</v>
      </c>
      <c r="C128" s="3" t="s">
        <v>301</v>
      </c>
      <c r="D128" s="3" t="s">
        <v>198</v>
      </c>
      <c r="E128" s="4" t="s">
        <v>199</v>
      </c>
      <c r="F128" s="4"/>
      <c r="G128" s="2">
        <v>8</v>
      </c>
      <c r="H128" s="2">
        <v>275</v>
      </c>
      <c r="I128" s="2">
        <v>92</v>
      </c>
      <c r="J128" s="2">
        <v>8</v>
      </c>
      <c r="K128" s="2">
        <v>27</v>
      </c>
      <c r="L128" s="25">
        <f t="shared" si="3"/>
        <v>127.99238799999999</v>
      </c>
      <c r="M128" s="2">
        <v>0.34</v>
      </c>
      <c r="N128" s="2"/>
      <c r="O128" s="2"/>
      <c r="P128" s="2"/>
      <c r="Q128" s="2"/>
      <c r="R128" s="2"/>
      <c r="S128" s="2"/>
      <c r="T128" s="2"/>
      <c r="U128" s="2"/>
      <c r="V128" s="2"/>
      <c r="W128" s="1" t="s">
        <v>496</v>
      </c>
      <c r="X128" s="13">
        <v>41431</v>
      </c>
      <c r="Z128" s="8">
        <v>0</v>
      </c>
      <c r="AA128" s="1" t="s">
        <v>4173</v>
      </c>
      <c r="AD128" s="2">
        <v>4.5199999999999996</v>
      </c>
      <c r="AE128" s="1" t="e">
        <f>IF(MATCH(B128,B129:B$630,0),TRUE, FALSE)</f>
        <v>#N/A</v>
      </c>
    </row>
    <row r="129" spans="1:31">
      <c r="A129" s="2">
        <v>15</v>
      </c>
      <c r="B129" s="47" t="str">
        <f t="shared" si="2"/>
        <v>Dayton Audio ST385-8</v>
      </c>
      <c r="C129" s="3" t="s">
        <v>301</v>
      </c>
      <c r="D129" s="3" t="s">
        <v>223</v>
      </c>
      <c r="E129" s="4" t="s">
        <v>224</v>
      </c>
      <c r="F129" s="4"/>
      <c r="G129" s="2">
        <v>8</v>
      </c>
      <c r="H129" s="2">
        <v>300</v>
      </c>
      <c r="I129" s="2">
        <v>89.5</v>
      </c>
      <c r="J129" s="2">
        <v>7.9</v>
      </c>
      <c r="K129" s="2">
        <v>18.8</v>
      </c>
      <c r="L129" s="25">
        <f t="shared" si="3"/>
        <v>301.00864700000005</v>
      </c>
      <c r="M129" s="2">
        <v>0.32</v>
      </c>
      <c r="N129" s="2"/>
      <c r="O129" s="2"/>
      <c r="P129" s="2"/>
      <c r="Q129" s="2"/>
      <c r="R129" s="2"/>
      <c r="S129" s="2"/>
      <c r="T129" s="2"/>
      <c r="U129" s="2"/>
      <c r="V129" s="2"/>
      <c r="W129" s="1" t="s">
        <v>496</v>
      </c>
      <c r="X129" s="13">
        <v>41431</v>
      </c>
      <c r="Z129" s="8">
        <v>0</v>
      </c>
      <c r="AA129" s="1" t="s">
        <v>4173</v>
      </c>
      <c r="AD129" s="2">
        <v>10.63</v>
      </c>
      <c r="AE129" s="1" t="e">
        <f>IF(MATCH(B129,B130:B$630,0),TRUE, FALSE)</f>
        <v>#N/A</v>
      </c>
    </row>
    <row r="130" spans="1:31">
      <c r="A130" s="2">
        <v>12</v>
      </c>
      <c r="B130" s="47" t="str">
        <f t="shared" si="2"/>
        <v>Dayton Audio DV310-88</v>
      </c>
      <c r="C130" s="3" t="s">
        <v>301</v>
      </c>
      <c r="D130" s="3" t="s">
        <v>392</v>
      </c>
      <c r="E130" s="4" t="s">
        <v>219</v>
      </c>
      <c r="F130" s="4"/>
      <c r="G130" s="2">
        <v>8</v>
      </c>
      <c r="H130" s="2">
        <v>350</v>
      </c>
      <c r="I130" s="2">
        <v>87.4</v>
      </c>
      <c r="J130" s="2">
        <v>15.1</v>
      </c>
      <c r="K130" s="2">
        <v>22.2</v>
      </c>
      <c r="L130" s="25">
        <f t="shared" si="3"/>
        <v>120.629994</v>
      </c>
      <c r="M130" s="2">
        <v>0.38</v>
      </c>
      <c r="N130" s="2"/>
      <c r="O130" s="2"/>
      <c r="P130" s="2"/>
      <c r="Q130" s="2"/>
      <c r="R130" s="2"/>
      <c r="S130" s="2"/>
      <c r="T130" s="2"/>
      <c r="U130" s="2"/>
      <c r="V130" s="2"/>
      <c r="W130" s="1" t="s">
        <v>496</v>
      </c>
      <c r="X130" s="13">
        <v>41431</v>
      </c>
      <c r="Z130" s="8">
        <v>0</v>
      </c>
      <c r="AA130" s="1" t="s">
        <v>4173</v>
      </c>
      <c r="AD130" s="2">
        <v>4.26</v>
      </c>
      <c r="AE130" s="1" t="e">
        <f>IF(MATCH(B130,B131:B$630,0),TRUE, FALSE)</f>
        <v>#N/A</v>
      </c>
    </row>
    <row r="131" spans="1:31">
      <c r="A131" s="2">
        <v>8</v>
      </c>
      <c r="B131" s="47" t="str">
        <f t="shared" ref="B131:B194" si="4">CONCATENATE(C131,CHAR(32),D131)</f>
        <v>Dayton Audio DCS205-4</v>
      </c>
      <c r="C131" s="3" t="s">
        <v>301</v>
      </c>
      <c r="D131" s="3" t="s">
        <v>394</v>
      </c>
      <c r="E131" s="4" t="s">
        <v>393</v>
      </c>
      <c r="F131" s="4"/>
      <c r="G131" s="2">
        <v>4</v>
      </c>
      <c r="H131" s="2">
        <v>150</v>
      </c>
      <c r="I131" s="2">
        <v>87</v>
      </c>
      <c r="J131" s="2">
        <v>8.8000000000000007</v>
      </c>
      <c r="K131" s="2">
        <v>30.2</v>
      </c>
      <c r="L131" s="25">
        <f t="shared" ref="L131:L194" si="5">AD131*28.3169</f>
        <v>33.697111</v>
      </c>
      <c r="M131" s="2">
        <v>0.33</v>
      </c>
      <c r="N131" s="2"/>
      <c r="O131" s="2"/>
      <c r="P131" s="2"/>
      <c r="Q131" s="2"/>
      <c r="R131" s="2"/>
      <c r="S131" s="2"/>
      <c r="T131" s="2"/>
      <c r="U131" s="2"/>
      <c r="V131" s="2"/>
      <c r="W131" s="1" t="s">
        <v>496</v>
      </c>
      <c r="X131" s="13">
        <v>41431</v>
      </c>
      <c r="Z131" s="8">
        <v>0</v>
      </c>
      <c r="AA131" s="1" t="s">
        <v>4173</v>
      </c>
      <c r="AD131" s="2">
        <v>1.19</v>
      </c>
      <c r="AE131" s="1" t="e">
        <f>IF(MATCH(B131,B132:B$630,0),TRUE, FALSE)</f>
        <v>#N/A</v>
      </c>
    </row>
    <row r="132" spans="1:31">
      <c r="A132" s="2">
        <v>10</v>
      </c>
      <c r="B132" s="47" t="str">
        <f t="shared" si="4"/>
        <v>Dayton Audio DCS255-4</v>
      </c>
      <c r="C132" s="3" t="s">
        <v>301</v>
      </c>
      <c r="D132" s="3" t="s">
        <v>396</v>
      </c>
      <c r="E132" s="4" t="s">
        <v>395</v>
      </c>
      <c r="F132" s="4"/>
      <c r="G132" s="2">
        <v>4</v>
      </c>
      <c r="H132" s="2">
        <v>200</v>
      </c>
      <c r="I132" s="2">
        <v>89</v>
      </c>
      <c r="J132" s="2">
        <v>8.3000000000000007</v>
      </c>
      <c r="K132" s="2">
        <v>30.9</v>
      </c>
      <c r="L132" s="25">
        <f t="shared" si="5"/>
        <v>47.855561000000002</v>
      </c>
      <c r="M132" s="2">
        <v>0.34</v>
      </c>
      <c r="N132" s="2"/>
      <c r="O132" s="2"/>
      <c r="P132" s="2"/>
      <c r="Q132" s="2"/>
      <c r="R132" s="2"/>
      <c r="S132" s="2"/>
      <c r="T132" s="2"/>
      <c r="U132" s="2"/>
      <c r="V132" s="2"/>
      <c r="W132" s="1" t="s">
        <v>496</v>
      </c>
      <c r="X132" s="13">
        <v>41431</v>
      </c>
      <c r="Z132" s="8">
        <v>0</v>
      </c>
      <c r="AA132" s="1" t="s">
        <v>4173</v>
      </c>
      <c r="AD132" s="2">
        <v>1.69</v>
      </c>
      <c r="AE132" s="1" t="e">
        <f>IF(MATCH(B132,B133:B$630,0),TRUE, FALSE)</f>
        <v>#N/A</v>
      </c>
    </row>
    <row r="133" spans="1:31">
      <c r="A133" s="2">
        <v>12</v>
      </c>
      <c r="B133" s="47" t="str">
        <f t="shared" si="4"/>
        <v>Dayton Audio DCS305-4</v>
      </c>
      <c r="C133" s="3" t="s">
        <v>301</v>
      </c>
      <c r="D133" s="3" t="s">
        <v>398</v>
      </c>
      <c r="E133" s="4" t="s">
        <v>397</v>
      </c>
      <c r="F133" s="4"/>
      <c r="G133" s="2">
        <v>4</v>
      </c>
      <c r="H133" s="2">
        <v>250</v>
      </c>
      <c r="I133" s="2">
        <v>89.4</v>
      </c>
      <c r="J133" s="2">
        <v>9.3000000000000007</v>
      </c>
      <c r="K133" s="2">
        <v>22.9</v>
      </c>
      <c r="L133" s="25">
        <f t="shared" si="5"/>
        <v>116.665628</v>
      </c>
      <c r="M133" s="2">
        <v>0.41</v>
      </c>
      <c r="N133" s="2"/>
      <c r="O133" s="2"/>
      <c r="P133" s="2"/>
      <c r="Q133" s="2"/>
      <c r="R133" s="2"/>
      <c r="S133" s="2"/>
      <c r="T133" s="2"/>
      <c r="U133" s="2"/>
      <c r="V133" s="2"/>
      <c r="W133" s="1" t="s">
        <v>496</v>
      </c>
      <c r="X133" s="13">
        <v>41431</v>
      </c>
      <c r="Z133" s="8">
        <v>0</v>
      </c>
      <c r="AA133" s="1" t="s">
        <v>4173</v>
      </c>
      <c r="AD133" s="2">
        <v>4.12</v>
      </c>
      <c r="AE133" s="1" t="e">
        <f>IF(MATCH(B133,B134:B$630,0),TRUE, FALSE)</f>
        <v>#N/A</v>
      </c>
    </row>
    <row r="134" spans="1:31">
      <c r="A134" s="2">
        <v>15</v>
      </c>
      <c r="B134" s="47" t="str">
        <f t="shared" si="4"/>
        <v>Dayton Audio DCS385-4</v>
      </c>
      <c r="C134" s="3" t="s">
        <v>301</v>
      </c>
      <c r="D134" s="3" t="s">
        <v>400</v>
      </c>
      <c r="E134" s="4" t="s">
        <v>399</v>
      </c>
      <c r="F134" s="4"/>
      <c r="G134" s="2">
        <v>4</v>
      </c>
      <c r="H134" s="2">
        <v>300</v>
      </c>
      <c r="I134" s="2">
        <v>90.2</v>
      </c>
      <c r="J134" s="2">
        <v>9.3000000000000007</v>
      </c>
      <c r="K134" s="2">
        <v>19.5</v>
      </c>
      <c r="L134" s="25">
        <f t="shared" si="5"/>
        <v>356.509771</v>
      </c>
      <c r="M134" s="2">
        <v>0.43</v>
      </c>
      <c r="N134" s="2"/>
      <c r="O134" s="2"/>
      <c r="P134" s="2"/>
      <c r="Q134" s="2"/>
      <c r="R134" s="2"/>
      <c r="S134" s="2"/>
      <c r="T134" s="2"/>
      <c r="U134" s="2"/>
      <c r="V134" s="2"/>
      <c r="W134" s="1" t="s">
        <v>496</v>
      </c>
      <c r="X134" s="13">
        <v>41431</v>
      </c>
      <c r="Z134" s="8">
        <v>0</v>
      </c>
      <c r="AA134" s="1" t="s">
        <v>4173</v>
      </c>
      <c r="AD134" s="2">
        <v>12.59</v>
      </c>
      <c r="AE134" s="1" t="e">
        <f>IF(MATCH(B134,B135:B$630,0),TRUE, FALSE)</f>
        <v>#N/A</v>
      </c>
    </row>
    <row r="135" spans="1:31">
      <c r="A135" s="2">
        <v>5.25</v>
      </c>
      <c r="B135" s="47" t="str">
        <f t="shared" si="4"/>
        <v>Dayton Audio DC130AS-8</v>
      </c>
      <c r="C135" s="3" t="s">
        <v>301</v>
      </c>
      <c r="D135" s="3" t="s">
        <v>38</v>
      </c>
      <c r="E135" s="4" t="s">
        <v>39</v>
      </c>
      <c r="F135" s="4"/>
      <c r="G135" s="2">
        <v>8</v>
      </c>
      <c r="H135" s="2">
        <v>30</v>
      </c>
      <c r="I135" s="2">
        <v>88</v>
      </c>
      <c r="J135" s="2">
        <v>2.5</v>
      </c>
      <c r="K135" s="2">
        <v>56.5</v>
      </c>
      <c r="L135" s="25">
        <f t="shared" si="5"/>
        <v>10.477252999999999</v>
      </c>
      <c r="M135" s="2">
        <v>0.51</v>
      </c>
      <c r="N135" s="2"/>
      <c r="O135" s="2"/>
      <c r="P135" s="2"/>
      <c r="Q135" s="2"/>
      <c r="R135" s="2"/>
      <c r="S135" s="2"/>
      <c r="T135" s="2"/>
      <c r="U135" s="2"/>
      <c r="V135" s="2"/>
      <c r="W135" s="1" t="s">
        <v>496</v>
      </c>
      <c r="X135" s="13">
        <v>41431</v>
      </c>
      <c r="Z135" s="8">
        <v>0</v>
      </c>
      <c r="AA135" s="1" t="s">
        <v>4173</v>
      </c>
      <c r="AD135" s="2">
        <v>0.37</v>
      </c>
      <c r="AE135" s="1" t="e">
        <f>IF(MATCH(B135,B136:B$630,0),TRUE, FALSE)</f>
        <v>#N/A</v>
      </c>
    </row>
    <row r="136" spans="1:31">
      <c r="A136" s="2">
        <v>5.25</v>
      </c>
      <c r="B136" s="47" t="str">
        <f t="shared" si="4"/>
        <v>Dayton Audio DC130BS-8</v>
      </c>
      <c r="C136" s="3" t="s">
        <v>301</v>
      </c>
      <c r="D136" s="3" t="s">
        <v>40</v>
      </c>
      <c r="E136" s="4" t="s">
        <v>41</v>
      </c>
      <c r="F136" s="4"/>
      <c r="G136" s="2">
        <v>8</v>
      </c>
      <c r="H136" s="2">
        <v>30</v>
      </c>
      <c r="I136" s="2">
        <v>88</v>
      </c>
      <c r="J136" s="2">
        <v>2.5</v>
      </c>
      <c r="K136" s="2">
        <v>61.2</v>
      </c>
      <c r="L136" s="25">
        <f t="shared" si="5"/>
        <v>8.7782389999999992</v>
      </c>
      <c r="M136" s="2">
        <v>0.45</v>
      </c>
      <c r="N136" s="2"/>
      <c r="O136" s="2"/>
      <c r="P136" s="2"/>
      <c r="Q136" s="2"/>
      <c r="R136" s="2"/>
      <c r="S136" s="2"/>
      <c r="T136" s="2"/>
      <c r="U136" s="2"/>
      <c r="V136" s="2"/>
      <c r="W136" s="1" t="s">
        <v>496</v>
      </c>
      <c r="X136" s="13">
        <v>41431</v>
      </c>
      <c r="Z136" s="8">
        <v>0</v>
      </c>
      <c r="AA136" s="1" t="s">
        <v>4173</v>
      </c>
      <c r="AD136" s="2">
        <v>0.31</v>
      </c>
      <c r="AE136" s="1" t="e">
        <f>IF(MATCH(B136,B137:B$630,0),TRUE, FALSE)</f>
        <v>#N/A</v>
      </c>
    </row>
    <row r="137" spans="1:31">
      <c r="A137" s="2">
        <v>5.25</v>
      </c>
      <c r="B137" s="47" t="str">
        <f t="shared" si="4"/>
        <v>Dayton Audio DC130BS-4</v>
      </c>
      <c r="C137" s="3" t="s">
        <v>301</v>
      </c>
      <c r="D137" s="3" t="s">
        <v>42</v>
      </c>
      <c r="E137" s="4" t="s">
        <v>43</v>
      </c>
      <c r="F137" s="4"/>
      <c r="G137" s="2">
        <v>4</v>
      </c>
      <c r="H137" s="2">
        <v>30</v>
      </c>
      <c r="I137" s="2">
        <v>88.8</v>
      </c>
      <c r="J137" s="2">
        <v>2.5</v>
      </c>
      <c r="K137" s="2">
        <v>58.5</v>
      </c>
      <c r="L137" s="25">
        <f t="shared" si="5"/>
        <v>11.32676</v>
      </c>
      <c r="M137" s="2">
        <v>0.42</v>
      </c>
      <c r="N137" s="2"/>
      <c r="O137" s="2"/>
      <c r="P137" s="2"/>
      <c r="Q137" s="2"/>
      <c r="R137" s="2"/>
      <c r="S137" s="2"/>
      <c r="T137" s="2"/>
      <c r="U137" s="2"/>
      <c r="V137" s="2"/>
      <c r="W137" s="1" t="s">
        <v>496</v>
      </c>
      <c r="X137" s="13">
        <v>41431</v>
      </c>
      <c r="Z137" s="8">
        <v>0</v>
      </c>
      <c r="AA137" s="1" t="s">
        <v>4173</v>
      </c>
      <c r="AD137" s="2">
        <v>0.4</v>
      </c>
      <c r="AE137" s="1" t="e">
        <f>IF(MATCH(B137,B138:B$630,0),TRUE, FALSE)</f>
        <v>#N/A</v>
      </c>
    </row>
    <row r="138" spans="1:31">
      <c r="A138" s="2">
        <v>6.5</v>
      </c>
      <c r="B138" s="47" t="str">
        <f t="shared" si="4"/>
        <v>Dayton Audio DC160-8</v>
      </c>
      <c r="C138" s="3" t="s">
        <v>301</v>
      </c>
      <c r="D138" s="3" t="s">
        <v>81</v>
      </c>
      <c r="E138" s="4" t="s">
        <v>82</v>
      </c>
      <c r="F138" s="4"/>
      <c r="G138" s="2">
        <v>8</v>
      </c>
      <c r="H138" s="2">
        <v>50</v>
      </c>
      <c r="I138" s="2">
        <v>88</v>
      </c>
      <c r="J138" s="2">
        <v>3.15</v>
      </c>
      <c r="K138" s="2">
        <v>34.299999999999997</v>
      </c>
      <c r="L138" s="25">
        <f t="shared" si="5"/>
        <v>24.635702999999999</v>
      </c>
      <c r="M138" s="2">
        <v>0.33</v>
      </c>
      <c r="N138" s="2"/>
      <c r="O138" s="2"/>
      <c r="P138" s="2"/>
      <c r="Q138" s="2"/>
      <c r="R138" s="2"/>
      <c r="S138" s="2"/>
      <c r="T138" s="2"/>
      <c r="U138" s="2"/>
      <c r="V138" s="2"/>
      <c r="W138" s="1" t="s">
        <v>496</v>
      </c>
      <c r="X138" s="13">
        <v>41431</v>
      </c>
      <c r="Z138" s="8">
        <v>0</v>
      </c>
      <c r="AA138" s="1" t="s">
        <v>4173</v>
      </c>
      <c r="AD138" s="2">
        <v>0.87</v>
      </c>
      <c r="AE138" s="1" t="e">
        <f>IF(MATCH(B138,B139:B$630,0),TRUE, FALSE)</f>
        <v>#N/A</v>
      </c>
    </row>
    <row r="139" spans="1:31">
      <c r="A139" s="2">
        <v>6.5</v>
      </c>
      <c r="B139" s="47" t="str">
        <f t="shared" si="4"/>
        <v>Dayton Audio DC160S-8</v>
      </c>
      <c r="C139" s="3" t="s">
        <v>301</v>
      </c>
      <c r="D139" s="3" t="s">
        <v>79</v>
      </c>
      <c r="E139" s="4" t="s">
        <v>80</v>
      </c>
      <c r="F139" s="4"/>
      <c r="G139" s="2">
        <v>8</v>
      </c>
      <c r="H139" s="2">
        <v>50</v>
      </c>
      <c r="I139" s="2">
        <v>87</v>
      </c>
      <c r="J139" s="2">
        <v>3.15</v>
      </c>
      <c r="K139" s="2">
        <v>32.299999999999997</v>
      </c>
      <c r="L139" s="25">
        <f t="shared" si="5"/>
        <v>24.352533999999999</v>
      </c>
      <c r="M139" s="2">
        <v>0.28999999999999998</v>
      </c>
      <c r="N139" s="2"/>
      <c r="O139" s="2"/>
      <c r="P139" s="2"/>
      <c r="Q139" s="2"/>
      <c r="R139" s="2"/>
      <c r="S139" s="2"/>
      <c r="T139" s="2"/>
      <c r="U139" s="2"/>
      <c r="V139" s="2"/>
      <c r="W139" s="1" t="s">
        <v>496</v>
      </c>
      <c r="X139" s="13">
        <v>41431</v>
      </c>
      <c r="Z139" s="8">
        <v>0</v>
      </c>
      <c r="AA139" s="1" t="s">
        <v>4173</v>
      </c>
      <c r="AD139" s="2">
        <v>0.86</v>
      </c>
      <c r="AE139" s="1" t="e">
        <f>IF(MATCH(B139,B140:B$630,0),TRUE, FALSE)</f>
        <v>#N/A</v>
      </c>
    </row>
    <row r="140" spans="1:31">
      <c r="A140" s="2">
        <v>6.5</v>
      </c>
      <c r="B140" s="47" t="str">
        <f t="shared" si="4"/>
        <v>Dayton Audio DC160S-4</v>
      </c>
      <c r="C140" s="3" t="s">
        <v>301</v>
      </c>
      <c r="D140" s="3" t="s">
        <v>83</v>
      </c>
      <c r="E140" s="4" t="s">
        <v>84</v>
      </c>
      <c r="F140" s="4"/>
      <c r="G140" s="2">
        <v>4</v>
      </c>
      <c r="H140" s="2">
        <v>50</v>
      </c>
      <c r="I140" s="2">
        <v>86</v>
      </c>
      <c r="J140" s="2">
        <v>3.4</v>
      </c>
      <c r="K140" s="2">
        <v>37.700000000000003</v>
      </c>
      <c r="L140" s="25">
        <f t="shared" si="5"/>
        <v>21.804013000000001</v>
      </c>
      <c r="M140" s="2">
        <v>0.36</v>
      </c>
      <c r="N140" s="2"/>
      <c r="O140" s="2"/>
      <c r="P140" s="2"/>
      <c r="Q140" s="2"/>
      <c r="R140" s="2"/>
      <c r="S140" s="2"/>
      <c r="T140" s="2"/>
      <c r="U140" s="2"/>
      <c r="V140" s="2"/>
      <c r="W140" s="1" t="s">
        <v>496</v>
      </c>
      <c r="X140" s="13">
        <v>41431</v>
      </c>
      <c r="Z140" s="8">
        <v>0</v>
      </c>
      <c r="AA140" s="1" t="s">
        <v>4173</v>
      </c>
      <c r="AD140" s="2">
        <v>0.77</v>
      </c>
      <c r="AE140" s="1" t="e">
        <f>IF(MATCH(B140,B141:B$630,0),TRUE, FALSE)</f>
        <v>#N/A</v>
      </c>
    </row>
    <row r="141" spans="1:31">
      <c r="A141" s="2">
        <v>8</v>
      </c>
      <c r="B141" s="47" t="str">
        <f t="shared" si="4"/>
        <v>Dayton Audio DC200-8</v>
      </c>
      <c r="C141" s="3" t="s">
        <v>301</v>
      </c>
      <c r="D141" s="3" t="s">
        <v>126</v>
      </c>
      <c r="E141" s="4" t="s">
        <v>127</v>
      </c>
      <c r="F141" s="4"/>
      <c r="G141" s="2">
        <v>8</v>
      </c>
      <c r="H141" s="2">
        <v>60</v>
      </c>
      <c r="I141" s="2">
        <v>88</v>
      </c>
      <c r="J141" s="2">
        <v>4.5</v>
      </c>
      <c r="K141" s="2">
        <v>31</v>
      </c>
      <c r="L141" s="25">
        <f t="shared" si="5"/>
        <v>50.404082000000002</v>
      </c>
      <c r="M141" s="2">
        <v>0.4</v>
      </c>
      <c r="N141" s="2"/>
      <c r="O141" s="2"/>
      <c r="P141" s="2"/>
      <c r="Q141" s="2"/>
      <c r="R141" s="2"/>
      <c r="S141" s="2"/>
      <c r="T141" s="2"/>
      <c r="U141" s="2"/>
      <c r="V141" s="2"/>
      <c r="W141" s="1" t="s">
        <v>496</v>
      </c>
      <c r="X141" s="13">
        <v>41431</v>
      </c>
      <c r="Z141" s="8">
        <v>0</v>
      </c>
      <c r="AA141" s="1" t="s">
        <v>4173</v>
      </c>
      <c r="AD141" s="2">
        <v>1.78</v>
      </c>
      <c r="AE141" s="1" t="e">
        <f>IF(MATCH(B141,B142:B$630,0),TRUE, FALSE)</f>
        <v>#N/A</v>
      </c>
    </row>
    <row r="142" spans="1:31">
      <c r="A142" s="2">
        <v>10</v>
      </c>
      <c r="B142" s="47" t="str">
        <f t="shared" si="4"/>
        <v>Dayton Audio DC250-8</v>
      </c>
      <c r="C142" s="3" t="s">
        <v>301</v>
      </c>
      <c r="D142" s="3" t="s">
        <v>168</v>
      </c>
      <c r="E142" s="4" t="s">
        <v>169</v>
      </c>
      <c r="F142" s="4"/>
      <c r="G142" s="2">
        <v>8</v>
      </c>
      <c r="H142" s="2">
        <v>70</v>
      </c>
      <c r="I142" s="2">
        <v>89</v>
      </c>
      <c r="J142" s="2">
        <v>4.5</v>
      </c>
      <c r="K142" s="2">
        <v>28.9</v>
      </c>
      <c r="L142" s="25">
        <f t="shared" si="5"/>
        <v>111.28541700000001</v>
      </c>
      <c r="M142" s="2">
        <v>0.45</v>
      </c>
      <c r="N142" s="2"/>
      <c r="O142" s="2"/>
      <c r="P142" s="2"/>
      <c r="Q142" s="2"/>
      <c r="R142" s="2"/>
      <c r="S142" s="2"/>
      <c r="T142" s="2"/>
      <c r="U142" s="2"/>
      <c r="V142" s="2"/>
      <c r="W142" s="1" t="s">
        <v>496</v>
      </c>
      <c r="X142" s="13">
        <v>41431</v>
      </c>
      <c r="Z142" s="8">
        <v>0</v>
      </c>
      <c r="AA142" s="1" t="s">
        <v>4173</v>
      </c>
      <c r="AD142" s="2">
        <v>3.93</v>
      </c>
      <c r="AE142" s="1" t="e">
        <f>IF(MATCH(B142,B143:B$630,0),TRUE, FALSE)</f>
        <v>#N/A</v>
      </c>
    </row>
    <row r="143" spans="1:31">
      <c r="A143" s="2">
        <v>12</v>
      </c>
      <c r="B143" s="47" t="str">
        <f t="shared" si="4"/>
        <v>Dayton Audio DC300-8</v>
      </c>
      <c r="C143" s="3" t="s">
        <v>301</v>
      </c>
      <c r="D143" s="3" t="s">
        <v>200</v>
      </c>
      <c r="E143" s="4" t="s">
        <v>201</v>
      </c>
      <c r="F143" s="4"/>
      <c r="G143" s="2">
        <v>8</v>
      </c>
      <c r="H143" s="2">
        <v>80</v>
      </c>
      <c r="I143" s="2">
        <v>90.5</v>
      </c>
      <c r="J143" s="2">
        <v>4.3</v>
      </c>
      <c r="K143" s="2">
        <v>26.2</v>
      </c>
      <c r="L143" s="25">
        <f t="shared" si="5"/>
        <v>133.08942999999999</v>
      </c>
      <c r="M143" s="2">
        <v>0.43</v>
      </c>
      <c r="N143" s="2"/>
      <c r="O143" s="2"/>
      <c r="P143" s="2"/>
      <c r="Q143" s="2"/>
      <c r="R143" s="2"/>
      <c r="S143" s="2"/>
      <c r="T143" s="2"/>
      <c r="U143" s="2"/>
      <c r="V143" s="2"/>
      <c r="W143" s="1" t="s">
        <v>496</v>
      </c>
      <c r="X143" s="13">
        <v>41431</v>
      </c>
      <c r="Z143" s="8">
        <v>0</v>
      </c>
      <c r="AA143" s="1" t="s">
        <v>4173</v>
      </c>
      <c r="AD143" s="2">
        <v>4.7</v>
      </c>
      <c r="AE143" s="1" t="e">
        <f>IF(MATCH(B143,B144:B$630,0),TRUE, FALSE)</f>
        <v>#N/A</v>
      </c>
    </row>
    <row r="144" spans="1:31">
      <c r="A144" s="2">
        <v>15</v>
      </c>
      <c r="B144" s="47" t="str">
        <f t="shared" si="4"/>
        <v>Dayton Audio DC380-8</v>
      </c>
      <c r="C144" s="3" t="s">
        <v>301</v>
      </c>
      <c r="D144" s="3" t="s">
        <v>221</v>
      </c>
      <c r="E144" s="4" t="s">
        <v>222</v>
      </c>
      <c r="F144" s="4"/>
      <c r="G144" s="2">
        <v>8</v>
      </c>
      <c r="H144" s="2">
        <v>100</v>
      </c>
      <c r="I144" s="2">
        <v>92.8</v>
      </c>
      <c r="J144" s="2">
        <v>4.3499999999999996</v>
      </c>
      <c r="K144" s="2">
        <v>21.5</v>
      </c>
      <c r="L144" s="25">
        <f t="shared" si="5"/>
        <v>305.53935099999995</v>
      </c>
      <c r="M144" s="2">
        <v>0.35</v>
      </c>
      <c r="N144" s="2"/>
      <c r="O144" s="2"/>
      <c r="P144" s="2"/>
      <c r="Q144" s="2"/>
      <c r="R144" s="2"/>
      <c r="S144" s="2"/>
      <c r="T144" s="2"/>
      <c r="U144" s="2"/>
      <c r="V144" s="2"/>
      <c r="W144" s="1" t="s">
        <v>496</v>
      </c>
      <c r="X144" s="13">
        <v>41431</v>
      </c>
      <c r="Z144" s="8">
        <v>0</v>
      </c>
      <c r="AA144" s="1" t="s">
        <v>4173</v>
      </c>
      <c r="AD144" s="2">
        <v>10.79</v>
      </c>
      <c r="AE144" s="1" t="e">
        <f>IF(MATCH(B144,B145:B$630,0),TRUE, FALSE)</f>
        <v>#N/A</v>
      </c>
    </row>
    <row r="145" spans="1:31">
      <c r="A145" s="2">
        <v>4</v>
      </c>
      <c r="B145" s="47" t="str">
        <f t="shared" si="4"/>
        <v>Dayton Audio DA115-8</v>
      </c>
      <c r="C145" s="3" t="s">
        <v>301</v>
      </c>
      <c r="D145" s="3" t="s">
        <v>402</v>
      </c>
      <c r="E145" s="4" t="s">
        <v>401</v>
      </c>
      <c r="F145" s="4"/>
      <c r="G145" s="2">
        <v>8</v>
      </c>
      <c r="H145" s="2">
        <v>20</v>
      </c>
      <c r="I145" s="2">
        <v>84.9</v>
      </c>
      <c r="J145" s="2">
        <v>2.5</v>
      </c>
      <c r="K145" s="2">
        <v>60</v>
      </c>
      <c r="L145" s="25">
        <f t="shared" si="5"/>
        <v>4.5307040000000001</v>
      </c>
      <c r="M145" s="2">
        <v>0.41</v>
      </c>
      <c r="N145" s="2"/>
      <c r="O145" s="2"/>
      <c r="P145" s="2"/>
      <c r="Q145" s="2"/>
      <c r="R145" s="2"/>
      <c r="S145" s="2"/>
      <c r="T145" s="2"/>
      <c r="U145" s="2"/>
      <c r="V145" s="2"/>
      <c r="W145" s="1" t="s">
        <v>496</v>
      </c>
      <c r="X145" s="13">
        <v>41431</v>
      </c>
      <c r="Z145" s="8">
        <v>0</v>
      </c>
      <c r="AA145" s="1" t="s">
        <v>4173</v>
      </c>
      <c r="AD145" s="2">
        <v>0.16</v>
      </c>
      <c r="AE145" s="1" t="e">
        <f>IF(MATCH(B145,B146:B$630,0),TRUE, FALSE)</f>
        <v>#N/A</v>
      </c>
    </row>
    <row r="146" spans="1:31">
      <c r="A146" s="2">
        <v>5.25</v>
      </c>
      <c r="B146" s="47" t="str">
        <f t="shared" si="4"/>
        <v>Dayton Audio DA135-8</v>
      </c>
      <c r="C146" s="3" t="s">
        <v>301</v>
      </c>
      <c r="D146" s="3" t="s">
        <v>44</v>
      </c>
      <c r="E146" s="4" t="s">
        <v>45</v>
      </c>
      <c r="F146" s="4"/>
      <c r="G146" s="2">
        <v>8</v>
      </c>
      <c r="H146" s="2">
        <v>30</v>
      </c>
      <c r="I146" s="2">
        <v>85</v>
      </c>
      <c r="J146" s="2">
        <v>3</v>
      </c>
      <c r="K146" s="2">
        <v>56.5</v>
      </c>
      <c r="L146" s="25">
        <f t="shared" si="5"/>
        <v>7.3623940000000001</v>
      </c>
      <c r="M146" s="2">
        <v>0.54</v>
      </c>
      <c r="N146" s="2"/>
      <c r="O146" s="2"/>
      <c r="P146" s="2"/>
      <c r="Q146" s="2"/>
      <c r="R146" s="2"/>
      <c r="S146" s="2"/>
      <c r="T146" s="2"/>
      <c r="U146" s="2"/>
      <c r="V146" s="2"/>
      <c r="W146" s="1" t="s">
        <v>496</v>
      </c>
      <c r="X146" s="13">
        <v>41431</v>
      </c>
      <c r="Z146" s="8">
        <v>0</v>
      </c>
      <c r="AA146" s="1" t="s">
        <v>4173</v>
      </c>
      <c r="AD146" s="2">
        <v>0.26</v>
      </c>
      <c r="AE146" s="1" t="e">
        <f>IF(MATCH(B146,B147:B$630,0),TRUE, FALSE)</f>
        <v>#N/A</v>
      </c>
    </row>
    <row r="147" spans="1:31">
      <c r="A147" s="2">
        <v>8</v>
      </c>
      <c r="B147" s="47" t="str">
        <f t="shared" si="4"/>
        <v>Dayton Audio DA215-8</v>
      </c>
      <c r="C147" s="3" t="s">
        <v>301</v>
      </c>
      <c r="D147" s="3" t="s">
        <v>404</v>
      </c>
      <c r="E147" s="4" t="s">
        <v>403</v>
      </c>
      <c r="F147" s="4"/>
      <c r="G147" s="2">
        <v>8</v>
      </c>
      <c r="H147" s="2">
        <v>60</v>
      </c>
      <c r="I147" s="2">
        <v>88.7</v>
      </c>
      <c r="J147" s="2">
        <v>5.3</v>
      </c>
      <c r="K147" s="2">
        <v>34.9</v>
      </c>
      <c r="L147" s="25">
        <f t="shared" si="5"/>
        <v>42.758519</v>
      </c>
      <c r="M147" s="2">
        <v>0.37</v>
      </c>
      <c r="N147" s="2"/>
      <c r="O147" s="2"/>
      <c r="P147" s="2"/>
      <c r="Q147" s="2"/>
      <c r="R147" s="2"/>
      <c r="S147" s="2"/>
      <c r="T147" s="2"/>
      <c r="U147" s="2"/>
      <c r="V147" s="2"/>
      <c r="W147" s="1" t="s">
        <v>496</v>
      </c>
      <c r="X147" s="13">
        <v>41431</v>
      </c>
      <c r="Z147" s="8">
        <v>0</v>
      </c>
      <c r="AA147" s="1" t="s">
        <v>4173</v>
      </c>
      <c r="AD147" s="2">
        <v>1.51</v>
      </c>
      <c r="AE147" s="1" t="e">
        <f>IF(MATCH(B147,B148:B$630,0),TRUE, FALSE)</f>
        <v>#N/A</v>
      </c>
    </row>
    <row r="148" spans="1:31">
      <c r="A148" s="2">
        <v>10</v>
      </c>
      <c r="B148" s="47" t="str">
        <f t="shared" si="4"/>
        <v>Dayton Audio DA270-8</v>
      </c>
      <c r="C148" s="3" t="s">
        <v>301</v>
      </c>
      <c r="D148" s="3" t="s">
        <v>406</v>
      </c>
      <c r="E148" s="4" t="s">
        <v>405</v>
      </c>
      <c r="F148" s="4"/>
      <c r="G148" s="2">
        <v>8</v>
      </c>
      <c r="H148" s="2">
        <v>80</v>
      </c>
      <c r="I148" s="2">
        <v>88.2</v>
      </c>
      <c r="J148" s="2">
        <v>6.1</v>
      </c>
      <c r="K148" s="2">
        <v>27.8</v>
      </c>
      <c r="L148" s="25">
        <f t="shared" si="5"/>
        <v>108.453727</v>
      </c>
      <c r="M148" s="2">
        <v>0.43</v>
      </c>
      <c r="N148" s="2"/>
      <c r="O148" s="2"/>
      <c r="P148" s="2"/>
      <c r="Q148" s="2"/>
      <c r="R148" s="2"/>
      <c r="S148" s="2"/>
      <c r="T148" s="2"/>
      <c r="U148" s="2"/>
      <c r="V148" s="2"/>
      <c r="W148" s="1" t="s">
        <v>496</v>
      </c>
      <c r="X148" s="13">
        <v>41431</v>
      </c>
      <c r="Z148" s="8">
        <v>0</v>
      </c>
      <c r="AA148" s="1" t="s">
        <v>4173</v>
      </c>
      <c r="AD148" s="2">
        <v>3.83</v>
      </c>
      <c r="AE148" s="1" t="e">
        <f>IF(MATCH(B148,B149:B$630,0),TRUE, FALSE)</f>
        <v>#N/A</v>
      </c>
    </row>
    <row r="149" spans="1:31">
      <c r="A149" s="2">
        <v>7</v>
      </c>
      <c r="B149" s="47" t="str">
        <f t="shared" si="4"/>
        <v>Dayton Audio DA175-8</v>
      </c>
      <c r="C149" s="3" t="s">
        <v>301</v>
      </c>
      <c r="D149" s="3" t="s">
        <v>112</v>
      </c>
      <c r="E149" s="4" t="s">
        <v>113</v>
      </c>
      <c r="F149" s="4"/>
      <c r="G149" s="2">
        <v>8</v>
      </c>
      <c r="H149" s="2">
        <v>50</v>
      </c>
      <c r="I149" s="2">
        <v>85</v>
      </c>
      <c r="J149" s="2">
        <v>4.25</v>
      </c>
      <c r="K149" s="2">
        <v>39</v>
      </c>
      <c r="L149" s="25">
        <f t="shared" si="5"/>
        <v>16.423801999999998</v>
      </c>
      <c r="M149" s="2">
        <v>0.57999999999999996</v>
      </c>
      <c r="N149" s="2"/>
      <c r="O149" s="2"/>
      <c r="P149" s="2"/>
      <c r="Q149" s="2"/>
      <c r="R149" s="2"/>
      <c r="S149" s="2"/>
      <c r="T149" s="2"/>
      <c r="U149" s="2"/>
      <c r="V149" s="2"/>
      <c r="W149" s="1" t="s">
        <v>496</v>
      </c>
      <c r="X149" s="13">
        <v>41431</v>
      </c>
      <c r="Z149" s="8">
        <v>0</v>
      </c>
      <c r="AA149" s="1" t="s">
        <v>4173</v>
      </c>
      <c r="AD149" s="2">
        <v>0.57999999999999996</v>
      </c>
      <c r="AE149" s="1" t="e">
        <f>IF(MATCH(B149,B150:B$630,0),TRUE, FALSE)</f>
        <v>#N/A</v>
      </c>
    </row>
    <row r="150" spans="1:31">
      <c r="A150" s="2">
        <v>3</v>
      </c>
      <c r="B150" s="47" t="str">
        <f t="shared" si="4"/>
        <v>Dayton Audio RS75T-8</v>
      </c>
      <c r="C150" s="3" t="s">
        <v>301</v>
      </c>
      <c r="D150" s="3" t="s">
        <v>408</v>
      </c>
      <c r="E150" s="4" t="s">
        <v>407</v>
      </c>
      <c r="F150" s="4"/>
      <c r="G150" s="2">
        <v>8</v>
      </c>
      <c r="H150" s="2">
        <v>15</v>
      </c>
      <c r="I150" s="2">
        <v>82.7</v>
      </c>
      <c r="J150" s="2">
        <v>1.3</v>
      </c>
      <c r="K150" s="2">
        <v>164.9</v>
      </c>
      <c r="L150" s="25">
        <f t="shared" si="5"/>
        <v>0.283169</v>
      </c>
      <c r="M150" s="2">
        <v>0.89</v>
      </c>
      <c r="N150" s="2"/>
      <c r="O150" s="2"/>
      <c r="P150" s="2"/>
      <c r="Q150" s="2"/>
      <c r="R150" s="2"/>
      <c r="S150" s="2"/>
      <c r="T150" s="2"/>
      <c r="U150" s="2"/>
      <c r="V150" s="2"/>
      <c r="W150" s="1" t="s">
        <v>496</v>
      </c>
      <c r="X150" s="13">
        <v>41431</v>
      </c>
      <c r="Z150" s="8">
        <v>0</v>
      </c>
      <c r="AA150" s="1" t="s">
        <v>4173</v>
      </c>
      <c r="AD150" s="2">
        <v>0.01</v>
      </c>
      <c r="AE150" s="1" t="e">
        <f>IF(MATCH(B150,B151:B$630,0),TRUE, FALSE)</f>
        <v>#N/A</v>
      </c>
    </row>
    <row r="151" spans="1:31">
      <c r="A151" s="2">
        <v>4</v>
      </c>
      <c r="B151" s="47" t="str">
        <f t="shared" si="4"/>
        <v>Dayton Audio RS100T-8</v>
      </c>
      <c r="C151" s="3" t="s">
        <v>301</v>
      </c>
      <c r="D151" s="3" t="s">
        <v>410</v>
      </c>
      <c r="E151" s="4" t="s">
        <v>409</v>
      </c>
      <c r="F151" s="4"/>
      <c r="G151" s="2">
        <v>8</v>
      </c>
      <c r="H151" s="2">
        <v>25</v>
      </c>
      <c r="I151" s="2">
        <v>84.3</v>
      </c>
      <c r="J151" s="2">
        <v>3.7</v>
      </c>
      <c r="K151" s="2">
        <v>82.5</v>
      </c>
      <c r="L151" s="25">
        <f t="shared" si="5"/>
        <v>1.9821830000000003</v>
      </c>
      <c r="M151" s="2">
        <v>0.52</v>
      </c>
      <c r="N151" s="2"/>
      <c r="O151" s="2"/>
      <c r="P151" s="2"/>
      <c r="Q151" s="2"/>
      <c r="R151" s="2"/>
      <c r="S151" s="2"/>
      <c r="T151" s="2"/>
      <c r="U151" s="2"/>
      <c r="V151" s="2"/>
      <c r="W151" s="1" t="s">
        <v>496</v>
      </c>
      <c r="X151" s="13">
        <v>41431</v>
      </c>
      <c r="Z151" s="8">
        <v>0</v>
      </c>
      <c r="AA151" s="1" t="s">
        <v>4173</v>
      </c>
      <c r="AD151" s="2">
        <v>7.0000000000000007E-2</v>
      </c>
      <c r="AE151" s="1" t="e">
        <f>IF(MATCH(B151,B152:B$630,0),TRUE, FALSE)</f>
        <v>#N/A</v>
      </c>
    </row>
    <row r="152" spans="1:31">
      <c r="A152" s="2">
        <v>5</v>
      </c>
      <c r="B152" s="47" t="str">
        <f t="shared" si="4"/>
        <v>Dayton Audio RS125T-8</v>
      </c>
      <c r="C152" s="3" t="s">
        <v>301</v>
      </c>
      <c r="D152" s="3" t="s">
        <v>412</v>
      </c>
      <c r="E152" s="4" t="s">
        <v>411</v>
      </c>
      <c r="F152" s="4"/>
      <c r="G152" s="2">
        <v>8</v>
      </c>
      <c r="H152" s="2">
        <v>30</v>
      </c>
      <c r="I152" s="2">
        <v>87</v>
      </c>
      <c r="J152" s="2">
        <v>2.8</v>
      </c>
      <c r="K152" s="2">
        <v>74.900000000000006</v>
      </c>
      <c r="L152" s="25">
        <f t="shared" si="5"/>
        <v>3.9643660000000005</v>
      </c>
      <c r="M152" s="2">
        <v>0.47</v>
      </c>
      <c r="N152" s="2"/>
      <c r="O152" s="2"/>
      <c r="P152" s="2"/>
      <c r="Q152" s="2"/>
      <c r="R152" s="2"/>
      <c r="S152" s="2"/>
      <c r="T152" s="2"/>
      <c r="U152" s="2"/>
      <c r="V152" s="2"/>
      <c r="W152" s="1" t="s">
        <v>496</v>
      </c>
      <c r="X152" s="13">
        <v>41431</v>
      </c>
      <c r="Z152" s="8">
        <v>0</v>
      </c>
      <c r="AA152" s="1" t="s">
        <v>4173</v>
      </c>
      <c r="AD152" s="2">
        <v>0.14000000000000001</v>
      </c>
      <c r="AE152" s="1" t="e">
        <f>IF(MATCH(B152,B153:B$630,0),TRUE, FALSE)</f>
        <v>#N/A</v>
      </c>
    </row>
    <row r="153" spans="1:31">
      <c r="A153" s="2">
        <v>6</v>
      </c>
      <c r="B153" s="47" t="str">
        <f t="shared" si="4"/>
        <v>Dayton Audio RS150T-8</v>
      </c>
      <c r="C153" s="3" t="s">
        <v>301</v>
      </c>
      <c r="D153" s="3" t="s">
        <v>414</v>
      </c>
      <c r="E153" s="4" t="s">
        <v>413</v>
      </c>
      <c r="F153" s="4"/>
      <c r="G153" s="2">
        <v>8</v>
      </c>
      <c r="H153" s="2">
        <v>40</v>
      </c>
      <c r="I153" s="2">
        <v>87.6</v>
      </c>
      <c r="J153" s="2">
        <v>4</v>
      </c>
      <c r="K153" s="2">
        <v>61.2</v>
      </c>
      <c r="L153" s="25">
        <f t="shared" si="5"/>
        <v>9.6277460000000001</v>
      </c>
      <c r="M153" s="2">
        <v>0.51</v>
      </c>
      <c r="N153" s="2"/>
      <c r="O153" s="2"/>
      <c r="P153" s="2"/>
      <c r="Q153" s="2"/>
      <c r="R153" s="2"/>
      <c r="S153" s="2"/>
      <c r="T153" s="2"/>
      <c r="U153" s="2"/>
      <c r="V153" s="2"/>
      <c r="W153" s="1" t="s">
        <v>496</v>
      </c>
      <c r="X153" s="13">
        <v>41431</v>
      </c>
      <c r="Z153" s="8">
        <v>0</v>
      </c>
      <c r="AA153" s="1" t="s">
        <v>4173</v>
      </c>
      <c r="AD153" s="2">
        <v>0.34</v>
      </c>
      <c r="AE153" s="1" t="e">
        <f>IF(MATCH(B153,B154:B$630,0),TRUE, FALSE)</f>
        <v>#N/A</v>
      </c>
    </row>
    <row r="154" spans="1:31">
      <c r="A154" s="2">
        <v>6.5</v>
      </c>
      <c r="B154" s="47" t="str">
        <f t="shared" si="4"/>
        <v>Dayton Audio PS180-8</v>
      </c>
      <c r="C154" s="3" t="s">
        <v>301</v>
      </c>
      <c r="D154" s="3" t="s">
        <v>416</v>
      </c>
      <c r="E154" s="4" t="s">
        <v>415</v>
      </c>
      <c r="F154" s="4"/>
      <c r="G154" s="2">
        <v>8</v>
      </c>
      <c r="H154" s="2">
        <v>30</v>
      </c>
      <c r="I154" s="2">
        <v>94.7</v>
      </c>
      <c r="J154" s="2">
        <v>4.5999999999999996</v>
      </c>
      <c r="K154" s="2">
        <v>48.2</v>
      </c>
      <c r="L154" s="25">
        <f t="shared" si="5"/>
        <v>40.493167</v>
      </c>
      <c r="M154" s="2">
        <v>0.23</v>
      </c>
      <c r="N154" s="2"/>
      <c r="O154" s="2"/>
      <c r="P154" s="2"/>
      <c r="Q154" s="2"/>
      <c r="R154" s="2"/>
      <c r="S154" s="2"/>
      <c r="T154" s="2"/>
      <c r="U154" s="2"/>
      <c r="V154" s="2"/>
      <c r="W154" s="1" t="s">
        <v>496</v>
      </c>
      <c r="X154" s="13">
        <v>41431</v>
      </c>
      <c r="Z154" s="8">
        <v>0</v>
      </c>
      <c r="AA154" s="1" t="s">
        <v>4173</v>
      </c>
      <c r="AD154" s="2">
        <v>1.43</v>
      </c>
      <c r="AE154" s="1" t="e">
        <f>IF(MATCH(B154,B155:B$630,0),TRUE, FALSE)</f>
        <v>#N/A</v>
      </c>
    </row>
    <row r="155" spans="1:31">
      <c r="A155" s="2">
        <v>8</v>
      </c>
      <c r="B155" s="47" t="str">
        <f t="shared" si="4"/>
        <v>Dayton Audio PS220-8</v>
      </c>
      <c r="C155" s="3" t="s">
        <v>301</v>
      </c>
      <c r="D155" s="3" t="s">
        <v>418</v>
      </c>
      <c r="E155" s="4" t="s">
        <v>417</v>
      </c>
      <c r="F155" s="4"/>
      <c r="G155" s="2">
        <v>8</v>
      </c>
      <c r="H155" s="2">
        <v>40</v>
      </c>
      <c r="I155" s="2">
        <v>95.6</v>
      </c>
      <c r="J155" s="2">
        <v>4.8</v>
      </c>
      <c r="K155" s="2">
        <v>45.5</v>
      </c>
      <c r="L155" s="25">
        <f t="shared" si="5"/>
        <v>79.004151000000007</v>
      </c>
      <c r="M155" s="2">
        <v>0.3</v>
      </c>
      <c r="N155" s="2"/>
      <c r="O155" s="2"/>
      <c r="P155" s="2"/>
      <c r="Q155" s="2"/>
      <c r="R155" s="2"/>
      <c r="S155" s="2"/>
      <c r="T155" s="2"/>
      <c r="U155" s="2"/>
      <c r="V155" s="2"/>
      <c r="W155" s="1" t="s">
        <v>496</v>
      </c>
      <c r="X155" s="13">
        <v>41431</v>
      </c>
      <c r="Z155" s="8">
        <v>0</v>
      </c>
      <c r="AA155" s="1" t="s">
        <v>4173</v>
      </c>
      <c r="AD155" s="2">
        <v>2.79</v>
      </c>
      <c r="AE155" s="1" t="e">
        <f>IF(MATCH(B155,B156:B$630,0),TRUE, FALSE)</f>
        <v>#N/A</v>
      </c>
    </row>
    <row r="156" spans="1:31">
      <c r="A156" s="2">
        <v>4</v>
      </c>
      <c r="B156" s="47" t="str">
        <f t="shared" si="4"/>
        <v>Dayton Audio RS100-8</v>
      </c>
      <c r="C156" s="3" t="s">
        <v>301</v>
      </c>
      <c r="D156" s="3" t="s">
        <v>420</v>
      </c>
      <c r="E156" s="4" t="s">
        <v>419</v>
      </c>
      <c r="F156" s="4"/>
      <c r="G156" s="2">
        <v>8</v>
      </c>
      <c r="H156" s="2">
        <v>30</v>
      </c>
      <c r="I156" s="2">
        <v>85.6</v>
      </c>
      <c r="J156" s="2">
        <v>3.5</v>
      </c>
      <c r="K156" s="2">
        <v>87.5</v>
      </c>
      <c r="L156" s="25">
        <f t="shared" si="5"/>
        <v>2.548521</v>
      </c>
      <c r="M156" s="2">
        <v>0.55000000000000004</v>
      </c>
      <c r="N156" s="2"/>
      <c r="O156" s="2"/>
      <c r="P156" s="2"/>
      <c r="Q156" s="2"/>
      <c r="R156" s="2"/>
      <c r="S156" s="2"/>
      <c r="T156" s="2"/>
      <c r="U156" s="2"/>
      <c r="V156" s="2"/>
      <c r="W156" s="1" t="s">
        <v>496</v>
      </c>
      <c r="X156" s="13">
        <v>41431</v>
      </c>
      <c r="Z156" s="8">
        <v>0</v>
      </c>
      <c r="AA156" s="1" t="s">
        <v>4173</v>
      </c>
      <c r="AD156" s="2">
        <v>0.09</v>
      </c>
      <c r="AE156" s="1" t="e">
        <f>IF(MATCH(B156,B157:B$630,0),TRUE, FALSE)</f>
        <v>#N/A</v>
      </c>
    </row>
    <row r="157" spans="1:31">
      <c r="A157" s="2">
        <v>5</v>
      </c>
      <c r="B157" s="47" t="str">
        <f t="shared" si="4"/>
        <v>Dayton Audio RS125-8</v>
      </c>
      <c r="C157" s="3" t="s">
        <v>301</v>
      </c>
      <c r="D157" s="3" t="s">
        <v>422</v>
      </c>
      <c r="E157" s="4" t="s">
        <v>421</v>
      </c>
      <c r="F157" s="4"/>
      <c r="G157" s="2">
        <v>8</v>
      </c>
      <c r="H157" s="2">
        <v>35</v>
      </c>
      <c r="I157" s="2">
        <v>85.8</v>
      </c>
      <c r="J157" s="2">
        <v>4</v>
      </c>
      <c r="K157" s="2">
        <v>70</v>
      </c>
      <c r="L157" s="25">
        <f t="shared" si="5"/>
        <v>4.2475350000000001</v>
      </c>
      <c r="M157" s="2">
        <v>0.49</v>
      </c>
      <c r="N157" s="2"/>
      <c r="O157" s="2"/>
      <c r="P157" s="2"/>
      <c r="Q157" s="2"/>
      <c r="R157" s="2"/>
      <c r="S157" s="2"/>
      <c r="T157" s="2"/>
      <c r="U157" s="2"/>
      <c r="V157" s="2"/>
      <c r="W157" s="1" t="s">
        <v>496</v>
      </c>
      <c r="X157" s="13">
        <v>41431</v>
      </c>
      <c r="Z157" s="8">
        <v>0</v>
      </c>
      <c r="AA157" s="1" t="s">
        <v>4173</v>
      </c>
      <c r="AD157" s="2">
        <v>0.15</v>
      </c>
      <c r="AE157" s="1" t="e">
        <f>IF(MATCH(B157,B158:B$630,0),TRUE, FALSE)</f>
        <v>#N/A</v>
      </c>
    </row>
    <row r="158" spans="1:31">
      <c r="A158" s="2">
        <v>6</v>
      </c>
      <c r="B158" s="47" t="str">
        <f t="shared" si="4"/>
        <v>Dayton Audio RS150-8</v>
      </c>
      <c r="C158" s="3" t="s">
        <v>301</v>
      </c>
      <c r="D158" s="3" t="s">
        <v>424</v>
      </c>
      <c r="E158" s="4" t="s">
        <v>423</v>
      </c>
      <c r="F158" s="4"/>
      <c r="G158" s="2">
        <v>8</v>
      </c>
      <c r="H158" s="2">
        <v>40</v>
      </c>
      <c r="I158" s="2">
        <v>87.1</v>
      </c>
      <c r="J158" s="2">
        <v>4</v>
      </c>
      <c r="K158" s="2">
        <v>47.8</v>
      </c>
      <c r="L158" s="25">
        <f t="shared" si="5"/>
        <v>15.007957000000001</v>
      </c>
      <c r="M158" s="2">
        <v>0.4</v>
      </c>
      <c r="N158" s="2"/>
      <c r="O158" s="2"/>
      <c r="P158" s="2"/>
      <c r="Q158" s="2"/>
      <c r="R158" s="2"/>
      <c r="S158" s="2"/>
      <c r="T158" s="2"/>
      <c r="U158" s="2"/>
      <c r="V158" s="2"/>
      <c r="W158" s="1" t="s">
        <v>496</v>
      </c>
      <c r="X158" s="13">
        <v>41431</v>
      </c>
      <c r="Z158" s="8">
        <v>0</v>
      </c>
      <c r="AA158" s="1" t="s">
        <v>4173</v>
      </c>
      <c r="AD158" s="2">
        <v>0.53</v>
      </c>
      <c r="AE158" s="1" t="e">
        <f>IF(MATCH(B158,B159:B$630,0),TRUE, FALSE)</f>
        <v>#N/A</v>
      </c>
    </row>
    <row r="159" spans="1:31">
      <c r="A159" s="2">
        <v>7</v>
      </c>
      <c r="B159" s="47" t="str">
        <f t="shared" si="4"/>
        <v>Dayton Audio RS180-8</v>
      </c>
      <c r="C159" s="3" t="s">
        <v>301</v>
      </c>
      <c r="D159" s="3" t="s">
        <v>426</v>
      </c>
      <c r="E159" s="4" t="s">
        <v>425</v>
      </c>
      <c r="F159" s="4"/>
      <c r="G159" s="2">
        <v>8</v>
      </c>
      <c r="H159" s="2">
        <v>60</v>
      </c>
      <c r="I159" s="2">
        <v>87</v>
      </c>
      <c r="J159" s="2">
        <v>6</v>
      </c>
      <c r="K159" s="2">
        <v>42.4</v>
      </c>
      <c r="L159" s="25">
        <f t="shared" si="5"/>
        <v>20.671337000000001</v>
      </c>
      <c r="M159" s="2">
        <v>0.37</v>
      </c>
      <c r="N159" s="2"/>
      <c r="O159" s="2"/>
      <c r="P159" s="2"/>
      <c r="Q159" s="2"/>
      <c r="R159" s="2"/>
      <c r="S159" s="2"/>
      <c r="T159" s="2"/>
      <c r="U159" s="2"/>
      <c r="V159" s="2"/>
      <c r="W159" s="1" t="s">
        <v>496</v>
      </c>
      <c r="X159" s="13">
        <v>41431</v>
      </c>
      <c r="Z159" s="8">
        <v>0</v>
      </c>
      <c r="AA159" s="1" t="s">
        <v>4173</v>
      </c>
      <c r="AD159" s="2">
        <v>0.73</v>
      </c>
      <c r="AE159" s="1" t="e">
        <f>IF(MATCH(B159,B160:B$630,0),TRUE, FALSE)</f>
        <v>#N/A</v>
      </c>
    </row>
    <row r="160" spans="1:31">
      <c r="A160" s="2">
        <v>8</v>
      </c>
      <c r="B160" s="47" t="str">
        <f t="shared" si="4"/>
        <v>Dayton Audio RS225-8</v>
      </c>
      <c r="C160" s="3" t="s">
        <v>301</v>
      </c>
      <c r="D160" s="3" t="s">
        <v>428</v>
      </c>
      <c r="E160" s="4" t="s">
        <v>427</v>
      </c>
      <c r="F160" s="4"/>
      <c r="G160" s="2">
        <v>8</v>
      </c>
      <c r="H160" s="2">
        <v>80</v>
      </c>
      <c r="I160" s="2">
        <v>86.2</v>
      </c>
      <c r="J160" s="2">
        <v>7</v>
      </c>
      <c r="K160" s="2">
        <v>27.6</v>
      </c>
      <c r="L160" s="25">
        <f t="shared" si="5"/>
        <v>61.730842000000003</v>
      </c>
      <c r="M160" s="2">
        <v>0.36</v>
      </c>
      <c r="N160" s="2"/>
      <c r="O160" s="2"/>
      <c r="P160" s="2"/>
      <c r="Q160" s="2"/>
      <c r="R160" s="2"/>
      <c r="S160" s="2"/>
      <c r="T160" s="2"/>
      <c r="U160" s="2"/>
      <c r="V160" s="2"/>
      <c r="W160" s="1" t="s">
        <v>496</v>
      </c>
      <c r="X160" s="13">
        <v>41431</v>
      </c>
      <c r="Z160" s="8">
        <v>0</v>
      </c>
      <c r="AA160" s="1" t="s">
        <v>4173</v>
      </c>
      <c r="AD160" s="2">
        <v>2.1800000000000002</v>
      </c>
      <c r="AE160" s="1" t="e">
        <f>IF(MATCH(B160,B161:B$630,0),TRUE, FALSE)</f>
        <v>#N/A</v>
      </c>
    </row>
    <row r="161" spans="1:31">
      <c r="A161" s="2">
        <v>10</v>
      </c>
      <c r="B161" s="47" t="str">
        <f t="shared" si="4"/>
        <v>Dayton Audio RS270-8</v>
      </c>
      <c r="C161" s="3" t="s">
        <v>301</v>
      </c>
      <c r="D161" s="3" t="s">
        <v>430</v>
      </c>
      <c r="E161" s="4" t="s">
        <v>429</v>
      </c>
      <c r="F161" s="4"/>
      <c r="G161" s="2">
        <v>8</v>
      </c>
      <c r="H161" s="2">
        <v>100</v>
      </c>
      <c r="I161" s="2">
        <v>87.5</v>
      </c>
      <c r="J161" s="2">
        <v>6.6</v>
      </c>
      <c r="K161" s="2">
        <v>24.9</v>
      </c>
      <c r="L161" s="25">
        <f t="shared" si="5"/>
        <v>120.629994</v>
      </c>
      <c r="M161" s="2">
        <v>0.4</v>
      </c>
      <c r="N161" s="2"/>
      <c r="O161" s="2"/>
      <c r="P161" s="2"/>
      <c r="Q161" s="2"/>
      <c r="R161" s="2"/>
      <c r="S161" s="2"/>
      <c r="T161" s="2"/>
      <c r="U161" s="2"/>
      <c r="V161" s="2"/>
      <c r="W161" s="1" t="s">
        <v>496</v>
      </c>
      <c r="X161" s="13">
        <v>41431</v>
      </c>
      <c r="Z161" s="8">
        <v>0</v>
      </c>
      <c r="AA161" s="1" t="s">
        <v>4173</v>
      </c>
      <c r="AD161" s="2">
        <v>4.26</v>
      </c>
      <c r="AE161" s="1" t="e">
        <f>IF(MATCH(B161,B162:B$630,0),TRUE, FALSE)</f>
        <v>#N/A</v>
      </c>
    </row>
    <row r="162" spans="1:31">
      <c r="A162" s="2">
        <v>7</v>
      </c>
      <c r="B162" s="47" t="str">
        <f t="shared" si="4"/>
        <v>Dayton Audio RS180S-8</v>
      </c>
      <c r="C162" s="3" t="s">
        <v>301</v>
      </c>
      <c r="D162" s="3" t="s">
        <v>108</v>
      </c>
      <c r="E162" s="4" t="s">
        <v>109</v>
      </c>
      <c r="F162" s="4"/>
      <c r="G162" s="2">
        <v>8</v>
      </c>
      <c r="H162" s="2">
        <v>60</v>
      </c>
      <c r="I162" s="2">
        <v>87.6</v>
      </c>
      <c r="J162" s="2">
        <v>6</v>
      </c>
      <c r="K162" s="2">
        <v>43.7</v>
      </c>
      <c r="L162" s="25">
        <f t="shared" si="5"/>
        <v>21.520844</v>
      </c>
      <c r="M162" s="2">
        <v>0.45</v>
      </c>
      <c r="N162" s="2"/>
      <c r="O162" s="2"/>
      <c r="P162" s="2"/>
      <c r="Q162" s="2"/>
      <c r="R162" s="2"/>
      <c r="S162" s="2"/>
      <c r="T162" s="2"/>
      <c r="U162" s="2"/>
      <c r="V162" s="2"/>
      <c r="W162" s="1" t="s">
        <v>496</v>
      </c>
      <c r="X162" s="13">
        <v>41431</v>
      </c>
      <c r="Z162" s="8">
        <v>0</v>
      </c>
      <c r="AA162" s="1" t="s">
        <v>4173</v>
      </c>
      <c r="AD162" s="2">
        <v>0.76</v>
      </c>
      <c r="AE162" s="1" t="e">
        <f>IF(MATCH(B162,B163:B$630,0),TRUE, FALSE)</f>
        <v>#N/A</v>
      </c>
    </row>
    <row r="163" spans="1:31">
      <c r="A163" s="2">
        <v>5</v>
      </c>
      <c r="B163" s="47" t="str">
        <f t="shared" si="4"/>
        <v>Dayton Audio RS125-4</v>
      </c>
      <c r="C163" s="3" t="s">
        <v>301</v>
      </c>
      <c r="D163" s="3" t="s">
        <v>22</v>
      </c>
      <c r="E163" s="4" t="s">
        <v>23</v>
      </c>
      <c r="F163" s="4"/>
      <c r="G163" s="2">
        <v>4</v>
      </c>
      <c r="H163" s="2">
        <v>30</v>
      </c>
      <c r="I163" s="2">
        <v>88</v>
      </c>
      <c r="J163" s="2">
        <v>4</v>
      </c>
      <c r="K163" s="2">
        <v>76</v>
      </c>
      <c r="L163" s="25">
        <f t="shared" si="5"/>
        <v>2.83169</v>
      </c>
      <c r="M163" s="2">
        <v>0.63</v>
      </c>
      <c r="N163" s="2"/>
      <c r="O163" s="2"/>
      <c r="P163" s="2"/>
      <c r="Q163" s="2"/>
      <c r="R163" s="2"/>
      <c r="S163" s="2"/>
      <c r="T163" s="2"/>
      <c r="U163" s="2"/>
      <c r="V163" s="2"/>
      <c r="W163" s="1" t="s">
        <v>496</v>
      </c>
      <c r="X163" s="13">
        <v>41431</v>
      </c>
      <c r="Z163" s="8">
        <v>0</v>
      </c>
      <c r="AA163" s="1" t="s">
        <v>4173</v>
      </c>
      <c r="AD163" s="2">
        <v>0.1</v>
      </c>
      <c r="AE163" s="1" t="e">
        <f>IF(MATCH(B163,B164:B$630,0),TRUE, FALSE)</f>
        <v>#N/A</v>
      </c>
    </row>
    <row r="164" spans="1:31">
      <c r="A164" s="2">
        <v>6</v>
      </c>
      <c r="B164" s="47" t="str">
        <f t="shared" si="4"/>
        <v>Dayton Audio RS150-4</v>
      </c>
      <c r="C164" s="3" t="s">
        <v>301</v>
      </c>
      <c r="D164" s="3" t="s">
        <v>63</v>
      </c>
      <c r="E164" s="4" t="s">
        <v>64</v>
      </c>
      <c r="F164" s="4"/>
      <c r="G164" s="2">
        <v>4</v>
      </c>
      <c r="H164" s="2">
        <v>40</v>
      </c>
      <c r="I164" s="2">
        <v>89</v>
      </c>
      <c r="J164" s="2">
        <v>4.4000000000000004</v>
      </c>
      <c r="K164" s="2">
        <v>51.8</v>
      </c>
      <c r="L164" s="25">
        <f t="shared" si="5"/>
        <v>12.176266999999999</v>
      </c>
      <c r="M164" s="2">
        <v>0.4</v>
      </c>
      <c r="N164" s="2"/>
      <c r="O164" s="2"/>
      <c r="P164" s="2"/>
      <c r="Q164" s="2"/>
      <c r="R164" s="2"/>
      <c r="S164" s="2"/>
      <c r="T164" s="2"/>
      <c r="U164" s="2"/>
      <c r="V164" s="2"/>
      <c r="W164" s="1" t="s">
        <v>496</v>
      </c>
      <c r="X164" s="13">
        <v>41431</v>
      </c>
      <c r="Z164" s="8">
        <v>0</v>
      </c>
      <c r="AA164" s="1" t="s">
        <v>4173</v>
      </c>
      <c r="AD164" s="2">
        <v>0.43</v>
      </c>
      <c r="AE164" s="1" t="e">
        <f>IF(MATCH(B164,B165:B$630,0),TRUE, FALSE)</f>
        <v>#N/A</v>
      </c>
    </row>
    <row r="165" spans="1:31">
      <c r="A165" s="2">
        <v>7</v>
      </c>
      <c r="B165" s="47" t="str">
        <f t="shared" si="4"/>
        <v>Dayton Audio RS180-4</v>
      </c>
      <c r="C165" s="3" t="s">
        <v>301</v>
      </c>
      <c r="D165" s="3" t="s">
        <v>110</v>
      </c>
      <c r="E165" s="4" t="s">
        <v>111</v>
      </c>
      <c r="F165" s="4"/>
      <c r="G165" s="2">
        <v>4</v>
      </c>
      <c r="H165" s="2">
        <v>60</v>
      </c>
      <c r="I165" s="2">
        <v>88</v>
      </c>
      <c r="J165" s="2">
        <v>6</v>
      </c>
      <c r="K165" s="2">
        <v>40.4</v>
      </c>
      <c r="L165" s="25">
        <f t="shared" si="5"/>
        <v>24.635702999999999</v>
      </c>
      <c r="M165" s="2">
        <v>0.5</v>
      </c>
      <c r="N165" s="2"/>
      <c r="O165" s="2"/>
      <c r="P165" s="2"/>
      <c r="Q165" s="2"/>
      <c r="R165" s="2"/>
      <c r="S165" s="2"/>
      <c r="T165" s="2"/>
      <c r="U165" s="2"/>
      <c r="V165" s="2"/>
      <c r="W165" s="1" t="s">
        <v>496</v>
      </c>
      <c r="X165" s="13">
        <v>41431</v>
      </c>
      <c r="Z165" s="8">
        <v>0</v>
      </c>
      <c r="AA165" s="1" t="s">
        <v>4173</v>
      </c>
      <c r="AD165" s="2">
        <v>0.87</v>
      </c>
      <c r="AE165" s="1" t="e">
        <f>IF(MATCH(B165,B166:B$630,0),TRUE, FALSE)</f>
        <v>#N/A</v>
      </c>
    </row>
    <row r="166" spans="1:31">
      <c r="A166" s="2">
        <v>8</v>
      </c>
      <c r="B166" s="47" t="str">
        <f t="shared" si="4"/>
        <v>Dayton Audio RS225-4</v>
      </c>
      <c r="C166" s="3" t="s">
        <v>301</v>
      </c>
      <c r="D166" s="3" t="s">
        <v>124</v>
      </c>
      <c r="E166" s="4" t="s">
        <v>125</v>
      </c>
      <c r="F166" s="4"/>
      <c r="G166" s="2">
        <v>4</v>
      </c>
      <c r="H166" s="2">
        <v>80</v>
      </c>
      <c r="I166" s="2">
        <v>89</v>
      </c>
      <c r="J166" s="2">
        <v>6</v>
      </c>
      <c r="K166" s="2">
        <v>37.700000000000003</v>
      </c>
      <c r="L166" s="25">
        <f t="shared" si="5"/>
        <v>37.378308000000004</v>
      </c>
      <c r="M166" s="2">
        <v>0.46</v>
      </c>
      <c r="N166" s="2"/>
      <c r="O166" s="2"/>
      <c r="P166" s="2"/>
      <c r="Q166" s="2"/>
      <c r="R166" s="2"/>
      <c r="S166" s="2"/>
      <c r="T166" s="2"/>
      <c r="U166" s="2"/>
      <c r="V166" s="2"/>
      <c r="W166" s="1" t="s">
        <v>496</v>
      </c>
      <c r="X166" s="13">
        <v>41431</v>
      </c>
      <c r="Z166" s="8">
        <v>0</v>
      </c>
      <c r="AA166" s="1" t="s">
        <v>4173</v>
      </c>
      <c r="AD166" s="2">
        <v>1.32</v>
      </c>
      <c r="AE166" s="1" t="e">
        <f>IF(MATCH(B166,B167:B$630,0),TRUE, FALSE)</f>
        <v>#N/A</v>
      </c>
    </row>
    <row r="167" spans="1:31">
      <c r="A167" s="2">
        <v>4</v>
      </c>
      <c r="B167" s="47" t="str">
        <f t="shared" si="4"/>
        <v>Dayton Audio RS100-4</v>
      </c>
      <c r="C167" s="3" t="s">
        <v>301</v>
      </c>
      <c r="D167" s="3" t="s">
        <v>432</v>
      </c>
      <c r="E167" s="4" t="s">
        <v>431</v>
      </c>
      <c r="F167" s="4"/>
      <c r="G167" s="2">
        <v>4</v>
      </c>
      <c r="H167" s="2">
        <v>30</v>
      </c>
      <c r="I167" s="2">
        <v>84.2</v>
      </c>
      <c r="J167" s="2">
        <v>4</v>
      </c>
      <c r="K167" s="2">
        <v>80.2</v>
      </c>
      <c r="L167" s="25">
        <f t="shared" si="5"/>
        <v>1.9821830000000003</v>
      </c>
      <c r="M167" s="2">
        <v>0.48</v>
      </c>
      <c r="N167" s="2"/>
      <c r="O167" s="2"/>
      <c r="P167" s="2"/>
      <c r="Q167" s="2"/>
      <c r="R167" s="2"/>
      <c r="S167" s="2"/>
      <c r="T167" s="2"/>
      <c r="U167" s="2"/>
      <c r="V167" s="2"/>
      <c r="W167" s="1" t="s">
        <v>496</v>
      </c>
      <c r="X167" s="13">
        <v>41431</v>
      </c>
      <c r="Z167" s="8">
        <v>0</v>
      </c>
      <c r="AA167" s="1" t="s">
        <v>4173</v>
      </c>
      <c r="AD167" s="2">
        <v>7.0000000000000007E-2</v>
      </c>
      <c r="AE167" s="1" t="e">
        <f>IF(MATCH(B167,B168:B$630,0),TRUE, FALSE)</f>
        <v>#N/A</v>
      </c>
    </row>
    <row r="168" spans="1:31">
      <c r="A168" s="2">
        <v>3</v>
      </c>
      <c r="B168" s="47" t="str">
        <f t="shared" si="4"/>
        <v>Dayton Audio RS75-4</v>
      </c>
      <c r="C168" s="3" t="s">
        <v>301</v>
      </c>
      <c r="D168" s="3" t="s">
        <v>434</v>
      </c>
      <c r="E168" s="4" t="s">
        <v>433</v>
      </c>
      <c r="F168" s="4"/>
      <c r="G168" s="2">
        <v>4</v>
      </c>
      <c r="H168" s="2">
        <v>15</v>
      </c>
      <c r="I168" s="2">
        <v>83</v>
      </c>
      <c r="J168" s="2">
        <v>1.1000000000000001</v>
      </c>
      <c r="K168" s="2">
        <v>154.1</v>
      </c>
      <c r="L168" s="25">
        <f t="shared" si="5"/>
        <v>0.283169</v>
      </c>
      <c r="M168" s="2">
        <v>0.78</v>
      </c>
      <c r="N168" s="2"/>
      <c r="O168" s="2"/>
      <c r="P168" s="2"/>
      <c r="Q168" s="2"/>
      <c r="R168" s="2"/>
      <c r="S168" s="2"/>
      <c r="T168" s="2"/>
      <c r="U168" s="2"/>
      <c r="V168" s="2"/>
      <c r="W168" s="1" t="s">
        <v>496</v>
      </c>
      <c r="X168" s="13">
        <v>41431</v>
      </c>
      <c r="Z168" s="8">
        <v>0</v>
      </c>
      <c r="AA168" s="1" t="s">
        <v>4173</v>
      </c>
      <c r="AD168" s="2">
        <v>0.01</v>
      </c>
      <c r="AE168" s="1" t="e">
        <f>IF(MATCH(B168,B169:B$630,0),TRUE, FALSE)</f>
        <v>#N/A</v>
      </c>
    </row>
    <row r="169" spans="1:31">
      <c r="A169" s="2">
        <v>12</v>
      </c>
      <c r="B169" s="47" t="str">
        <f t="shared" si="4"/>
        <v>Dayton Audio TIT320C-4</v>
      </c>
      <c r="C169" s="3" t="s">
        <v>301</v>
      </c>
      <c r="D169" s="3" t="s">
        <v>435</v>
      </c>
      <c r="E169" s="4" t="s">
        <v>197</v>
      </c>
      <c r="F169" s="4"/>
      <c r="G169" s="2">
        <v>4</v>
      </c>
      <c r="H169" s="2">
        <v>500</v>
      </c>
      <c r="I169" s="2">
        <v>86</v>
      </c>
      <c r="J169" s="2">
        <v>18.7</v>
      </c>
      <c r="K169" s="2">
        <v>24.9</v>
      </c>
      <c r="L169" s="25">
        <f t="shared" si="5"/>
        <v>64.279363000000004</v>
      </c>
      <c r="M169" s="2">
        <v>0.45</v>
      </c>
      <c r="N169" s="2"/>
      <c r="O169" s="2"/>
      <c r="P169" s="2"/>
      <c r="Q169" s="2"/>
      <c r="R169" s="2"/>
      <c r="S169" s="2"/>
      <c r="T169" s="2"/>
      <c r="U169" s="2"/>
      <c r="V169" s="2"/>
      <c r="W169" s="1" t="s">
        <v>496</v>
      </c>
      <c r="X169" s="13">
        <v>41431</v>
      </c>
      <c r="Z169" s="8">
        <v>0</v>
      </c>
      <c r="AA169" s="1" t="s">
        <v>4173</v>
      </c>
      <c r="AD169" s="2">
        <v>2.27</v>
      </c>
      <c r="AE169" s="1" t="e">
        <f>IF(MATCH(B169,B170:B$630,0),TRUE, FALSE)</f>
        <v>#N/A</v>
      </c>
    </row>
    <row r="170" spans="1:31">
      <c r="A170" s="2">
        <v>10</v>
      </c>
      <c r="B170" s="47" t="str">
        <f t="shared" si="4"/>
        <v>Dayton Audio TIT280C-4</v>
      </c>
      <c r="C170" s="3" t="s">
        <v>301</v>
      </c>
      <c r="D170" s="3" t="s">
        <v>436</v>
      </c>
      <c r="E170" s="4" t="s">
        <v>165</v>
      </c>
      <c r="F170" s="4"/>
      <c r="G170" s="2">
        <v>4</v>
      </c>
      <c r="H170" s="2">
        <v>400</v>
      </c>
      <c r="I170" s="2">
        <v>85</v>
      </c>
      <c r="J170" s="2">
        <v>18.7</v>
      </c>
      <c r="K170" s="2">
        <v>29.6</v>
      </c>
      <c r="L170" s="25">
        <f t="shared" si="5"/>
        <v>28.3169</v>
      </c>
      <c r="M170" s="2">
        <v>0.44</v>
      </c>
      <c r="N170" s="2"/>
      <c r="O170" s="2"/>
      <c r="P170" s="2"/>
      <c r="Q170" s="2"/>
      <c r="R170" s="2"/>
      <c r="S170" s="2"/>
      <c r="T170" s="2"/>
      <c r="U170" s="2"/>
      <c r="V170" s="2"/>
      <c r="W170" s="1" t="s">
        <v>496</v>
      </c>
      <c r="X170" s="13">
        <v>41431</v>
      </c>
      <c r="Z170" s="8">
        <v>0</v>
      </c>
      <c r="AA170" s="1" t="s">
        <v>4173</v>
      </c>
      <c r="AD170" s="2">
        <v>1</v>
      </c>
      <c r="AE170" s="1" t="e">
        <f>IF(MATCH(B170,B171:B$630,0),TRUE, FALSE)</f>
        <v>#N/A</v>
      </c>
    </row>
    <row r="171" spans="1:31">
      <c r="A171" s="2">
        <v>15</v>
      </c>
      <c r="B171" s="47" t="str">
        <f t="shared" si="4"/>
        <v>Dayton Audio TIT400C-4</v>
      </c>
      <c r="C171" s="3" t="s">
        <v>301</v>
      </c>
      <c r="D171" s="3" t="s">
        <v>437</v>
      </c>
      <c r="E171" s="4" t="s">
        <v>225</v>
      </c>
      <c r="F171" s="4"/>
      <c r="G171" s="2">
        <v>4</v>
      </c>
      <c r="H171" s="2">
        <v>800</v>
      </c>
      <c r="I171" s="2">
        <v>88.7</v>
      </c>
      <c r="J171" s="2">
        <v>20.5</v>
      </c>
      <c r="K171" s="2">
        <v>24.2</v>
      </c>
      <c r="L171" s="25">
        <f t="shared" si="5"/>
        <v>154.610274</v>
      </c>
      <c r="M171" s="2">
        <v>0.49</v>
      </c>
      <c r="N171" s="2"/>
      <c r="O171" s="2"/>
      <c r="P171" s="2"/>
      <c r="Q171" s="2"/>
      <c r="R171" s="2"/>
      <c r="S171" s="2"/>
      <c r="T171" s="2"/>
      <c r="U171" s="2"/>
      <c r="V171" s="2"/>
      <c r="W171" s="1" t="s">
        <v>496</v>
      </c>
      <c r="X171" s="13">
        <v>41431</v>
      </c>
      <c r="Z171" s="8">
        <v>0</v>
      </c>
      <c r="AA171" s="1" t="s">
        <v>4173</v>
      </c>
      <c r="AD171" s="2">
        <v>5.46</v>
      </c>
      <c r="AE171" s="1" t="e">
        <f>IF(MATCH(B171,B172:B$630,0),TRUE, FALSE)</f>
        <v>#N/A</v>
      </c>
    </row>
    <row r="172" spans="1:31">
      <c r="A172" s="2">
        <v>10</v>
      </c>
      <c r="B172" s="47" t="str">
        <f t="shared" si="4"/>
        <v>Dayton Audio RSS265HF-8</v>
      </c>
      <c r="C172" s="3" t="s">
        <v>301</v>
      </c>
      <c r="D172" s="3" t="s">
        <v>439</v>
      </c>
      <c r="E172" s="4" t="s">
        <v>438</v>
      </c>
      <c r="F172" s="4"/>
      <c r="G172" s="2">
        <v>8</v>
      </c>
      <c r="H172" s="2">
        <v>350</v>
      </c>
      <c r="I172" s="2">
        <v>83.2</v>
      </c>
      <c r="J172" s="2">
        <v>14.3</v>
      </c>
      <c r="K172" s="2">
        <v>24.9</v>
      </c>
      <c r="L172" s="25">
        <f t="shared" si="5"/>
        <v>51.536757999999999</v>
      </c>
      <c r="M172" s="2">
        <v>0.49</v>
      </c>
      <c r="N172" s="2"/>
      <c r="O172" s="2"/>
      <c r="P172" s="2"/>
      <c r="Q172" s="2"/>
      <c r="R172" s="2"/>
      <c r="S172" s="2"/>
      <c r="T172" s="2"/>
      <c r="U172" s="2"/>
      <c r="V172" s="2"/>
      <c r="W172" s="1" t="s">
        <v>496</v>
      </c>
      <c r="X172" s="13">
        <v>41431</v>
      </c>
      <c r="Z172" s="8">
        <v>0</v>
      </c>
      <c r="AA172" s="1" t="s">
        <v>4173</v>
      </c>
      <c r="AD172" s="2">
        <v>1.82</v>
      </c>
      <c r="AE172" s="1" t="e">
        <f>IF(MATCH(B172,B173:B$630,0),TRUE, FALSE)</f>
        <v>#N/A</v>
      </c>
    </row>
    <row r="173" spans="1:31">
      <c r="A173" s="2">
        <v>12</v>
      </c>
      <c r="B173" s="47" t="str">
        <f t="shared" si="4"/>
        <v>Dayton Audio RSS315HFA-8</v>
      </c>
      <c r="C173" s="3" t="s">
        <v>301</v>
      </c>
      <c r="D173" s="3" t="s">
        <v>441</v>
      </c>
      <c r="E173" s="4" t="s">
        <v>440</v>
      </c>
      <c r="F173" s="4"/>
      <c r="G173" s="2">
        <v>8</v>
      </c>
      <c r="H173" s="2">
        <v>400</v>
      </c>
      <c r="I173" s="2">
        <v>84.5</v>
      </c>
      <c r="J173" s="2">
        <v>14.3</v>
      </c>
      <c r="K173" s="2">
        <v>24.9</v>
      </c>
      <c r="L173" s="25">
        <f t="shared" si="5"/>
        <v>75.606122999999997</v>
      </c>
      <c r="M173" s="2">
        <v>0.53</v>
      </c>
      <c r="N173" s="2"/>
      <c r="O173" s="2"/>
      <c r="P173" s="2"/>
      <c r="Q173" s="2"/>
      <c r="R173" s="2"/>
      <c r="S173" s="2"/>
      <c r="T173" s="2"/>
      <c r="U173" s="2"/>
      <c r="V173" s="2"/>
      <c r="W173" s="1" t="s">
        <v>496</v>
      </c>
      <c r="X173" s="13">
        <v>41431</v>
      </c>
      <c r="Z173" s="8">
        <v>0</v>
      </c>
      <c r="AA173" s="1" t="s">
        <v>4173</v>
      </c>
      <c r="AD173" s="2">
        <v>2.67</v>
      </c>
      <c r="AE173" s="1" t="e">
        <f>IF(MATCH(B173,B174:B$630,0),TRUE, FALSE)</f>
        <v>#N/A</v>
      </c>
    </row>
    <row r="174" spans="1:31">
      <c r="A174" s="2">
        <v>8</v>
      </c>
      <c r="B174" s="47" t="str">
        <f t="shared" si="4"/>
        <v>Dayton Audio RSS210HF-4</v>
      </c>
      <c r="C174" s="3" t="s">
        <v>301</v>
      </c>
      <c r="D174" s="3" t="s">
        <v>443</v>
      </c>
      <c r="E174" s="4" t="s">
        <v>442</v>
      </c>
      <c r="F174" s="4"/>
      <c r="G174" s="2">
        <v>4</v>
      </c>
      <c r="H174" s="2">
        <v>280</v>
      </c>
      <c r="I174" s="2">
        <v>83.5</v>
      </c>
      <c r="J174" s="2">
        <v>9</v>
      </c>
      <c r="K174" s="2">
        <v>28.3</v>
      </c>
      <c r="L174" s="25">
        <f t="shared" si="5"/>
        <v>32.281265999999995</v>
      </c>
      <c r="M174" s="2">
        <v>0.5</v>
      </c>
      <c r="N174" s="2"/>
      <c r="O174" s="2"/>
      <c r="P174" s="2"/>
      <c r="Q174" s="2"/>
      <c r="R174" s="2"/>
      <c r="S174" s="2"/>
      <c r="T174" s="2"/>
      <c r="U174" s="2"/>
      <c r="V174" s="2"/>
      <c r="W174" s="1" t="s">
        <v>496</v>
      </c>
      <c r="X174" s="13">
        <v>41431</v>
      </c>
      <c r="Z174" s="8">
        <v>0</v>
      </c>
      <c r="AA174" s="1" t="s">
        <v>4173</v>
      </c>
      <c r="AD174" s="2">
        <v>1.1399999999999999</v>
      </c>
      <c r="AE174" s="1" t="e">
        <f>IF(MATCH(B174,B175:B$630,0),TRUE, FALSE)</f>
        <v>#N/A</v>
      </c>
    </row>
    <row r="175" spans="1:31">
      <c r="A175" s="2">
        <v>10</v>
      </c>
      <c r="B175" s="47" t="str">
        <f t="shared" si="4"/>
        <v>Dayton Audio RSS265HF-4</v>
      </c>
      <c r="C175" s="3" t="s">
        <v>301</v>
      </c>
      <c r="D175" s="3" t="s">
        <v>170</v>
      </c>
      <c r="E175" s="4" t="s">
        <v>171</v>
      </c>
      <c r="F175" s="4"/>
      <c r="G175" s="2">
        <v>4</v>
      </c>
      <c r="H175" s="2">
        <v>350</v>
      </c>
      <c r="I175" s="2">
        <v>84</v>
      </c>
      <c r="J175" s="2">
        <v>12.3</v>
      </c>
      <c r="K175" s="2">
        <v>26.2</v>
      </c>
      <c r="L175" s="25">
        <f t="shared" si="5"/>
        <v>45.023871</v>
      </c>
      <c r="M175" s="2">
        <v>0.44</v>
      </c>
      <c r="N175" s="2"/>
      <c r="O175" s="2"/>
      <c r="P175" s="2"/>
      <c r="Q175" s="2"/>
      <c r="R175" s="2"/>
      <c r="S175" s="2"/>
      <c r="T175" s="2"/>
      <c r="U175" s="2"/>
      <c r="V175" s="2"/>
      <c r="W175" s="1" t="s">
        <v>496</v>
      </c>
      <c r="X175" s="13">
        <v>41431</v>
      </c>
      <c r="Z175" s="8">
        <v>0</v>
      </c>
      <c r="AA175" s="1" t="s">
        <v>4173</v>
      </c>
      <c r="AD175" s="2">
        <v>1.59</v>
      </c>
      <c r="AE175" s="1" t="e">
        <f>IF(MATCH(B175,B176:B$630,0),TRUE, FALSE)</f>
        <v>#N/A</v>
      </c>
    </row>
    <row r="176" spans="1:31">
      <c r="A176" s="2">
        <v>10</v>
      </c>
      <c r="B176" s="47" t="str">
        <f t="shared" si="4"/>
        <v>Dayton Audio RSS265HO-4</v>
      </c>
      <c r="C176" s="3" t="s">
        <v>301</v>
      </c>
      <c r="D176" s="3" t="s">
        <v>172</v>
      </c>
      <c r="E176" s="4" t="s">
        <v>173</v>
      </c>
      <c r="F176" s="4"/>
      <c r="G176" s="2">
        <v>4</v>
      </c>
      <c r="H176" s="2">
        <v>600</v>
      </c>
      <c r="I176" s="2">
        <v>84</v>
      </c>
      <c r="J176" s="2">
        <v>12.3</v>
      </c>
      <c r="K176" s="2">
        <v>30.3</v>
      </c>
      <c r="L176" s="25">
        <f t="shared" si="5"/>
        <v>22.936689000000001</v>
      </c>
      <c r="M176" s="2">
        <v>0.37</v>
      </c>
      <c r="N176" s="2"/>
      <c r="O176" s="2"/>
      <c r="P176" s="2"/>
      <c r="Q176" s="2"/>
      <c r="R176" s="2"/>
      <c r="S176" s="2"/>
      <c r="T176" s="2"/>
      <c r="U176" s="2"/>
      <c r="V176" s="2"/>
      <c r="W176" s="1" t="s">
        <v>496</v>
      </c>
      <c r="X176" s="13">
        <v>41431</v>
      </c>
      <c r="Z176" s="8">
        <v>0</v>
      </c>
      <c r="AA176" s="1" t="s">
        <v>4173</v>
      </c>
      <c r="AD176" s="2">
        <v>0.81</v>
      </c>
      <c r="AE176" s="1" t="e">
        <f>IF(MATCH(B176,B177:B$630,0),TRUE, FALSE)</f>
        <v>#N/A</v>
      </c>
    </row>
    <row r="177" spans="1:31">
      <c r="A177" s="2">
        <v>12</v>
      </c>
      <c r="B177" s="47" t="str">
        <f t="shared" si="4"/>
        <v>Dayton Audio RSS315HF-4</v>
      </c>
      <c r="C177" s="3" t="s">
        <v>301</v>
      </c>
      <c r="D177" s="3" t="s">
        <v>202</v>
      </c>
      <c r="E177" s="4" t="s">
        <v>203</v>
      </c>
      <c r="F177" s="4"/>
      <c r="G177" s="2">
        <v>4</v>
      </c>
      <c r="H177" s="2">
        <v>400</v>
      </c>
      <c r="I177" s="2">
        <v>86</v>
      </c>
      <c r="J177" s="2">
        <v>14.3</v>
      </c>
      <c r="K177" s="2">
        <v>25</v>
      </c>
      <c r="L177" s="25">
        <f t="shared" si="5"/>
        <v>85.233868999999999</v>
      </c>
      <c r="M177" s="2">
        <v>0.49</v>
      </c>
      <c r="N177" s="2"/>
      <c r="O177" s="2"/>
      <c r="P177" s="2"/>
      <c r="Q177" s="2"/>
      <c r="R177" s="2"/>
      <c r="S177" s="2"/>
      <c r="T177" s="2"/>
      <c r="U177" s="2"/>
      <c r="V177" s="2"/>
      <c r="W177" s="1" t="s">
        <v>496</v>
      </c>
      <c r="X177" s="13">
        <v>41431</v>
      </c>
      <c r="Z177" s="8">
        <v>0</v>
      </c>
      <c r="AA177" s="1" t="s">
        <v>4173</v>
      </c>
      <c r="AD177" s="2">
        <v>3.01</v>
      </c>
      <c r="AE177" s="1" t="e">
        <f>IF(MATCH(B177,B178:B$630,0),TRUE, FALSE)</f>
        <v>#N/A</v>
      </c>
    </row>
    <row r="178" spans="1:31">
      <c r="A178" s="2">
        <v>12</v>
      </c>
      <c r="B178" s="47" t="str">
        <f t="shared" si="4"/>
        <v>Dayton Audio RSS315HO-4</v>
      </c>
      <c r="C178" s="3" t="s">
        <v>301</v>
      </c>
      <c r="D178" s="3" t="s">
        <v>204</v>
      </c>
      <c r="E178" s="4" t="s">
        <v>205</v>
      </c>
      <c r="F178" s="4"/>
      <c r="G178" s="2">
        <v>4</v>
      </c>
      <c r="H178" s="2">
        <v>700</v>
      </c>
      <c r="I178" s="2">
        <v>85</v>
      </c>
      <c r="J178" s="2">
        <v>12.3</v>
      </c>
      <c r="K178" s="2">
        <v>31.6</v>
      </c>
      <c r="L178" s="25">
        <f t="shared" si="5"/>
        <v>33.413941999999999</v>
      </c>
      <c r="M178" s="2">
        <v>0.41</v>
      </c>
      <c r="N178" s="2"/>
      <c r="O178" s="2"/>
      <c r="P178" s="2"/>
      <c r="Q178" s="2"/>
      <c r="R178" s="2"/>
      <c r="S178" s="2"/>
      <c r="T178" s="2"/>
      <c r="U178" s="2"/>
      <c r="V178" s="2"/>
      <c r="W178" s="1" t="s">
        <v>496</v>
      </c>
      <c r="X178" s="13">
        <v>41431</v>
      </c>
      <c r="Z178" s="8">
        <v>0</v>
      </c>
      <c r="AA178" s="1" t="s">
        <v>4173</v>
      </c>
      <c r="AD178" s="2">
        <v>1.18</v>
      </c>
      <c r="AE178" s="1" t="e">
        <f>IF(MATCH(B178,B179:B$630,0),TRUE, FALSE)</f>
        <v>#N/A</v>
      </c>
    </row>
    <row r="179" spans="1:31">
      <c r="A179" s="2">
        <v>12</v>
      </c>
      <c r="B179" s="47" t="str">
        <f t="shared" si="4"/>
        <v>Dayton Audio RSS315HO-44</v>
      </c>
      <c r="C179" s="3" t="s">
        <v>301</v>
      </c>
      <c r="D179" s="3" t="s">
        <v>445</v>
      </c>
      <c r="E179" s="4" t="s">
        <v>444</v>
      </c>
      <c r="F179" s="4"/>
      <c r="G179" s="2">
        <v>2</v>
      </c>
      <c r="H179" s="2">
        <v>700</v>
      </c>
      <c r="I179" s="2">
        <v>83.2</v>
      </c>
      <c r="J179" s="2">
        <v>14</v>
      </c>
      <c r="K179" s="2">
        <v>20.9</v>
      </c>
      <c r="L179" s="25">
        <f t="shared" si="5"/>
        <v>60.031828000000004</v>
      </c>
      <c r="M179" s="2">
        <v>0.38</v>
      </c>
      <c r="N179" s="2"/>
      <c r="O179" s="2"/>
      <c r="P179" s="2"/>
      <c r="Q179" s="2"/>
      <c r="R179" s="2"/>
      <c r="S179" s="2"/>
      <c r="T179" s="2"/>
      <c r="U179" s="2"/>
      <c r="V179" s="2"/>
      <c r="W179" s="1" t="s">
        <v>496</v>
      </c>
      <c r="X179" s="13">
        <v>41431</v>
      </c>
      <c r="Z179" s="8">
        <v>0</v>
      </c>
      <c r="AA179" s="1" t="s">
        <v>4173</v>
      </c>
      <c r="AD179" s="2">
        <v>2.12</v>
      </c>
      <c r="AE179" s="1" t="e">
        <f>IF(MATCH(B179,B180:B$630,0),TRUE, FALSE)</f>
        <v>#N/A</v>
      </c>
    </row>
    <row r="180" spans="1:31">
      <c r="A180" s="2">
        <v>15</v>
      </c>
      <c r="B180" s="47" t="str">
        <f t="shared" si="4"/>
        <v>Dayton Audio RSS390HF-4</v>
      </c>
      <c r="C180" s="3" t="s">
        <v>301</v>
      </c>
      <c r="D180" s="3" t="s">
        <v>226</v>
      </c>
      <c r="E180" s="4" t="s">
        <v>227</v>
      </c>
      <c r="F180" s="4"/>
      <c r="G180" s="2">
        <v>4</v>
      </c>
      <c r="H180" s="2">
        <v>500</v>
      </c>
      <c r="I180" s="2">
        <v>87</v>
      </c>
      <c r="J180" s="2">
        <v>14</v>
      </c>
      <c r="K180" s="2">
        <v>18</v>
      </c>
      <c r="L180" s="25">
        <f t="shared" si="5"/>
        <v>281.75315499999999</v>
      </c>
      <c r="M180" s="2">
        <v>0.42</v>
      </c>
      <c r="N180" s="2"/>
      <c r="O180" s="2"/>
      <c r="P180" s="2"/>
      <c r="Q180" s="2"/>
      <c r="R180" s="2"/>
      <c r="S180" s="2"/>
      <c r="T180" s="2"/>
      <c r="U180" s="2"/>
      <c r="V180" s="2"/>
      <c r="W180" s="1" t="s">
        <v>496</v>
      </c>
      <c r="X180" s="13">
        <v>41431</v>
      </c>
      <c r="Z180" s="8">
        <v>0</v>
      </c>
      <c r="AA180" s="1" t="s">
        <v>4173</v>
      </c>
      <c r="AD180" s="2">
        <v>9.9499999999999993</v>
      </c>
      <c r="AE180" s="1" t="e">
        <f>IF(MATCH(B180,B181:B$630,0),TRUE, FALSE)</f>
        <v>#N/A</v>
      </c>
    </row>
    <row r="181" spans="1:31">
      <c r="A181" s="2">
        <v>15</v>
      </c>
      <c r="B181" s="47" t="str">
        <f t="shared" si="4"/>
        <v>Dayton Audio RSS390HO-4</v>
      </c>
      <c r="C181" s="3" t="s">
        <v>301</v>
      </c>
      <c r="D181" s="3" t="s">
        <v>228</v>
      </c>
      <c r="E181" s="4" t="s">
        <v>229</v>
      </c>
      <c r="F181" s="4"/>
      <c r="G181" s="2">
        <v>4</v>
      </c>
      <c r="H181" s="2">
        <v>800</v>
      </c>
      <c r="I181" s="2">
        <v>87</v>
      </c>
      <c r="J181" s="2">
        <v>12</v>
      </c>
      <c r="K181" s="2">
        <v>24.2</v>
      </c>
      <c r="L181" s="25">
        <f t="shared" si="5"/>
        <v>109.586403</v>
      </c>
      <c r="M181" s="2">
        <v>0.39</v>
      </c>
      <c r="N181" s="2"/>
      <c r="O181" s="2"/>
      <c r="P181" s="2"/>
      <c r="Q181" s="2"/>
      <c r="R181" s="2"/>
      <c r="S181" s="2"/>
      <c r="T181" s="2"/>
      <c r="U181" s="2"/>
      <c r="V181" s="2"/>
      <c r="W181" s="1" t="s">
        <v>496</v>
      </c>
      <c r="X181" s="13">
        <v>41431</v>
      </c>
      <c r="Z181" s="8">
        <v>0</v>
      </c>
      <c r="AA181" s="1" t="s">
        <v>4173</v>
      </c>
      <c r="AD181" s="2">
        <v>3.87</v>
      </c>
      <c r="AE181" s="1" t="e">
        <f>IF(MATCH(B181,B182:B$630,0),TRUE, FALSE)</f>
        <v>#N/A</v>
      </c>
    </row>
    <row r="182" spans="1:31">
      <c r="A182" s="2">
        <v>15</v>
      </c>
      <c r="B182" s="47" t="str">
        <f t="shared" si="4"/>
        <v>Dayton Audio DCS380-4</v>
      </c>
      <c r="C182" s="3" t="s">
        <v>301</v>
      </c>
      <c r="D182" s="3" t="s">
        <v>447</v>
      </c>
      <c r="E182" s="4" t="s">
        <v>446</v>
      </c>
      <c r="F182" s="4"/>
      <c r="G182" s="2">
        <v>4</v>
      </c>
      <c r="H182" s="2">
        <v>250</v>
      </c>
      <c r="I182" s="2">
        <v>89</v>
      </c>
      <c r="J182" s="2">
        <v>8.4</v>
      </c>
      <c r="K182" s="2">
        <v>22.9</v>
      </c>
      <c r="L182" s="25">
        <f t="shared" si="5"/>
        <v>233.897594</v>
      </c>
      <c r="M182" s="2">
        <v>0.5</v>
      </c>
      <c r="N182" s="2"/>
      <c r="O182" s="2"/>
      <c r="P182" s="2"/>
      <c r="Q182" s="2"/>
      <c r="R182" s="2"/>
      <c r="S182" s="2"/>
      <c r="T182" s="2"/>
      <c r="U182" s="2"/>
      <c r="V182" s="2"/>
      <c r="W182" s="1" t="s">
        <v>496</v>
      </c>
      <c r="X182" s="13">
        <v>41431</v>
      </c>
      <c r="Z182" s="8">
        <v>0</v>
      </c>
      <c r="AA182" s="1" t="s">
        <v>4173</v>
      </c>
      <c r="AD182" s="2">
        <v>8.26</v>
      </c>
      <c r="AE182" s="1" t="e">
        <f>IF(MATCH(B182,B183:B$630,0),TRUE, FALSE)</f>
        <v>#N/A</v>
      </c>
    </row>
    <row r="183" spans="1:31">
      <c r="A183" s="2">
        <v>18</v>
      </c>
      <c r="B183" s="47" t="str">
        <f t="shared" si="4"/>
        <v>Dayton Audio DCS450-4</v>
      </c>
      <c r="C183" s="3" t="s">
        <v>301</v>
      </c>
      <c r="D183" s="3" t="s">
        <v>449</v>
      </c>
      <c r="E183" s="4" t="s">
        <v>448</v>
      </c>
      <c r="F183" s="4"/>
      <c r="G183" s="2">
        <v>4</v>
      </c>
      <c r="H183" s="2">
        <v>300</v>
      </c>
      <c r="I183" s="2">
        <v>91</v>
      </c>
      <c r="J183" s="2">
        <v>8.25</v>
      </c>
      <c r="K183" s="2">
        <v>24.9</v>
      </c>
      <c r="L183" s="25">
        <f t="shared" si="5"/>
        <v>280.05414100000002</v>
      </c>
      <c r="M183" s="2">
        <v>0.47</v>
      </c>
      <c r="N183" s="2"/>
      <c r="O183" s="2"/>
      <c r="P183" s="2"/>
      <c r="Q183" s="2"/>
      <c r="R183" s="2"/>
      <c r="S183" s="2"/>
      <c r="T183" s="2"/>
      <c r="U183" s="2"/>
      <c r="V183" s="2"/>
      <c r="W183" s="1" t="s">
        <v>496</v>
      </c>
      <c r="X183" s="13">
        <v>41431</v>
      </c>
      <c r="Z183" s="8">
        <v>0</v>
      </c>
      <c r="AA183" s="1" t="s">
        <v>4173</v>
      </c>
      <c r="AD183" s="2">
        <v>9.89</v>
      </c>
      <c r="AE183" s="1" t="e">
        <f>IF(MATCH(B183,B184:B$630,0),TRUE, FALSE)</f>
        <v>#N/A</v>
      </c>
    </row>
    <row r="184" spans="1:31">
      <c r="A184" s="2">
        <v>8</v>
      </c>
      <c r="B184" s="47" t="str">
        <f t="shared" si="4"/>
        <v>Dayton Audio SD215A-88 DVC</v>
      </c>
      <c r="C184" s="3" t="s">
        <v>301</v>
      </c>
      <c r="D184" s="3" t="s">
        <v>451</v>
      </c>
      <c r="E184" s="4" t="s">
        <v>450</v>
      </c>
      <c r="F184" s="4"/>
      <c r="G184" s="2">
        <v>4</v>
      </c>
      <c r="H184" s="2">
        <v>80</v>
      </c>
      <c r="I184" s="2">
        <v>85.9</v>
      </c>
      <c r="J184" s="2">
        <v>6</v>
      </c>
      <c r="K184" s="2">
        <v>31</v>
      </c>
      <c r="L184" s="25">
        <f t="shared" si="5"/>
        <v>38.227815</v>
      </c>
      <c r="M184" s="2">
        <v>0.39</v>
      </c>
      <c r="N184" s="2"/>
      <c r="O184" s="2"/>
      <c r="P184" s="2"/>
      <c r="Q184" s="2"/>
      <c r="R184" s="2"/>
      <c r="S184" s="2"/>
      <c r="T184" s="2"/>
      <c r="U184" s="2"/>
      <c r="V184" s="2"/>
      <c r="W184" s="1" t="s">
        <v>496</v>
      </c>
      <c r="X184" s="13">
        <v>41431</v>
      </c>
      <c r="Z184" s="8">
        <v>0</v>
      </c>
      <c r="AA184" s="1" t="s">
        <v>4173</v>
      </c>
      <c r="AD184" s="2">
        <v>1.35</v>
      </c>
      <c r="AE184" s="1" t="e">
        <f>IF(MATCH(B184,B185:B$630,0),TRUE, FALSE)</f>
        <v>#N/A</v>
      </c>
    </row>
    <row r="185" spans="1:31">
      <c r="A185" s="2">
        <v>10</v>
      </c>
      <c r="B185" s="47" t="str">
        <f t="shared" si="4"/>
        <v>Dayton Audio SD270A-88 DVC</v>
      </c>
      <c r="C185" s="3" t="s">
        <v>301</v>
      </c>
      <c r="D185" s="3" t="s">
        <v>453</v>
      </c>
      <c r="E185" s="4" t="s">
        <v>452</v>
      </c>
      <c r="F185" s="4"/>
      <c r="G185" s="2">
        <v>4</v>
      </c>
      <c r="H185" s="2">
        <v>80</v>
      </c>
      <c r="I185" s="2">
        <v>87.8</v>
      </c>
      <c r="J185" s="2">
        <v>6</v>
      </c>
      <c r="K185" s="2">
        <v>26.2</v>
      </c>
      <c r="L185" s="25">
        <f t="shared" si="5"/>
        <v>107.60422</v>
      </c>
      <c r="M185" s="2">
        <v>0.43</v>
      </c>
      <c r="N185" s="2"/>
      <c r="O185" s="2"/>
      <c r="P185" s="2"/>
      <c r="Q185" s="2"/>
      <c r="R185" s="2"/>
      <c r="S185" s="2"/>
      <c r="T185" s="2"/>
      <c r="U185" s="2"/>
      <c r="V185" s="2"/>
      <c r="W185" s="1" t="s">
        <v>496</v>
      </c>
      <c r="X185" s="13">
        <v>41431</v>
      </c>
      <c r="Z185" s="8">
        <v>0</v>
      </c>
      <c r="AA185" s="1" t="s">
        <v>4173</v>
      </c>
      <c r="AD185" s="2">
        <v>3.8</v>
      </c>
      <c r="AE185" s="1" t="e">
        <f>IF(MATCH(B185,B186:B$630,0),TRUE, FALSE)</f>
        <v>#N/A</v>
      </c>
    </row>
    <row r="186" spans="1:31">
      <c r="A186" s="2">
        <v>12</v>
      </c>
      <c r="B186" s="47" t="str">
        <f t="shared" si="4"/>
        <v>Dayton Audio SD315A-88 DVC</v>
      </c>
      <c r="C186" s="3" t="s">
        <v>301</v>
      </c>
      <c r="D186" s="3" t="s">
        <v>455</v>
      </c>
      <c r="E186" s="4" t="s">
        <v>454</v>
      </c>
      <c r="F186" s="4"/>
      <c r="G186" s="2">
        <v>4</v>
      </c>
      <c r="H186" s="2">
        <v>120</v>
      </c>
      <c r="I186" s="2">
        <v>89.6</v>
      </c>
      <c r="J186" s="2">
        <v>7</v>
      </c>
      <c r="K186" s="2">
        <v>24.2</v>
      </c>
      <c r="L186" s="25">
        <f t="shared" si="5"/>
        <v>151.77858400000002</v>
      </c>
      <c r="M186" s="2">
        <v>0.33</v>
      </c>
      <c r="N186" s="2"/>
      <c r="O186" s="2"/>
      <c r="P186" s="2"/>
      <c r="Q186" s="2"/>
      <c r="R186" s="2"/>
      <c r="S186" s="2"/>
      <c r="T186" s="2"/>
      <c r="U186" s="2"/>
      <c r="V186" s="2"/>
      <c r="W186" s="1" t="s">
        <v>496</v>
      </c>
      <c r="X186" s="13">
        <v>41431</v>
      </c>
      <c r="Z186" s="8">
        <v>0</v>
      </c>
      <c r="AA186" s="1" t="s">
        <v>4173</v>
      </c>
      <c r="AD186" s="2">
        <v>5.36</v>
      </c>
      <c r="AE186" s="1" t="e">
        <f>IF(MATCH(B186,B187:B$630,0),TRUE, FALSE)</f>
        <v>#N/A</v>
      </c>
    </row>
    <row r="187" spans="1:31">
      <c r="A187" s="2">
        <v>5.25</v>
      </c>
      <c r="B187" s="47" t="str">
        <f t="shared" si="4"/>
        <v>Dynavox LW5005PMR</v>
      </c>
      <c r="C187" s="3" t="s">
        <v>47</v>
      </c>
      <c r="D187" s="3" t="s">
        <v>46</v>
      </c>
      <c r="E187" s="4" t="s">
        <v>48</v>
      </c>
      <c r="F187" s="4"/>
      <c r="G187" s="2">
        <v>8</v>
      </c>
      <c r="H187" s="2">
        <v>100</v>
      </c>
      <c r="I187" s="2">
        <v>86</v>
      </c>
      <c r="J187" s="2">
        <v>2.4500000000000002</v>
      </c>
      <c r="K187" s="2">
        <v>55</v>
      </c>
      <c r="L187" s="25">
        <f t="shared" si="5"/>
        <v>6.7960560000000001</v>
      </c>
      <c r="M187" s="2">
        <v>0.41</v>
      </c>
      <c r="N187" s="2"/>
      <c r="O187" s="2"/>
      <c r="P187" s="2"/>
      <c r="Q187" s="2"/>
      <c r="R187" s="2"/>
      <c r="S187" s="2"/>
      <c r="T187" s="2"/>
      <c r="U187" s="2"/>
      <c r="V187" s="2"/>
      <c r="W187" s="1" t="s">
        <v>496</v>
      </c>
      <c r="X187" s="13">
        <v>41431</v>
      </c>
      <c r="Z187" s="8">
        <v>0</v>
      </c>
      <c r="AA187" s="1" t="s">
        <v>4173</v>
      </c>
      <c r="AD187" s="2">
        <v>0.24</v>
      </c>
      <c r="AE187" s="1" t="e">
        <f>IF(MATCH(B187,B188:B$630,0),TRUE, FALSE)</f>
        <v>#N/A</v>
      </c>
    </row>
    <row r="188" spans="1:31">
      <c r="A188" s="2">
        <v>6.5</v>
      </c>
      <c r="B188" s="47" t="str">
        <f t="shared" si="4"/>
        <v>Dynavox LW6004PMR</v>
      </c>
      <c r="C188" s="3" t="s">
        <v>47</v>
      </c>
      <c r="D188" s="3" t="s">
        <v>85</v>
      </c>
      <c r="E188" s="4" t="s">
        <v>86</v>
      </c>
      <c r="F188" s="4"/>
      <c r="G188" s="2">
        <v>8</v>
      </c>
      <c r="H188" s="2">
        <v>140</v>
      </c>
      <c r="I188" s="2">
        <v>87</v>
      </c>
      <c r="J188" s="2">
        <v>2.4500000000000002</v>
      </c>
      <c r="K188" s="2">
        <v>46</v>
      </c>
      <c r="L188" s="25">
        <f t="shared" si="5"/>
        <v>10.760422</v>
      </c>
      <c r="M188" s="2">
        <v>0.41</v>
      </c>
      <c r="N188" s="2"/>
      <c r="O188" s="2"/>
      <c r="P188" s="2"/>
      <c r="Q188" s="2"/>
      <c r="R188" s="2"/>
      <c r="S188" s="2"/>
      <c r="T188" s="2"/>
      <c r="U188" s="2"/>
      <c r="V188" s="2"/>
      <c r="W188" s="1" t="s">
        <v>496</v>
      </c>
      <c r="X188" s="13">
        <v>41431</v>
      </c>
      <c r="Z188" s="8">
        <v>0</v>
      </c>
      <c r="AA188" s="1" t="s">
        <v>4173</v>
      </c>
      <c r="AD188" s="2">
        <v>0.38</v>
      </c>
      <c r="AE188" s="1" t="e">
        <f>IF(MATCH(B188,B189:B$630,0),TRUE, FALSE)</f>
        <v>#N/A</v>
      </c>
    </row>
    <row r="189" spans="1:31">
      <c r="A189" s="2">
        <v>8</v>
      </c>
      <c r="B189" s="47" t="str">
        <f t="shared" si="4"/>
        <v>Dynavox LW8004PMR</v>
      </c>
      <c r="C189" s="3" t="s">
        <v>47</v>
      </c>
      <c r="D189" s="3" t="s">
        <v>130</v>
      </c>
      <c r="E189" s="4" t="s">
        <v>131</v>
      </c>
      <c r="F189" s="4"/>
      <c r="G189" s="2">
        <v>8</v>
      </c>
      <c r="H189" s="2">
        <v>150</v>
      </c>
      <c r="I189" s="2">
        <v>88</v>
      </c>
      <c r="J189" s="2">
        <v>3.4</v>
      </c>
      <c r="K189" s="2">
        <v>45</v>
      </c>
      <c r="L189" s="25">
        <f t="shared" si="5"/>
        <v>29.166407</v>
      </c>
      <c r="M189" s="2">
        <v>0.59</v>
      </c>
      <c r="N189" s="2"/>
      <c r="O189" s="2"/>
      <c r="P189" s="2"/>
      <c r="Q189" s="2"/>
      <c r="R189" s="2"/>
      <c r="S189" s="2"/>
      <c r="T189" s="2"/>
      <c r="U189" s="2"/>
      <c r="V189" s="2"/>
      <c r="W189" s="1" t="s">
        <v>496</v>
      </c>
      <c r="X189" s="13">
        <v>41431</v>
      </c>
      <c r="Z189" s="8">
        <v>0</v>
      </c>
      <c r="AA189" s="1" t="s">
        <v>4173</v>
      </c>
      <c r="AD189" s="2">
        <v>1.03</v>
      </c>
      <c r="AE189" s="1" t="e">
        <f>IF(MATCH(B189,B190:B$630,0),TRUE, FALSE)</f>
        <v>#N/A</v>
      </c>
    </row>
    <row r="190" spans="1:31">
      <c r="A190" s="2">
        <v>5.25</v>
      </c>
      <c r="B190" s="47" t="str">
        <f t="shared" si="4"/>
        <v>Aurum Cantus AC-130F1</v>
      </c>
      <c r="C190" s="3" t="s">
        <v>34</v>
      </c>
      <c r="D190" s="3" t="s">
        <v>33</v>
      </c>
      <c r="E190" s="4" t="s">
        <v>35</v>
      </c>
      <c r="F190" s="4"/>
      <c r="G190" s="2">
        <v>8</v>
      </c>
      <c r="H190" s="2">
        <v>60</v>
      </c>
      <c r="I190" s="2">
        <v>89</v>
      </c>
      <c r="J190" s="2">
        <v>5</v>
      </c>
      <c r="K190" s="2">
        <v>38</v>
      </c>
      <c r="L190" s="25">
        <f t="shared" si="5"/>
        <v>30.015914000000002</v>
      </c>
      <c r="M190" s="2">
        <v>0.28999999999999998</v>
      </c>
      <c r="N190" s="2"/>
      <c r="O190" s="2"/>
      <c r="P190" s="2"/>
      <c r="Q190" s="2"/>
      <c r="R190" s="2"/>
      <c r="S190" s="2"/>
      <c r="T190" s="2"/>
      <c r="U190" s="2"/>
      <c r="V190" s="2"/>
      <c r="W190" s="1" t="s">
        <v>496</v>
      </c>
      <c r="X190" s="13">
        <v>41431</v>
      </c>
      <c r="Z190" s="8">
        <v>0</v>
      </c>
      <c r="AA190" s="1" t="s">
        <v>4173</v>
      </c>
      <c r="AD190" s="2">
        <v>1.06</v>
      </c>
      <c r="AE190" s="1" t="e">
        <f>IF(MATCH(B190,B191:B$630,0),TRUE, FALSE)</f>
        <v>#N/A</v>
      </c>
    </row>
    <row r="191" spans="1:31">
      <c r="A191" s="2">
        <v>5.25</v>
      </c>
      <c r="B191" s="47" t="str">
        <f t="shared" si="4"/>
        <v>Aurum Cantus AC-130MKII</v>
      </c>
      <c r="C191" s="3" t="s">
        <v>34</v>
      </c>
      <c r="D191" s="3" t="s">
        <v>36</v>
      </c>
      <c r="E191" s="4" t="s">
        <v>37</v>
      </c>
      <c r="F191" s="4"/>
      <c r="G191" s="2">
        <v>8</v>
      </c>
      <c r="H191" s="2">
        <v>60</v>
      </c>
      <c r="I191" s="2">
        <v>90</v>
      </c>
      <c r="J191" s="2">
        <v>5</v>
      </c>
      <c r="K191" s="2">
        <v>38</v>
      </c>
      <c r="L191" s="25">
        <f t="shared" si="5"/>
        <v>26.901054999999999</v>
      </c>
      <c r="M191" s="2">
        <v>0.28000000000000003</v>
      </c>
      <c r="N191" s="2"/>
      <c r="O191" s="2"/>
      <c r="P191" s="2"/>
      <c r="Q191" s="2"/>
      <c r="R191" s="2"/>
      <c r="S191" s="2"/>
      <c r="T191" s="2"/>
      <c r="U191" s="2"/>
      <c r="V191" s="2"/>
      <c r="W191" s="1" t="s">
        <v>496</v>
      </c>
      <c r="X191" s="13">
        <v>41431</v>
      </c>
      <c r="Z191" s="8">
        <v>0</v>
      </c>
      <c r="AA191" s="1" t="s">
        <v>4173</v>
      </c>
      <c r="AD191" s="2">
        <v>0.95</v>
      </c>
      <c r="AE191" s="1" t="e">
        <f>IF(MATCH(B191,B192:B$630,0),TRUE, FALSE)</f>
        <v>#N/A</v>
      </c>
    </row>
    <row r="192" spans="1:31">
      <c r="A192" s="2">
        <v>6.5</v>
      </c>
      <c r="B192" s="47" t="str">
        <f t="shared" si="4"/>
        <v>Aurum Cantus AC-165</v>
      </c>
      <c r="C192" s="3" t="s">
        <v>34</v>
      </c>
      <c r="D192" s="3" t="s">
        <v>77</v>
      </c>
      <c r="E192" s="4" t="s">
        <v>78</v>
      </c>
      <c r="F192" s="4"/>
      <c r="G192" s="2">
        <v>8</v>
      </c>
      <c r="H192" s="2">
        <v>60</v>
      </c>
      <c r="I192" s="2">
        <v>89</v>
      </c>
      <c r="J192" s="2">
        <v>5</v>
      </c>
      <c r="K192" s="2">
        <v>32</v>
      </c>
      <c r="L192" s="25">
        <f t="shared" si="5"/>
        <v>55.217954999999996</v>
      </c>
      <c r="M192" s="2">
        <v>0.32</v>
      </c>
      <c r="N192" s="2"/>
      <c r="O192" s="2"/>
      <c r="P192" s="2"/>
      <c r="Q192" s="2"/>
      <c r="R192" s="2"/>
      <c r="S192" s="2"/>
      <c r="T192" s="2"/>
      <c r="U192" s="2"/>
      <c r="V192" s="2"/>
      <c r="W192" s="1" t="s">
        <v>496</v>
      </c>
      <c r="X192" s="13">
        <v>41431</v>
      </c>
      <c r="Z192" s="8">
        <v>0</v>
      </c>
      <c r="AA192" s="1" t="s">
        <v>4173</v>
      </c>
      <c r="AD192" s="2">
        <v>1.95</v>
      </c>
      <c r="AE192" s="1" t="e">
        <f>IF(MATCH(B192,B193:B$630,0),TRUE, FALSE)</f>
        <v>#N/A</v>
      </c>
    </row>
    <row r="193" spans="1:31">
      <c r="A193" s="2">
        <v>7</v>
      </c>
      <c r="B193" s="47" t="str">
        <f t="shared" si="4"/>
        <v>Aurum Cantus AC-180F1</v>
      </c>
      <c r="C193" s="3" t="s">
        <v>34</v>
      </c>
      <c r="D193" s="3" t="s">
        <v>106</v>
      </c>
      <c r="E193" s="4" t="s">
        <v>107</v>
      </c>
      <c r="F193" s="4"/>
      <c r="G193" s="2">
        <v>8</v>
      </c>
      <c r="H193" s="2">
        <v>80</v>
      </c>
      <c r="I193" s="2">
        <v>90</v>
      </c>
      <c r="J193" s="2">
        <v>6</v>
      </c>
      <c r="K193" s="2">
        <v>30</v>
      </c>
      <c r="L193" s="25">
        <f t="shared" si="5"/>
        <v>67.960560000000001</v>
      </c>
      <c r="M193" s="2">
        <v>0.28999999999999998</v>
      </c>
      <c r="N193" s="2"/>
      <c r="O193" s="2"/>
      <c r="P193" s="2"/>
      <c r="Q193" s="2"/>
      <c r="R193" s="2"/>
      <c r="S193" s="2"/>
      <c r="T193" s="2"/>
      <c r="U193" s="2"/>
      <c r="V193" s="2"/>
      <c r="W193" s="1" t="s">
        <v>496</v>
      </c>
      <c r="X193" s="13">
        <v>41431</v>
      </c>
      <c r="Z193" s="8">
        <v>0</v>
      </c>
      <c r="AA193" s="1" t="s">
        <v>4173</v>
      </c>
      <c r="AD193" s="2">
        <v>2.4</v>
      </c>
      <c r="AE193" s="1" t="e">
        <f>IF(MATCH(B193,B194:B$630,0),TRUE, FALSE)</f>
        <v>#N/A</v>
      </c>
    </row>
    <row r="194" spans="1:31">
      <c r="A194" s="2">
        <v>7</v>
      </c>
      <c r="B194" s="47" t="str">
        <f t="shared" si="4"/>
        <v>Aurum Cantus AC-180F1S DVC</v>
      </c>
      <c r="C194" s="3" t="s">
        <v>34</v>
      </c>
      <c r="D194" s="3" t="s">
        <v>456</v>
      </c>
      <c r="E194" s="4" t="s">
        <v>121</v>
      </c>
      <c r="F194" s="4"/>
      <c r="G194" s="2" t="s">
        <v>327</v>
      </c>
      <c r="H194" s="2">
        <v>80</v>
      </c>
      <c r="I194" s="2">
        <v>90</v>
      </c>
      <c r="J194" s="2">
        <v>6</v>
      </c>
      <c r="K194" s="2">
        <v>36</v>
      </c>
      <c r="L194" s="25">
        <f t="shared" si="5"/>
        <v>59.748658999999996</v>
      </c>
      <c r="M194" s="2">
        <v>0.43</v>
      </c>
      <c r="N194" s="2"/>
      <c r="O194" s="2"/>
      <c r="P194" s="2"/>
      <c r="Q194" s="2"/>
      <c r="R194" s="2"/>
      <c r="S194" s="2"/>
      <c r="T194" s="2"/>
      <c r="U194" s="2"/>
      <c r="V194" s="2"/>
      <c r="W194" s="1" t="s">
        <v>496</v>
      </c>
      <c r="X194" s="13">
        <v>41431</v>
      </c>
      <c r="Z194" s="8">
        <v>0</v>
      </c>
      <c r="AA194" s="1" t="s">
        <v>4173</v>
      </c>
      <c r="AD194" s="2">
        <v>2.11</v>
      </c>
      <c r="AE194" s="1" t="e">
        <f>IF(MATCH(B194,B195:B$630,0),TRUE, FALSE)</f>
        <v>#N/A</v>
      </c>
    </row>
    <row r="195" spans="1:31">
      <c r="A195" s="2">
        <v>8</v>
      </c>
      <c r="B195" s="47" t="str">
        <f t="shared" ref="B195:B258" si="6">CONCATENATE(C195,CHAR(32),D195)</f>
        <v>Aurum Cantus AC-200MKII</v>
      </c>
      <c r="C195" s="3" t="s">
        <v>34</v>
      </c>
      <c r="D195" s="3" t="s">
        <v>122</v>
      </c>
      <c r="E195" s="4" t="s">
        <v>123</v>
      </c>
      <c r="F195" s="4"/>
      <c r="G195" s="2">
        <v>8</v>
      </c>
      <c r="H195" s="2">
        <v>200</v>
      </c>
      <c r="I195" s="2">
        <v>90</v>
      </c>
      <c r="J195" s="2">
        <v>8</v>
      </c>
      <c r="K195" s="2">
        <v>26</v>
      </c>
      <c r="L195" s="25">
        <f t="shared" ref="L195:L237" si="7">AD195*28.3169</f>
        <v>69.942743000000007</v>
      </c>
      <c r="M195" s="2">
        <v>0.18</v>
      </c>
      <c r="N195" s="2"/>
      <c r="O195" s="2"/>
      <c r="P195" s="2"/>
      <c r="Q195" s="2"/>
      <c r="R195" s="2"/>
      <c r="S195" s="2"/>
      <c r="T195" s="2"/>
      <c r="U195" s="2"/>
      <c r="V195" s="2"/>
      <c r="W195" s="1" t="s">
        <v>496</v>
      </c>
      <c r="X195" s="13">
        <v>41431</v>
      </c>
      <c r="Z195" s="8">
        <v>0</v>
      </c>
      <c r="AA195" s="1" t="s">
        <v>4173</v>
      </c>
      <c r="AD195" s="2">
        <v>2.4700000000000002</v>
      </c>
      <c r="AE195" s="1" t="e">
        <f>IF(MATCH(B195,B196:B$630,0),TRUE, FALSE)</f>
        <v>#N/A</v>
      </c>
    </row>
    <row r="196" spans="1:31">
      <c r="A196" s="2">
        <v>10</v>
      </c>
      <c r="B196" s="47" t="str">
        <f t="shared" si="6"/>
        <v>Aurum Cantus AC-250MKII</v>
      </c>
      <c r="C196" s="3" t="s">
        <v>34</v>
      </c>
      <c r="D196" s="3" t="s">
        <v>163</v>
      </c>
      <c r="E196" s="4" t="s">
        <v>164</v>
      </c>
      <c r="F196" s="4"/>
      <c r="G196" s="2">
        <v>8</v>
      </c>
      <c r="H196" s="2">
        <v>200</v>
      </c>
      <c r="I196" s="2">
        <v>90</v>
      </c>
      <c r="J196" s="2">
        <v>8</v>
      </c>
      <c r="K196" s="2">
        <v>23</v>
      </c>
      <c r="L196" s="25">
        <f t="shared" si="7"/>
        <v>194.25393400000002</v>
      </c>
      <c r="M196" s="2">
        <v>0.41</v>
      </c>
      <c r="N196" s="2"/>
      <c r="O196" s="2"/>
      <c r="P196" s="2"/>
      <c r="Q196" s="2"/>
      <c r="R196" s="2"/>
      <c r="S196" s="2"/>
      <c r="T196" s="2"/>
      <c r="U196" s="2"/>
      <c r="V196" s="2"/>
      <c r="W196" s="1" t="s">
        <v>496</v>
      </c>
      <c r="X196" s="13">
        <v>41431</v>
      </c>
      <c r="Z196" s="8">
        <v>0</v>
      </c>
      <c r="AA196" s="1" t="s">
        <v>4173</v>
      </c>
      <c r="AD196" s="2">
        <v>6.86</v>
      </c>
      <c r="AE196" s="1" t="e">
        <f>IF(MATCH(B196,B197:B$630,0),TRUE, FALSE)</f>
        <v>#N/A</v>
      </c>
    </row>
    <row r="197" spans="1:31">
      <c r="A197" s="2">
        <v>7</v>
      </c>
      <c r="B197" s="47" t="str">
        <f t="shared" si="6"/>
        <v>Usher 8945A</v>
      </c>
      <c r="C197" s="3" t="s">
        <v>114</v>
      </c>
      <c r="D197" s="3" t="s">
        <v>115</v>
      </c>
      <c r="E197" s="4" t="s">
        <v>116</v>
      </c>
      <c r="F197" s="4"/>
      <c r="G197" s="2">
        <v>8</v>
      </c>
      <c r="H197" s="2">
        <v>80</v>
      </c>
      <c r="I197" s="2">
        <v>87</v>
      </c>
      <c r="J197" s="2">
        <v>6</v>
      </c>
      <c r="K197" s="2">
        <v>35</v>
      </c>
      <c r="L197" s="25">
        <f t="shared" si="7"/>
        <v>34.263449000000001</v>
      </c>
      <c r="M197" s="2">
        <v>0.31</v>
      </c>
      <c r="N197" s="2"/>
      <c r="O197" s="2"/>
      <c r="P197" s="2"/>
      <c r="Q197" s="2"/>
      <c r="R197" s="2"/>
      <c r="S197" s="2"/>
      <c r="T197" s="2"/>
      <c r="U197" s="2"/>
      <c r="V197" s="2"/>
      <c r="W197" s="1" t="s">
        <v>496</v>
      </c>
      <c r="X197" s="13">
        <v>41431</v>
      </c>
      <c r="Z197" s="8">
        <v>0</v>
      </c>
      <c r="AA197" s="1" t="s">
        <v>4173</v>
      </c>
      <c r="AD197" s="2">
        <v>1.21</v>
      </c>
      <c r="AE197" s="1" t="e">
        <f>IF(MATCH(B197,B198:B$630,0),TRUE, FALSE)</f>
        <v>#N/A</v>
      </c>
    </row>
    <row r="198" spans="1:31">
      <c r="A198" s="2">
        <v>7</v>
      </c>
      <c r="B198" s="47" t="str">
        <f t="shared" si="6"/>
        <v>Usher 8948A</v>
      </c>
      <c r="C198" s="3" t="s">
        <v>114</v>
      </c>
      <c r="D198" s="3" t="s">
        <v>117</v>
      </c>
      <c r="E198" s="4" t="s">
        <v>118</v>
      </c>
      <c r="F198" s="4"/>
      <c r="G198" s="2">
        <v>8</v>
      </c>
      <c r="H198" s="2">
        <v>70</v>
      </c>
      <c r="I198" s="2">
        <v>87</v>
      </c>
      <c r="J198" s="2">
        <v>6</v>
      </c>
      <c r="K198" s="2">
        <v>45</v>
      </c>
      <c r="L198" s="25">
        <f t="shared" si="7"/>
        <v>19.538660999999998</v>
      </c>
      <c r="M198" s="2">
        <v>0.38</v>
      </c>
      <c r="N198" s="2"/>
      <c r="O198" s="2"/>
      <c r="P198" s="2"/>
      <c r="Q198" s="2"/>
      <c r="R198" s="2"/>
      <c r="S198" s="2"/>
      <c r="T198" s="2"/>
      <c r="U198" s="2"/>
      <c r="V198" s="2"/>
      <c r="W198" s="1" t="s">
        <v>496</v>
      </c>
      <c r="X198" s="13">
        <v>41431</v>
      </c>
      <c r="Z198" s="8">
        <v>0</v>
      </c>
      <c r="AA198" s="1" t="s">
        <v>4173</v>
      </c>
      <c r="AD198" s="2">
        <v>0.69</v>
      </c>
      <c r="AE198" s="1" t="e">
        <f>IF(MATCH(B198,B199:B$630,0),TRUE, FALSE)</f>
        <v>#N/A</v>
      </c>
    </row>
    <row r="199" spans="1:31">
      <c r="A199" s="2">
        <v>7</v>
      </c>
      <c r="B199" s="47" t="str">
        <f t="shared" si="6"/>
        <v>Usher 8836AC2</v>
      </c>
      <c r="C199" s="3" t="s">
        <v>114</v>
      </c>
      <c r="D199" s="3" t="s">
        <v>119</v>
      </c>
      <c r="E199" s="4" t="s">
        <v>120</v>
      </c>
      <c r="F199" s="4"/>
      <c r="G199" s="2">
        <v>8</v>
      </c>
      <c r="H199" s="2">
        <v>70</v>
      </c>
      <c r="I199" s="2">
        <v>87</v>
      </c>
      <c r="J199" s="2">
        <v>5</v>
      </c>
      <c r="K199" s="2">
        <v>31</v>
      </c>
      <c r="L199" s="25">
        <f t="shared" si="7"/>
        <v>46.439715999999997</v>
      </c>
      <c r="M199" s="2">
        <v>0.33</v>
      </c>
      <c r="N199" s="2"/>
      <c r="O199" s="2"/>
      <c r="P199" s="2"/>
      <c r="Q199" s="2"/>
      <c r="R199" s="2"/>
      <c r="S199" s="2"/>
      <c r="T199" s="2"/>
      <c r="U199" s="2"/>
      <c r="V199" s="2"/>
      <c r="W199" s="1" t="s">
        <v>496</v>
      </c>
      <c r="X199" s="13">
        <v>41431</v>
      </c>
      <c r="Z199" s="8">
        <v>0</v>
      </c>
      <c r="AA199" s="1" t="s">
        <v>4173</v>
      </c>
      <c r="AD199" s="2">
        <v>1.64</v>
      </c>
      <c r="AE199" s="1" t="e">
        <f>IF(MATCH(B199,B200:B$630,0),TRUE, FALSE)</f>
        <v>#N/A</v>
      </c>
    </row>
    <row r="200" spans="1:31">
      <c r="A200" s="2">
        <v>8</v>
      </c>
      <c r="B200" s="47" t="str">
        <f t="shared" si="6"/>
        <v>Usher 8137A</v>
      </c>
      <c r="C200" s="3" t="s">
        <v>114</v>
      </c>
      <c r="D200" s="3" t="s">
        <v>160</v>
      </c>
      <c r="E200" s="4" t="s">
        <v>161</v>
      </c>
      <c r="F200" s="4"/>
      <c r="G200" s="2">
        <v>8</v>
      </c>
      <c r="H200" s="2">
        <v>80</v>
      </c>
      <c r="I200" s="2">
        <v>88</v>
      </c>
      <c r="J200" s="2">
        <v>5</v>
      </c>
      <c r="K200" s="2">
        <v>33</v>
      </c>
      <c r="L200" s="25">
        <f t="shared" si="7"/>
        <v>60.881335</v>
      </c>
      <c r="M200" s="2">
        <v>0.39</v>
      </c>
      <c r="N200" s="2"/>
      <c r="O200" s="2"/>
      <c r="P200" s="2"/>
      <c r="Q200" s="2"/>
      <c r="R200" s="2"/>
      <c r="S200" s="2"/>
      <c r="T200" s="2"/>
      <c r="U200" s="2"/>
      <c r="V200" s="2"/>
      <c r="W200" s="1" t="s">
        <v>496</v>
      </c>
      <c r="X200" s="13">
        <v>41431</v>
      </c>
      <c r="Z200" s="8">
        <v>0</v>
      </c>
      <c r="AA200" s="1" t="s">
        <v>4173</v>
      </c>
      <c r="AD200" s="2">
        <v>2.15</v>
      </c>
      <c r="AE200" s="1" t="e">
        <f>IF(MATCH(B200,B201:B$630,0),TRUE, FALSE)</f>
        <v>#N/A</v>
      </c>
    </row>
    <row r="201" spans="1:31">
      <c r="A201" s="2">
        <v>10</v>
      </c>
      <c r="B201" s="47" t="str">
        <f t="shared" si="6"/>
        <v>Usher 1001A</v>
      </c>
      <c r="C201" s="3" t="s">
        <v>114</v>
      </c>
      <c r="D201" s="3" t="s">
        <v>194</v>
      </c>
      <c r="E201" s="4" t="s">
        <v>195</v>
      </c>
      <c r="F201" s="4"/>
      <c r="G201" s="2">
        <v>8</v>
      </c>
      <c r="H201" s="2">
        <v>100</v>
      </c>
      <c r="I201" s="2">
        <v>88</v>
      </c>
      <c r="J201" s="2">
        <v>5</v>
      </c>
      <c r="K201" s="2">
        <v>29</v>
      </c>
      <c r="L201" s="25">
        <f t="shared" si="7"/>
        <v>99.958657000000002</v>
      </c>
      <c r="M201" s="2">
        <v>0.39</v>
      </c>
      <c r="N201" s="2"/>
      <c r="O201" s="2"/>
      <c r="P201" s="2"/>
      <c r="Q201" s="2"/>
      <c r="R201" s="2"/>
      <c r="S201" s="2"/>
      <c r="T201" s="2"/>
      <c r="U201" s="2"/>
      <c r="V201" s="2"/>
      <c r="W201" s="1" t="s">
        <v>496</v>
      </c>
      <c r="X201" s="13">
        <v>41431</v>
      </c>
      <c r="Z201" s="8">
        <v>0</v>
      </c>
      <c r="AA201" s="1" t="s">
        <v>4173</v>
      </c>
      <c r="AD201" s="2">
        <v>3.53</v>
      </c>
      <c r="AE201" s="1" t="e">
        <f>IF(MATCH(B201,B202:B$630,0),TRUE, FALSE)</f>
        <v>#N/A</v>
      </c>
    </row>
    <row r="202" spans="1:31">
      <c r="A202" s="2">
        <v>6</v>
      </c>
      <c r="B202" s="47" t="str">
        <f t="shared" si="6"/>
        <v>Morel MW-164</v>
      </c>
      <c r="C202" s="3" t="s">
        <v>13</v>
      </c>
      <c r="D202" s="3" t="s">
        <v>73</v>
      </c>
      <c r="E202" s="4" t="s">
        <v>74</v>
      </c>
      <c r="F202" s="4"/>
      <c r="G202" s="2">
        <v>8</v>
      </c>
      <c r="H202" s="2">
        <v>150</v>
      </c>
      <c r="I202" s="2">
        <v>86</v>
      </c>
      <c r="J202" s="2">
        <v>4.25</v>
      </c>
      <c r="K202" s="2">
        <v>48</v>
      </c>
      <c r="L202" s="25">
        <f t="shared" si="7"/>
        <v>14.441619000000001</v>
      </c>
      <c r="M202" s="2">
        <v>0.55000000000000004</v>
      </c>
      <c r="N202" s="2"/>
      <c r="O202" s="2"/>
      <c r="P202" s="2"/>
      <c r="Q202" s="2"/>
      <c r="R202" s="2"/>
      <c r="S202" s="2"/>
      <c r="T202" s="2"/>
      <c r="U202" s="2"/>
      <c r="V202" s="2"/>
      <c r="W202" s="1" t="s">
        <v>496</v>
      </c>
      <c r="X202" s="13">
        <v>41431</v>
      </c>
      <c r="Z202" s="8">
        <v>0</v>
      </c>
      <c r="AA202" s="1" t="s">
        <v>4173</v>
      </c>
      <c r="AD202" s="2">
        <v>0.51</v>
      </c>
      <c r="AE202" s="1" t="e">
        <f>IF(MATCH(B202,B203:B$630,0),TRUE, FALSE)</f>
        <v>#N/A</v>
      </c>
    </row>
    <row r="203" spans="1:31">
      <c r="A203" s="2">
        <v>8</v>
      </c>
      <c r="B203" s="47" t="str">
        <f t="shared" si="6"/>
        <v>Morel MW-266</v>
      </c>
      <c r="C203" s="3" t="s">
        <v>13</v>
      </c>
      <c r="D203" s="3" t="s">
        <v>152</v>
      </c>
      <c r="E203" s="4" t="s">
        <v>153</v>
      </c>
      <c r="F203" s="4"/>
      <c r="G203" s="2">
        <v>8</v>
      </c>
      <c r="H203" s="2">
        <v>150</v>
      </c>
      <c r="I203" s="2">
        <v>89</v>
      </c>
      <c r="J203" s="2">
        <v>4.25</v>
      </c>
      <c r="K203" s="2">
        <v>29</v>
      </c>
      <c r="L203" s="25">
        <f t="shared" si="7"/>
        <v>80.136826999999997</v>
      </c>
      <c r="M203" s="2">
        <v>0.56000000000000005</v>
      </c>
      <c r="N203" s="2"/>
      <c r="O203" s="2"/>
      <c r="P203" s="2"/>
      <c r="Q203" s="2"/>
      <c r="R203" s="2"/>
      <c r="S203" s="2"/>
      <c r="T203" s="2"/>
      <c r="U203" s="2"/>
      <c r="V203" s="2"/>
      <c r="W203" s="1" t="s">
        <v>496</v>
      </c>
      <c r="X203" s="13">
        <v>41431</v>
      </c>
      <c r="Z203" s="8">
        <v>0</v>
      </c>
      <c r="AA203" s="1" t="s">
        <v>4173</v>
      </c>
      <c r="AD203" s="2">
        <v>2.83</v>
      </c>
      <c r="AE203" s="1" t="e">
        <f>IF(MATCH(B203,B204:B$630,0),TRUE, FALSE)</f>
        <v>#N/A</v>
      </c>
    </row>
    <row r="204" spans="1:31">
      <c r="A204" s="2">
        <v>10</v>
      </c>
      <c r="B204" s="47" t="str">
        <f t="shared" si="6"/>
        <v>Morel MW-1075</v>
      </c>
      <c r="C204" s="3" t="s">
        <v>13</v>
      </c>
      <c r="D204" s="3" t="s">
        <v>192</v>
      </c>
      <c r="E204" s="4" t="s">
        <v>193</v>
      </c>
      <c r="F204" s="4"/>
      <c r="G204" s="2">
        <v>8</v>
      </c>
      <c r="H204" s="2">
        <v>180</v>
      </c>
      <c r="I204" s="2">
        <v>89</v>
      </c>
      <c r="J204" s="2">
        <v>4.25</v>
      </c>
      <c r="K204" s="2">
        <v>29</v>
      </c>
      <c r="L204" s="25">
        <f t="shared" si="7"/>
        <v>178.11330100000001</v>
      </c>
      <c r="M204" s="2">
        <v>0.62</v>
      </c>
      <c r="N204" s="2"/>
      <c r="O204" s="2"/>
      <c r="P204" s="2"/>
      <c r="Q204" s="2"/>
      <c r="R204" s="2"/>
      <c r="S204" s="2"/>
      <c r="T204" s="2"/>
      <c r="U204" s="2"/>
      <c r="V204" s="2"/>
      <c r="W204" s="1" t="s">
        <v>496</v>
      </c>
      <c r="X204" s="13">
        <v>41431</v>
      </c>
      <c r="Z204" s="8">
        <v>0</v>
      </c>
      <c r="AA204" s="1" t="s">
        <v>4173</v>
      </c>
      <c r="AD204" s="2">
        <v>6.29</v>
      </c>
      <c r="AE204" s="1" t="e">
        <f>IF(MATCH(B204,B205:B$630,0),TRUE, FALSE)</f>
        <v>#N/A</v>
      </c>
    </row>
    <row r="205" spans="1:31">
      <c r="A205" s="2">
        <v>8</v>
      </c>
      <c r="B205" s="47" t="str">
        <f t="shared" si="6"/>
        <v>Morel H8.1</v>
      </c>
      <c r="C205" s="3" t="s">
        <v>13</v>
      </c>
      <c r="D205" s="3" t="s">
        <v>154</v>
      </c>
      <c r="E205" s="4" t="s">
        <v>155</v>
      </c>
      <c r="F205" s="4"/>
      <c r="G205" s="2">
        <v>8</v>
      </c>
      <c r="H205" s="2">
        <v>180</v>
      </c>
      <c r="I205" s="2">
        <v>90</v>
      </c>
      <c r="J205" s="2">
        <v>4.25</v>
      </c>
      <c r="K205" s="2">
        <v>32</v>
      </c>
      <c r="L205" s="25">
        <f t="shared" si="7"/>
        <v>65.128869999999992</v>
      </c>
      <c r="M205" s="2">
        <v>0.28999999999999998</v>
      </c>
      <c r="N205" s="2"/>
      <c r="O205" s="2"/>
      <c r="P205" s="2"/>
      <c r="Q205" s="2"/>
      <c r="R205" s="2"/>
      <c r="S205" s="2"/>
      <c r="T205" s="2"/>
      <c r="U205" s="2"/>
      <c r="V205" s="2"/>
      <c r="W205" s="1" t="s">
        <v>496</v>
      </c>
      <c r="X205" s="13">
        <v>41431</v>
      </c>
      <c r="Z205" s="8">
        <v>0</v>
      </c>
      <c r="AA205" s="1" t="s">
        <v>4173</v>
      </c>
      <c r="AD205" s="2">
        <v>2.2999999999999998</v>
      </c>
      <c r="AE205" s="1" t="e">
        <f>IF(MATCH(B205,B206:B$630,0),TRUE, FALSE)</f>
        <v>#N/A</v>
      </c>
    </row>
    <row r="206" spans="1:31">
      <c r="A206" s="2">
        <v>6</v>
      </c>
      <c r="B206" s="47" t="str">
        <f t="shared" si="6"/>
        <v>Morel Supreme SCW 636</v>
      </c>
      <c r="C206" s="3" t="s">
        <v>13</v>
      </c>
      <c r="D206" s="3" t="s">
        <v>458</v>
      </c>
      <c r="E206" s="4" t="s">
        <v>457</v>
      </c>
      <c r="F206" s="4"/>
      <c r="G206" s="2">
        <v>6</v>
      </c>
      <c r="H206" s="2">
        <v>150</v>
      </c>
      <c r="I206" s="2">
        <v>87</v>
      </c>
      <c r="J206" s="2">
        <v>5</v>
      </c>
      <c r="K206" s="2">
        <v>40</v>
      </c>
      <c r="L206" s="25">
        <f t="shared" si="7"/>
        <v>18.405985000000001</v>
      </c>
      <c r="M206" s="2">
        <v>0.28999999999999998</v>
      </c>
      <c r="N206" s="2"/>
      <c r="O206" s="2"/>
      <c r="P206" s="2"/>
      <c r="Q206" s="2"/>
      <c r="R206" s="2"/>
      <c r="S206" s="2"/>
      <c r="T206" s="2"/>
      <c r="U206" s="2"/>
      <c r="V206" s="2"/>
      <c r="W206" s="1" t="s">
        <v>496</v>
      </c>
      <c r="X206" s="13">
        <v>41431</v>
      </c>
      <c r="Z206" s="8">
        <v>0</v>
      </c>
      <c r="AA206" s="1" t="s">
        <v>4173</v>
      </c>
      <c r="AD206" s="2">
        <v>0.65</v>
      </c>
      <c r="AE206" s="1" t="e">
        <f>IF(MATCH(B206,B207:B$630,0),TRUE, FALSE)</f>
        <v>#N/A</v>
      </c>
    </row>
    <row r="207" spans="1:31">
      <c r="A207" s="2">
        <v>4</v>
      </c>
      <c r="B207" s="47" t="str">
        <f t="shared" si="6"/>
        <v>Morel EW 428</v>
      </c>
      <c r="C207" s="3" t="s">
        <v>13</v>
      </c>
      <c r="D207" s="3" t="s">
        <v>460</v>
      </c>
      <c r="E207" s="4" t="s">
        <v>459</v>
      </c>
      <c r="F207" s="4"/>
      <c r="G207" s="2">
        <v>8</v>
      </c>
      <c r="H207" s="2">
        <v>150</v>
      </c>
      <c r="I207" s="2">
        <v>87</v>
      </c>
      <c r="J207" s="2">
        <v>4.5</v>
      </c>
      <c r="K207" s="2">
        <v>62</v>
      </c>
      <c r="L207" s="25">
        <f t="shared" si="7"/>
        <v>4.8138730000000001</v>
      </c>
      <c r="M207" s="2">
        <v>0.35</v>
      </c>
      <c r="N207" s="2"/>
      <c r="O207" s="2"/>
      <c r="P207" s="2"/>
      <c r="Q207" s="2"/>
      <c r="R207" s="2"/>
      <c r="S207" s="2"/>
      <c r="T207" s="2"/>
      <c r="U207" s="2"/>
      <c r="V207" s="2"/>
      <c r="W207" s="1" t="s">
        <v>496</v>
      </c>
      <c r="X207" s="13">
        <v>41431</v>
      </c>
      <c r="Z207" s="8">
        <v>0</v>
      </c>
      <c r="AA207" s="1" t="s">
        <v>4173</v>
      </c>
      <c r="AD207" s="2">
        <v>0.17</v>
      </c>
      <c r="AE207" s="1" t="e">
        <f>IF(MATCH(B207,B208:B$630,0),TRUE, FALSE)</f>
        <v>#N/A</v>
      </c>
    </row>
    <row r="208" spans="1:31">
      <c r="A208" s="2">
        <v>5</v>
      </c>
      <c r="B208" s="47" t="str">
        <f t="shared" si="6"/>
        <v>Morel EW 536</v>
      </c>
      <c r="C208" s="3" t="s">
        <v>13</v>
      </c>
      <c r="D208" s="3" t="s">
        <v>462</v>
      </c>
      <c r="E208" s="4" t="s">
        <v>461</v>
      </c>
      <c r="F208" s="4"/>
      <c r="G208" s="2">
        <v>6</v>
      </c>
      <c r="H208" s="2">
        <v>150</v>
      </c>
      <c r="I208" s="2">
        <v>88</v>
      </c>
      <c r="J208" s="2">
        <v>5.5</v>
      </c>
      <c r="K208" s="2">
        <v>45</v>
      </c>
      <c r="L208" s="25">
        <f t="shared" si="7"/>
        <v>10.194084</v>
      </c>
      <c r="M208" s="2">
        <v>0.22</v>
      </c>
      <c r="N208" s="2"/>
      <c r="O208" s="2"/>
      <c r="P208" s="2"/>
      <c r="Q208" s="2"/>
      <c r="R208" s="2"/>
      <c r="S208" s="2"/>
      <c r="T208" s="2"/>
      <c r="U208" s="2"/>
      <c r="V208" s="2"/>
      <c r="W208" s="1" t="s">
        <v>496</v>
      </c>
      <c r="X208" s="13">
        <v>41431</v>
      </c>
      <c r="Z208" s="8">
        <v>0</v>
      </c>
      <c r="AA208" s="1" t="s">
        <v>4173</v>
      </c>
      <c r="AD208" s="2">
        <v>0.36</v>
      </c>
      <c r="AE208" s="1" t="e">
        <f>IF(MATCH(B208,B209:B$630,0),TRUE, FALSE)</f>
        <v>#N/A</v>
      </c>
    </row>
    <row r="209" spans="1:31">
      <c r="A209" s="2">
        <v>5</v>
      </c>
      <c r="B209" s="47" t="str">
        <f t="shared" si="6"/>
        <v>Morel ECW 536</v>
      </c>
      <c r="C209" s="3" t="s">
        <v>13</v>
      </c>
      <c r="D209" s="3" t="s">
        <v>464</v>
      </c>
      <c r="E209" s="4" t="s">
        <v>463</v>
      </c>
      <c r="F209" s="4"/>
      <c r="G209" s="2">
        <v>6</v>
      </c>
      <c r="H209" s="2">
        <v>150</v>
      </c>
      <c r="I209" s="2">
        <v>86</v>
      </c>
      <c r="J209" s="2">
        <v>5.5</v>
      </c>
      <c r="K209" s="2">
        <v>45</v>
      </c>
      <c r="L209" s="25">
        <f t="shared" si="7"/>
        <v>11.043591000000001</v>
      </c>
      <c r="M209" s="2">
        <v>0.31</v>
      </c>
      <c r="N209" s="2"/>
      <c r="O209" s="2"/>
      <c r="P209" s="2"/>
      <c r="Q209" s="2"/>
      <c r="R209" s="2"/>
      <c r="S209" s="2"/>
      <c r="T209" s="2"/>
      <c r="U209" s="2"/>
      <c r="V209" s="2"/>
      <c r="W209" s="1" t="s">
        <v>496</v>
      </c>
      <c r="X209" s="13">
        <v>41431</v>
      </c>
      <c r="Z209" s="8">
        <v>0</v>
      </c>
      <c r="AA209" s="1" t="s">
        <v>4173</v>
      </c>
      <c r="AD209" s="2">
        <v>0.39</v>
      </c>
      <c r="AE209" s="1" t="e">
        <f>IF(MATCH(B209,B210:B$630,0),TRUE, FALSE)</f>
        <v>#N/A</v>
      </c>
    </row>
    <row r="210" spans="1:31">
      <c r="A210" s="2">
        <v>6</v>
      </c>
      <c r="B210" s="47" t="str">
        <f t="shared" si="6"/>
        <v>Morel EW 638</v>
      </c>
      <c r="C210" s="3" t="s">
        <v>13</v>
      </c>
      <c r="D210" s="3" t="s">
        <v>466</v>
      </c>
      <c r="E210" s="4" t="s">
        <v>465</v>
      </c>
      <c r="F210" s="4"/>
      <c r="G210" s="2">
        <v>8</v>
      </c>
      <c r="H210" s="2">
        <v>150</v>
      </c>
      <c r="I210" s="2">
        <v>87</v>
      </c>
      <c r="J210" s="2">
        <v>6</v>
      </c>
      <c r="K210" s="2">
        <v>39</v>
      </c>
      <c r="L210" s="25">
        <f t="shared" si="7"/>
        <v>20.388168</v>
      </c>
      <c r="M210" s="2">
        <v>0.32</v>
      </c>
      <c r="N210" s="2"/>
      <c r="O210" s="2"/>
      <c r="P210" s="2"/>
      <c r="Q210" s="2"/>
      <c r="R210" s="2"/>
      <c r="S210" s="2"/>
      <c r="T210" s="2"/>
      <c r="U210" s="2"/>
      <c r="V210" s="2"/>
      <c r="W210" s="1" t="s">
        <v>496</v>
      </c>
      <c r="X210" s="13">
        <v>41431</v>
      </c>
      <c r="Z210" s="8">
        <v>0</v>
      </c>
      <c r="AA210" s="1" t="s">
        <v>4173</v>
      </c>
      <c r="AD210" s="2">
        <v>0.72</v>
      </c>
      <c r="AE210" s="1" t="e">
        <f>IF(MATCH(B210,B211:B$630,0),TRUE, FALSE)</f>
        <v>#N/A</v>
      </c>
    </row>
    <row r="211" spans="1:31">
      <c r="A211" s="2">
        <v>6</v>
      </c>
      <c r="B211" s="47" t="str">
        <f t="shared" si="6"/>
        <v>Morel ECW 638</v>
      </c>
      <c r="C211" s="3" t="s">
        <v>13</v>
      </c>
      <c r="D211" s="3" t="s">
        <v>468</v>
      </c>
      <c r="E211" s="4" t="s">
        <v>467</v>
      </c>
      <c r="F211" s="4"/>
      <c r="G211" s="2">
        <v>8</v>
      </c>
      <c r="H211" s="2">
        <v>150</v>
      </c>
      <c r="I211" s="2">
        <v>88</v>
      </c>
      <c r="J211" s="2">
        <v>6</v>
      </c>
      <c r="K211" s="2">
        <v>39</v>
      </c>
      <c r="L211" s="25">
        <f t="shared" si="7"/>
        <v>18.972323000000003</v>
      </c>
      <c r="M211" s="2">
        <v>0.28999999999999998</v>
      </c>
      <c r="N211" s="2"/>
      <c r="O211" s="2"/>
      <c r="P211" s="2"/>
      <c r="Q211" s="2"/>
      <c r="R211" s="2"/>
      <c r="S211" s="2"/>
      <c r="T211" s="2"/>
      <c r="U211" s="2"/>
      <c r="V211" s="2"/>
      <c r="W211" s="1" t="s">
        <v>496</v>
      </c>
      <c r="X211" s="13">
        <v>41431</v>
      </c>
      <c r="Z211" s="8">
        <v>0</v>
      </c>
      <c r="AA211" s="1" t="s">
        <v>4173</v>
      </c>
      <c r="AD211" s="2">
        <v>0.67</v>
      </c>
      <c r="AE211" s="1" t="e">
        <f>IF(MATCH(B211,B212:B$630,0),TRUE, FALSE)</f>
        <v>#N/A</v>
      </c>
    </row>
    <row r="212" spans="1:31">
      <c r="A212" s="2">
        <v>10</v>
      </c>
      <c r="B212" s="47" t="str">
        <f t="shared" si="6"/>
        <v>Morel Ultimate UW 1058</v>
      </c>
      <c r="C212" s="3" t="s">
        <v>13</v>
      </c>
      <c r="D212" s="3" t="s">
        <v>470</v>
      </c>
      <c r="E212" s="4" t="s">
        <v>469</v>
      </c>
      <c r="F212" s="4"/>
      <c r="G212" s="2">
        <v>8</v>
      </c>
      <c r="H212" s="2">
        <v>500</v>
      </c>
      <c r="I212" s="2">
        <v>85.8</v>
      </c>
      <c r="J212" s="2">
        <v>12.5</v>
      </c>
      <c r="K212" s="2">
        <v>26</v>
      </c>
      <c r="L212" s="25">
        <f t="shared" si="7"/>
        <v>40.776336000000001</v>
      </c>
      <c r="M212" s="2">
        <v>0.43</v>
      </c>
      <c r="N212" s="2"/>
      <c r="O212" s="2"/>
      <c r="P212" s="2"/>
      <c r="Q212" s="2"/>
      <c r="R212" s="2"/>
      <c r="S212" s="2"/>
      <c r="T212" s="2"/>
      <c r="U212" s="2"/>
      <c r="V212" s="2"/>
      <c r="W212" s="1" t="s">
        <v>496</v>
      </c>
      <c r="X212" s="13">
        <v>41431</v>
      </c>
      <c r="Z212" s="8">
        <v>0</v>
      </c>
      <c r="AA212" s="1" t="s">
        <v>4173</v>
      </c>
      <c r="AD212" s="2">
        <v>1.44</v>
      </c>
      <c r="AE212" s="1" t="e">
        <f>IF(MATCH(B212,B213:B$630,0),TRUE, FALSE)</f>
        <v>#N/A</v>
      </c>
    </row>
    <row r="213" spans="1:31">
      <c r="A213" s="2">
        <v>12</v>
      </c>
      <c r="B213" s="47" t="str">
        <f t="shared" si="6"/>
        <v>Morel Ultimate UW 1258</v>
      </c>
      <c r="C213" s="3" t="s">
        <v>13</v>
      </c>
      <c r="D213" s="3" t="s">
        <v>472</v>
      </c>
      <c r="E213" s="4" t="s">
        <v>471</v>
      </c>
      <c r="F213" s="4"/>
      <c r="G213" s="2">
        <v>8</v>
      </c>
      <c r="H213" s="2">
        <v>800</v>
      </c>
      <c r="I213" s="2">
        <v>87</v>
      </c>
      <c r="J213" s="2">
        <v>12.5</v>
      </c>
      <c r="K213" s="2">
        <v>21</v>
      </c>
      <c r="L213" s="25">
        <f t="shared" si="7"/>
        <v>138.469641</v>
      </c>
      <c r="M213" s="2">
        <v>0.43</v>
      </c>
      <c r="N213" s="2"/>
      <c r="O213" s="2"/>
      <c r="P213" s="2"/>
      <c r="Q213" s="2"/>
      <c r="R213" s="2"/>
      <c r="S213" s="2"/>
      <c r="T213" s="2"/>
      <c r="U213" s="2"/>
      <c r="V213" s="2"/>
      <c r="W213" s="1" t="s">
        <v>496</v>
      </c>
      <c r="X213" s="13">
        <v>41431</v>
      </c>
      <c r="Z213" s="8">
        <v>0</v>
      </c>
      <c r="AA213" s="1" t="s">
        <v>4173</v>
      </c>
      <c r="AD213" s="2">
        <v>4.8899999999999997</v>
      </c>
      <c r="AE213" s="1" t="e">
        <f>IF(MATCH(B213,B214:B$630,0),TRUE, FALSE)</f>
        <v>#N/A</v>
      </c>
    </row>
    <row r="214" spans="1:31">
      <c r="A214" s="2">
        <v>10</v>
      </c>
      <c r="B214" s="47" t="str">
        <f t="shared" si="6"/>
        <v>Pioneer TS-W258D4</v>
      </c>
      <c r="C214" s="3" t="s">
        <v>21</v>
      </c>
      <c r="D214" s="3" t="s">
        <v>474</v>
      </c>
      <c r="E214" s="4" t="s">
        <v>473</v>
      </c>
      <c r="F214" s="4"/>
      <c r="G214" s="2" t="s">
        <v>475</v>
      </c>
      <c r="H214" s="2">
        <v>350</v>
      </c>
      <c r="I214" s="2">
        <v>90</v>
      </c>
      <c r="J214" s="2">
        <v>11.5</v>
      </c>
      <c r="K214" s="2">
        <v>40.5</v>
      </c>
      <c r="L214" s="25">
        <f t="shared" si="7"/>
        <v>15.574295000000001</v>
      </c>
      <c r="M214" s="2">
        <v>0.57999999999999996</v>
      </c>
      <c r="N214" s="2"/>
      <c r="O214" s="2"/>
      <c r="P214" s="2"/>
      <c r="Q214" s="2"/>
      <c r="R214" s="2"/>
      <c r="S214" s="2"/>
      <c r="T214" s="2"/>
      <c r="U214" s="2"/>
      <c r="V214" s="2"/>
      <c r="W214" s="1" t="s">
        <v>496</v>
      </c>
      <c r="X214" s="13">
        <v>41431</v>
      </c>
      <c r="Z214" s="8">
        <v>0</v>
      </c>
      <c r="AA214" s="1" t="s">
        <v>4173</v>
      </c>
      <c r="AD214" s="2">
        <v>0.55000000000000004</v>
      </c>
      <c r="AE214" s="1" t="e">
        <f>IF(MATCH(B214,B215:B$630,0),TRUE, FALSE)</f>
        <v>#N/A</v>
      </c>
    </row>
    <row r="215" spans="1:31">
      <c r="A215" s="2">
        <v>12</v>
      </c>
      <c r="B215" s="47" t="str">
        <f t="shared" si="6"/>
        <v>Pioneer TS-W308D4</v>
      </c>
      <c r="C215" s="3" t="s">
        <v>21</v>
      </c>
      <c r="D215" s="3" t="s">
        <v>477</v>
      </c>
      <c r="E215" s="4" t="s">
        <v>476</v>
      </c>
      <c r="F215" s="4"/>
      <c r="G215" s="2" t="s">
        <v>475</v>
      </c>
      <c r="H215" s="2">
        <v>400</v>
      </c>
      <c r="I215" s="2">
        <v>92</v>
      </c>
      <c r="J215" s="2">
        <v>10.3</v>
      </c>
      <c r="K215" s="2">
        <v>34.5</v>
      </c>
      <c r="L215" s="25">
        <f t="shared" si="7"/>
        <v>34.546618000000002</v>
      </c>
      <c r="M215" s="2">
        <v>0.62</v>
      </c>
      <c r="N215" s="2"/>
      <c r="O215" s="2"/>
      <c r="P215" s="2"/>
      <c r="Q215" s="2"/>
      <c r="R215" s="2"/>
      <c r="S215" s="2"/>
      <c r="T215" s="2"/>
      <c r="U215" s="2"/>
      <c r="V215" s="2"/>
      <c r="W215" s="1" t="s">
        <v>496</v>
      </c>
      <c r="X215" s="13">
        <v>41431</v>
      </c>
      <c r="Z215" s="8">
        <v>0</v>
      </c>
      <c r="AA215" s="1" t="s">
        <v>4173</v>
      </c>
      <c r="AD215" s="2">
        <v>1.22</v>
      </c>
      <c r="AE215" s="1" t="e">
        <f>IF(MATCH(B215,B216:B$630,0),TRUE, FALSE)</f>
        <v>#N/A</v>
      </c>
    </row>
    <row r="216" spans="1:31">
      <c r="A216" s="2">
        <v>10</v>
      </c>
      <c r="B216" s="47" t="str">
        <f t="shared" si="6"/>
        <v>Pioneer TS-SW251</v>
      </c>
      <c r="C216" s="3" t="s">
        <v>21</v>
      </c>
      <c r="D216" s="3" t="s">
        <v>479</v>
      </c>
      <c r="E216" s="4" t="s">
        <v>478</v>
      </c>
      <c r="F216" s="4"/>
      <c r="G216" s="2">
        <v>4</v>
      </c>
      <c r="H216" s="2">
        <v>200</v>
      </c>
      <c r="I216" s="2">
        <v>89</v>
      </c>
      <c r="J216" s="2">
        <v>6.6</v>
      </c>
      <c r="K216" s="2">
        <v>41.3</v>
      </c>
      <c r="L216" s="25">
        <f t="shared" si="7"/>
        <v>9.7693304999999988</v>
      </c>
      <c r="M216" s="2">
        <v>1.0900000000000001</v>
      </c>
      <c r="N216" s="2"/>
      <c r="O216" s="2"/>
      <c r="P216" s="2"/>
      <c r="Q216" s="2"/>
      <c r="R216" s="2"/>
      <c r="S216" s="2"/>
      <c r="T216" s="2"/>
      <c r="U216" s="2"/>
      <c r="V216" s="2"/>
      <c r="W216" s="1" t="s">
        <v>496</v>
      </c>
      <c r="X216" s="13">
        <v>41431</v>
      </c>
      <c r="Z216" s="8">
        <v>0</v>
      </c>
      <c r="AA216" s="1" t="s">
        <v>4173</v>
      </c>
      <c r="AD216" s="2">
        <v>0.34499999999999997</v>
      </c>
      <c r="AE216" s="1" t="e">
        <f>IF(MATCH(B216,B217:B$630,0),TRUE, FALSE)</f>
        <v>#N/A</v>
      </c>
    </row>
    <row r="217" spans="1:31">
      <c r="A217" s="2">
        <v>12</v>
      </c>
      <c r="B217" s="47" t="str">
        <f t="shared" si="6"/>
        <v>Pioneer TS-SW301</v>
      </c>
      <c r="C217" s="3" t="s">
        <v>21</v>
      </c>
      <c r="D217" s="3" t="s">
        <v>481</v>
      </c>
      <c r="E217" s="4" t="s">
        <v>480</v>
      </c>
      <c r="F217" s="4"/>
      <c r="G217" s="2">
        <v>4</v>
      </c>
      <c r="H217" s="2">
        <v>250</v>
      </c>
      <c r="I217" s="2">
        <v>91</v>
      </c>
      <c r="J217" s="2">
        <v>10.8</v>
      </c>
      <c r="K217" s="2">
        <v>34.9</v>
      </c>
      <c r="L217" s="25">
        <f t="shared" si="7"/>
        <v>19.878463799999999</v>
      </c>
      <c r="M217" s="2">
        <v>1.02</v>
      </c>
      <c r="N217" s="2"/>
      <c r="O217" s="2"/>
      <c r="P217" s="2"/>
      <c r="Q217" s="2"/>
      <c r="R217" s="2"/>
      <c r="S217" s="2"/>
      <c r="T217" s="2"/>
      <c r="U217" s="2"/>
      <c r="V217" s="2"/>
      <c r="W217" s="1" t="s">
        <v>496</v>
      </c>
      <c r="X217" s="13">
        <v>41431</v>
      </c>
      <c r="Z217" s="8">
        <v>0</v>
      </c>
      <c r="AA217" s="1" t="s">
        <v>4173</v>
      </c>
      <c r="AD217" s="2">
        <v>0.70199999999999996</v>
      </c>
      <c r="AE217" s="1" t="e">
        <f>IF(MATCH(B217,B218:B$630,0),TRUE, FALSE)</f>
        <v>#N/A</v>
      </c>
    </row>
    <row r="218" spans="1:31">
      <c r="A218" s="2">
        <v>10</v>
      </c>
      <c r="B218" s="47" t="str">
        <f t="shared" si="6"/>
        <v>Pioneer TS-SW2501S4</v>
      </c>
      <c r="C218" s="3" t="s">
        <v>21</v>
      </c>
      <c r="D218" s="3" t="s">
        <v>483</v>
      </c>
      <c r="E218" s="4" t="s">
        <v>482</v>
      </c>
      <c r="F218" s="4"/>
      <c r="G218" s="2">
        <v>4</v>
      </c>
      <c r="H218" s="2">
        <v>300</v>
      </c>
      <c r="I218" s="2">
        <v>90</v>
      </c>
      <c r="J218" s="2">
        <v>5.5</v>
      </c>
      <c r="K218" s="2">
        <v>41.6</v>
      </c>
      <c r="L218" s="25">
        <f t="shared" si="7"/>
        <v>10.194084</v>
      </c>
      <c r="M218" s="2">
        <v>0.93</v>
      </c>
      <c r="N218" s="2"/>
      <c r="O218" s="2"/>
      <c r="P218" s="2"/>
      <c r="Q218" s="2"/>
      <c r="R218" s="2"/>
      <c r="S218" s="2"/>
      <c r="T218" s="2"/>
      <c r="U218" s="2"/>
      <c r="V218" s="2"/>
      <c r="W218" s="1" t="s">
        <v>496</v>
      </c>
      <c r="X218" s="13">
        <v>41431</v>
      </c>
      <c r="Z218" s="8">
        <v>0</v>
      </c>
      <c r="AA218" s="1" t="s">
        <v>4173</v>
      </c>
      <c r="AD218" s="2">
        <v>0.36</v>
      </c>
      <c r="AE218" s="1" t="e">
        <f>IF(MATCH(B218,B219:B$630,0),TRUE, FALSE)</f>
        <v>#N/A</v>
      </c>
    </row>
    <row r="219" spans="1:31">
      <c r="A219" s="2">
        <v>12</v>
      </c>
      <c r="B219" s="47" t="str">
        <f t="shared" si="6"/>
        <v>Pioneer TS-SW3001S4</v>
      </c>
      <c r="C219" s="3" t="s">
        <v>21</v>
      </c>
      <c r="D219" s="3" t="s">
        <v>485</v>
      </c>
      <c r="E219" s="4" t="s">
        <v>484</v>
      </c>
      <c r="F219" s="4"/>
      <c r="G219" s="2">
        <v>4</v>
      </c>
      <c r="H219" s="2">
        <v>400</v>
      </c>
      <c r="I219" s="2">
        <v>93</v>
      </c>
      <c r="J219" s="2">
        <v>5.8</v>
      </c>
      <c r="K219" s="2">
        <v>35.1</v>
      </c>
      <c r="L219" s="25">
        <f t="shared" si="7"/>
        <v>19.906780699999999</v>
      </c>
      <c r="M219" s="2">
        <v>0.74</v>
      </c>
      <c r="N219" s="2"/>
      <c r="O219" s="2"/>
      <c r="P219" s="2"/>
      <c r="Q219" s="2"/>
      <c r="R219" s="2"/>
      <c r="S219" s="2"/>
      <c r="T219" s="2"/>
      <c r="U219" s="2"/>
      <c r="V219" s="2"/>
      <c r="W219" s="1" t="s">
        <v>496</v>
      </c>
      <c r="X219" s="13">
        <v>41431</v>
      </c>
      <c r="Z219" s="8">
        <v>0</v>
      </c>
      <c r="AA219" s="1" t="s">
        <v>4173</v>
      </c>
      <c r="AD219" s="2">
        <v>0.70299999999999996</v>
      </c>
      <c r="AE219" s="1" t="e">
        <f>IF(MATCH(B219,B220:B$630,0),TRUE, FALSE)</f>
        <v>#N/A</v>
      </c>
    </row>
    <row r="220" spans="1:31">
      <c r="A220" s="2">
        <v>6</v>
      </c>
      <c r="B220" s="47" t="str">
        <f t="shared" si="6"/>
        <v>Hi-Vi D6G</v>
      </c>
      <c r="C220" s="3" t="s">
        <v>8</v>
      </c>
      <c r="D220" s="3" t="s">
        <v>67</v>
      </c>
      <c r="E220" s="4" t="s">
        <v>68</v>
      </c>
      <c r="F220" s="4"/>
      <c r="G220" s="2">
        <v>8</v>
      </c>
      <c r="H220" s="2">
        <v>120</v>
      </c>
      <c r="I220" s="2">
        <v>85</v>
      </c>
      <c r="J220" s="2">
        <v>5.25</v>
      </c>
      <c r="K220" s="2">
        <v>47</v>
      </c>
      <c r="L220" s="25">
        <f t="shared" si="7"/>
        <v>12.459436</v>
      </c>
      <c r="M220" s="2">
        <v>0.51</v>
      </c>
      <c r="N220" s="2"/>
      <c r="O220" s="2"/>
      <c r="P220" s="2"/>
      <c r="Q220" s="2"/>
      <c r="R220" s="2"/>
      <c r="S220" s="2"/>
      <c r="T220" s="2"/>
      <c r="U220" s="2"/>
      <c r="V220" s="2"/>
      <c r="W220" s="1" t="s">
        <v>496</v>
      </c>
      <c r="X220" s="13">
        <v>41431</v>
      </c>
      <c r="Z220" s="8">
        <v>0</v>
      </c>
      <c r="AA220" s="1" t="s">
        <v>4173</v>
      </c>
      <c r="AD220" s="2">
        <v>0.44</v>
      </c>
      <c r="AE220" s="1" t="e">
        <f>IF(MATCH(B220,B221:B$630,0),TRUE, FALSE)</f>
        <v>#N/A</v>
      </c>
    </row>
    <row r="221" spans="1:31">
      <c r="A221" s="2">
        <v>4</v>
      </c>
      <c r="B221" s="47" t="str">
        <f t="shared" si="6"/>
        <v>Hi-Vi B4N</v>
      </c>
      <c r="C221" s="3" t="s">
        <v>8</v>
      </c>
      <c r="D221" s="3" t="s">
        <v>7</v>
      </c>
      <c r="E221" s="4" t="s">
        <v>9</v>
      </c>
      <c r="F221" s="4"/>
      <c r="G221" s="2">
        <v>8</v>
      </c>
      <c r="H221" s="2">
        <v>25</v>
      </c>
      <c r="I221" s="2">
        <v>85</v>
      </c>
      <c r="J221" s="2">
        <v>3.2</v>
      </c>
      <c r="K221" s="2">
        <v>56</v>
      </c>
      <c r="L221" s="25">
        <f t="shared" si="7"/>
        <v>4.5307040000000001</v>
      </c>
      <c r="M221" s="2">
        <v>0.52</v>
      </c>
      <c r="N221" s="2"/>
      <c r="O221" s="2"/>
      <c r="P221" s="2"/>
      <c r="Q221" s="2"/>
      <c r="R221" s="2"/>
      <c r="S221" s="2"/>
      <c r="T221" s="2"/>
      <c r="U221" s="2"/>
      <c r="V221" s="2"/>
      <c r="W221" s="1" t="s">
        <v>496</v>
      </c>
      <c r="X221" s="13">
        <v>41431</v>
      </c>
      <c r="Z221" s="8">
        <v>0</v>
      </c>
      <c r="AA221" s="1" t="s">
        <v>4173</v>
      </c>
      <c r="AD221" s="2">
        <v>0.16</v>
      </c>
      <c r="AE221" s="1" t="e">
        <f>IF(MATCH(B221,B222:B$630,0),TRUE, FALSE)</f>
        <v>#N/A</v>
      </c>
    </row>
    <row r="222" spans="1:31">
      <c r="A222" s="2">
        <v>4</v>
      </c>
      <c r="B222" s="47" t="str">
        <f t="shared" si="6"/>
        <v>Hi-vi M4N</v>
      </c>
      <c r="C222" s="3" t="s">
        <v>11</v>
      </c>
      <c r="D222" s="3" t="s">
        <v>10</v>
      </c>
      <c r="E222" s="4" t="s">
        <v>12</v>
      </c>
      <c r="F222" s="4"/>
      <c r="G222" s="2">
        <v>8</v>
      </c>
      <c r="H222" s="2">
        <v>20</v>
      </c>
      <c r="I222" s="2">
        <v>82</v>
      </c>
      <c r="J222" s="2">
        <v>3</v>
      </c>
      <c r="K222" s="2">
        <v>69</v>
      </c>
      <c r="L222" s="25">
        <f t="shared" si="7"/>
        <v>4.2475350000000001</v>
      </c>
      <c r="M222" s="2">
        <v>1.08</v>
      </c>
      <c r="N222" s="2"/>
      <c r="O222" s="2"/>
      <c r="P222" s="2"/>
      <c r="Q222" s="2"/>
      <c r="R222" s="2"/>
      <c r="S222" s="2"/>
      <c r="T222" s="2"/>
      <c r="U222" s="2"/>
      <c r="V222" s="2"/>
      <c r="W222" s="1" t="s">
        <v>496</v>
      </c>
      <c r="X222" s="13">
        <v>41431</v>
      </c>
      <c r="Z222" s="8">
        <v>0</v>
      </c>
      <c r="AA222" s="1" t="s">
        <v>4173</v>
      </c>
      <c r="AD222" s="2">
        <v>0.15</v>
      </c>
      <c r="AE222" s="1" t="e">
        <f>IF(MATCH(B222,B223:B$630,0),TRUE, FALSE)</f>
        <v>#N/A</v>
      </c>
    </row>
    <row r="223" spans="1:31">
      <c r="A223" s="2">
        <v>5</v>
      </c>
      <c r="B223" s="47" t="str">
        <f t="shared" si="6"/>
        <v>Hi-Vi F5</v>
      </c>
      <c r="C223" s="3" t="s">
        <v>8</v>
      </c>
      <c r="D223" s="3" t="s">
        <v>24</v>
      </c>
      <c r="E223" s="4" t="s">
        <v>25</v>
      </c>
      <c r="F223" s="4"/>
      <c r="G223" s="2">
        <v>8</v>
      </c>
      <c r="H223" s="2">
        <v>35</v>
      </c>
      <c r="I223" s="2">
        <v>86</v>
      </c>
      <c r="J223" s="2">
        <v>2.75</v>
      </c>
      <c r="K223" s="2">
        <v>52</v>
      </c>
      <c r="L223" s="25">
        <f t="shared" si="7"/>
        <v>9.0614080000000001</v>
      </c>
      <c r="M223" s="2">
        <v>0.41</v>
      </c>
      <c r="N223" s="2"/>
      <c r="O223" s="2"/>
      <c r="P223" s="2"/>
      <c r="Q223" s="2"/>
      <c r="R223" s="2"/>
      <c r="S223" s="2"/>
      <c r="T223" s="2"/>
      <c r="U223" s="2"/>
      <c r="V223" s="2"/>
      <c r="W223" s="1" t="s">
        <v>496</v>
      </c>
      <c r="X223" s="13">
        <v>41431</v>
      </c>
      <c r="Z223" s="8">
        <v>0</v>
      </c>
      <c r="AA223" s="1" t="s">
        <v>4173</v>
      </c>
      <c r="AD223" s="2">
        <v>0.32</v>
      </c>
      <c r="AE223" s="1" t="e">
        <f>IF(MATCH(B223,B224:B$630,0),TRUE, FALSE)</f>
        <v>#N/A</v>
      </c>
    </row>
    <row r="224" spans="1:31">
      <c r="A224" s="2">
        <v>5</v>
      </c>
      <c r="B224" s="47" t="str">
        <f t="shared" si="6"/>
        <v>Hi-Vi M5N</v>
      </c>
      <c r="C224" s="3" t="s">
        <v>8</v>
      </c>
      <c r="D224" s="3" t="s">
        <v>26</v>
      </c>
      <c r="E224" s="4" t="s">
        <v>27</v>
      </c>
      <c r="F224" s="4"/>
      <c r="G224" s="2">
        <v>8</v>
      </c>
      <c r="H224" s="2">
        <v>35</v>
      </c>
      <c r="I224" s="2">
        <v>85</v>
      </c>
      <c r="J224" s="2">
        <v>2.5</v>
      </c>
      <c r="K224" s="2">
        <v>50</v>
      </c>
      <c r="L224" s="25">
        <f t="shared" si="7"/>
        <v>9.6277460000000001</v>
      </c>
      <c r="M224" s="2">
        <v>0.42</v>
      </c>
      <c r="N224" s="2"/>
      <c r="O224" s="2"/>
      <c r="P224" s="2"/>
      <c r="Q224" s="2"/>
      <c r="R224" s="2"/>
      <c r="S224" s="2"/>
      <c r="T224" s="2"/>
      <c r="U224" s="2"/>
      <c r="V224" s="2"/>
      <c r="W224" s="1" t="s">
        <v>496</v>
      </c>
      <c r="X224" s="13">
        <v>41431</v>
      </c>
      <c r="Z224" s="8">
        <v>0</v>
      </c>
      <c r="AA224" s="1" t="s">
        <v>4173</v>
      </c>
      <c r="AD224" s="2">
        <v>0.34</v>
      </c>
      <c r="AE224" s="1" t="e">
        <f>IF(MATCH(B224,B225:B$630,0),TRUE, FALSE)</f>
        <v>#N/A</v>
      </c>
    </row>
    <row r="225" spans="1:31">
      <c r="A225" s="2">
        <v>5</v>
      </c>
      <c r="B225" s="47" t="str">
        <f t="shared" si="6"/>
        <v>Hi-Vi M5A</v>
      </c>
      <c r="C225" s="3" t="s">
        <v>8</v>
      </c>
      <c r="D225" s="3" t="s">
        <v>29</v>
      </c>
      <c r="E225" s="4" t="s">
        <v>30</v>
      </c>
      <c r="F225" s="4"/>
      <c r="G225" s="2">
        <v>8</v>
      </c>
      <c r="H225" s="2">
        <v>35</v>
      </c>
      <c r="I225" s="2">
        <v>85</v>
      </c>
      <c r="J225" s="2">
        <v>2.5</v>
      </c>
      <c r="K225" s="2">
        <v>50</v>
      </c>
      <c r="L225" s="25">
        <f t="shared" si="7"/>
        <v>9.9109149999999993</v>
      </c>
      <c r="M225" s="2">
        <v>0.46</v>
      </c>
      <c r="N225" s="2"/>
      <c r="O225" s="2"/>
      <c r="P225" s="2"/>
      <c r="Q225" s="2"/>
      <c r="R225" s="2"/>
      <c r="S225" s="2"/>
      <c r="T225" s="2"/>
      <c r="U225" s="2"/>
      <c r="V225" s="2"/>
      <c r="W225" s="1" t="s">
        <v>496</v>
      </c>
      <c r="X225" s="13">
        <v>41431</v>
      </c>
      <c r="Z225" s="8">
        <v>0</v>
      </c>
      <c r="AA225" s="1" t="s">
        <v>4173</v>
      </c>
      <c r="AD225" s="2">
        <v>0.35</v>
      </c>
      <c r="AE225" s="1" t="e">
        <f>IF(MATCH(B225,B226:B$630,0),TRUE, FALSE)</f>
        <v>#N/A</v>
      </c>
    </row>
    <row r="226" spans="1:31">
      <c r="A226" s="2">
        <v>5</v>
      </c>
      <c r="B226" s="47" t="str">
        <f t="shared" si="6"/>
        <v>Hi-Vi D5.8</v>
      </c>
      <c r="C226" s="3" t="s">
        <v>8</v>
      </c>
      <c r="D226" s="3" t="s">
        <v>31</v>
      </c>
      <c r="E226" s="4" t="s">
        <v>32</v>
      </c>
      <c r="F226" s="4"/>
      <c r="G226" s="2">
        <v>8</v>
      </c>
      <c r="H226" s="2">
        <v>60</v>
      </c>
      <c r="I226" s="2">
        <v>84</v>
      </c>
      <c r="J226" s="2">
        <v>5</v>
      </c>
      <c r="K226" s="2">
        <v>46</v>
      </c>
      <c r="L226" s="25">
        <f t="shared" si="7"/>
        <v>7.645563000000001</v>
      </c>
      <c r="M226" s="2">
        <v>0.39</v>
      </c>
      <c r="N226" s="2"/>
      <c r="O226" s="2"/>
      <c r="P226" s="2"/>
      <c r="Q226" s="2"/>
      <c r="R226" s="2"/>
      <c r="S226" s="2"/>
      <c r="T226" s="2"/>
      <c r="U226" s="2"/>
      <c r="V226" s="2"/>
      <c r="W226" s="1" t="s">
        <v>496</v>
      </c>
      <c r="X226" s="13">
        <v>41431</v>
      </c>
      <c r="Z226" s="8">
        <v>0</v>
      </c>
      <c r="AA226" s="1" t="s">
        <v>4173</v>
      </c>
      <c r="AD226" s="2">
        <v>0.27</v>
      </c>
      <c r="AE226" s="1" t="e">
        <f>IF(MATCH(B226,B227:B$630,0),TRUE, FALSE)</f>
        <v>#N/A</v>
      </c>
    </row>
    <row r="227" spans="1:31">
      <c r="A227" s="2">
        <v>6</v>
      </c>
      <c r="B227" s="47" t="str">
        <f t="shared" si="6"/>
        <v>Hi-Vi F6</v>
      </c>
      <c r="C227" s="3" t="s">
        <v>8</v>
      </c>
      <c r="D227" s="3" t="s">
        <v>65</v>
      </c>
      <c r="E227" s="4" t="s">
        <v>66</v>
      </c>
      <c r="F227" s="4"/>
      <c r="G227" s="2">
        <v>8</v>
      </c>
      <c r="H227" s="2">
        <v>60</v>
      </c>
      <c r="I227" s="2">
        <v>89</v>
      </c>
      <c r="J227" s="2">
        <v>3.55</v>
      </c>
      <c r="K227" s="2">
        <v>42</v>
      </c>
      <c r="L227" s="25">
        <f t="shared" si="7"/>
        <v>23.503026999999999</v>
      </c>
      <c r="M227" s="2">
        <v>0.38</v>
      </c>
      <c r="N227" s="2"/>
      <c r="O227" s="2"/>
      <c r="P227" s="2"/>
      <c r="Q227" s="2"/>
      <c r="R227" s="2"/>
      <c r="S227" s="2"/>
      <c r="T227" s="2"/>
      <c r="U227" s="2"/>
      <c r="V227" s="2"/>
      <c r="W227" s="1" t="s">
        <v>496</v>
      </c>
      <c r="X227" s="13">
        <v>41431</v>
      </c>
      <c r="Z227" s="8">
        <v>0</v>
      </c>
      <c r="AA227" s="1" t="s">
        <v>4173</v>
      </c>
      <c r="AD227" s="2">
        <v>0.83</v>
      </c>
      <c r="AE227" s="1" t="e">
        <f>IF(MATCH(B227,B228:B$630,0),TRUE, FALSE)</f>
        <v>#N/A</v>
      </c>
    </row>
    <row r="228" spans="1:31">
      <c r="A228" s="2">
        <v>6</v>
      </c>
      <c r="B228" s="47" t="str">
        <f t="shared" si="6"/>
        <v>Hi-Vi M6N</v>
      </c>
      <c r="C228" s="3" t="s">
        <v>8</v>
      </c>
      <c r="D228" s="3" t="s">
        <v>69</v>
      </c>
      <c r="E228" s="4" t="s">
        <v>70</v>
      </c>
      <c r="F228" s="4"/>
      <c r="G228" s="2">
        <v>8</v>
      </c>
      <c r="H228" s="2">
        <v>65</v>
      </c>
      <c r="I228" s="2">
        <v>88</v>
      </c>
      <c r="J228" s="2">
        <v>3.5</v>
      </c>
      <c r="K228" s="2">
        <v>46</v>
      </c>
      <c r="L228" s="25">
        <f t="shared" si="7"/>
        <v>17.839646999999999</v>
      </c>
      <c r="M228" s="2">
        <v>0.45</v>
      </c>
      <c r="N228" s="2"/>
      <c r="O228" s="2"/>
      <c r="P228" s="2"/>
      <c r="Q228" s="2"/>
      <c r="R228" s="2"/>
      <c r="S228" s="2"/>
      <c r="T228" s="2"/>
      <c r="U228" s="2"/>
      <c r="V228" s="2"/>
      <c r="W228" s="1" t="s">
        <v>496</v>
      </c>
      <c r="X228" s="13">
        <v>41431</v>
      </c>
      <c r="Z228" s="8">
        <v>0</v>
      </c>
      <c r="AA228" s="1" t="s">
        <v>4173</v>
      </c>
      <c r="AD228" s="2">
        <v>0.63</v>
      </c>
      <c r="AE228" s="1" t="e">
        <f>IF(MATCH(B228,B229:B$630,0),TRUE, FALSE)</f>
        <v>#N/A</v>
      </c>
    </row>
    <row r="229" spans="1:31">
      <c r="A229" s="2">
        <v>6</v>
      </c>
      <c r="B229" s="47" t="str">
        <f t="shared" si="6"/>
        <v>Hi-Vi M6A</v>
      </c>
      <c r="C229" s="3" t="s">
        <v>8</v>
      </c>
      <c r="D229" s="3" t="s">
        <v>71</v>
      </c>
      <c r="E229" s="4" t="s">
        <v>72</v>
      </c>
      <c r="F229" s="4"/>
      <c r="G229" s="2">
        <v>8</v>
      </c>
      <c r="H229" s="2">
        <v>45</v>
      </c>
      <c r="I229" s="2">
        <v>88</v>
      </c>
      <c r="J229" s="2">
        <v>3.5</v>
      </c>
      <c r="K229" s="2">
        <v>47</v>
      </c>
      <c r="L229" s="25">
        <f t="shared" si="7"/>
        <v>18.689154000000002</v>
      </c>
      <c r="M229" s="2">
        <v>0.43</v>
      </c>
      <c r="N229" s="2"/>
      <c r="O229" s="2"/>
      <c r="P229" s="2"/>
      <c r="Q229" s="2"/>
      <c r="R229" s="2"/>
      <c r="S229" s="2"/>
      <c r="T229" s="2"/>
      <c r="U229" s="2"/>
      <c r="V229" s="2"/>
      <c r="W229" s="1" t="s">
        <v>496</v>
      </c>
      <c r="X229" s="13">
        <v>41431</v>
      </c>
      <c r="Z229" s="8">
        <v>0</v>
      </c>
      <c r="AA229" s="1" t="s">
        <v>4173</v>
      </c>
      <c r="AD229" s="2">
        <v>0.66</v>
      </c>
      <c r="AE229" s="1" t="e">
        <f>IF(MATCH(B229,B230:B$630,0),TRUE, FALSE)</f>
        <v>#N/A</v>
      </c>
    </row>
    <row r="230" spans="1:31">
      <c r="A230" s="2">
        <v>8</v>
      </c>
      <c r="B230" s="47" t="str">
        <f t="shared" si="6"/>
        <v>Hi-Vi F8</v>
      </c>
      <c r="C230" s="3" t="s">
        <v>8</v>
      </c>
      <c r="D230" s="3" t="s">
        <v>144</v>
      </c>
      <c r="E230" s="4" t="s">
        <v>145</v>
      </c>
      <c r="F230" s="4"/>
      <c r="G230" s="2">
        <v>8</v>
      </c>
      <c r="H230" s="2">
        <v>80</v>
      </c>
      <c r="I230" s="2">
        <v>88</v>
      </c>
      <c r="J230" s="2">
        <v>5</v>
      </c>
      <c r="K230" s="2">
        <v>33</v>
      </c>
      <c r="L230" s="25">
        <f t="shared" si="7"/>
        <v>46.156546999999996</v>
      </c>
      <c r="M230" s="2">
        <v>0.39</v>
      </c>
      <c r="N230" s="2"/>
      <c r="O230" s="2"/>
      <c r="P230" s="2"/>
      <c r="Q230" s="2"/>
      <c r="R230" s="2"/>
      <c r="S230" s="2"/>
      <c r="T230" s="2"/>
      <c r="U230" s="2"/>
      <c r="V230" s="2"/>
      <c r="W230" s="1" t="s">
        <v>496</v>
      </c>
      <c r="X230" s="13">
        <v>41431</v>
      </c>
      <c r="Z230" s="8">
        <v>0</v>
      </c>
      <c r="AA230" s="1" t="s">
        <v>4173</v>
      </c>
      <c r="AD230" s="2">
        <v>1.63</v>
      </c>
      <c r="AE230" s="1" t="e">
        <f>IF(MATCH(B230,B231:B$630,0),TRUE, FALSE)</f>
        <v>#N/A</v>
      </c>
    </row>
    <row r="231" spans="1:31">
      <c r="A231" s="2">
        <v>8</v>
      </c>
      <c r="B231" s="47" t="str">
        <f t="shared" si="6"/>
        <v>Hi-Vi M8N</v>
      </c>
      <c r="C231" s="3" t="s">
        <v>8</v>
      </c>
      <c r="D231" s="3" t="s">
        <v>148</v>
      </c>
      <c r="E231" s="4" t="s">
        <v>149</v>
      </c>
      <c r="F231" s="4"/>
      <c r="G231" s="2">
        <v>8</v>
      </c>
      <c r="H231" s="2">
        <v>80</v>
      </c>
      <c r="I231" s="2">
        <v>86</v>
      </c>
      <c r="J231" s="2">
        <v>5.8</v>
      </c>
      <c r="K231" s="2">
        <v>29</v>
      </c>
      <c r="L231" s="25">
        <f t="shared" si="7"/>
        <v>53.518940999999998</v>
      </c>
      <c r="M231" s="2">
        <v>0.45</v>
      </c>
      <c r="N231" s="2"/>
      <c r="O231" s="2"/>
      <c r="P231" s="2"/>
      <c r="Q231" s="2"/>
      <c r="R231" s="2"/>
      <c r="S231" s="2"/>
      <c r="T231" s="2"/>
      <c r="U231" s="2"/>
      <c r="V231" s="2"/>
      <c r="W231" s="1" t="s">
        <v>496</v>
      </c>
      <c r="X231" s="13">
        <v>41431</v>
      </c>
      <c r="Z231" s="8">
        <v>0</v>
      </c>
      <c r="AA231" s="1" t="s">
        <v>4173</v>
      </c>
      <c r="AD231" s="2">
        <v>1.89</v>
      </c>
      <c r="AE231" s="1" t="e">
        <f>IF(MATCH(B231,B232:B$630,0),TRUE, FALSE)</f>
        <v>#N/A</v>
      </c>
    </row>
    <row r="232" spans="1:31">
      <c r="A232" s="2">
        <v>8</v>
      </c>
      <c r="B232" s="47" t="str">
        <f t="shared" si="6"/>
        <v>HI-VI M8A</v>
      </c>
      <c r="C232" s="3" t="s">
        <v>28</v>
      </c>
      <c r="D232" s="3" t="s">
        <v>146</v>
      </c>
      <c r="E232" s="4" t="s">
        <v>147</v>
      </c>
      <c r="F232" s="4"/>
      <c r="G232" s="2">
        <v>8</v>
      </c>
      <c r="H232" s="2">
        <v>80</v>
      </c>
      <c r="I232" s="2">
        <v>87</v>
      </c>
      <c r="J232" s="2">
        <v>5.8</v>
      </c>
      <c r="K232" s="2">
        <v>30</v>
      </c>
      <c r="L232" s="25">
        <f t="shared" si="7"/>
        <v>50.404082000000002</v>
      </c>
      <c r="M232" s="2">
        <v>0.43</v>
      </c>
      <c r="N232" s="2"/>
      <c r="O232" s="2"/>
      <c r="P232" s="2"/>
      <c r="Q232" s="2"/>
      <c r="R232" s="2"/>
      <c r="S232" s="2"/>
      <c r="T232" s="2"/>
      <c r="U232" s="2"/>
      <c r="V232" s="2"/>
      <c r="W232" s="1" t="s">
        <v>496</v>
      </c>
      <c r="X232" s="13">
        <v>41431</v>
      </c>
      <c r="Z232" s="8">
        <v>0</v>
      </c>
      <c r="AA232" s="1" t="s">
        <v>4173</v>
      </c>
      <c r="AD232" s="2">
        <v>1.78</v>
      </c>
      <c r="AE232" s="1" t="e">
        <f>IF(MATCH(B232,B233:B$630,0),TRUE, FALSE)</f>
        <v>#N/A</v>
      </c>
    </row>
    <row r="233" spans="1:31">
      <c r="A233" s="2">
        <v>8</v>
      </c>
      <c r="B233" s="47" t="str">
        <f t="shared" si="6"/>
        <v>Hi-Vi D8.8</v>
      </c>
      <c r="C233" s="3" t="s">
        <v>8</v>
      </c>
      <c r="D233" s="3" t="s">
        <v>150</v>
      </c>
      <c r="E233" s="4" t="s">
        <v>151</v>
      </c>
      <c r="F233" s="4"/>
      <c r="G233" s="2">
        <v>8</v>
      </c>
      <c r="H233" s="2">
        <v>150</v>
      </c>
      <c r="I233" s="2">
        <v>87</v>
      </c>
      <c r="J233" s="2">
        <v>8.3000000000000007</v>
      </c>
      <c r="K233" s="2">
        <v>30</v>
      </c>
      <c r="L233" s="25">
        <f t="shared" si="7"/>
        <v>47.006053999999999</v>
      </c>
      <c r="M233" s="2">
        <v>0.38</v>
      </c>
      <c r="N233" s="2"/>
      <c r="O233" s="2"/>
      <c r="P233" s="2"/>
      <c r="Q233" s="2"/>
      <c r="R233" s="2"/>
      <c r="S233" s="2"/>
      <c r="T233" s="2"/>
      <c r="U233" s="2"/>
      <c r="V233" s="2"/>
      <c r="W233" s="1" t="s">
        <v>496</v>
      </c>
      <c r="X233" s="13">
        <v>41431</v>
      </c>
      <c r="Z233" s="8">
        <v>0</v>
      </c>
      <c r="AA233" s="1" t="s">
        <v>4173</v>
      </c>
      <c r="AD233" s="2">
        <v>1.66</v>
      </c>
      <c r="AE233" s="1" t="e">
        <f>IF(MATCH(B233,B234:B$630,0),TRUE, FALSE)</f>
        <v>#N/A</v>
      </c>
    </row>
    <row r="234" spans="1:31">
      <c r="A234" s="2">
        <v>10</v>
      </c>
      <c r="B234" s="47" t="str">
        <f t="shared" si="6"/>
        <v>HI-VI F10</v>
      </c>
      <c r="C234" s="3" t="s">
        <v>28</v>
      </c>
      <c r="D234" s="3" t="s">
        <v>186</v>
      </c>
      <c r="E234" s="4" t="s">
        <v>187</v>
      </c>
      <c r="F234" s="4"/>
      <c r="G234" s="2">
        <v>8</v>
      </c>
      <c r="H234" s="2">
        <v>120</v>
      </c>
      <c r="I234" s="2">
        <v>90</v>
      </c>
      <c r="J234" s="2">
        <v>6.5</v>
      </c>
      <c r="K234" s="2">
        <v>28</v>
      </c>
      <c r="L234" s="25">
        <f t="shared" si="7"/>
        <v>85.517037999999999</v>
      </c>
      <c r="M234" s="2">
        <v>0.31</v>
      </c>
      <c r="N234" s="2"/>
      <c r="O234" s="2"/>
      <c r="P234" s="2"/>
      <c r="Q234" s="2"/>
      <c r="R234" s="2"/>
      <c r="S234" s="2"/>
      <c r="T234" s="2"/>
      <c r="U234" s="2"/>
      <c r="V234" s="2"/>
      <c r="W234" s="1" t="s">
        <v>496</v>
      </c>
      <c r="X234" s="13">
        <v>41431</v>
      </c>
      <c r="Z234" s="8">
        <v>0</v>
      </c>
      <c r="AA234" s="1" t="s">
        <v>4173</v>
      </c>
      <c r="AD234" s="2">
        <v>3.02</v>
      </c>
      <c r="AE234" s="1" t="e">
        <f>IF(MATCH(B234,B235:B$630,0),TRUE, FALSE)</f>
        <v>#N/A</v>
      </c>
    </row>
    <row r="235" spans="1:31">
      <c r="A235" s="2">
        <v>10</v>
      </c>
      <c r="B235" s="47" t="str">
        <f t="shared" si="6"/>
        <v>HI-VI D10.8</v>
      </c>
      <c r="C235" s="3" t="s">
        <v>28</v>
      </c>
      <c r="D235" s="3" t="s">
        <v>188</v>
      </c>
      <c r="E235" s="4" t="s">
        <v>189</v>
      </c>
      <c r="F235" s="4"/>
      <c r="G235" s="2">
        <v>8</v>
      </c>
      <c r="H235" s="2">
        <v>150</v>
      </c>
      <c r="I235" s="2">
        <v>87</v>
      </c>
      <c r="J235" s="2">
        <v>8.3000000000000007</v>
      </c>
      <c r="K235" s="2">
        <v>20</v>
      </c>
      <c r="L235" s="25">
        <f t="shared" si="7"/>
        <v>211.24407400000001</v>
      </c>
      <c r="M235" s="2">
        <v>0.4</v>
      </c>
      <c r="N235" s="2"/>
      <c r="O235" s="2"/>
      <c r="P235" s="2"/>
      <c r="Q235" s="2"/>
      <c r="R235" s="2"/>
      <c r="S235" s="2"/>
      <c r="T235" s="2"/>
      <c r="U235" s="2"/>
      <c r="V235" s="2"/>
      <c r="W235" s="1" t="s">
        <v>496</v>
      </c>
      <c r="X235" s="13">
        <v>41431</v>
      </c>
      <c r="Z235" s="8">
        <v>0</v>
      </c>
      <c r="AA235" s="1" t="s">
        <v>4173</v>
      </c>
      <c r="AD235" s="2">
        <v>7.46</v>
      </c>
      <c r="AE235" s="1" t="e">
        <f>IF(MATCH(B235,B236:B$630,0),TRUE, FALSE)</f>
        <v>#N/A</v>
      </c>
    </row>
    <row r="236" spans="1:31">
      <c r="A236" s="2">
        <v>10</v>
      </c>
      <c r="B236" s="47" t="str">
        <f t="shared" si="6"/>
        <v>HI-VI SP10</v>
      </c>
      <c r="C236" s="3" t="s">
        <v>28</v>
      </c>
      <c r="D236" s="3" t="s">
        <v>190</v>
      </c>
      <c r="E236" s="4" t="s">
        <v>191</v>
      </c>
      <c r="F236" s="4"/>
      <c r="G236" s="2">
        <v>4</v>
      </c>
      <c r="H236" s="2">
        <v>500</v>
      </c>
      <c r="I236" s="2">
        <v>84</v>
      </c>
      <c r="J236" s="2">
        <v>15.5</v>
      </c>
      <c r="K236" s="2">
        <v>34</v>
      </c>
      <c r="L236" s="25">
        <f t="shared" si="7"/>
        <v>16.99014</v>
      </c>
      <c r="M236" s="2">
        <v>0.56999999999999995</v>
      </c>
      <c r="N236" s="2"/>
      <c r="O236" s="2"/>
      <c r="P236" s="2"/>
      <c r="Q236" s="2"/>
      <c r="R236" s="2"/>
      <c r="S236" s="2"/>
      <c r="T236" s="2"/>
      <c r="U236" s="2"/>
      <c r="V236" s="2"/>
      <c r="W236" s="1" t="s">
        <v>496</v>
      </c>
      <c r="X236" s="13">
        <v>41431</v>
      </c>
      <c r="Z236" s="8">
        <v>0</v>
      </c>
      <c r="AA236" s="1" t="s">
        <v>4173</v>
      </c>
      <c r="AD236" s="2">
        <v>0.6</v>
      </c>
      <c r="AE236" s="1" t="e">
        <f>IF(MATCH(B236,B237:B$630,0),TRUE, FALSE)</f>
        <v>#N/A</v>
      </c>
    </row>
    <row r="237" spans="1:31">
      <c r="A237" s="2">
        <v>12</v>
      </c>
      <c r="B237" s="47" t="str">
        <f t="shared" si="6"/>
        <v>HI-VI F12</v>
      </c>
      <c r="C237" s="3" t="s">
        <v>28</v>
      </c>
      <c r="D237" s="3" t="s">
        <v>218</v>
      </c>
      <c r="E237" s="4" t="s">
        <v>486</v>
      </c>
      <c r="F237" s="4"/>
      <c r="G237" s="2">
        <v>8</v>
      </c>
      <c r="H237" s="2">
        <v>200</v>
      </c>
      <c r="I237" s="2">
        <v>90</v>
      </c>
      <c r="J237" s="2">
        <v>6.5</v>
      </c>
      <c r="K237" s="2">
        <v>29</v>
      </c>
      <c r="L237" s="25">
        <f t="shared" si="7"/>
        <v>124.59436000000001</v>
      </c>
      <c r="M237" s="2">
        <v>0.39</v>
      </c>
      <c r="N237" s="2"/>
      <c r="O237" s="2"/>
      <c r="P237" s="2"/>
      <c r="Q237" s="2"/>
      <c r="R237" s="2"/>
      <c r="S237" s="2"/>
      <c r="T237" s="2"/>
      <c r="U237" s="2"/>
      <c r="V237" s="2"/>
      <c r="W237" s="1" t="s">
        <v>496</v>
      </c>
      <c r="X237" s="13">
        <v>41431</v>
      </c>
      <c r="Z237" s="8">
        <v>0</v>
      </c>
      <c r="AA237" s="1" t="s">
        <v>4173</v>
      </c>
      <c r="AD237" s="2">
        <v>4.4000000000000004</v>
      </c>
      <c r="AE237" s="1" t="e">
        <f>IF(MATCH(B237,B238:B$630,0),TRUE, FALSE)</f>
        <v>#N/A</v>
      </c>
    </row>
    <row r="238" spans="1:31" s="21" customFormat="1">
      <c r="A238" s="22">
        <v>8</v>
      </c>
      <c r="B238" s="47" t="str">
        <f t="shared" si="6"/>
        <v>Selenium 8PW3-SLF</v>
      </c>
      <c r="C238" s="22" t="s">
        <v>1639</v>
      </c>
      <c r="D238" s="22" t="s">
        <v>3672</v>
      </c>
      <c r="E238" s="23" t="s">
        <v>3673</v>
      </c>
      <c r="F238" s="23"/>
      <c r="G238" s="22">
        <v>8</v>
      </c>
      <c r="H238" s="22">
        <v>125</v>
      </c>
      <c r="I238" s="22">
        <v>92</v>
      </c>
      <c r="J238" s="22">
        <v>2.4</v>
      </c>
      <c r="K238" s="22">
        <v>72</v>
      </c>
      <c r="L238" s="28">
        <f>AD238*28.3169</f>
        <v>28.883238000000002</v>
      </c>
      <c r="M238" s="22">
        <v>0.81</v>
      </c>
      <c r="N238" s="22"/>
      <c r="O238" s="20"/>
      <c r="P238" s="20"/>
      <c r="Q238" s="20"/>
      <c r="W238" s="1" t="s">
        <v>496</v>
      </c>
      <c r="X238" s="34">
        <v>41431</v>
      </c>
      <c r="Z238" s="9">
        <v>0</v>
      </c>
      <c r="AA238" t="s">
        <v>4172</v>
      </c>
      <c r="AD238" s="22">
        <v>1.02</v>
      </c>
      <c r="AE238" s="1" t="e">
        <f>IF(MATCH(B238,B239:B$630,0),TRUE, FALSE)</f>
        <v>#N/A</v>
      </c>
    </row>
    <row r="239" spans="1:31" s="21" customFormat="1">
      <c r="A239" s="22">
        <v>12</v>
      </c>
      <c r="B239" s="47" t="str">
        <f t="shared" si="6"/>
        <v>Selenium 12PW3-SLF</v>
      </c>
      <c r="C239" s="22" t="s">
        <v>1639</v>
      </c>
      <c r="D239" s="22" t="s">
        <v>3675</v>
      </c>
      <c r="E239" s="23" t="s">
        <v>3674</v>
      </c>
      <c r="F239" s="23"/>
      <c r="G239" s="22">
        <v>8</v>
      </c>
      <c r="H239" s="22">
        <v>200</v>
      </c>
      <c r="I239" s="22">
        <v>97</v>
      </c>
      <c r="J239" s="22">
        <v>1.3</v>
      </c>
      <c r="K239" s="22">
        <v>50</v>
      </c>
      <c r="L239" s="28">
        <f t="shared" ref="L239:L302" si="8">AD239*28.3169</f>
        <v>96.843797999999992</v>
      </c>
      <c r="M239" s="22">
        <v>0.69</v>
      </c>
      <c r="N239" s="22"/>
      <c r="O239" s="20"/>
      <c r="P239" s="20"/>
      <c r="Q239" s="20"/>
      <c r="W239" s="1" t="s">
        <v>496</v>
      </c>
      <c r="X239" s="34">
        <v>41431</v>
      </c>
      <c r="Z239" s="9">
        <v>0</v>
      </c>
      <c r="AA239" t="s">
        <v>4172</v>
      </c>
      <c r="AD239" s="22">
        <v>3.42</v>
      </c>
      <c r="AE239" s="1" t="e">
        <f>IF(MATCH(B239,B240:B$630,0),TRUE, FALSE)</f>
        <v>#N/A</v>
      </c>
    </row>
    <row r="240" spans="1:31" s="21" customFormat="1">
      <c r="A240" s="22">
        <v>15</v>
      </c>
      <c r="B240" s="47" t="str">
        <f t="shared" si="6"/>
        <v>Selenium 15PW3-SLF</v>
      </c>
      <c r="C240" s="22" t="s">
        <v>1639</v>
      </c>
      <c r="D240" s="22" t="s">
        <v>3677</v>
      </c>
      <c r="E240" s="23" t="s">
        <v>3676</v>
      </c>
      <c r="F240" s="23"/>
      <c r="G240" s="22">
        <v>8</v>
      </c>
      <c r="H240" s="22">
        <v>250</v>
      </c>
      <c r="I240" s="22">
        <v>98</v>
      </c>
      <c r="J240" s="22">
        <v>3</v>
      </c>
      <c r="K240" s="22">
        <v>37</v>
      </c>
      <c r="L240" s="28">
        <f t="shared" si="8"/>
        <v>273.82442300000002</v>
      </c>
      <c r="M240" s="22">
        <v>0.61</v>
      </c>
      <c r="N240" s="22"/>
      <c r="O240" s="20"/>
      <c r="P240" s="20"/>
      <c r="Q240" s="20"/>
      <c r="W240" s="1" t="s">
        <v>496</v>
      </c>
      <c r="X240" s="34">
        <v>41431</v>
      </c>
      <c r="Z240" s="9">
        <v>0</v>
      </c>
      <c r="AA240" t="s">
        <v>4172</v>
      </c>
      <c r="AD240" s="22">
        <v>9.67</v>
      </c>
      <c r="AE240" s="1" t="e">
        <f>IF(MATCH(B240,B241:B$630,0),TRUE, FALSE)</f>
        <v>#N/A</v>
      </c>
    </row>
    <row r="241" spans="1:31" s="21" customFormat="1">
      <c r="A241" s="22">
        <v>12</v>
      </c>
      <c r="B241" s="47" t="str">
        <f t="shared" si="6"/>
        <v>Selenium 12PW5-SLF</v>
      </c>
      <c r="C241" s="22" t="s">
        <v>1639</v>
      </c>
      <c r="D241" s="22" t="s">
        <v>3679</v>
      </c>
      <c r="E241" s="23" t="s">
        <v>3678</v>
      </c>
      <c r="F241" s="23"/>
      <c r="G241" s="22">
        <v>8</v>
      </c>
      <c r="H241" s="22">
        <v>300</v>
      </c>
      <c r="I241" s="22">
        <v>96</v>
      </c>
      <c r="J241" s="22">
        <v>3.5</v>
      </c>
      <c r="K241" s="22">
        <v>42</v>
      </c>
      <c r="L241" s="28">
        <f t="shared" si="8"/>
        <v>107.887389</v>
      </c>
      <c r="M241" s="22">
        <v>0.31</v>
      </c>
      <c r="N241" s="22"/>
      <c r="O241" s="20"/>
      <c r="P241" s="20"/>
      <c r="Q241" s="20"/>
      <c r="W241" s="1" t="s">
        <v>496</v>
      </c>
      <c r="X241" s="34">
        <v>41431</v>
      </c>
      <c r="Z241" s="9">
        <v>0</v>
      </c>
      <c r="AA241" t="s">
        <v>4172</v>
      </c>
      <c r="AD241" s="22">
        <v>3.81</v>
      </c>
      <c r="AE241" s="1" t="e">
        <f>IF(MATCH(B241,B242:B$630,0),TRUE, FALSE)</f>
        <v>#N/A</v>
      </c>
    </row>
    <row r="242" spans="1:31" s="21" customFormat="1">
      <c r="A242" s="22">
        <v>18</v>
      </c>
      <c r="B242" s="47" t="str">
        <f t="shared" si="6"/>
        <v>Selenium 18SWS800</v>
      </c>
      <c r="C242" s="22" t="s">
        <v>1639</v>
      </c>
      <c r="D242" s="22" t="s">
        <v>3681</v>
      </c>
      <c r="E242" s="23" t="s">
        <v>3680</v>
      </c>
      <c r="F242" s="23"/>
      <c r="G242" s="22">
        <v>8</v>
      </c>
      <c r="H242" s="22">
        <v>800</v>
      </c>
      <c r="I242" s="22">
        <v>96</v>
      </c>
      <c r="J242" s="22">
        <v>6.5</v>
      </c>
      <c r="K242" s="22">
        <v>32</v>
      </c>
      <c r="L242" s="28">
        <f t="shared" si="8"/>
        <v>229.083721</v>
      </c>
      <c r="M242" s="22">
        <v>0.41</v>
      </c>
      <c r="N242" s="22"/>
      <c r="O242" s="20"/>
      <c r="P242" s="20"/>
      <c r="Q242" s="20"/>
      <c r="W242" s="1" t="s">
        <v>496</v>
      </c>
      <c r="X242" s="34">
        <v>41431</v>
      </c>
      <c r="Z242" s="9">
        <v>0</v>
      </c>
      <c r="AA242" t="s">
        <v>4172</v>
      </c>
      <c r="AD242" s="22">
        <v>8.09</v>
      </c>
      <c r="AE242" s="1" t="e">
        <f>IF(MATCH(B242,B243:B$630,0),TRUE, FALSE)</f>
        <v>#N/A</v>
      </c>
    </row>
    <row r="243" spans="1:31" s="21" customFormat="1">
      <c r="A243" s="22">
        <v>15</v>
      </c>
      <c r="B243" s="47" t="str">
        <f t="shared" si="6"/>
        <v>Selenium 15SWS800</v>
      </c>
      <c r="C243" s="22" t="s">
        <v>1639</v>
      </c>
      <c r="D243" s="22" t="s">
        <v>3683</v>
      </c>
      <c r="E243" s="23" t="s">
        <v>3682</v>
      </c>
      <c r="F243" s="23"/>
      <c r="G243" s="22">
        <v>8</v>
      </c>
      <c r="H243" s="22">
        <v>800</v>
      </c>
      <c r="I243" s="22">
        <v>93</v>
      </c>
      <c r="J243" s="22">
        <v>6.5</v>
      </c>
      <c r="K243" s="22">
        <v>37</v>
      </c>
      <c r="L243" s="28">
        <f t="shared" si="8"/>
        <v>97.410135999999994</v>
      </c>
      <c r="M243" s="22">
        <v>0.37</v>
      </c>
      <c r="N243" s="22"/>
      <c r="O243" s="20"/>
      <c r="P243" s="20"/>
      <c r="Q243" s="20"/>
      <c r="W243" s="1" t="s">
        <v>496</v>
      </c>
      <c r="X243" s="34">
        <v>41431</v>
      </c>
      <c r="Z243" s="9">
        <v>0</v>
      </c>
      <c r="AA243" t="s">
        <v>4172</v>
      </c>
      <c r="AD243" s="22">
        <v>3.44</v>
      </c>
      <c r="AE243" s="1" t="e">
        <f>IF(MATCH(B243,B244:B$630,0),TRUE, FALSE)</f>
        <v>#N/A</v>
      </c>
    </row>
    <row r="244" spans="1:31" s="21" customFormat="1">
      <c r="A244" s="22">
        <v>12</v>
      </c>
      <c r="B244" s="47" t="str">
        <f t="shared" si="6"/>
        <v>Selenium 12WS600</v>
      </c>
      <c r="C244" s="22" t="s">
        <v>1639</v>
      </c>
      <c r="D244" s="22" t="s">
        <v>3685</v>
      </c>
      <c r="E244" s="23" t="s">
        <v>3684</v>
      </c>
      <c r="F244" s="23"/>
      <c r="G244" s="22">
        <v>8</v>
      </c>
      <c r="H244" s="22">
        <v>600</v>
      </c>
      <c r="I244" s="22">
        <v>95</v>
      </c>
      <c r="J244" s="22">
        <v>4.3</v>
      </c>
      <c r="K244" s="22">
        <v>46</v>
      </c>
      <c r="L244" s="28">
        <f t="shared" si="8"/>
        <v>59.748658999999996</v>
      </c>
      <c r="M244" s="22">
        <v>0.34</v>
      </c>
      <c r="N244" s="22"/>
      <c r="O244" s="20"/>
      <c r="P244" s="20"/>
      <c r="Q244" s="20"/>
      <c r="W244" s="1" t="s">
        <v>496</v>
      </c>
      <c r="X244" s="34">
        <v>41431</v>
      </c>
      <c r="Z244" s="9">
        <v>0</v>
      </c>
      <c r="AA244" t="s">
        <v>4172</v>
      </c>
      <c r="AD244" s="22">
        <v>2.11</v>
      </c>
      <c r="AE244" s="1" t="e">
        <f>IF(MATCH(B244,B245:B$630,0),TRUE, FALSE)</f>
        <v>#N/A</v>
      </c>
    </row>
    <row r="245" spans="1:31" s="21" customFormat="1">
      <c r="A245" s="22">
        <v>15</v>
      </c>
      <c r="B245" s="47" t="str">
        <f t="shared" si="6"/>
        <v>Selenium 15WS600</v>
      </c>
      <c r="C245" s="22" t="s">
        <v>1639</v>
      </c>
      <c r="D245" s="22" t="s">
        <v>3687</v>
      </c>
      <c r="E245" s="23" t="s">
        <v>3686</v>
      </c>
      <c r="F245" s="23"/>
      <c r="G245" s="22">
        <v>8</v>
      </c>
      <c r="H245" s="22">
        <v>600</v>
      </c>
      <c r="I245" s="22">
        <v>97</v>
      </c>
      <c r="J245" s="22">
        <v>3.75</v>
      </c>
      <c r="K245" s="22">
        <v>35</v>
      </c>
      <c r="L245" s="28">
        <f t="shared" si="8"/>
        <v>214.92527100000001</v>
      </c>
      <c r="M245" s="22">
        <v>0.35</v>
      </c>
      <c r="N245" s="22"/>
      <c r="O245" s="20"/>
      <c r="P245" s="20"/>
      <c r="Q245" s="20"/>
      <c r="W245" s="1" t="s">
        <v>496</v>
      </c>
      <c r="X245" s="34">
        <v>41431</v>
      </c>
      <c r="Z245" s="9">
        <v>0</v>
      </c>
      <c r="AA245" t="s">
        <v>4172</v>
      </c>
      <c r="AD245" s="22">
        <v>7.59</v>
      </c>
      <c r="AE245" s="1" t="e">
        <f>IF(MATCH(B245,B246:B$630,0),TRUE, FALSE)</f>
        <v>#N/A</v>
      </c>
    </row>
    <row r="246" spans="1:31" s="21" customFormat="1">
      <c r="A246" s="22">
        <v>18</v>
      </c>
      <c r="B246" s="47" t="str">
        <f t="shared" si="6"/>
        <v>Selenium 18WS600</v>
      </c>
      <c r="C246" s="22" t="s">
        <v>1639</v>
      </c>
      <c r="D246" s="22" t="s">
        <v>3689</v>
      </c>
      <c r="E246" s="23" t="s">
        <v>3688</v>
      </c>
      <c r="F246" s="23"/>
      <c r="G246" s="22">
        <v>8</v>
      </c>
      <c r="H246" s="22">
        <v>600</v>
      </c>
      <c r="I246" s="22">
        <v>98</v>
      </c>
      <c r="J246" s="22">
        <v>3.8</v>
      </c>
      <c r="K246" s="22">
        <v>33</v>
      </c>
      <c r="L246" s="28">
        <f t="shared" si="8"/>
        <v>374.91575599999999</v>
      </c>
      <c r="M246" s="22">
        <v>0.43</v>
      </c>
      <c r="N246" s="22"/>
      <c r="O246" s="20"/>
      <c r="P246" s="20"/>
      <c r="Q246" s="20"/>
      <c r="W246" s="1" t="s">
        <v>496</v>
      </c>
      <c r="X246" s="34">
        <v>41431</v>
      </c>
      <c r="Z246" s="9">
        <v>0</v>
      </c>
      <c r="AA246" t="s">
        <v>4172</v>
      </c>
      <c r="AD246" s="22">
        <v>13.24</v>
      </c>
      <c r="AE246" s="1" t="e">
        <f>IF(MATCH(B246,B247:B$630,0),TRUE, FALSE)</f>
        <v>#N/A</v>
      </c>
    </row>
    <row r="247" spans="1:31" s="21" customFormat="1">
      <c r="A247" s="22">
        <v>15</v>
      </c>
      <c r="B247" s="47" t="str">
        <f t="shared" si="6"/>
        <v>Selenium 15SWS1100</v>
      </c>
      <c r="C247" s="22" t="s">
        <v>1639</v>
      </c>
      <c r="D247" s="22" t="s">
        <v>3691</v>
      </c>
      <c r="E247" s="23" t="s">
        <v>3690</v>
      </c>
      <c r="F247" s="23"/>
      <c r="G247" s="22">
        <v>8</v>
      </c>
      <c r="H247" s="22">
        <v>1100</v>
      </c>
      <c r="I247" s="22">
        <v>95</v>
      </c>
      <c r="J247" s="22">
        <v>9.3000000000000007</v>
      </c>
      <c r="K247" s="22">
        <v>37</v>
      </c>
      <c r="L247" s="28">
        <f t="shared" si="8"/>
        <v>139.88548600000001</v>
      </c>
      <c r="M247" s="22">
        <v>0.41</v>
      </c>
      <c r="N247" s="22"/>
      <c r="O247" s="20"/>
      <c r="P247" s="20"/>
      <c r="Q247" s="20"/>
      <c r="W247" s="1" t="s">
        <v>496</v>
      </c>
      <c r="X247" s="34">
        <v>41431</v>
      </c>
      <c r="Z247" s="9">
        <v>0</v>
      </c>
      <c r="AA247" t="s">
        <v>4172</v>
      </c>
      <c r="AD247" s="22">
        <v>4.9400000000000004</v>
      </c>
      <c r="AE247" s="1" t="e">
        <f>IF(MATCH(B247,B248:B$630,0),TRUE, FALSE)</f>
        <v>#N/A</v>
      </c>
    </row>
    <row r="248" spans="1:31" s="21" customFormat="1">
      <c r="A248" s="22">
        <v>18</v>
      </c>
      <c r="B248" s="47" t="str">
        <f t="shared" si="6"/>
        <v>Selenium 18SWS1100</v>
      </c>
      <c r="C248" s="22" t="s">
        <v>1639</v>
      </c>
      <c r="D248" s="22" t="s">
        <v>3693</v>
      </c>
      <c r="E248" s="23" t="s">
        <v>3692</v>
      </c>
      <c r="F248" s="23"/>
      <c r="G248" s="22">
        <v>8</v>
      </c>
      <c r="H248" s="22">
        <v>1100</v>
      </c>
      <c r="I248" s="22">
        <v>97</v>
      </c>
      <c r="J248" s="22">
        <v>9.3000000000000007</v>
      </c>
      <c r="K248" s="22">
        <v>39</v>
      </c>
      <c r="L248" s="28">
        <f t="shared" si="8"/>
        <v>211.81041200000001</v>
      </c>
      <c r="M248" s="22">
        <v>0.48</v>
      </c>
      <c r="N248" s="22"/>
      <c r="O248" s="20"/>
      <c r="P248" s="20"/>
      <c r="Q248" s="20"/>
      <c r="W248" s="1" t="s">
        <v>496</v>
      </c>
      <c r="X248" s="34">
        <v>41431</v>
      </c>
      <c r="Z248" s="9">
        <v>0</v>
      </c>
      <c r="AA248" t="s">
        <v>4172</v>
      </c>
      <c r="AD248" s="22">
        <v>7.48</v>
      </c>
      <c r="AE248" s="1" t="e">
        <f>IF(MATCH(B248,B249:B$630,0),TRUE, FALSE)</f>
        <v>#N/A</v>
      </c>
    </row>
    <row r="249" spans="1:31" s="21" customFormat="1">
      <c r="A249" s="22">
        <v>6</v>
      </c>
      <c r="B249" s="47" t="str">
        <f t="shared" si="6"/>
        <v>Selenium 6W4P</v>
      </c>
      <c r="C249" s="22" t="s">
        <v>1639</v>
      </c>
      <c r="D249" s="22" t="s">
        <v>3695</v>
      </c>
      <c r="E249" s="23" t="s">
        <v>3694</v>
      </c>
      <c r="F249" s="23"/>
      <c r="G249" s="22">
        <v>8</v>
      </c>
      <c r="H249" s="22">
        <v>100</v>
      </c>
      <c r="I249" s="22">
        <v>91</v>
      </c>
      <c r="J249" s="22">
        <v>2.2999999999999998</v>
      </c>
      <c r="K249" s="22">
        <v>76</v>
      </c>
      <c r="L249" s="28">
        <f t="shared" si="8"/>
        <v>7.928732000000001</v>
      </c>
      <c r="M249" s="22">
        <v>0.83</v>
      </c>
      <c r="N249" s="22"/>
      <c r="O249" s="20"/>
      <c r="P249" s="20"/>
      <c r="Q249" s="20"/>
      <c r="W249" s="1" t="s">
        <v>496</v>
      </c>
      <c r="X249" s="34">
        <v>41431</v>
      </c>
      <c r="Z249" s="9">
        <v>0</v>
      </c>
      <c r="AA249" t="s">
        <v>4172</v>
      </c>
      <c r="AD249" s="22">
        <v>0.28000000000000003</v>
      </c>
      <c r="AE249" s="1" t="e">
        <f>IF(MATCH(B249,B250:B$630,0),TRUE, FALSE)</f>
        <v>#N/A</v>
      </c>
    </row>
    <row r="250" spans="1:31" s="21" customFormat="1">
      <c r="A250" s="22">
        <v>8</v>
      </c>
      <c r="B250" s="47" t="str">
        <f t="shared" si="6"/>
        <v>Selenium 8W4P</v>
      </c>
      <c r="C250" s="22" t="s">
        <v>1639</v>
      </c>
      <c r="D250" s="22" t="s">
        <v>3697</v>
      </c>
      <c r="E250" s="23" t="s">
        <v>3696</v>
      </c>
      <c r="F250" s="23"/>
      <c r="G250" s="22">
        <v>8</v>
      </c>
      <c r="H250" s="22">
        <v>150</v>
      </c>
      <c r="I250" s="22">
        <v>96</v>
      </c>
      <c r="J250" s="22">
        <v>2</v>
      </c>
      <c r="K250" s="22">
        <v>107</v>
      </c>
      <c r="L250" s="28">
        <f t="shared" si="8"/>
        <v>9.0614080000000001</v>
      </c>
      <c r="M250" s="22">
        <v>0.7</v>
      </c>
      <c r="N250" s="22"/>
      <c r="O250" s="20"/>
      <c r="P250" s="20"/>
      <c r="Q250" s="20"/>
      <c r="W250" s="1" t="s">
        <v>496</v>
      </c>
      <c r="X250" s="34">
        <v>41431</v>
      </c>
      <c r="Z250" s="9">
        <v>0</v>
      </c>
      <c r="AA250" t="s">
        <v>4172</v>
      </c>
      <c r="AD250" s="22">
        <v>0.32</v>
      </c>
      <c r="AE250" s="1" t="e">
        <f>IF(MATCH(B250,B251:B$630,0),TRUE, FALSE)</f>
        <v>#N/A</v>
      </c>
    </row>
    <row r="251" spans="1:31" s="21" customFormat="1">
      <c r="A251" s="22">
        <v>10</v>
      </c>
      <c r="B251" s="47" t="str">
        <f t="shared" si="6"/>
        <v>Selenium 10MB3P</v>
      </c>
      <c r="C251" s="22" t="s">
        <v>1639</v>
      </c>
      <c r="D251" s="22" t="s">
        <v>3699</v>
      </c>
      <c r="E251" s="23" t="s">
        <v>3698</v>
      </c>
      <c r="F251" s="23"/>
      <c r="G251" s="22">
        <v>8</v>
      </c>
      <c r="H251" s="22">
        <v>300</v>
      </c>
      <c r="I251" s="22">
        <v>100</v>
      </c>
      <c r="J251" s="22">
        <v>0.6</v>
      </c>
      <c r="K251" s="22">
        <v>80</v>
      </c>
      <c r="L251" s="28">
        <f t="shared" si="8"/>
        <v>22.936689000000001</v>
      </c>
      <c r="M251" s="22">
        <v>0.46</v>
      </c>
      <c r="N251" s="22"/>
      <c r="O251" s="20"/>
      <c r="P251" s="20"/>
      <c r="Q251" s="20"/>
      <c r="W251" s="1" t="s">
        <v>496</v>
      </c>
      <c r="X251" s="34">
        <v>41431</v>
      </c>
      <c r="Z251" s="9">
        <v>0</v>
      </c>
      <c r="AA251" t="s">
        <v>4172</v>
      </c>
      <c r="AD251" s="22">
        <v>0.81</v>
      </c>
      <c r="AE251" s="1" t="e">
        <f>IF(MATCH(B251,B252:B$630,0),TRUE, FALSE)</f>
        <v>#N/A</v>
      </c>
    </row>
    <row r="252" spans="1:31" s="21" customFormat="1">
      <c r="A252" s="22">
        <v>10</v>
      </c>
      <c r="B252" s="47" t="str">
        <f t="shared" si="6"/>
        <v>Goldwood GW-10090</v>
      </c>
      <c r="C252" s="22" t="s">
        <v>1</v>
      </c>
      <c r="D252" s="22" t="s">
        <v>3701</v>
      </c>
      <c r="E252" s="23" t="s">
        <v>3700</v>
      </c>
      <c r="F252" s="23"/>
      <c r="G252" s="22">
        <v>8</v>
      </c>
      <c r="H252" s="22">
        <v>300</v>
      </c>
      <c r="I252" s="22">
        <v>95.4</v>
      </c>
      <c r="J252" s="22">
        <v>5.4</v>
      </c>
      <c r="K252" s="22">
        <v>41</v>
      </c>
      <c r="L252" s="28">
        <f t="shared" si="8"/>
        <v>53.518940999999998</v>
      </c>
      <c r="M252" s="22">
        <v>0.25</v>
      </c>
      <c r="N252" s="22"/>
      <c r="O252" s="20"/>
      <c r="P252" s="20"/>
      <c r="Q252" s="20"/>
      <c r="W252" s="1" t="s">
        <v>496</v>
      </c>
      <c r="X252" s="34">
        <v>41431</v>
      </c>
      <c r="Z252" s="9">
        <v>0</v>
      </c>
      <c r="AA252" t="s">
        <v>4172</v>
      </c>
      <c r="AD252" s="22">
        <v>1.89</v>
      </c>
      <c r="AE252" s="1" t="e">
        <f>IF(MATCH(B252,B253:B$630,0),TRUE, FALSE)</f>
        <v>#N/A</v>
      </c>
    </row>
    <row r="253" spans="1:31" s="21" customFormat="1">
      <c r="A253" s="22">
        <v>12</v>
      </c>
      <c r="B253" s="47" t="str">
        <f t="shared" si="6"/>
        <v>Goldwood GW-12090</v>
      </c>
      <c r="C253" s="22" t="s">
        <v>1</v>
      </c>
      <c r="D253" s="22" t="s">
        <v>3703</v>
      </c>
      <c r="E253" s="23" t="s">
        <v>3702</v>
      </c>
      <c r="F253" s="23"/>
      <c r="G253" s="22">
        <v>8</v>
      </c>
      <c r="H253" s="22">
        <v>400</v>
      </c>
      <c r="I253" s="22">
        <v>94.3</v>
      </c>
      <c r="J253" s="22">
        <v>5.4</v>
      </c>
      <c r="K253" s="22">
        <v>48.5</v>
      </c>
      <c r="L253" s="28">
        <f t="shared" si="8"/>
        <v>49.837744000000001</v>
      </c>
      <c r="M253" s="22">
        <v>0.35</v>
      </c>
      <c r="N253" s="22"/>
      <c r="O253" s="20"/>
      <c r="P253" s="20"/>
      <c r="Q253" s="20"/>
      <c r="W253" s="1" t="s">
        <v>496</v>
      </c>
      <c r="X253" s="34">
        <v>41431</v>
      </c>
      <c r="Z253" s="9">
        <v>0</v>
      </c>
      <c r="AA253" t="s">
        <v>4172</v>
      </c>
      <c r="AD253" s="22">
        <v>1.76</v>
      </c>
      <c r="AE253" s="1" t="e">
        <f>IF(MATCH(B253,B254:B$630,0),TRUE, FALSE)</f>
        <v>#N/A</v>
      </c>
    </row>
    <row r="254" spans="1:31" s="21" customFormat="1">
      <c r="A254" s="22">
        <v>15</v>
      </c>
      <c r="B254" s="47" t="str">
        <f t="shared" si="6"/>
        <v>Goldwood GW-15090</v>
      </c>
      <c r="C254" s="22" t="s">
        <v>1</v>
      </c>
      <c r="D254" s="22" t="s">
        <v>3705</v>
      </c>
      <c r="E254" s="23" t="s">
        <v>3704</v>
      </c>
      <c r="F254" s="23"/>
      <c r="G254" s="22">
        <v>8</v>
      </c>
      <c r="H254" s="22">
        <v>400</v>
      </c>
      <c r="I254" s="22">
        <v>96.1</v>
      </c>
      <c r="J254" s="22">
        <v>5.4</v>
      </c>
      <c r="K254" s="22">
        <v>44.7</v>
      </c>
      <c r="L254" s="28">
        <f t="shared" si="8"/>
        <v>124.87752900000001</v>
      </c>
      <c r="M254" s="22">
        <v>0.46</v>
      </c>
      <c r="N254" s="22"/>
      <c r="O254" s="20"/>
      <c r="P254" s="20"/>
      <c r="Q254" s="20"/>
      <c r="W254" s="1" t="s">
        <v>496</v>
      </c>
      <c r="X254" s="34">
        <v>41431</v>
      </c>
      <c r="Z254" s="9">
        <v>0</v>
      </c>
      <c r="AA254" t="s">
        <v>4172</v>
      </c>
      <c r="AD254" s="22">
        <v>4.41</v>
      </c>
      <c r="AE254" s="1" t="e">
        <f>IF(MATCH(B254,B255:B$630,0),TRUE, FALSE)</f>
        <v>#N/A</v>
      </c>
    </row>
    <row r="255" spans="1:31" s="21" customFormat="1">
      <c r="A255" s="22">
        <v>18</v>
      </c>
      <c r="B255" s="47" t="str">
        <f t="shared" si="6"/>
        <v>Goldwood GW-18090</v>
      </c>
      <c r="C255" s="22" t="s">
        <v>1</v>
      </c>
      <c r="D255" s="22" t="s">
        <v>3707</v>
      </c>
      <c r="E255" s="23" t="s">
        <v>3706</v>
      </c>
      <c r="F255" s="23"/>
      <c r="G255" s="22">
        <v>8</v>
      </c>
      <c r="H255" s="22">
        <v>500</v>
      </c>
      <c r="I255" s="22">
        <v>95.2</v>
      </c>
      <c r="J255" s="22">
        <v>5.4</v>
      </c>
      <c r="K255" s="22">
        <v>29.2</v>
      </c>
      <c r="L255" s="28">
        <f t="shared" si="8"/>
        <v>385.39300900000001</v>
      </c>
      <c r="M255" s="22">
        <v>0.48</v>
      </c>
      <c r="N255" s="22"/>
      <c r="O255" s="20"/>
      <c r="P255" s="20"/>
      <c r="Q255" s="20"/>
      <c r="W255" s="1" t="s">
        <v>496</v>
      </c>
      <c r="X255" s="34">
        <v>41431</v>
      </c>
      <c r="Z255" s="9">
        <v>0</v>
      </c>
      <c r="AA255" t="s">
        <v>4172</v>
      </c>
      <c r="AD255" s="22">
        <v>13.61</v>
      </c>
      <c r="AE255" s="1" t="e">
        <f>IF(MATCH(B255,B256:B$630,0),TRUE, FALSE)</f>
        <v>#N/A</v>
      </c>
    </row>
    <row r="256" spans="1:31" s="21" customFormat="1">
      <c r="A256" s="22">
        <v>8</v>
      </c>
      <c r="B256" s="47" t="str">
        <f t="shared" si="6"/>
        <v>Goldwood GW-8003/8</v>
      </c>
      <c r="C256" s="22" t="s">
        <v>1</v>
      </c>
      <c r="D256" s="22" t="s">
        <v>3709</v>
      </c>
      <c r="E256" s="23" t="s">
        <v>3708</v>
      </c>
      <c r="F256" s="23"/>
      <c r="G256" s="22">
        <v>8</v>
      </c>
      <c r="H256" s="22">
        <v>50</v>
      </c>
      <c r="I256" s="22">
        <v>87</v>
      </c>
      <c r="J256" s="22">
        <v>2</v>
      </c>
      <c r="K256" s="22">
        <v>47</v>
      </c>
      <c r="L256" s="28">
        <f t="shared" si="8"/>
        <v>28.600069000000001</v>
      </c>
      <c r="M256" s="22">
        <v>1.07</v>
      </c>
      <c r="N256" s="22"/>
      <c r="O256" s="20"/>
      <c r="P256" s="20"/>
      <c r="Q256" s="20"/>
      <c r="W256" s="1" t="s">
        <v>496</v>
      </c>
      <c r="X256" s="34">
        <v>41431</v>
      </c>
      <c r="Z256" s="9">
        <v>0</v>
      </c>
      <c r="AA256" t="s">
        <v>4172</v>
      </c>
      <c r="AD256" s="22">
        <v>1.01</v>
      </c>
      <c r="AE256" s="1" t="e">
        <f>IF(MATCH(B256,B257:B$630,0),TRUE, FALSE)</f>
        <v>#N/A</v>
      </c>
    </row>
    <row r="257" spans="1:31" s="21" customFormat="1">
      <c r="A257" s="22">
        <v>10</v>
      </c>
      <c r="B257" s="47" t="str">
        <f t="shared" si="6"/>
        <v>Goldwood GW-1058</v>
      </c>
      <c r="C257" s="22" t="s">
        <v>1</v>
      </c>
      <c r="D257" s="22" t="s">
        <v>3711</v>
      </c>
      <c r="E257" s="23" t="s">
        <v>3710</v>
      </c>
      <c r="F257" s="23"/>
      <c r="G257" s="22">
        <v>8</v>
      </c>
      <c r="H257" s="22">
        <v>180</v>
      </c>
      <c r="I257" s="22">
        <v>94.2</v>
      </c>
      <c r="J257" s="22">
        <v>2.5</v>
      </c>
      <c r="K257" s="22">
        <v>43</v>
      </c>
      <c r="L257" s="28">
        <f t="shared" si="8"/>
        <v>63.713025000000002</v>
      </c>
      <c r="M257" s="22">
        <v>0.39</v>
      </c>
      <c r="N257" s="22"/>
      <c r="O257" s="20"/>
      <c r="P257" s="20"/>
      <c r="Q257" s="20"/>
      <c r="W257" s="1" t="s">
        <v>496</v>
      </c>
      <c r="X257" s="34">
        <v>41431</v>
      </c>
      <c r="Z257" s="9">
        <v>0</v>
      </c>
      <c r="AA257" t="s">
        <v>4172</v>
      </c>
      <c r="AD257" s="22">
        <v>2.25</v>
      </c>
      <c r="AE257" s="1" t="e">
        <f>IF(MATCH(B257,B258:B$630,0),TRUE, FALSE)</f>
        <v>#N/A</v>
      </c>
    </row>
    <row r="258" spans="1:31" s="21" customFormat="1">
      <c r="A258" s="22">
        <v>12</v>
      </c>
      <c r="B258" s="47" t="str">
        <f t="shared" si="6"/>
        <v>Goldwood GW-1258</v>
      </c>
      <c r="C258" s="22" t="s">
        <v>1</v>
      </c>
      <c r="D258" s="22" t="s">
        <v>3713</v>
      </c>
      <c r="E258" s="23" t="s">
        <v>3712</v>
      </c>
      <c r="F258" s="23"/>
      <c r="G258" s="22">
        <v>8</v>
      </c>
      <c r="H258" s="22">
        <v>190</v>
      </c>
      <c r="I258" s="22">
        <v>96.6</v>
      </c>
      <c r="J258" s="22">
        <v>3.8</v>
      </c>
      <c r="K258" s="22">
        <v>41</v>
      </c>
      <c r="L258" s="28">
        <f t="shared" si="8"/>
        <v>158.00830200000001</v>
      </c>
      <c r="M258" s="22">
        <v>0.48</v>
      </c>
      <c r="N258" s="22"/>
      <c r="O258" s="20"/>
      <c r="P258" s="20"/>
      <c r="Q258" s="20"/>
      <c r="W258" s="1" t="s">
        <v>496</v>
      </c>
      <c r="X258" s="34">
        <v>41431</v>
      </c>
      <c r="Z258" s="9">
        <v>0</v>
      </c>
      <c r="AA258" t="s">
        <v>4172</v>
      </c>
      <c r="AD258" s="22">
        <v>5.58</v>
      </c>
      <c r="AE258" s="1" t="e">
        <f>IF(MATCH(B258,B259:B$630,0),TRUE, FALSE)</f>
        <v>#N/A</v>
      </c>
    </row>
    <row r="259" spans="1:31" s="21" customFormat="1">
      <c r="A259" s="22">
        <v>15</v>
      </c>
      <c r="B259" s="47" t="str">
        <f t="shared" ref="B259:B322" si="9">CONCATENATE(C259,CHAR(32),D259)</f>
        <v>Goldwood GW-1558</v>
      </c>
      <c r="C259" s="22" t="s">
        <v>1</v>
      </c>
      <c r="D259" s="22" t="s">
        <v>3715</v>
      </c>
      <c r="E259" s="23" t="s">
        <v>3714</v>
      </c>
      <c r="F259" s="23"/>
      <c r="G259" s="22">
        <v>8</v>
      </c>
      <c r="H259" s="22">
        <v>200</v>
      </c>
      <c r="I259" s="22">
        <v>95.6</v>
      </c>
      <c r="J259" s="22">
        <v>3.9</v>
      </c>
      <c r="K259" s="22">
        <v>31</v>
      </c>
      <c r="L259" s="28">
        <f t="shared" si="8"/>
        <v>401.81681099999997</v>
      </c>
      <c r="M259" s="22">
        <v>0.63</v>
      </c>
      <c r="N259" s="22"/>
      <c r="O259" s="20"/>
      <c r="P259" s="20"/>
      <c r="Q259" s="20"/>
      <c r="W259" s="1" t="s">
        <v>496</v>
      </c>
      <c r="X259" s="34">
        <v>41431</v>
      </c>
      <c r="Z259" s="9">
        <v>0</v>
      </c>
      <c r="AA259" t="s">
        <v>4172</v>
      </c>
      <c r="AD259" s="22">
        <v>14.19</v>
      </c>
      <c r="AE259" s="1" t="e">
        <f>IF(MATCH(B259,B260:B$630,0),TRUE, FALSE)</f>
        <v>#N/A</v>
      </c>
    </row>
    <row r="260" spans="1:31" s="21" customFormat="1">
      <c r="A260" s="22">
        <v>18</v>
      </c>
      <c r="B260" s="47" t="str">
        <f t="shared" si="9"/>
        <v>Goldwood GW-1858</v>
      </c>
      <c r="C260" s="22" t="s">
        <v>1</v>
      </c>
      <c r="D260" s="22" t="s">
        <v>3717</v>
      </c>
      <c r="E260" s="23" t="s">
        <v>3716</v>
      </c>
      <c r="F260" s="23"/>
      <c r="G260" s="22">
        <v>8</v>
      </c>
      <c r="H260" s="22">
        <v>220</v>
      </c>
      <c r="I260" s="22">
        <v>94.2</v>
      </c>
      <c r="J260" s="22">
        <v>3.4</v>
      </c>
      <c r="K260" s="22">
        <v>30</v>
      </c>
      <c r="L260" s="28">
        <f t="shared" si="8"/>
        <v>523.86265000000003</v>
      </c>
      <c r="M260" s="22">
        <v>1.07</v>
      </c>
      <c r="N260" s="22"/>
      <c r="O260" s="20"/>
      <c r="P260" s="20"/>
      <c r="Q260" s="20"/>
      <c r="W260" s="1" t="s">
        <v>496</v>
      </c>
      <c r="X260" s="34">
        <v>41431</v>
      </c>
      <c r="Z260" s="9">
        <v>0</v>
      </c>
      <c r="AA260" t="s">
        <v>4172</v>
      </c>
      <c r="AD260" s="22">
        <v>18.5</v>
      </c>
      <c r="AE260" s="1" t="e">
        <f>IF(MATCH(B260,B261:B$630,0),TRUE, FALSE)</f>
        <v>#N/A</v>
      </c>
    </row>
    <row r="261" spans="1:31" s="21" customFormat="1">
      <c r="A261" s="22">
        <v>10</v>
      </c>
      <c r="B261" s="47" t="str">
        <f t="shared" si="9"/>
        <v>Goldwood GW-1038/PA</v>
      </c>
      <c r="C261" s="22" t="s">
        <v>1</v>
      </c>
      <c r="D261" s="22" t="s">
        <v>3719</v>
      </c>
      <c r="E261" s="23" t="s">
        <v>3718</v>
      </c>
      <c r="F261" s="23"/>
      <c r="G261" s="22">
        <v>8</v>
      </c>
      <c r="H261" s="22">
        <v>120</v>
      </c>
      <c r="I261" s="22">
        <v>92.2</v>
      </c>
      <c r="J261" s="22">
        <v>3.7</v>
      </c>
      <c r="K261" s="22">
        <v>63</v>
      </c>
      <c r="L261" s="28">
        <f t="shared" si="8"/>
        <v>47.006053999999999</v>
      </c>
      <c r="M261" s="22">
        <v>0.94</v>
      </c>
      <c r="N261" s="22"/>
      <c r="O261" s="20"/>
      <c r="P261" s="20"/>
      <c r="Q261" s="20"/>
      <c r="W261" s="1" t="s">
        <v>496</v>
      </c>
      <c r="X261" s="34">
        <v>41431</v>
      </c>
      <c r="Z261" s="9">
        <v>0</v>
      </c>
      <c r="AA261" t="s">
        <v>4172</v>
      </c>
      <c r="AD261" s="22">
        <v>1.66</v>
      </c>
      <c r="AE261" s="1" t="e">
        <f>IF(MATCH(B261,B262:B$630,0),TRUE, FALSE)</f>
        <v>#N/A</v>
      </c>
    </row>
    <row r="262" spans="1:31" s="21" customFormat="1">
      <c r="A262" s="22">
        <v>12</v>
      </c>
      <c r="B262" s="47" t="str">
        <f t="shared" si="9"/>
        <v>Goldwood GW-1238/PA</v>
      </c>
      <c r="C262" s="22" t="s">
        <v>1</v>
      </c>
      <c r="D262" s="22" t="s">
        <v>3721</v>
      </c>
      <c r="E262" s="23" t="s">
        <v>3720</v>
      </c>
      <c r="F262" s="23"/>
      <c r="G262" s="22">
        <v>8</v>
      </c>
      <c r="H262" s="22">
        <v>150</v>
      </c>
      <c r="I262" s="22">
        <v>94.1</v>
      </c>
      <c r="J262" s="22">
        <v>2.1</v>
      </c>
      <c r="K262" s="22">
        <v>44</v>
      </c>
      <c r="L262" s="28">
        <f t="shared" si="8"/>
        <v>163.95485099999999</v>
      </c>
      <c r="M262" s="22">
        <v>0.7</v>
      </c>
      <c r="N262" s="22"/>
      <c r="O262" s="20"/>
      <c r="P262" s="20"/>
      <c r="Q262" s="20"/>
      <c r="W262" s="1" t="s">
        <v>496</v>
      </c>
      <c r="X262" s="34">
        <v>41431</v>
      </c>
      <c r="Z262" s="9">
        <v>0</v>
      </c>
      <c r="AA262" t="s">
        <v>4172</v>
      </c>
      <c r="AD262" s="22">
        <v>5.79</v>
      </c>
      <c r="AE262" s="1" t="e">
        <f>IF(MATCH(B262,B263:B$630,0),TRUE, FALSE)</f>
        <v>#N/A</v>
      </c>
    </row>
    <row r="263" spans="1:31" s="21" customFormat="1">
      <c r="A263" s="22">
        <v>15</v>
      </c>
      <c r="B263" s="47" t="str">
        <f t="shared" si="9"/>
        <v>Goldwood GW-1538/PA</v>
      </c>
      <c r="C263" s="22" t="s">
        <v>1</v>
      </c>
      <c r="D263" s="22" t="s">
        <v>3723</v>
      </c>
      <c r="E263" s="23" t="s">
        <v>3722</v>
      </c>
      <c r="F263" s="23"/>
      <c r="G263" s="22">
        <v>8</v>
      </c>
      <c r="H263" s="22">
        <v>140</v>
      </c>
      <c r="I263" s="22">
        <v>91</v>
      </c>
      <c r="J263" s="22">
        <v>3.3</v>
      </c>
      <c r="K263" s="22">
        <v>41</v>
      </c>
      <c r="L263" s="28">
        <f t="shared" si="8"/>
        <v>180.095484</v>
      </c>
      <c r="M263" s="22">
        <v>1.36</v>
      </c>
      <c r="N263" s="22"/>
      <c r="O263" s="20"/>
      <c r="P263" s="20"/>
      <c r="Q263" s="20"/>
      <c r="W263" s="1" t="s">
        <v>496</v>
      </c>
      <c r="X263" s="34">
        <v>41431</v>
      </c>
      <c r="Z263" s="9">
        <v>0</v>
      </c>
      <c r="AA263" t="s">
        <v>4172</v>
      </c>
      <c r="AD263" s="22">
        <v>6.36</v>
      </c>
      <c r="AE263" s="1" t="e">
        <f>IF(MATCH(B263,B264:B$630,0),TRUE, FALSE)</f>
        <v>#N/A</v>
      </c>
    </row>
    <row r="264" spans="1:31" s="21" customFormat="1">
      <c r="A264" s="22">
        <v>10</v>
      </c>
      <c r="B264" s="47" t="str">
        <f t="shared" si="9"/>
        <v>Goldwood GW-10120</v>
      </c>
      <c r="C264" s="22" t="s">
        <v>1</v>
      </c>
      <c r="D264" s="22" t="s">
        <v>3725</v>
      </c>
      <c r="E264" s="23" t="s">
        <v>3724</v>
      </c>
      <c r="F264" s="23"/>
      <c r="G264" s="22">
        <v>8</v>
      </c>
      <c r="H264" s="22">
        <v>500</v>
      </c>
      <c r="I264" s="22">
        <v>93</v>
      </c>
      <c r="J264" s="22">
        <v>5.4</v>
      </c>
      <c r="K264" s="22">
        <v>47</v>
      </c>
      <c r="L264" s="28">
        <f t="shared" si="8"/>
        <v>33.413941999999999</v>
      </c>
      <c r="M264" s="22">
        <v>0.28999999999999998</v>
      </c>
      <c r="N264" s="22"/>
      <c r="O264" s="20"/>
      <c r="P264" s="20"/>
      <c r="Q264" s="20"/>
      <c r="W264" s="1" t="s">
        <v>496</v>
      </c>
      <c r="X264" s="34">
        <v>41431</v>
      </c>
      <c r="Z264" s="9">
        <v>0</v>
      </c>
      <c r="AA264" t="s">
        <v>4172</v>
      </c>
      <c r="AD264" s="22">
        <v>1.18</v>
      </c>
      <c r="AE264" s="1" t="e">
        <f>IF(MATCH(B264,B265:B$630,0),TRUE, FALSE)</f>
        <v>#N/A</v>
      </c>
    </row>
    <row r="265" spans="1:31" s="21" customFormat="1">
      <c r="A265" s="22">
        <v>15</v>
      </c>
      <c r="B265" s="47" t="str">
        <f t="shared" si="9"/>
        <v>Goldwood GW-15120</v>
      </c>
      <c r="C265" s="22" t="s">
        <v>1</v>
      </c>
      <c r="D265" s="22" t="s">
        <v>3727</v>
      </c>
      <c r="E265" s="23" t="s">
        <v>3726</v>
      </c>
      <c r="F265" s="23"/>
      <c r="G265" s="22">
        <v>8</v>
      </c>
      <c r="H265" s="22">
        <v>600</v>
      </c>
      <c r="I265" s="22">
        <v>96</v>
      </c>
      <c r="J265" s="22">
        <v>5.4</v>
      </c>
      <c r="K265" s="22">
        <v>46</v>
      </c>
      <c r="L265" s="28">
        <f t="shared" si="8"/>
        <v>108.170558</v>
      </c>
      <c r="M265" s="22">
        <v>0.43</v>
      </c>
      <c r="N265" s="22"/>
      <c r="O265" s="20"/>
      <c r="P265" s="20"/>
      <c r="Q265" s="20"/>
      <c r="W265" s="1" t="s">
        <v>496</v>
      </c>
      <c r="X265" s="34">
        <v>41431</v>
      </c>
      <c r="Z265" s="9">
        <v>0</v>
      </c>
      <c r="AA265" t="s">
        <v>4172</v>
      </c>
      <c r="AD265" s="22">
        <v>3.82</v>
      </c>
      <c r="AE265" s="1" t="e">
        <f>IF(MATCH(B265,B266:B$630,0),TRUE, FALSE)</f>
        <v>#N/A</v>
      </c>
    </row>
    <row r="266" spans="1:31" s="21" customFormat="1">
      <c r="A266" s="22">
        <v>18</v>
      </c>
      <c r="B266" s="47" t="str">
        <f t="shared" si="9"/>
        <v>Goldwood GW-18120</v>
      </c>
      <c r="C266" s="22" t="s">
        <v>1</v>
      </c>
      <c r="D266" s="22" t="s">
        <v>3729</v>
      </c>
      <c r="E266" s="23" t="s">
        <v>3728</v>
      </c>
      <c r="F266" s="23"/>
      <c r="G266" s="22">
        <v>8</v>
      </c>
      <c r="H266" s="22">
        <v>600</v>
      </c>
      <c r="I266" s="22">
        <v>95.5</v>
      </c>
      <c r="J266" s="22">
        <v>5.4</v>
      </c>
      <c r="K266" s="22">
        <v>38</v>
      </c>
      <c r="L266" s="28">
        <f t="shared" si="8"/>
        <v>217.19062299999999</v>
      </c>
      <c r="M266" s="22">
        <v>0.56999999999999995</v>
      </c>
      <c r="N266" s="22"/>
      <c r="O266" s="20"/>
      <c r="P266" s="20"/>
      <c r="Q266" s="20"/>
      <c r="W266" s="1" t="s">
        <v>496</v>
      </c>
      <c r="X266" s="34">
        <v>41431</v>
      </c>
      <c r="Z266" s="9">
        <v>0</v>
      </c>
      <c r="AA266" t="s">
        <v>4172</v>
      </c>
      <c r="AD266" s="22">
        <v>7.67</v>
      </c>
      <c r="AE266" s="1" t="e">
        <f>IF(MATCH(B266,B267:B$630,0),TRUE, FALSE)</f>
        <v>#N/A</v>
      </c>
    </row>
    <row r="267" spans="1:31" s="21" customFormat="1">
      <c r="A267" s="22">
        <v>8</v>
      </c>
      <c r="B267" s="47" t="str">
        <f t="shared" si="9"/>
        <v>Eminence Alpha-8A</v>
      </c>
      <c r="C267" s="22" t="s">
        <v>1148</v>
      </c>
      <c r="D267" s="22" t="s">
        <v>3731</v>
      </c>
      <c r="E267" s="23" t="s">
        <v>3730</v>
      </c>
      <c r="F267" s="23"/>
      <c r="G267" s="22">
        <v>8</v>
      </c>
      <c r="H267" s="22">
        <v>125</v>
      </c>
      <c r="I267" s="22">
        <v>94</v>
      </c>
      <c r="J267" s="22">
        <v>3.2</v>
      </c>
      <c r="K267" s="22">
        <v>73</v>
      </c>
      <c r="L267" s="28">
        <f t="shared" si="8"/>
        <v>16.99014</v>
      </c>
      <c r="M267" s="22">
        <v>0.59</v>
      </c>
      <c r="N267" s="22"/>
      <c r="O267" s="20"/>
      <c r="P267" s="20"/>
      <c r="Q267" s="20"/>
      <c r="W267" s="1" t="s">
        <v>496</v>
      </c>
      <c r="X267" s="34">
        <v>41431</v>
      </c>
      <c r="Z267" s="9">
        <v>0</v>
      </c>
      <c r="AA267" t="s">
        <v>4172</v>
      </c>
      <c r="AD267" s="22">
        <v>0.6</v>
      </c>
      <c r="AE267" s="1" t="e">
        <f>IF(MATCH(B267,B268:B$630,0),TRUE, FALSE)</f>
        <v>#N/A</v>
      </c>
    </row>
    <row r="268" spans="1:31" s="21" customFormat="1">
      <c r="A268" s="22">
        <v>10</v>
      </c>
      <c r="B268" s="47" t="str">
        <f t="shared" si="9"/>
        <v>Eminence Alpha-10A</v>
      </c>
      <c r="C268" s="22" t="s">
        <v>1148</v>
      </c>
      <c r="D268" s="22" t="s">
        <v>3733</v>
      </c>
      <c r="E268" s="23" t="s">
        <v>3732</v>
      </c>
      <c r="F268" s="23"/>
      <c r="G268" s="22">
        <v>8</v>
      </c>
      <c r="H268" s="22">
        <v>150</v>
      </c>
      <c r="I268" s="22">
        <v>95.6</v>
      </c>
      <c r="J268" s="22">
        <v>3.2</v>
      </c>
      <c r="K268" s="22">
        <v>50</v>
      </c>
      <c r="L268" s="28">
        <f t="shared" si="8"/>
        <v>82.119010000000003</v>
      </c>
      <c r="M268" s="22">
        <v>0.59</v>
      </c>
      <c r="N268" s="22"/>
      <c r="O268" s="20"/>
      <c r="P268" s="20"/>
      <c r="Q268" s="20"/>
      <c r="W268" s="1" t="s">
        <v>496</v>
      </c>
      <c r="X268" s="34">
        <v>41431</v>
      </c>
      <c r="Z268" s="9">
        <v>0</v>
      </c>
      <c r="AA268" t="s">
        <v>4172</v>
      </c>
      <c r="AD268" s="22">
        <v>2.9</v>
      </c>
      <c r="AE268" s="1" t="e">
        <f>IF(MATCH(B268,B269:B$630,0),TRUE, FALSE)</f>
        <v>#N/A</v>
      </c>
    </row>
    <row r="269" spans="1:31" s="21" customFormat="1">
      <c r="A269" s="22">
        <v>8</v>
      </c>
      <c r="B269" s="47" t="str">
        <f t="shared" si="9"/>
        <v>Eminence Beta-8A</v>
      </c>
      <c r="C269" s="22" t="s">
        <v>1148</v>
      </c>
      <c r="D269" s="22" t="s">
        <v>3735</v>
      </c>
      <c r="E269" s="23" t="s">
        <v>3734</v>
      </c>
      <c r="F269" s="23"/>
      <c r="G269" s="22">
        <v>8</v>
      </c>
      <c r="H269" s="22">
        <v>225</v>
      </c>
      <c r="I269" s="22">
        <v>97</v>
      </c>
      <c r="J269" s="22">
        <v>3</v>
      </c>
      <c r="K269" s="22">
        <v>58</v>
      </c>
      <c r="L269" s="28">
        <f t="shared" si="8"/>
        <v>23.219857999999999</v>
      </c>
      <c r="M269" s="22">
        <v>0.38</v>
      </c>
      <c r="N269" s="22"/>
      <c r="O269" s="20"/>
      <c r="P269" s="20"/>
      <c r="Q269" s="20"/>
      <c r="W269" s="1" t="s">
        <v>496</v>
      </c>
      <c r="X269" s="34">
        <v>41431</v>
      </c>
      <c r="Z269" s="9">
        <v>0</v>
      </c>
      <c r="AA269" t="s">
        <v>4172</v>
      </c>
      <c r="AD269" s="22">
        <v>0.82</v>
      </c>
      <c r="AE269" s="1" t="e">
        <f>IF(MATCH(B269,B270:B$630,0),TRUE, FALSE)</f>
        <v>#N/A</v>
      </c>
    </row>
    <row r="270" spans="1:31" s="21" customFormat="1">
      <c r="A270" s="22">
        <v>12</v>
      </c>
      <c r="B270" s="47" t="str">
        <f t="shared" si="9"/>
        <v>Eminence Alpha-12A</v>
      </c>
      <c r="C270" s="22" t="s">
        <v>1148</v>
      </c>
      <c r="D270" s="22" t="s">
        <v>3737</v>
      </c>
      <c r="E270" s="23" t="s">
        <v>3736</v>
      </c>
      <c r="F270" s="23"/>
      <c r="G270" s="22">
        <v>8</v>
      </c>
      <c r="H270" s="22">
        <v>150</v>
      </c>
      <c r="I270" s="22">
        <v>95.6</v>
      </c>
      <c r="J270" s="22">
        <v>2.4</v>
      </c>
      <c r="K270" s="22">
        <v>49</v>
      </c>
      <c r="L270" s="28">
        <f t="shared" si="8"/>
        <v>121.76267</v>
      </c>
      <c r="M270" s="22">
        <v>0.77</v>
      </c>
      <c r="N270" s="22"/>
      <c r="O270" s="20"/>
      <c r="P270" s="20"/>
      <c r="Q270" s="20"/>
      <c r="W270" s="1" t="s">
        <v>496</v>
      </c>
      <c r="X270" s="34">
        <v>41431</v>
      </c>
      <c r="Z270" s="9">
        <v>0</v>
      </c>
      <c r="AA270" t="s">
        <v>4172</v>
      </c>
      <c r="AD270" s="22">
        <v>4.3</v>
      </c>
      <c r="AE270" s="1" t="e">
        <f>IF(MATCH(B270,B271:B$630,0),TRUE, FALSE)</f>
        <v>#N/A</v>
      </c>
    </row>
    <row r="271" spans="1:31" s="21" customFormat="1">
      <c r="A271" s="22">
        <v>10</v>
      </c>
      <c r="B271" s="47" t="str">
        <f t="shared" si="9"/>
        <v>Eminence Beta-10A</v>
      </c>
      <c r="C271" s="22" t="s">
        <v>1148</v>
      </c>
      <c r="D271" s="22" t="s">
        <v>3739</v>
      </c>
      <c r="E271" s="23" t="s">
        <v>3738</v>
      </c>
      <c r="F271" s="23"/>
      <c r="G271" s="22">
        <v>8</v>
      </c>
      <c r="H271" s="22">
        <v>250</v>
      </c>
      <c r="I271" s="22">
        <v>98</v>
      </c>
      <c r="J271" s="22">
        <v>3</v>
      </c>
      <c r="K271" s="22">
        <v>53</v>
      </c>
      <c r="L271" s="28">
        <f t="shared" si="8"/>
        <v>60.031828000000004</v>
      </c>
      <c r="M271" s="22">
        <v>0.49</v>
      </c>
      <c r="N271" s="22"/>
      <c r="O271" s="20"/>
      <c r="P271" s="20"/>
      <c r="Q271" s="20"/>
      <c r="W271" s="1" t="s">
        <v>496</v>
      </c>
      <c r="X271" s="34">
        <v>41431</v>
      </c>
      <c r="Z271" s="9">
        <v>0</v>
      </c>
      <c r="AA271" t="s">
        <v>4172</v>
      </c>
      <c r="AD271" s="22">
        <v>2.12</v>
      </c>
      <c r="AE271" s="1" t="e">
        <f>IF(MATCH(B271,B272:B$630,0),TRUE, FALSE)</f>
        <v>#N/A</v>
      </c>
    </row>
    <row r="272" spans="1:31" s="21" customFormat="1">
      <c r="A272" s="22">
        <v>15</v>
      </c>
      <c r="B272" s="47" t="str">
        <f t="shared" si="9"/>
        <v>Eminence Alpha-15A</v>
      </c>
      <c r="C272" s="22" t="s">
        <v>1148</v>
      </c>
      <c r="D272" s="22" t="s">
        <v>3741</v>
      </c>
      <c r="E272" s="23" t="s">
        <v>3740</v>
      </c>
      <c r="F272" s="23"/>
      <c r="G272" s="22">
        <v>8</v>
      </c>
      <c r="H272" s="22">
        <v>200</v>
      </c>
      <c r="I272" s="22">
        <v>97</v>
      </c>
      <c r="J272" s="22">
        <v>3.8</v>
      </c>
      <c r="K272" s="22">
        <v>41</v>
      </c>
      <c r="L272" s="28">
        <f t="shared" si="8"/>
        <v>260.51547999999997</v>
      </c>
      <c r="M272" s="22">
        <v>1.26</v>
      </c>
      <c r="N272" s="22"/>
      <c r="O272" s="20"/>
      <c r="P272" s="20"/>
      <c r="Q272" s="20"/>
      <c r="W272" s="1" t="s">
        <v>496</v>
      </c>
      <c r="X272" s="34">
        <v>41431</v>
      </c>
      <c r="Z272" s="9">
        <v>0</v>
      </c>
      <c r="AA272" t="s">
        <v>4172</v>
      </c>
      <c r="AD272" s="22">
        <v>9.1999999999999993</v>
      </c>
      <c r="AE272" s="1" t="e">
        <f>IF(MATCH(B272,B273:B$630,0),TRUE, FALSE)</f>
        <v>#N/A</v>
      </c>
    </row>
    <row r="273" spans="1:31" s="21" customFormat="1">
      <c r="A273" s="22">
        <v>12</v>
      </c>
      <c r="B273" s="47" t="str">
        <f t="shared" si="9"/>
        <v>Eminence Beta-12A</v>
      </c>
      <c r="C273" s="22" t="s">
        <v>1148</v>
      </c>
      <c r="D273" s="22" t="s">
        <v>3743</v>
      </c>
      <c r="E273" s="23" t="s">
        <v>3742</v>
      </c>
      <c r="F273" s="23"/>
      <c r="G273" s="22">
        <v>8</v>
      </c>
      <c r="H273" s="22">
        <v>250</v>
      </c>
      <c r="I273" s="22">
        <v>100</v>
      </c>
      <c r="J273" s="22">
        <v>4.4000000000000004</v>
      </c>
      <c r="K273" s="22">
        <v>47</v>
      </c>
      <c r="L273" s="28">
        <f t="shared" si="8"/>
        <v>124.59436000000001</v>
      </c>
      <c r="M273" s="22">
        <v>0.52</v>
      </c>
      <c r="N273" s="22"/>
      <c r="O273" s="20"/>
      <c r="P273" s="20"/>
      <c r="Q273" s="20"/>
      <c r="W273" s="1" t="s">
        <v>496</v>
      </c>
      <c r="X273" s="34">
        <v>41431</v>
      </c>
      <c r="Z273" s="9">
        <v>0</v>
      </c>
      <c r="AA273" t="s">
        <v>4172</v>
      </c>
      <c r="AD273" s="22">
        <v>4.4000000000000004</v>
      </c>
      <c r="AE273" s="1" t="e">
        <f>IF(MATCH(B273,B274:B$630,0),TRUE, FALSE)</f>
        <v>#N/A</v>
      </c>
    </row>
    <row r="274" spans="1:31" s="21" customFormat="1">
      <c r="A274" s="22">
        <v>12</v>
      </c>
      <c r="B274" s="47" t="str">
        <f t="shared" si="9"/>
        <v>Eminence Beta-12LTA</v>
      </c>
      <c r="C274" s="22" t="s">
        <v>1148</v>
      </c>
      <c r="D274" s="22" t="s">
        <v>3745</v>
      </c>
      <c r="E274" s="23" t="s">
        <v>3744</v>
      </c>
      <c r="F274" s="23"/>
      <c r="G274" s="22">
        <v>8</v>
      </c>
      <c r="H274" s="22">
        <v>225</v>
      </c>
      <c r="I274" s="22">
        <v>97.7</v>
      </c>
      <c r="J274" s="22">
        <v>3.2</v>
      </c>
      <c r="K274" s="22">
        <v>45</v>
      </c>
      <c r="L274" s="28">
        <f t="shared" si="8"/>
        <v>135.92112</v>
      </c>
      <c r="M274" s="22">
        <v>0.51</v>
      </c>
      <c r="N274" s="22"/>
      <c r="O274" s="20"/>
      <c r="P274" s="20"/>
      <c r="Q274" s="20"/>
      <c r="W274" s="1" t="s">
        <v>496</v>
      </c>
      <c r="X274" s="34">
        <v>41431</v>
      </c>
      <c r="Z274" s="9">
        <v>0</v>
      </c>
      <c r="AA274" t="s">
        <v>4172</v>
      </c>
      <c r="AD274" s="22">
        <v>4.8</v>
      </c>
      <c r="AE274" s="1" t="e">
        <f>IF(MATCH(B274,B275:B$630,0),TRUE, FALSE)</f>
        <v>#N/A</v>
      </c>
    </row>
    <row r="275" spans="1:31" s="21" customFormat="1">
      <c r="A275" s="22">
        <v>15</v>
      </c>
      <c r="B275" s="47" t="str">
        <f t="shared" si="9"/>
        <v>Eminence Beta-15A</v>
      </c>
      <c r="C275" s="22" t="s">
        <v>1148</v>
      </c>
      <c r="D275" s="22" t="s">
        <v>3747</v>
      </c>
      <c r="E275" s="23" t="s">
        <v>3746</v>
      </c>
      <c r="F275" s="23"/>
      <c r="G275" s="22">
        <v>8</v>
      </c>
      <c r="H275" s="22">
        <v>350</v>
      </c>
      <c r="I275" s="22">
        <v>98</v>
      </c>
      <c r="J275" s="22">
        <v>4</v>
      </c>
      <c r="K275" s="22">
        <v>35</v>
      </c>
      <c r="L275" s="28">
        <f t="shared" si="8"/>
        <v>334.13942000000003</v>
      </c>
      <c r="M275" s="22">
        <v>0.57999999999999996</v>
      </c>
      <c r="N275" s="22"/>
      <c r="O275" s="20"/>
      <c r="P275" s="20"/>
      <c r="Q275" s="20"/>
      <c r="W275" s="1" t="s">
        <v>496</v>
      </c>
      <c r="X275" s="34">
        <v>41431</v>
      </c>
      <c r="Z275" s="9">
        <v>0</v>
      </c>
      <c r="AA275" t="s">
        <v>4172</v>
      </c>
      <c r="AD275" s="22">
        <v>11.8</v>
      </c>
      <c r="AE275" s="1" t="e">
        <f>IF(MATCH(B275,B276:B$630,0),TRUE, FALSE)</f>
        <v>#N/A</v>
      </c>
    </row>
    <row r="276" spans="1:31" s="21" customFormat="1">
      <c r="A276" s="22">
        <v>10</v>
      </c>
      <c r="B276" s="47" t="str">
        <f t="shared" si="9"/>
        <v>Eminence Delta-10A</v>
      </c>
      <c r="C276" s="22" t="s">
        <v>1148</v>
      </c>
      <c r="D276" s="22" t="s">
        <v>3749</v>
      </c>
      <c r="E276" s="23" t="s">
        <v>3748</v>
      </c>
      <c r="F276" s="23"/>
      <c r="G276" s="22">
        <v>8</v>
      </c>
      <c r="H276" s="22">
        <v>350</v>
      </c>
      <c r="I276" s="22">
        <v>99</v>
      </c>
      <c r="J276" s="22">
        <v>3.5</v>
      </c>
      <c r="K276" s="22">
        <v>66</v>
      </c>
      <c r="L276" s="28">
        <f t="shared" si="8"/>
        <v>31.148590000000002</v>
      </c>
      <c r="M276" s="22">
        <v>0.33</v>
      </c>
      <c r="N276" s="22"/>
      <c r="O276" s="20"/>
      <c r="P276" s="20"/>
      <c r="Q276" s="20"/>
      <c r="W276" s="1" t="s">
        <v>496</v>
      </c>
      <c r="X276" s="34">
        <v>41431</v>
      </c>
      <c r="Z276" s="9">
        <v>0</v>
      </c>
      <c r="AA276" t="s">
        <v>4172</v>
      </c>
      <c r="AD276" s="22">
        <v>1.1000000000000001</v>
      </c>
      <c r="AE276" s="1" t="e">
        <f>IF(MATCH(B276,B277:B$630,0),TRUE, FALSE)</f>
        <v>#N/A</v>
      </c>
    </row>
    <row r="277" spans="1:31" s="21" customFormat="1">
      <c r="A277" s="22">
        <v>10</v>
      </c>
      <c r="B277" s="47" t="str">
        <f t="shared" si="9"/>
        <v>Eminence Delta-10B</v>
      </c>
      <c r="C277" s="22" t="s">
        <v>1148</v>
      </c>
      <c r="D277" s="22" t="s">
        <v>3751</v>
      </c>
      <c r="E277" s="23" t="s">
        <v>3750</v>
      </c>
      <c r="F277" s="23"/>
      <c r="G277" s="22">
        <v>16</v>
      </c>
      <c r="H277" s="22">
        <v>350</v>
      </c>
      <c r="I277" s="22">
        <v>99</v>
      </c>
      <c r="J277" s="22">
        <v>1.8</v>
      </c>
      <c r="K277" s="22">
        <v>66</v>
      </c>
      <c r="L277" s="28">
        <f t="shared" si="8"/>
        <v>35.962463</v>
      </c>
      <c r="M277" s="22">
        <v>0.33</v>
      </c>
      <c r="N277" s="22"/>
      <c r="O277" s="20"/>
      <c r="P277" s="20"/>
      <c r="Q277" s="20"/>
      <c r="W277" s="1" t="s">
        <v>496</v>
      </c>
      <c r="X277" s="34">
        <v>41431</v>
      </c>
      <c r="Z277" s="9">
        <v>0</v>
      </c>
      <c r="AA277" t="s">
        <v>4172</v>
      </c>
      <c r="AD277" s="22">
        <v>1.27</v>
      </c>
      <c r="AE277" s="1" t="e">
        <f>IF(MATCH(B277,B278:B$630,0),TRUE, FALSE)</f>
        <v>#N/A</v>
      </c>
    </row>
    <row r="278" spans="1:31" s="21" customFormat="1">
      <c r="A278" s="22">
        <v>12</v>
      </c>
      <c r="B278" s="47" t="str">
        <f t="shared" si="9"/>
        <v>Eminence Delta-12A</v>
      </c>
      <c r="C278" s="22" t="s">
        <v>1148</v>
      </c>
      <c r="D278" s="22" t="s">
        <v>3753</v>
      </c>
      <c r="E278" s="23" t="s">
        <v>3752</v>
      </c>
      <c r="F278" s="23"/>
      <c r="G278" s="22">
        <v>8</v>
      </c>
      <c r="H278" s="22">
        <v>400</v>
      </c>
      <c r="I278" s="22">
        <v>98.3</v>
      </c>
      <c r="J278" s="22">
        <v>2.4</v>
      </c>
      <c r="K278" s="22">
        <v>55</v>
      </c>
      <c r="L278" s="28">
        <f t="shared" si="8"/>
        <v>82.119010000000003</v>
      </c>
      <c r="M278" s="22">
        <v>0.43</v>
      </c>
      <c r="N278" s="22"/>
      <c r="O278" s="20"/>
      <c r="P278" s="20"/>
      <c r="Q278" s="20"/>
      <c r="W278" s="1" t="s">
        <v>496</v>
      </c>
      <c r="X278" s="34">
        <v>41431</v>
      </c>
      <c r="Z278" s="9">
        <v>0</v>
      </c>
      <c r="AA278" t="s">
        <v>4172</v>
      </c>
      <c r="AD278" s="22">
        <v>2.9</v>
      </c>
      <c r="AE278" s="1" t="e">
        <f>IF(MATCH(B278,B279:B$630,0),TRUE, FALSE)</f>
        <v>#N/A</v>
      </c>
    </row>
    <row r="279" spans="1:31" s="21" customFormat="1">
      <c r="A279" s="22">
        <v>12</v>
      </c>
      <c r="B279" s="47" t="str">
        <f t="shared" si="9"/>
        <v>Eminence Delta-12B</v>
      </c>
      <c r="C279" s="22" t="s">
        <v>1148</v>
      </c>
      <c r="D279" s="22" t="s">
        <v>3755</v>
      </c>
      <c r="E279" s="23" t="s">
        <v>3754</v>
      </c>
      <c r="F279" s="23"/>
      <c r="G279" s="22">
        <v>16</v>
      </c>
      <c r="H279" s="22">
        <v>400</v>
      </c>
      <c r="I279" s="22">
        <v>98.3</v>
      </c>
      <c r="J279" s="22">
        <v>2.7</v>
      </c>
      <c r="K279" s="22">
        <v>55</v>
      </c>
      <c r="L279" s="28">
        <f t="shared" si="8"/>
        <v>87.782390000000007</v>
      </c>
      <c r="M279" s="22">
        <v>0.43</v>
      </c>
      <c r="N279" s="22"/>
      <c r="O279" s="20"/>
      <c r="P279" s="20"/>
      <c r="Q279" s="20"/>
      <c r="W279" s="1" t="s">
        <v>496</v>
      </c>
      <c r="X279" s="34">
        <v>41431</v>
      </c>
      <c r="Z279" s="9">
        <v>0</v>
      </c>
      <c r="AA279" t="s">
        <v>4172</v>
      </c>
      <c r="AD279" s="22">
        <v>3.1</v>
      </c>
      <c r="AE279" s="1" t="e">
        <f>IF(MATCH(B279,B280:B$630,0),TRUE, FALSE)</f>
        <v>#N/A</v>
      </c>
    </row>
    <row r="280" spans="1:31" s="21" customFormat="1">
      <c r="A280" s="22">
        <v>15</v>
      </c>
      <c r="B280" s="47" t="str">
        <f t="shared" si="9"/>
        <v>Eminence Delta-15LFA</v>
      </c>
      <c r="C280" s="22" t="s">
        <v>1148</v>
      </c>
      <c r="D280" s="22" t="s">
        <v>3757</v>
      </c>
      <c r="E280" s="23" t="s">
        <v>3756</v>
      </c>
      <c r="F280" s="23"/>
      <c r="G280" s="22">
        <v>8</v>
      </c>
      <c r="H280" s="22">
        <v>500</v>
      </c>
      <c r="I280" s="22">
        <v>96</v>
      </c>
      <c r="J280" s="22">
        <v>4.8</v>
      </c>
      <c r="K280" s="22">
        <v>41</v>
      </c>
      <c r="L280" s="28">
        <f t="shared" si="8"/>
        <v>186.89153999999999</v>
      </c>
      <c r="M280" s="22">
        <v>0.57999999999999996</v>
      </c>
      <c r="N280" s="22"/>
      <c r="O280" s="20"/>
      <c r="P280" s="20"/>
      <c r="Q280" s="20"/>
      <c r="W280" s="1" t="s">
        <v>496</v>
      </c>
      <c r="X280" s="34">
        <v>41431</v>
      </c>
      <c r="Z280" s="9">
        <v>0</v>
      </c>
      <c r="AA280" t="s">
        <v>4172</v>
      </c>
      <c r="AD280" s="22">
        <v>6.6</v>
      </c>
      <c r="AE280" s="1" t="e">
        <f>IF(MATCH(B280,B281:B$630,0),TRUE, FALSE)</f>
        <v>#N/A</v>
      </c>
    </row>
    <row r="281" spans="1:31" s="21" customFormat="1">
      <c r="A281" s="22">
        <v>15</v>
      </c>
      <c r="B281" s="47" t="str">
        <f t="shared" si="9"/>
        <v>Eminence Delta-15A</v>
      </c>
      <c r="C281" s="22" t="s">
        <v>1148</v>
      </c>
      <c r="D281" s="22" t="s">
        <v>3759</v>
      </c>
      <c r="E281" s="23" t="s">
        <v>3758</v>
      </c>
      <c r="F281" s="23"/>
      <c r="G281" s="22">
        <v>8</v>
      </c>
      <c r="H281" s="22">
        <v>400</v>
      </c>
      <c r="I281" s="22">
        <v>100</v>
      </c>
      <c r="J281" s="22">
        <v>2.7</v>
      </c>
      <c r="K281" s="22">
        <v>40</v>
      </c>
      <c r="L281" s="28">
        <f t="shared" si="8"/>
        <v>271.84224</v>
      </c>
      <c r="M281" s="22">
        <v>0.53</v>
      </c>
      <c r="N281" s="22"/>
      <c r="O281" s="20"/>
      <c r="P281" s="20"/>
      <c r="Q281" s="20"/>
      <c r="W281" s="1" t="s">
        <v>496</v>
      </c>
      <c r="X281" s="34">
        <v>41431</v>
      </c>
      <c r="Z281" s="9">
        <v>0</v>
      </c>
      <c r="AA281" t="s">
        <v>4172</v>
      </c>
      <c r="AD281" s="22">
        <v>9.6</v>
      </c>
      <c r="AE281" s="1" t="e">
        <f>IF(MATCH(B281,B282:B$630,0),TRUE, FALSE)</f>
        <v>#N/A</v>
      </c>
    </row>
    <row r="282" spans="1:31" s="21" customFormat="1">
      <c r="A282" s="22">
        <v>15</v>
      </c>
      <c r="B282" s="47" t="str">
        <f t="shared" si="9"/>
        <v>Eminence Delta-15B</v>
      </c>
      <c r="C282" s="22" t="s">
        <v>1148</v>
      </c>
      <c r="D282" s="22" t="s">
        <v>3761</v>
      </c>
      <c r="E282" s="23" t="s">
        <v>3760</v>
      </c>
      <c r="F282" s="23"/>
      <c r="G282" s="22">
        <v>16</v>
      </c>
      <c r="H282" s="22">
        <v>400</v>
      </c>
      <c r="I282" s="22">
        <v>100</v>
      </c>
      <c r="J282" s="22">
        <v>1.6</v>
      </c>
      <c r="K282" s="22">
        <v>45</v>
      </c>
      <c r="L282" s="28">
        <f t="shared" si="8"/>
        <v>203.88168000000002</v>
      </c>
      <c r="M282" s="22">
        <v>0.61</v>
      </c>
      <c r="N282" s="22"/>
      <c r="O282" s="20"/>
      <c r="P282" s="20"/>
      <c r="Q282" s="20"/>
      <c r="W282" s="1" t="s">
        <v>496</v>
      </c>
      <c r="X282" s="34">
        <v>41431</v>
      </c>
      <c r="Z282" s="9">
        <v>0</v>
      </c>
      <c r="AA282" t="s">
        <v>4172</v>
      </c>
      <c r="AD282" s="22">
        <v>7.2</v>
      </c>
      <c r="AE282" s="1" t="e">
        <f>IF(MATCH(B282,B283:B$630,0),TRUE, FALSE)</f>
        <v>#N/A</v>
      </c>
    </row>
    <row r="283" spans="1:31" s="21" customFormat="1">
      <c r="A283" s="22">
        <v>15</v>
      </c>
      <c r="B283" s="47" t="str">
        <f t="shared" si="9"/>
        <v>Eminence Kappa Pro-15LFA</v>
      </c>
      <c r="C283" s="22" t="s">
        <v>1148</v>
      </c>
      <c r="D283" s="22" t="s">
        <v>3763</v>
      </c>
      <c r="E283" s="23" t="s">
        <v>3762</v>
      </c>
      <c r="F283" s="23"/>
      <c r="G283" s="22">
        <v>8</v>
      </c>
      <c r="H283" s="22">
        <v>600</v>
      </c>
      <c r="I283" s="22">
        <v>97.8</v>
      </c>
      <c r="J283" s="22">
        <v>6.7</v>
      </c>
      <c r="K283" s="22">
        <v>35</v>
      </c>
      <c r="L283" s="28">
        <f t="shared" si="8"/>
        <v>172.73309</v>
      </c>
      <c r="M283" s="22">
        <v>0.31</v>
      </c>
      <c r="N283" s="22"/>
      <c r="O283" s="20"/>
      <c r="P283" s="20"/>
      <c r="Q283" s="20"/>
      <c r="W283" s="1" t="s">
        <v>496</v>
      </c>
      <c r="X283" s="34">
        <v>41431</v>
      </c>
      <c r="Z283" s="9">
        <v>0</v>
      </c>
      <c r="AA283" t="s">
        <v>4172</v>
      </c>
      <c r="AD283" s="22">
        <v>6.1</v>
      </c>
      <c r="AE283" s="1" t="e">
        <f>IF(MATCH(B283,B284:B$630,0),TRUE, FALSE)</f>
        <v>#N/A</v>
      </c>
    </row>
    <row r="284" spans="1:31" s="21" customFormat="1">
      <c r="A284" s="22">
        <v>15</v>
      </c>
      <c r="B284" s="47" t="str">
        <f t="shared" si="9"/>
        <v>Eminence Kappa Pro-15A</v>
      </c>
      <c r="C284" s="22" t="s">
        <v>1148</v>
      </c>
      <c r="D284" s="22" t="s">
        <v>3765</v>
      </c>
      <c r="E284" s="23" t="s">
        <v>3764</v>
      </c>
      <c r="F284" s="23"/>
      <c r="G284" s="22">
        <v>8</v>
      </c>
      <c r="H284" s="22">
        <v>500</v>
      </c>
      <c r="I284" s="22">
        <v>103</v>
      </c>
      <c r="J284" s="22">
        <v>3.2</v>
      </c>
      <c r="K284" s="22">
        <v>47</v>
      </c>
      <c r="L284" s="28">
        <f t="shared" si="8"/>
        <v>167.63604799999999</v>
      </c>
      <c r="M284" s="22">
        <v>0.38</v>
      </c>
      <c r="N284" s="22"/>
      <c r="O284" s="20"/>
      <c r="P284" s="20"/>
      <c r="Q284" s="20"/>
      <c r="W284" s="1" t="s">
        <v>496</v>
      </c>
      <c r="X284" s="34">
        <v>41431</v>
      </c>
      <c r="Z284" s="9">
        <v>0</v>
      </c>
      <c r="AA284" t="s">
        <v>4172</v>
      </c>
      <c r="AD284" s="22">
        <v>5.92</v>
      </c>
      <c r="AE284" s="1" t="e">
        <f>IF(MATCH(B284,B285:B$630,0),TRUE, FALSE)</f>
        <v>#N/A</v>
      </c>
    </row>
    <row r="285" spans="1:31" s="21" customFormat="1">
      <c r="A285" s="22">
        <v>12</v>
      </c>
      <c r="B285" s="47" t="str">
        <f t="shared" si="9"/>
        <v>Eminence Kappa Pro-12A</v>
      </c>
      <c r="C285" s="22" t="s">
        <v>1148</v>
      </c>
      <c r="D285" s="22" t="s">
        <v>3767</v>
      </c>
      <c r="E285" s="23" t="s">
        <v>3766</v>
      </c>
      <c r="F285" s="23"/>
      <c r="G285" s="22">
        <v>8</v>
      </c>
      <c r="H285" s="22">
        <v>500</v>
      </c>
      <c r="I285" s="22">
        <v>98</v>
      </c>
      <c r="J285" s="22">
        <v>4.8</v>
      </c>
      <c r="K285" s="22">
        <v>37</v>
      </c>
      <c r="L285" s="28">
        <f t="shared" si="8"/>
        <v>120.91316299999998</v>
      </c>
      <c r="M285" s="22">
        <v>0.24</v>
      </c>
      <c r="N285" s="22"/>
      <c r="O285" s="20"/>
      <c r="P285" s="20"/>
      <c r="Q285" s="20"/>
      <c r="W285" s="1" t="s">
        <v>496</v>
      </c>
      <c r="X285" s="34">
        <v>41431</v>
      </c>
      <c r="Z285" s="9">
        <v>0</v>
      </c>
      <c r="AA285" t="s">
        <v>4172</v>
      </c>
      <c r="AD285" s="22">
        <v>4.2699999999999996</v>
      </c>
      <c r="AE285" s="1" t="e">
        <f>IF(MATCH(B285,B286:B$630,0),TRUE, FALSE)</f>
        <v>#N/A</v>
      </c>
    </row>
    <row r="286" spans="1:31" s="21" customFormat="1">
      <c r="A286" s="22">
        <v>10</v>
      </c>
      <c r="B286" s="47" t="str">
        <f t="shared" si="9"/>
        <v>Eminence Kappa Pro-10A</v>
      </c>
      <c r="C286" s="22" t="s">
        <v>1148</v>
      </c>
      <c r="D286" s="22" t="s">
        <v>3769</v>
      </c>
      <c r="E286" s="23" t="s">
        <v>3768</v>
      </c>
      <c r="F286" s="23"/>
      <c r="G286" s="22">
        <v>8</v>
      </c>
      <c r="H286" s="22">
        <v>500</v>
      </c>
      <c r="I286" s="22">
        <v>97</v>
      </c>
      <c r="J286" s="22">
        <v>3.2</v>
      </c>
      <c r="K286" s="22">
        <v>46</v>
      </c>
      <c r="L286" s="28">
        <f t="shared" si="8"/>
        <v>52.103096000000001</v>
      </c>
      <c r="M286" s="22">
        <v>0.2</v>
      </c>
      <c r="N286" s="22"/>
      <c r="O286" s="20"/>
      <c r="P286" s="20"/>
      <c r="Q286" s="20"/>
      <c r="W286" s="1" t="s">
        <v>496</v>
      </c>
      <c r="X286" s="34">
        <v>41431</v>
      </c>
      <c r="Z286" s="9">
        <v>0</v>
      </c>
      <c r="AA286" t="s">
        <v>4172</v>
      </c>
      <c r="AD286" s="22">
        <v>1.84</v>
      </c>
      <c r="AE286" s="1" t="e">
        <f>IF(MATCH(B286,B287:B$630,0),TRUE, FALSE)</f>
        <v>#N/A</v>
      </c>
    </row>
    <row r="287" spans="1:31" s="21" customFormat="1">
      <c r="A287" s="22">
        <v>18</v>
      </c>
      <c r="B287" s="47" t="str">
        <f t="shared" si="9"/>
        <v>Eminence Sigma Pro-18A</v>
      </c>
      <c r="C287" s="22" t="s">
        <v>1148</v>
      </c>
      <c r="D287" s="22" t="s">
        <v>3771</v>
      </c>
      <c r="E287" s="23" t="s">
        <v>3770</v>
      </c>
      <c r="F287" s="23"/>
      <c r="G287" s="22">
        <v>8</v>
      </c>
      <c r="H287" s="22">
        <v>650</v>
      </c>
      <c r="I287" s="22">
        <v>100</v>
      </c>
      <c r="J287" s="22">
        <v>6</v>
      </c>
      <c r="K287" s="22">
        <v>28</v>
      </c>
      <c r="L287" s="28">
        <f t="shared" si="8"/>
        <v>441.177302</v>
      </c>
      <c r="M287" s="22">
        <v>0.28999999999999998</v>
      </c>
      <c r="N287" s="22"/>
      <c r="O287" s="20"/>
      <c r="P287" s="20"/>
      <c r="Q287" s="20"/>
      <c r="W287" s="1" t="s">
        <v>496</v>
      </c>
      <c r="X287" s="34">
        <v>41431</v>
      </c>
      <c r="Z287" s="9">
        <v>0</v>
      </c>
      <c r="AA287" t="s">
        <v>4172</v>
      </c>
      <c r="AD287" s="22">
        <v>15.58</v>
      </c>
      <c r="AE287" s="1" t="e">
        <f>IF(MATCH(B287,B288:B$630,0),TRUE, FALSE)</f>
        <v>#N/A</v>
      </c>
    </row>
    <row r="288" spans="1:31" s="21" customFormat="1">
      <c r="A288" s="22">
        <v>18</v>
      </c>
      <c r="B288" s="47" t="str">
        <f t="shared" si="9"/>
        <v>Eminence Omega Pro-18A</v>
      </c>
      <c r="C288" s="22" t="s">
        <v>1148</v>
      </c>
      <c r="D288" s="22" t="s">
        <v>3773</v>
      </c>
      <c r="E288" s="23" t="s">
        <v>3772</v>
      </c>
      <c r="F288" s="23"/>
      <c r="G288" s="22">
        <v>8</v>
      </c>
      <c r="H288" s="22">
        <v>800</v>
      </c>
      <c r="I288" s="22">
        <v>98</v>
      </c>
      <c r="J288" s="22">
        <v>4.8</v>
      </c>
      <c r="K288" s="22">
        <v>28</v>
      </c>
      <c r="L288" s="28">
        <f t="shared" si="8"/>
        <v>549.34785999999997</v>
      </c>
      <c r="M288" s="22">
        <v>0.31</v>
      </c>
      <c r="N288" s="22"/>
      <c r="O288" s="20"/>
      <c r="P288" s="20"/>
      <c r="Q288" s="20"/>
      <c r="W288" s="1" t="s">
        <v>496</v>
      </c>
      <c r="X288" s="34">
        <v>41431</v>
      </c>
      <c r="Z288" s="9">
        <v>0</v>
      </c>
      <c r="AA288" t="s">
        <v>4172</v>
      </c>
      <c r="AD288" s="22">
        <v>19.399999999999999</v>
      </c>
      <c r="AE288" s="1" t="e">
        <f>IF(MATCH(B288,B289:B$630,0),TRUE, FALSE)</f>
        <v>#N/A</v>
      </c>
    </row>
    <row r="289" spans="1:31" s="21" customFormat="1">
      <c r="A289" s="22">
        <v>18</v>
      </c>
      <c r="B289" s="47" t="str">
        <f t="shared" si="9"/>
        <v>Eminence Omega Pro-18C</v>
      </c>
      <c r="C289" s="22" t="s">
        <v>1148</v>
      </c>
      <c r="D289" s="22" t="s">
        <v>3775</v>
      </c>
      <c r="E289" s="23" t="s">
        <v>3774</v>
      </c>
      <c r="F289" s="23"/>
      <c r="G289" s="22">
        <v>4</v>
      </c>
      <c r="H289" s="22">
        <v>800</v>
      </c>
      <c r="I289" s="22">
        <v>96.4</v>
      </c>
      <c r="J289" s="22">
        <v>4.8</v>
      </c>
      <c r="K289" s="22">
        <v>23</v>
      </c>
      <c r="L289" s="28">
        <f t="shared" si="8"/>
        <v>639.96194000000003</v>
      </c>
      <c r="M289" s="22">
        <v>0.28000000000000003</v>
      </c>
      <c r="N289" s="22"/>
      <c r="O289" s="20"/>
      <c r="P289" s="20"/>
      <c r="Q289" s="20"/>
      <c r="W289" s="1" t="s">
        <v>496</v>
      </c>
      <c r="X289" s="34">
        <v>41431</v>
      </c>
      <c r="Z289" s="9">
        <v>0</v>
      </c>
      <c r="AA289" t="s">
        <v>4172</v>
      </c>
      <c r="AD289" s="22">
        <v>22.6</v>
      </c>
      <c r="AE289" s="1" t="e">
        <f>IF(MATCH(B289,B290:B$630,0),TRUE, FALSE)</f>
        <v>#N/A</v>
      </c>
    </row>
    <row r="290" spans="1:31" s="21" customFormat="1">
      <c r="A290" s="22">
        <v>15</v>
      </c>
      <c r="B290" s="47" t="str">
        <f t="shared" si="9"/>
        <v>Eminence Omega Pro-15A</v>
      </c>
      <c r="C290" s="22" t="s">
        <v>1148</v>
      </c>
      <c r="D290" s="22" t="s">
        <v>3777</v>
      </c>
      <c r="E290" s="23" t="s">
        <v>3776</v>
      </c>
      <c r="F290" s="23"/>
      <c r="G290" s="22">
        <v>8</v>
      </c>
      <c r="H290" s="22">
        <v>800</v>
      </c>
      <c r="I290" s="22">
        <v>97</v>
      </c>
      <c r="J290" s="22">
        <v>4.8</v>
      </c>
      <c r="K290" s="22">
        <v>39</v>
      </c>
      <c r="L290" s="28">
        <f t="shared" si="8"/>
        <v>257.68378999999999</v>
      </c>
      <c r="M290" s="22">
        <v>0.35</v>
      </c>
      <c r="N290" s="22"/>
      <c r="O290" s="20"/>
      <c r="P290" s="20"/>
      <c r="Q290" s="20"/>
      <c r="W290" s="1" t="s">
        <v>496</v>
      </c>
      <c r="X290" s="34">
        <v>41431</v>
      </c>
      <c r="Z290" s="9">
        <v>0</v>
      </c>
      <c r="AA290" t="s">
        <v>4172</v>
      </c>
      <c r="AD290" s="22">
        <v>9.1</v>
      </c>
      <c r="AE290" s="1" t="e">
        <f>IF(MATCH(B290,B291:B$630,0),TRUE, FALSE)</f>
        <v>#N/A</v>
      </c>
    </row>
    <row r="291" spans="1:31" s="21" customFormat="1">
      <c r="A291" s="22">
        <v>18</v>
      </c>
      <c r="B291" s="47" t="str">
        <f t="shared" si="9"/>
        <v>Eminence Kilomax-18A</v>
      </c>
      <c r="C291" s="22" t="s">
        <v>1148</v>
      </c>
      <c r="D291" s="22" t="s">
        <v>3779</v>
      </c>
      <c r="E291" s="23" t="s">
        <v>3778</v>
      </c>
      <c r="F291" s="23"/>
      <c r="G291" s="22">
        <v>8</v>
      </c>
      <c r="H291" s="22">
        <v>1250</v>
      </c>
      <c r="I291" s="22">
        <v>95.8</v>
      </c>
      <c r="J291" s="22">
        <v>10</v>
      </c>
      <c r="K291" s="22">
        <v>32</v>
      </c>
      <c r="L291" s="28">
        <f t="shared" si="8"/>
        <v>331.30772999999999</v>
      </c>
      <c r="M291" s="22">
        <v>0.47</v>
      </c>
      <c r="N291" s="22"/>
      <c r="O291" s="20"/>
      <c r="P291" s="20"/>
      <c r="Q291" s="20"/>
      <c r="W291" s="1" t="s">
        <v>496</v>
      </c>
      <c r="X291" s="34">
        <v>41431</v>
      </c>
      <c r="Z291" s="9">
        <v>0</v>
      </c>
      <c r="AA291" t="s">
        <v>4172</v>
      </c>
      <c r="AD291" s="22">
        <v>11.7</v>
      </c>
      <c r="AE291" s="1" t="e">
        <f>IF(MATCH(B291,B292:B$630,0),TRUE, FALSE)</f>
        <v>#N/A</v>
      </c>
    </row>
    <row r="292" spans="1:31" s="21" customFormat="1">
      <c r="A292" s="22">
        <v>15</v>
      </c>
      <c r="B292" s="47" t="str">
        <f t="shared" si="9"/>
        <v>Eminence Kilomax-15A</v>
      </c>
      <c r="C292" s="22" t="s">
        <v>1148</v>
      </c>
      <c r="D292" s="22" t="s">
        <v>3781</v>
      </c>
      <c r="E292" s="23" t="s">
        <v>3780</v>
      </c>
      <c r="F292" s="23"/>
      <c r="G292" s="22">
        <v>8</v>
      </c>
      <c r="H292" s="22">
        <v>1250</v>
      </c>
      <c r="I292" s="22">
        <v>95</v>
      </c>
      <c r="J292" s="22">
        <v>7.9</v>
      </c>
      <c r="K292" s="22">
        <v>41</v>
      </c>
      <c r="L292" s="28">
        <f t="shared" si="8"/>
        <v>155.74295000000001</v>
      </c>
      <c r="M292" s="22">
        <v>0.39</v>
      </c>
      <c r="N292" s="22"/>
      <c r="O292" s="20"/>
      <c r="P292" s="20"/>
      <c r="Q292" s="20"/>
      <c r="W292" s="1" t="s">
        <v>496</v>
      </c>
      <c r="X292" s="34">
        <v>41431</v>
      </c>
      <c r="Z292" s="9">
        <v>0</v>
      </c>
      <c r="AA292" t="s">
        <v>4172</v>
      </c>
      <c r="AD292" s="22">
        <v>5.5</v>
      </c>
      <c r="AE292" s="1" t="e">
        <f>IF(MATCH(B292,B293:B$630,0),TRUE, FALSE)</f>
        <v>#N/A</v>
      </c>
    </row>
    <row r="293" spans="1:31" s="21" customFormat="1">
      <c r="A293" s="22">
        <v>15</v>
      </c>
      <c r="B293" s="47" t="str">
        <f t="shared" si="9"/>
        <v>Eminence Gamma-15A-2</v>
      </c>
      <c r="C293" s="22" t="s">
        <v>1148</v>
      </c>
      <c r="D293" s="22" t="s">
        <v>3783</v>
      </c>
      <c r="E293" s="23" t="s">
        <v>3782</v>
      </c>
      <c r="F293" s="23"/>
      <c r="G293" s="22">
        <v>8</v>
      </c>
      <c r="H293" s="22">
        <v>300</v>
      </c>
      <c r="I293" s="22">
        <v>98.6</v>
      </c>
      <c r="J293" s="22">
        <v>3</v>
      </c>
      <c r="K293" s="22">
        <v>33</v>
      </c>
      <c r="L293" s="28">
        <f t="shared" si="8"/>
        <v>314.31759</v>
      </c>
      <c r="M293" s="22">
        <v>0.3</v>
      </c>
      <c r="N293" s="22"/>
      <c r="O293" s="20"/>
      <c r="P293" s="20"/>
      <c r="Q293" s="20"/>
      <c r="W293" s="1" t="s">
        <v>496</v>
      </c>
      <c r="X293" s="34">
        <v>41431</v>
      </c>
      <c r="Z293" s="9">
        <v>0</v>
      </c>
      <c r="AA293" t="s">
        <v>4172</v>
      </c>
      <c r="AD293" s="22">
        <v>11.1</v>
      </c>
      <c r="AE293" s="1" t="e">
        <f>IF(MATCH(B293,B294:B$630,0),TRUE, FALSE)</f>
        <v>#N/A</v>
      </c>
    </row>
    <row r="294" spans="1:31" s="21" customFormat="1">
      <c r="A294" s="22">
        <v>12</v>
      </c>
      <c r="B294" s="47" t="str">
        <f t="shared" si="9"/>
        <v>Eminence Kappa-12A</v>
      </c>
      <c r="C294" s="22" t="s">
        <v>1148</v>
      </c>
      <c r="D294" s="22" t="s">
        <v>3785</v>
      </c>
      <c r="E294" s="23" t="s">
        <v>3784</v>
      </c>
      <c r="F294" s="23"/>
      <c r="G294" s="22">
        <v>8</v>
      </c>
      <c r="H294" s="22">
        <v>450</v>
      </c>
      <c r="I294" s="22">
        <v>99.3</v>
      </c>
      <c r="J294" s="22">
        <v>3.2</v>
      </c>
      <c r="K294" s="22">
        <v>45</v>
      </c>
      <c r="L294" s="28">
        <f t="shared" si="8"/>
        <v>113.2676</v>
      </c>
      <c r="M294" s="22">
        <v>0.27</v>
      </c>
      <c r="N294" s="22"/>
      <c r="O294" s="20"/>
      <c r="P294" s="20"/>
      <c r="Q294" s="20"/>
      <c r="W294" s="1" t="s">
        <v>496</v>
      </c>
      <c r="X294" s="34">
        <v>41431</v>
      </c>
      <c r="Z294" s="9">
        <v>0</v>
      </c>
      <c r="AA294" t="s">
        <v>4172</v>
      </c>
      <c r="AD294" s="22">
        <v>4</v>
      </c>
      <c r="AE294" s="1" t="e">
        <f>IF(MATCH(B294,B295:B$630,0),TRUE, FALSE)</f>
        <v>#N/A</v>
      </c>
    </row>
    <row r="295" spans="1:31" s="21" customFormat="1">
      <c r="A295" s="22">
        <v>15</v>
      </c>
      <c r="B295" s="47" t="str">
        <f t="shared" si="9"/>
        <v>Eminence Kappa-15A</v>
      </c>
      <c r="C295" s="22" t="s">
        <v>1148</v>
      </c>
      <c r="D295" s="22" t="s">
        <v>3787</v>
      </c>
      <c r="E295" s="23" t="s">
        <v>3786</v>
      </c>
      <c r="F295" s="23"/>
      <c r="G295" s="22">
        <v>8</v>
      </c>
      <c r="H295" s="22">
        <v>450</v>
      </c>
      <c r="I295" s="22">
        <v>100.5</v>
      </c>
      <c r="J295" s="22">
        <v>4</v>
      </c>
      <c r="K295" s="22">
        <v>33</v>
      </c>
      <c r="L295" s="28">
        <f t="shared" si="8"/>
        <v>277.50562000000002</v>
      </c>
      <c r="M295" s="22">
        <v>0.32</v>
      </c>
      <c r="N295" s="22"/>
      <c r="O295" s="20"/>
      <c r="P295" s="20"/>
      <c r="Q295" s="20"/>
      <c r="W295" s="1" t="s">
        <v>496</v>
      </c>
      <c r="X295" s="34">
        <v>41431</v>
      </c>
      <c r="Z295" s="9">
        <v>0</v>
      </c>
      <c r="AA295" t="s">
        <v>4172</v>
      </c>
      <c r="AD295" s="22">
        <v>9.8000000000000007</v>
      </c>
      <c r="AE295" s="1" t="e">
        <f>IF(MATCH(B295,B296:B$630,0),TRUE, FALSE)</f>
        <v>#N/A</v>
      </c>
    </row>
    <row r="296" spans="1:31" s="21" customFormat="1">
      <c r="A296" s="22">
        <v>15</v>
      </c>
      <c r="B296" s="47" t="str">
        <f t="shared" si="9"/>
        <v>Eminence Kappa-15C</v>
      </c>
      <c r="C296" s="22" t="s">
        <v>1148</v>
      </c>
      <c r="D296" s="22" t="s">
        <v>3789</v>
      </c>
      <c r="E296" s="23" t="s">
        <v>3788</v>
      </c>
      <c r="F296" s="23"/>
      <c r="G296" s="22">
        <v>4</v>
      </c>
      <c r="H296" s="22">
        <v>450</v>
      </c>
      <c r="I296" s="22">
        <v>98.1</v>
      </c>
      <c r="J296" s="22">
        <v>2.4</v>
      </c>
      <c r="K296" s="22">
        <v>31</v>
      </c>
      <c r="L296" s="28">
        <f t="shared" si="8"/>
        <v>331.30772999999999</v>
      </c>
      <c r="M296" s="22">
        <v>0.25</v>
      </c>
      <c r="N296" s="22"/>
      <c r="O296" s="20"/>
      <c r="P296" s="20"/>
      <c r="Q296" s="20"/>
      <c r="W296" s="1" t="s">
        <v>496</v>
      </c>
      <c r="X296" s="34">
        <v>41431</v>
      </c>
      <c r="Z296" s="9">
        <v>0</v>
      </c>
      <c r="AA296" t="s">
        <v>4172</v>
      </c>
      <c r="AD296" s="22">
        <v>11.7</v>
      </c>
      <c r="AE296" s="1" t="e">
        <f>IF(MATCH(B296,B297:B$630,0),TRUE, FALSE)</f>
        <v>#N/A</v>
      </c>
    </row>
    <row r="297" spans="1:31" s="21" customFormat="1">
      <c r="A297" s="22">
        <v>15</v>
      </c>
      <c r="B297" s="47" t="str">
        <f t="shared" si="9"/>
        <v>Eminence Kappa-15LFA</v>
      </c>
      <c r="C297" s="22" t="s">
        <v>1148</v>
      </c>
      <c r="D297" s="22" t="s">
        <v>3791</v>
      </c>
      <c r="E297" s="23" t="s">
        <v>3790</v>
      </c>
      <c r="F297" s="23"/>
      <c r="G297" s="22">
        <v>8</v>
      </c>
      <c r="H297" s="22">
        <v>600</v>
      </c>
      <c r="I297" s="22">
        <v>99</v>
      </c>
      <c r="J297" s="22">
        <v>5.5</v>
      </c>
      <c r="K297" s="22">
        <v>39</v>
      </c>
      <c r="L297" s="28">
        <f t="shared" si="8"/>
        <v>158.57463999999999</v>
      </c>
      <c r="M297" s="22">
        <v>0.38</v>
      </c>
      <c r="N297" s="22"/>
      <c r="O297" s="20"/>
      <c r="P297" s="20"/>
      <c r="Q297" s="20"/>
      <c r="W297" s="1" t="s">
        <v>496</v>
      </c>
      <c r="X297" s="34">
        <v>41431</v>
      </c>
      <c r="Z297" s="9">
        <v>0</v>
      </c>
      <c r="AA297" t="s">
        <v>4172</v>
      </c>
      <c r="AD297" s="22">
        <v>5.6</v>
      </c>
      <c r="AE297" s="1" t="e">
        <f>IF(MATCH(B297,B298:B$630,0),TRUE, FALSE)</f>
        <v>#N/A</v>
      </c>
    </row>
    <row r="298" spans="1:31" s="21" customFormat="1">
      <c r="A298" s="22">
        <v>12</v>
      </c>
      <c r="B298" s="47" t="str">
        <f t="shared" si="9"/>
        <v>Eminence Delta-12LFC</v>
      </c>
      <c r="C298" s="22" t="s">
        <v>1148</v>
      </c>
      <c r="D298" s="22" t="s">
        <v>3793</v>
      </c>
      <c r="E298" s="23" t="s">
        <v>3792</v>
      </c>
      <c r="F298" s="23"/>
      <c r="G298" s="22">
        <v>4</v>
      </c>
      <c r="H298" s="22">
        <v>500</v>
      </c>
      <c r="I298" s="22">
        <v>93.1</v>
      </c>
      <c r="J298" s="22">
        <v>4.8</v>
      </c>
      <c r="K298" s="22">
        <v>52.22</v>
      </c>
      <c r="L298" s="28">
        <f t="shared" si="8"/>
        <v>63.713025000000002</v>
      </c>
      <c r="M298" s="22">
        <v>0.44</v>
      </c>
      <c r="N298" s="22"/>
      <c r="O298" s="20"/>
      <c r="P298" s="20"/>
      <c r="Q298" s="20"/>
      <c r="W298" s="1" t="s">
        <v>496</v>
      </c>
      <c r="X298" s="34">
        <v>41431</v>
      </c>
      <c r="Z298" s="9">
        <v>0</v>
      </c>
      <c r="AA298" t="s">
        <v>4172</v>
      </c>
      <c r="AD298" s="22">
        <v>2.25</v>
      </c>
      <c r="AE298" s="1" t="e">
        <f>IF(MATCH(B298,B299:B$630,0),TRUE, FALSE)</f>
        <v>#N/A</v>
      </c>
    </row>
    <row r="299" spans="1:31" s="21" customFormat="1">
      <c r="A299" s="22">
        <v>15</v>
      </c>
      <c r="B299" s="47" t="str">
        <f t="shared" si="9"/>
        <v>Eminence Legend CA154</v>
      </c>
      <c r="C299" s="22" t="s">
        <v>1148</v>
      </c>
      <c r="D299" s="22" t="s">
        <v>3795</v>
      </c>
      <c r="E299" s="23" t="s">
        <v>3794</v>
      </c>
      <c r="F299" s="23"/>
      <c r="G299" s="22">
        <v>4</v>
      </c>
      <c r="H299" s="22">
        <v>300</v>
      </c>
      <c r="I299" s="22">
        <v>96.9</v>
      </c>
      <c r="J299" s="22">
        <v>5</v>
      </c>
      <c r="K299" s="22">
        <v>51</v>
      </c>
      <c r="L299" s="28">
        <f t="shared" si="8"/>
        <v>108.170558</v>
      </c>
      <c r="M299" s="22">
        <v>0.49</v>
      </c>
      <c r="N299" s="22"/>
      <c r="O299" s="20"/>
      <c r="P299" s="20"/>
      <c r="Q299" s="20"/>
      <c r="W299" s="1" t="s">
        <v>496</v>
      </c>
      <c r="X299" s="34">
        <v>41431</v>
      </c>
      <c r="Z299" s="9">
        <v>0</v>
      </c>
      <c r="AA299" t="s">
        <v>4172</v>
      </c>
      <c r="AD299" s="22">
        <v>3.82</v>
      </c>
      <c r="AE299" s="1" t="e">
        <f>IF(MATCH(B299,B300:B$630,0),TRUE, FALSE)</f>
        <v>#N/A</v>
      </c>
    </row>
    <row r="300" spans="1:31" s="21" customFormat="1">
      <c r="A300" s="22">
        <v>10</v>
      </c>
      <c r="B300" s="47" t="str">
        <f t="shared" si="9"/>
        <v>Eminence Legend B810</v>
      </c>
      <c r="C300" s="22" t="s">
        <v>1148</v>
      </c>
      <c r="D300" s="22" t="s">
        <v>3797</v>
      </c>
      <c r="E300" s="23" t="s">
        <v>3796</v>
      </c>
      <c r="F300" s="23"/>
      <c r="G300" s="22">
        <v>32</v>
      </c>
      <c r="H300" s="22">
        <v>150</v>
      </c>
      <c r="I300" s="22">
        <v>92.7</v>
      </c>
      <c r="J300" s="22">
        <v>4.7</v>
      </c>
      <c r="K300" s="22">
        <v>52.07</v>
      </c>
      <c r="L300" s="28">
        <f t="shared" si="8"/>
        <v>66.261545999999996</v>
      </c>
      <c r="M300" s="22">
        <v>0.65</v>
      </c>
      <c r="N300" s="22"/>
      <c r="O300" s="20"/>
      <c r="P300" s="20"/>
      <c r="Q300" s="20"/>
      <c r="W300" s="1" t="s">
        <v>496</v>
      </c>
      <c r="X300" s="34">
        <v>41431</v>
      </c>
      <c r="Z300" s="9">
        <v>0</v>
      </c>
      <c r="AA300" t="s">
        <v>4172</v>
      </c>
      <c r="AD300" s="22">
        <v>2.34</v>
      </c>
      <c r="AE300" s="1" t="e">
        <f>IF(MATCH(B300,B301:B$630,0),TRUE, FALSE)</f>
        <v>#N/A</v>
      </c>
    </row>
    <row r="301" spans="1:31" s="21" customFormat="1">
      <c r="A301" s="22">
        <v>8</v>
      </c>
      <c r="B301" s="47" t="str">
        <f t="shared" si="9"/>
        <v>Eminence Beta-8CX</v>
      </c>
      <c r="C301" s="22" t="s">
        <v>1148</v>
      </c>
      <c r="D301" s="22" t="s">
        <v>3799</v>
      </c>
      <c r="E301" s="23" t="s">
        <v>3798</v>
      </c>
      <c r="F301" s="23"/>
      <c r="G301" s="22">
        <v>8</v>
      </c>
      <c r="H301" s="22">
        <v>250</v>
      </c>
      <c r="I301" s="22">
        <v>92</v>
      </c>
      <c r="J301" s="22">
        <v>3</v>
      </c>
      <c r="K301" s="22">
        <v>54</v>
      </c>
      <c r="L301" s="28">
        <f t="shared" si="8"/>
        <v>33.98028</v>
      </c>
      <c r="M301" s="22">
        <v>0.3</v>
      </c>
      <c r="N301" s="22"/>
      <c r="O301" s="20"/>
      <c r="P301" s="20"/>
      <c r="Q301" s="20"/>
      <c r="W301" s="1" t="s">
        <v>496</v>
      </c>
      <c r="X301" s="34">
        <v>41431</v>
      </c>
      <c r="Z301" s="9">
        <v>0</v>
      </c>
      <c r="AA301" t="s">
        <v>4172</v>
      </c>
      <c r="AD301" s="22">
        <v>1.2</v>
      </c>
      <c r="AE301" s="1" t="e">
        <f>IF(MATCH(B301,B302:B$630,0),TRUE, FALSE)</f>
        <v>#N/A</v>
      </c>
    </row>
    <row r="302" spans="1:31" s="21" customFormat="1">
      <c r="A302" s="22">
        <v>10</v>
      </c>
      <c r="B302" s="47" t="str">
        <f t="shared" si="9"/>
        <v>Eminence Beta-10CX</v>
      </c>
      <c r="C302" s="22" t="s">
        <v>1148</v>
      </c>
      <c r="D302" s="22" t="s">
        <v>3801</v>
      </c>
      <c r="E302" s="23" t="s">
        <v>3800</v>
      </c>
      <c r="F302" s="23"/>
      <c r="G302" s="22">
        <v>8</v>
      </c>
      <c r="H302" s="22">
        <v>250</v>
      </c>
      <c r="I302" s="22">
        <v>93.3</v>
      </c>
      <c r="J302" s="22">
        <v>5</v>
      </c>
      <c r="K302" s="22">
        <v>49</v>
      </c>
      <c r="L302" s="28">
        <f t="shared" si="8"/>
        <v>65.128869999999992</v>
      </c>
      <c r="M302" s="22">
        <v>0.39</v>
      </c>
      <c r="N302" s="22"/>
      <c r="O302" s="20"/>
      <c r="P302" s="20"/>
      <c r="Q302" s="20"/>
      <c r="W302" s="1" t="s">
        <v>496</v>
      </c>
      <c r="X302" s="34">
        <v>41431</v>
      </c>
      <c r="Z302" s="9">
        <v>0</v>
      </c>
      <c r="AA302" t="s">
        <v>4172</v>
      </c>
      <c r="AD302" s="22">
        <v>2.2999999999999998</v>
      </c>
      <c r="AE302" s="1" t="e">
        <f>IF(MATCH(B302,B303:B$630,0),TRUE, FALSE)</f>
        <v>#N/A</v>
      </c>
    </row>
    <row r="303" spans="1:31" s="21" customFormat="1">
      <c r="A303" s="22">
        <v>12</v>
      </c>
      <c r="B303" s="47" t="str">
        <f t="shared" si="9"/>
        <v>Eminence Beta-12CX</v>
      </c>
      <c r="C303" s="22" t="s">
        <v>1148</v>
      </c>
      <c r="D303" s="22" t="s">
        <v>3803</v>
      </c>
      <c r="E303" s="23" t="s">
        <v>3802</v>
      </c>
      <c r="F303" s="23"/>
      <c r="G303" s="22">
        <v>8</v>
      </c>
      <c r="H303" s="22">
        <v>250</v>
      </c>
      <c r="I303" s="22">
        <v>96.7</v>
      </c>
      <c r="J303" s="22">
        <v>3</v>
      </c>
      <c r="K303" s="22">
        <v>43</v>
      </c>
      <c r="L303" s="28">
        <f t="shared" ref="L303:L366" si="10">AD303*28.3169</f>
        <v>161.40633</v>
      </c>
      <c r="M303" s="22">
        <v>0.48</v>
      </c>
      <c r="N303" s="22"/>
      <c r="O303" s="20"/>
      <c r="P303" s="20"/>
      <c r="Q303" s="20"/>
      <c r="W303" s="1" t="s">
        <v>496</v>
      </c>
      <c r="X303" s="34">
        <v>41431</v>
      </c>
      <c r="Z303" s="9">
        <v>0</v>
      </c>
      <c r="AA303" t="s">
        <v>4172</v>
      </c>
      <c r="AD303" s="22">
        <v>5.7</v>
      </c>
      <c r="AE303" s="1" t="e">
        <f>IF(MATCH(B303,B304:B$630,0),TRUE, FALSE)</f>
        <v>#N/A</v>
      </c>
    </row>
    <row r="304" spans="1:31" s="21" customFormat="1">
      <c r="A304" s="22">
        <v>8</v>
      </c>
      <c r="B304" s="47" t="str">
        <f t="shared" si="9"/>
        <v>Eminence Delta Pro-8A</v>
      </c>
      <c r="C304" s="22" t="s">
        <v>1148</v>
      </c>
      <c r="D304" s="22" t="s">
        <v>3805</v>
      </c>
      <c r="E304" s="23" t="s">
        <v>3804</v>
      </c>
      <c r="F304" s="23"/>
      <c r="G304" s="22">
        <v>8</v>
      </c>
      <c r="H304" s="22">
        <v>225</v>
      </c>
      <c r="I304" s="22">
        <v>97.8</v>
      </c>
      <c r="J304" s="22">
        <v>3</v>
      </c>
      <c r="K304" s="22">
        <v>69</v>
      </c>
      <c r="L304" s="28">
        <f t="shared" si="10"/>
        <v>18.405985000000001</v>
      </c>
      <c r="M304" s="22">
        <v>0.22</v>
      </c>
      <c r="N304" s="22"/>
      <c r="O304" s="20"/>
      <c r="P304" s="20"/>
      <c r="Q304" s="20"/>
      <c r="W304" s="1" t="s">
        <v>496</v>
      </c>
      <c r="X304" s="34">
        <v>41431</v>
      </c>
      <c r="Z304" s="9">
        <v>0</v>
      </c>
      <c r="AA304" t="s">
        <v>4172</v>
      </c>
      <c r="AD304" s="22">
        <v>0.65</v>
      </c>
      <c r="AE304" s="1" t="e">
        <f>IF(MATCH(B304,B305:B$630,0),TRUE, FALSE)</f>
        <v>#N/A</v>
      </c>
    </row>
    <row r="305" spans="1:31" s="21" customFormat="1">
      <c r="A305" s="22">
        <v>12</v>
      </c>
      <c r="B305" s="47" t="str">
        <f t="shared" si="9"/>
        <v>Eminence Delta Pro-12A</v>
      </c>
      <c r="C305" s="22" t="s">
        <v>1148</v>
      </c>
      <c r="D305" s="22" t="s">
        <v>3807</v>
      </c>
      <c r="E305" s="23" t="s">
        <v>3806</v>
      </c>
      <c r="F305" s="23"/>
      <c r="G305" s="22">
        <v>8</v>
      </c>
      <c r="H305" s="22">
        <v>400</v>
      </c>
      <c r="I305" s="22">
        <v>99.2</v>
      </c>
      <c r="J305" s="22">
        <v>4.5999999999999996</v>
      </c>
      <c r="K305" s="22">
        <v>51</v>
      </c>
      <c r="L305" s="28">
        <f t="shared" si="10"/>
        <v>82.119010000000003</v>
      </c>
      <c r="M305" s="22">
        <v>0.35</v>
      </c>
      <c r="N305" s="22"/>
      <c r="O305" s="20"/>
      <c r="P305" s="20"/>
      <c r="Q305" s="20"/>
      <c r="W305" s="1" t="s">
        <v>496</v>
      </c>
      <c r="X305" s="34">
        <v>41431</v>
      </c>
      <c r="Z305" s="9">
        <v>0</v>
      </c>
      <c r="AA305" t="s">
        <v>4172</v>
      </c>
      <c r="AD305" s="22">
        <v>2.9</v>
      </c>
      <c r="AE305" s="1" t="e">
        <f>IF(MATCH(B305,B306:B$630,0),TRUE, FALSE)</f>
        <v>#N/A</v>
      </c>
    </row>
    <row r="306" spans="1:31" s="21" customFormat="1">
      <c r="A306" s="22">
        <v>15</v>
      </c>
      <c r="B306" s="47" t="str">
        <f t="shared" si="9"/>
        <v>Eminence Delta Pro-15A</v>
      </c>
      <c r="C306" s="22" t="s">
        <v>1148</v>
      </c>
      <c r="D306" s="22" t="s">
        <v>3809</v>
      </c>
      <c r="E306" s="23" t="s">
        <v>3808</v>
      </c>
      <c r="F306" s="23"/>
      <c r="G306" s="22">
        <v>8</v>
      </c>
      <c r="H306" s="22">
        <v>400</v>
      </c>
      <c r="I306" s="22">
        <v>101.6</v>
      </c>
      <c r="J306" s="22">
        <v>4.3</v>
      </c>
      <c r="K306" s="22">
        <v>42</v>
      </c>
      <c r="L306" s="28">
        <f t="shared" si="10"/>
        <v>243.52534</v>
      </c>
      <c r="M306" s="22">
        <v>0.4</v>
      </c>
      <c r="N306" s="22"/>
      <c r="O306" s="20"/>
      <c r="P306" s="20"/>
      <c r="Q306" s="20"/>
      <c r="W306" s="1" t="s">
        <v>496</v>
      </c>
      <c r="X306" s="34">
        <v>41431</v>
      </c>
      <c r="Z306" s="9">
        <v>0</v>
      </c>
      <c r="AA306" t="s">
        <v>4172</v>
      </c>
      <c r="AD306" s="22">
        <v>8.6</v>
      </c>
      <c r="AE306" s="1" t="e">
        <f>IF(MATCH(B306,B307:B$630,0),TRUE, FALSE)</f>
        <v>#N/A</v>
      </c>
    </row>
    <row r="307" spans="1:31" s="21" customFormat="1" ht="30">
      <c r="A307" s="22">
        <v>15</v>
      </c>
      <c r="B307" s="47" t="str">
        <f t="shared" si="9"/>
        <v>Eminence Basslite C2515 Neo</v>
      </c>
      <c r="C307" s="22" t="s">
        <v>1148</v>
      </c>
      <c r="D307" s="22" t="s">
        <v>3811</v>
      </c>
      <c r="E307" s="23" t="s">
        <v>3810</v>
      </c>
      <c r="F307" s="23"/>
      <c r="G307" s="22">
        <v>4</v>
      </c>
      <c r="H307" s="22">
        <v>300</v>
      </c>
      <c r="I307" s="22">
        <v>98</v>
      </c>
      <c r="J307" s="22">
        <v>4.5</v>
      </c>
      <c r="K307" s="22">
        <v>38</v>
      </c>
      <c r="L307" s="28">
        <f t="shared" si="10"/>
        <v>260.51547999999997</v>
      </c>
      <c r="M307" s="22">
        <v>0.45</v>
      </c>
      <c r="N307" s="22"/>
      <c r="O307" s="20"/>
      <c r="P307" s="20"/>
      <c r="Q307" s="20"/>
      <c r="W307" s="1" t="s">
        <v>496</v>
      </c>
      <c r="X307" s="34">
        <v>41431</v>
      </c>
      <c r="Z307" s="9">
        <v>0</v>
      </c>
      <c r="AA307" t="s">
        <v>4172</v>
      </c>
      <c r="AD307" s="22">
        <v>9.1999999999999993</v>
      </c>
      <c r="AE307" s="1" t="e">
        <f>IF(MATCH(B307,B308:B$630,0),TRUE, FALSE)</f>
        <v>#N/A</v>
      </c>
    </row>
    <row r="308" spans="1:31" s="21" customFormat="1" ht="30">
      <c r="A308" s="22">
        <v>10</v>
      </c>
      <c r="B308" s="47" t="str">
        <f t="shared" si="9"/>
        <v>Eminence Basslite S2010 Neo</v>
      </c>
      <c r="C308" s="22" t="s">
        <v>1148</v>
      </c>
      <c r="D308" s="22" t="s">
        <v>3813</v>
      </c>
      <c r="E308" s="23" t="s">
        <v>3812</v>
      </c>
      <c r="F308" s="23"/>
      <c r="G308" s="22">
        <v>8</v>
      </c>
      <c r="H308" s="22">
        <v>150</v>
      </c>
      <c r="I308" s="22">
        <v>96.2</v>
      </c>
      <c r="J308" s="22">
        <v>4</v>
      </c>
      <c r="K308" s="22">
        <v>46</v>
      </c>
      <c r="L308" s="28">
        <f t="shared" si="10"/>
        <v>62.297180000000004</v>
      </c>
      <c r="M308" s="22">
        <v>0.31</v>
      </c>
      <c r="N308" s="22"/>
      <c r="O308" s="20"/>
      <c r="P308" s="20"/>
      <c r="Q308" s="20"/>
      <c r="W308" s="1" t="s">
        <v>496</v>
      </c>
      <c r="X308" s="34">
        <v>41431</v>
      </c>
      <c r="Z308" s="9">
        <v>0</v>
      </c>
      <c r="AA308" t="s">
        <v>4172</v>
      </c>
      <c r="AD308" s="22">
        <v>2.2000000000000002</v>
      </c>
      <c r="AE308" s="1" t="e">
        <f>IF(MATCH(B308,B309:B$630,0),TRUE, FALSE)</f>
        <v>#N/A</v>
      </c>
    </row>
    <row r="309" spans="1:31" s="21" customFormat="1" ht="30">
      <c r="A309" s="22">
        <v>12</v>
      </c>
      <c r="B309" s="47" t="str">
        <f t="shared" si="9"/>
        <v>Eminence Basslite S2012 Neo</v>
      </c>
      <c r="C309" s="22" t="s">
        <v>1148</v>
      </c>
      <c r="D309" s="22" t="s">
        <v>3815</v>
      </c>
      <c r="E309" s="23" t="s">
        <v>3814</v>
      </c>
      <c r="F309" s="23"/>
      <c r="G309" s="22">
        <v>8</v>
      </c>
      <c r="H309" s="22">
        <v>150</v>
      </c>
      <c r="I309" s="22">
        <v>97</v>
      </c>
      <c r="J309" s="22">
        <v>5.2</v>
      </c>
      <c r="K309" s="22">
        <v>48</v>
      </c>
      <c r="L309" s="28">
        <f t="shared" si="10"/>
        <v>90.614080000000001</v>
      </c>
      <c r="M309" s="22">
        <v>0.48</v>
      </c>
      <c r="N309" s="22"/>
      <c r="O309" s="20"/>
      <c r="P309" s="20"/>
      <c r="Q309" s="20"/>
      <c r="W309" s="1" t="s">
        <v>496</v>
      </c>
      <c r="X309" s="34">
        <v>41431</v>
      </c>
      <c r="Z309" s="9">
        <v>0</v>
      </c>
      <c r="AA309" t="s">
        <v>4172</v>
      </c>
      <c r="AD309" s="22">
        <v>3.2</v>
      </c>
      <c r="AE309" s="1" t="e">
        <f>IF(MATCH(B309,B310:B$630,0),TRUE, FALSE)</f>
        <v>#N/A</v>
      </c>
    </row>
    <row r="310" spans="1:31" s="21" customFormat="1">
      <c r="A310" s="22">
        <v>6.5</v>
      </c>
      <c r="B310" s="47" t="str">
        <f t="shared" si="9"/>
        <v>Eminence LA6-CBMR</v>
      </c>
      <c r="C310" s="22" t="s">
        <v>1148</v>
      </c>
      <c r="D310" s="22" t="s">
        <v>1232</v>
      </c>
      <c r="E310" s="23" t="s">
        <v>3816</v>
      </c>
      <c r="F310" s="23"/>
      <c r="G310" s="22">
        <v>8</v>
      </c>
      <c r="H310" s="22">
        <v>150</v>
      </c>
      <c r="I310" s="22">
        <v>97.8</v>
      </c>
      <c r="J310" s="22">
        <v>0.2</v>
      </c>
      <c r="K310" s="22">
        <v>460</v>
      </c>
      <c r="L310" s="28">
        <f t="shared" si="10"/>
        <v>0.283169</v>
      </c>
      <c r="M310" s="22">
        <v>0.89</v>
      </c>
      <c r="N310" s="22"/>
      <c r="O310" s="20"/>
      <c r="P310" s="20"/>
      <c r="Q310" s="20"/>
      <c r="W310" s="1" t="s">
        <v>496</v>
      </c>
      <c r="X310" s="34">
        <v>41431</v>
      </c>
      <c r="Z310" s="9">
        <v>0</v>
      </c>
      <c r="AA310" t="s">
        <v>4172</v>
      </c>
      <c r="AD310" s="22">
        <v>0.01</v>
      </c>
      <c r="AE310" s="1" t="e">
        <f>IF(MATCH(B310,B311:B$630,0),TRUE, FALSE)</f>
        <v>#N/A</v>
      </c>
    </row>
    <row r="311" spans="1:31" s="21" customFormat="1" ht="30">
      <c r="A311" s="22">
        <v>12</v>
      </c>
      <c r="B311" s="47" t="str">
        <f t="shared" si="9"/>
        <v>Eminence Lab12 Generator II</v>
      </c>
      <c r="C311" s="22" t="s">
        <v>1148</v>
      </c>
      <c r="D311" s="22" t="s">
        <v>3818</v>
      </c>
      <c r="E311" s="23" t="s">
        <v>3817</v>
      </c>
      <c r="F311" s="23"/>
      <c r="G311" s="22">
        <v>6</v>
      </c>
      <c r="H311" s="22">
        <v>400</v>
      </c>
      <c r="I311" s="22">
        <v>87.4</v>
      </c>
      <c r="J311" s="22">
        <v>13</v>
      </c>
      <c r="K311" s="22">
        <v>22.3</v>
      </c>
      <c r="L311" s="28">
        <f t="shared" si="10"/>
        <v>124.59436000000001</v>
      </c>
      <c r="M311" s="22">
        <v>0.38</v>
      </c>
      <c r="N311" s="22"/>
      <c r="O311" s="20"/>
      <c r="P311" s="20"/>
      <c r="Q311" s="20"/>
      <c r="W311" s="1" t="s">
        <v>496</v>
      </c>
      <c r="X311" s="34">
        <v>41431</v>
      </c>
      <c r="Z311" s="9">
        <v>0</v>
      </c>
      <c r="AA311" t="s">
        <v>4172</v>
      </c>
      <c r="AD311" s="22">
        <v>4.4000000000000004</v>
      </c>
      <c r="AE311" s="1" t="e">
        <f>IF(MATCH(B311,B312:B$630,0),TRUE, FALSE)</f>
        <v>#N/A</v>
      </c>
    </row>
    <row r="312" spans="1:31" s="21" customFormat="1">
      <c r="A312" s="22">
        <v>15</v>
      </c>
      <c r="B312" s="47" t="str">
        <f t="shared" si="9"/>
        <v>Eminence LAB 15</v>
      </c>
      <c r="C312" s="22" t="s">
        <v>1148</v>
      </c>
      <c r="D312" s="22" t="s">
        <v>3820</v>
      </c>
      <c r="E312" s="23" t="s">
        <v>3819</v>
      </c>
      <c r="F312" s="23"/>
      <c r="G312" s="22">
        <v>6</v>
      </c>
      <c r="H312" s="22">
        <v>600</v>
      </c>
      <c r="I312" s="22">
        <v>88.5</v>
      </c>
      <c r="J312" s="22">
        <v>11.8</v>
      </c>
      <c r="K312" s="22">
        <v>27.82</v>
      </c>
      <c r="L312" s="28">
        <f t="shared" si="10"/>
        <v>103.639854</v>
      </c>
      <c r="M312" s="22">
        <v>0.35</v>
      </c>
      <c r="N312" s="22"/>
      <c r="O312" s="20"/>
      <c r="P312" s="20"/>
      <c r="Q312" s="20"/>
      <c r="W312" s="1" t="s">
        <v>496</v>
      </c>
      <c r="X312" s="34">
        <v>41431</v>
      </c>
      <c r="Z312" s="9">
        <v>0</v>
      </c>
      <c r="AA312" t="s">
        <v>4172</v>
      </c>
      <c r="AD312" s="22">
        <v>3.66</v>
      </c>
      <c r="AE312" s="1" t="e">
        <f>IF(MATCH(B312,B313:B$630,0),TRUE, FALSE)</f>
        <v>#N/A</v>
      </c>
    </row>
    <row r="313" spans="1:31" s="21" customFormat="1" ht="30">
      <c r="A313" s="22">
        <v>12</v>
      </c>
      <c r="B313" s="47" t="str">
        <f t="shared" si="9"/>
        <v>Eminence Definimax 4012HO</v>
      </c>
      <c r="C313" s="22" t="s">
        <v>1148</v>
      </c>
      <c r="D313" s="22" t="s">
        <v>3822</v>
      </c>
      <c r="E313" s="23" t="s">
        <v>3821</v>
      </c>
      <c r="F313" s="23"/>
      <c r="G313" s="22">
        <v>8</v>
      </c>
      <c r="H313" s="22">
        <v>600</v>
      </c>
      <c r="I313" s="22">
        <v>94</v>
      </c>
      <c r="J313" s="22">
        <v>6.2</v>
      </c>
      <c r="K313" s="22">
        <v>46</v>
      </c>
      <c r="L313" s="28">
        <f t="shared" si="10"/>
        <v>59.465490000000003</v>
      </c>
      <c r="M313" s="22">
        <v>0.35</v>
      </c>
      <c r="N313" s="22"/>
      <c r="O313" s="20"/>
      <c r="P313" s="20"/>
      <c r="Q313" s="20"/>
      <c r="W313" s="1" t="s">
        <v>496</v>
      </c>
      <c r="X313" s="34">
        <v>41431</v>
      </c>
      <c r="Z313" s="9">
        <v>0</v>
      </c>
      <c r="AA313" t="s">
        <v>4172</v>
      </c>
      <c r="AD313" s="22">
        <v>2.1</v>
      </c>
      <c r="AE313" s="1" t="e">
        <f>IF(MATCH(B313,B314:B$630,0),TRUE, FALSE)</f>
        <v>#N/A</v>
      </c>
    </row>
    <row r="314" spans="1:31" s="21" customFormat="1">
      <c r="A314" s="22">
        <v>15</v>
      </c>
      <c r="B314" s="47" t="str">
        <f t="shared" si="9"/>
        <v>Eminence Definimax 4015LF</v>
      </c>
      <c r="C314" s="22" t="s">
        <v>1148</v>
      </c>
      <c r="D314" s="22" t="s">
        <v>3824</v>
      </c>
      <c r="E314" s="23" t="s">
        <v>3823</v>
      </c>
      <c r="F314" s="23"/>
      <c r="G314" s="22">
        <v>8</v>
      </c>
      <c r="H314" s="22">
        <v>700</v>
      </c>
      <c r="I314" s="22">
        <v>96</v>
      </c>
      <c r="J314" s="22">
        <v>9</v>
      </c>
      <c r="K314" s="22">
        <v>42</v>
      </c>
      <c r="L314" s="28">
        <f t="shared" si="10"/>
        <v>116.09929</v>
      </c>
      <c r="M314" s="22">
        <v>0.5</v>
      </c>
      <c r="N314" s="22"/>
      <c r="O314" s="20"/>
      <c r="P314" s="20"/>
      <c r="Q314" s="20"/>
      <c r="W314" s="1" t="s">
        <v>496</v>
      </c>
      <c r="X314" s="34">
        <v>41431</v>
      </c>
      <c r="Z314" s="9">
        <v>0</v>
      </c>
      <c r="AA314" t="s">
        <v>4172</v>
      </c>
      <c r="AD314" s="22">
        <v>4.0999999999999996</v>
      </c>
      <c r="AE314" s="1" t="e">
        <f>IF(MATCH(B314,B315:B$630,0),TRUE, FALSE)</f>
        <v>#N/A</v>
      </c>
    </row>
    <row r="315" spans="1:31" s="21" customFormat="1">
      <c r="A315" s="22">
        <v>18</v>
      </c>
      <c r="B315" s="47" t="str">
        <f t="shared" si="9"/>
        <v>Eminence Definimax 4018LF</v>
      </c>
      <c r="C315" s="22" t="s">
        <v>1148</v>
      </c>
      <c r="D315" s="45" t="s">
        <v>3826</v>
      </c>
      <c r="E315" s="23" t="s">
        <v>3825</v>
      </c>
      <c r="F315" s="23"/>
      <c r="G315" s="22">
        <v>8</v>
      </c>
      <c r="H315" s="22">
        <v>800</v>
      </c>
      <c r="I315" s="22">
        <v>95</v>
      </c>
      <c r="J315" s="22">
        <v>7.9</v>
      </c>
      <c r="K315" s="22">
        <v>32</v>
      </c>
      <c r="L315" s="28">
        <f t="shared" si="10"/>
        <v>237.86196000000001</v>
      </c>
      <c r="M315" s="22">
        <v>0.35</v>
      </c>
      <c r="N315" s="22"/>
      <c r="O315" s="20"/>
      <c r="P315" s="20"/>
      <c r="Q315" s="20"/>
      <c r="W315" s="1" t="s">
        <v>496</v>
      </c>
      <c r="X315" s="34">
        <v>41431</v>
      </c>
      <c r="Z315" s="9">
        <v>0</v>
      </c>
      <c r="AA315" t="s">
        <v>4172</v>
      </c>
      <c r="AD315" s="22">
        <v>8.4</v>
      </c>
      <c r="AE315" s="1" t="e">
        <f>IF(MATCH(B315,B316:B$630,0),TRUE, FALSE)</f>
        <v>#N/A</v>
      </c>
    </row>
    <row r="316" spans="1:31" s="21" customFormat="1" ht="30">
      <c r="A316" s="22">
        <v>12</v>
      </c>
      <c r="B316" s="47" t="str">
        <f t="shared" si="9"/>
        <v>Eminence Kappalite 3012HO Neo</v>
      </c>
      <c r="C316" s="22" t="s">
        <v>1148</v>
      </c>
      <c r="D316" s="22" t="s">
        <v>3828</v>
      </c>
      <c r="E316" s="23" t="s">
        <v>3827</v>
      </c>
      <c r="F316" s="23"/>
      <c r="G316" s="22">
        <v>8</v>
      </c>
      <c r="H316" s="22">
        <v>400</v>
      </c>
      <c r="I316" s="22">
        <v>100.5</v>
      </c>
      <c r="J316" s="22">
        <v>6.2</v>
      </c>
      <c r="K316" s="22">
        <v>51.5</v>
      </c>
      <c r="L316" s="28">
        <f t="shared" si="10"/>
        <v>80.986333999999999</v>
      </c>
      <c r="M316" s="22">
        <v>0.32</v>
      </c>
      <c r="N316" s="22"/>
      <c r="O316" s="20"/>
      <c r="P316" s="20"/>
      <c r="Q316" s="20"/>
      <c r="W316" s="1" t="s">
        <v>496</v>
      </c>
      <c r="X316" s="34">
        <v>41431</v>
      </c>
      <c r="Z316" s="9">
        <v>0</v>
      </c>
      <c r="AA316" t="s">
        <v>4172</v>
      </c>
      <c r="AD316" s="22">
        <v>2.86</v>
      </c>
      <c r="AE316" s="1" t="e">
        <f>IF(MATCH(B316,B317:B$630,0),TRUE, FALSE)</f>
        <v>#N/A</v>
      </c>
    </row>
    <row r="317" spans="1:31" s="21" customFormat="1" ht="30">
      <c r="A317" s="22">
        <v>12</v>
      </c>
      <c r="B317" s="47" t="str">
        <f t="shared" si="9"/>
        <v>Eminence Kappalite 3012LF Neo</v>
      </c>
      <c r="C317" s="22" t="s">
        <v>1148</v>
      </c>
      <c r="D317" s="22" t="s">
        <v>3830</v>
      </c>
      <c r="E317" s="23" t="s">
        <v>3829</v>
      </c>
      <c r="F317" s="23"/>
      <c r="G317" s="22">
        <v>8</v>
      </c>
      <c r="H317" s="22">
        <v>450</v>
      </c>
      <c r="I317" s="22">
        <v>95.5</v>
      </c>
      <c r="J317" s="22">
        <v>9.1</v>
      </c>
      <c r="K317" s="22">
        <v>37</v>
      </c>
      <c r="L317" s="28">
        <f t="shared" si="10"/>
        <v>105.33886800000001</v>
      </c>
      <c r="M317" s="22">
        <v>0.32</v>
      </c>
      <c r="N317" s="22"/>
      <c r="O317" s="20"/>
      <c r="P317" s="20"/>
      <c r="Q317" s="20"/>
      <c r="W317" s="1" t="s">
        <v>496</v>
      </c>
      <c r="X317" s="34">
        <v>41431</v>
      </c>
      <c r="Z317" s="9">
        <v>0</v>
      </c>
      <c r="AA317" t="s">
        <v>4172</v>
      </c>
      <c r="AD317" s="22">
        <v>3.72</v>
      </c>
      <c r="AE317" s="1" t="e">
        <f>IF(MATCH(B317,B318:B$630,0),TRUE, FALSE)</f>
        <v>#N/A</v>
      </c>
    </row>
    <row r="318" spans="1:31" s="21" customFormat="1" ht="30">
      <c r="A318" s="22">
        <v>10</v>
      </c>
      <c r="B318" s="47" t="str">
        <f t="shared" si="9"/>
        <v>Eminence Deltalite II 2510 Neo</v>
      </c>
      <c r="C318" s="22" t="s">
        <v>1148</v>
      </c>
      <c r="D318" s="22" t="s">
        <v>3832</v>
      </c>
      <c r="E318" s="23" t="s">
        <v>3831</v>
      </c>
      <c r="F318" s="23"/>
      <c r="G318" s="22">
        <v>8</v>
      </c>
      <c r="H318" s="22">
        <v>250</v>
      </c>
      <c r="I318" s="22">
        <v>97.3</v>
      </c>
      <c r="J318" s="22">
        <v>4.2</v>
      </c>
      <c r="K318" s="22">
        <v>53</v>
      </c>
      <c r="L318" s="28">
        <f t="shared" si="10"/>
        <v>53.802109999999999</v>
      </c>
      <c r="M318" s="22">
        <v>0.42</v>
      </c>
      <c r="N318" s="22"/>
      <c r="O318" s="20"/>
      <c r="P318" s="20"/>
      <c r="Q318" s="20"/>
      <c r="W318" s="1" t="s">
        <v>496</v>
      </c>
      <c r="X318" s="34">
        <v>41431</v>
      </c>
      <c r="Z318" s="9">
        <v>0</v>
      </c>
      <c r="AA318" t="s">
        <v>4172</v>
      </c>
      <c r="AD318" s="22">
        <v>1.9</v>
      </c>
      <c r="AE318" s="1" t="e">
        <f>IF(MATCH(B318,B319:B$630,0),TRUE, FALSE)</f>
        <v>#N/A</v>
      </c>
    </row>
    <row r="319" spans="1:31" s="21" customFormat="1" ht="30">
      <c r="A319" s="22">
        <v>12</v>
      </c>
      <c r="B319" s="47" t="str">
        <f t="shared" si="9"/>
        <v>Eminence Deltalite II 2512 Neo</v>
      </c>
      <c r="C319" s="22" t="s">
        <v>1148</v>
      </c>
      <c r="D319" s="22" t="s">
        <v>3834</v>
      </c>
      <c r="E319" s="23" t="s">
        <v>3833</v>
      </c>
      <c r="F319" s="23"/>
      <c r="G319" s="22">
        <v>8</v>
      </c>
      <c r="H319" s="22">
        <v>250</v>
      </c>
      <c r="I319" s="22">
        <v>99.9</v>
      </c>
      <c r="J319" s="22">
        <v>4.9000000000000004</v>
      </c>
      <c r="K319" s="22">
        <v>37</v>
      </c>
      <c r="L319" s="28">
        <f t="shared" si="10"/>
        <v>147.24788000000001</v>
      </c>
      <c r="M319" s="22">
        <v>0.39</v>
      </c>
      <c r="N319" s="22"/>
      <c r="O319" s="20"/>
      <c r="P319" s="20"/>
      <c r="Q319" s="20"/>
      <c r="W319" s="1" t="s">
        <v>496</v>
      </c>
      <c r="X319" s="34">
        <v>41431</v>
      </c>
      <c r="Z319" s="9">
        <v>0</v>
      </c>
      <c r="AA319" t="s">
        <v>4172</v>
      </c>
      <c r="AD319" s="22">
        <v>5.2</v>
      </c>
      <c r="AE319" s="1" t="e">
        <f>IF(MATCH(B319,B320:B$630,0),TRUE, FALSE)</f>
        <v>#N/A</v>
      </c>
    </row>
    <row r="320" spans="1:31" s="21" customFormat="1" ht="30">
      <c r="A320" s="22">
        <v>15</v>
      </c>
      <c r="B320" s="47" t="str">
        <f t="shared" si="9"/>
        <v>Eminence Deltalite II 2515 Neo</v>
      </c>
      <c r="C320" s="22" t="s">
        <v>1148</v>
      </c>
      <c r="D320" s="22" t="s">
        <v>3836</v>
      </c>
      <c r="E320" s="23" t="s">
        <v>3835</v>
      </c>
      <c r="F320" s="23"/>
      <c r="G320" s="22">
        <v>8</v>
      </c>
      <c r="H320" s="22">
        <v>300</v>
      </c>
      <c r="I320" s="22">
        <v>99.2</v>
      </c>
      <c r="J320" s="22">
        <v>4.8</v>
      </c>
      <c r="K320" s="22">
        <v>42</v>
      </c>
      <c r="L320" s="28">
        <f t="shared" si="10"/>
        <v>203.88168000000002</v>
      </c>
      <c r="M320" s="22">
        <v>0.38</v>
      </c>
      <c r="N320" s="22"/>
      <c r="O320" s="20"/>
      <c r="P320" s="20"/>
      <c r="Q320" s="20"/>
      <c r="W320" s="1" t="s">
        <v>496</v>
      </c>
      <c r="X320" s="34">
        <v>41431</v>
      </c>
      <c r="Z320" s="9">
        <v>0</v>
      </c>
      <c r="AA320" t="s">
        <v>4172</v>
      </c>
      <c r="AD320" s="22">
        <v>7.2</v>
      </c>
      <c r="AE320" s="1" t="e">
        <f>IF(MATCH(B320,B321:B$630,0),TRUE, FALSE)</f>
        <v>#N/A</v>
      </c>
    </row>
    <row r="321" spans="1:31" s="21" customFormat="1" ht="30">
      <c r="A321" s="22">
        <v>15</v>
      </c>
      <c r="B321" s="47" t="str">
        <f t="shared" si="9"/>
        <v>Eminence Kappalite 3015 Neo</v>
      </c>
      <c r="C321" s="22" t="s">
        <v>1148</v>
      </c>
      <c r="D321" s="22" t="s">
        <v>3838</v>
      </c>
      <c r="E321" s="23" t="s">
        <v>3837</v>
      </c>
      <c r="F321" s="23"/>
      <c r="G321" s="22">
        <v>8</v>
      </c>
      <c r="H321" s="22">
        <v>450</v>
      </c>
      <c r="I321" s="22">
        <v>100.8</v>
      </c>
      <c r="J321" s="22">
        <v>5.9</v>
      </c>
      <c r="K321" s="22">
        <v>45</v>
      </c>
      <c r="L321" s="28">
        <f t="shared" si="10"/>
        <v>152.91126</v>
      </c>
      <c r="M321" s="22">
        <v>0.34</v>
      </c>
      <c r="N321" s="22"/>
      <c r="O321" s="20"/>
      <c r="P321" s="20"/>
      <c r="Q321" s="20"/>
      <c r="W321" s="1" t="s">
        <v>496</v>
      </c>
      <c r="X321" s="34">
        <v>41431</v>
      </c>
      <c r="Z321" s="9">
        <v>0</v>
      </c>
      <c r="AA321" t="s">
        <v>4172</v>
      </c>
      <c r="AD321" s="22">
        <v>5.4</v>
      </c>
      <c r="AE321" s="1" t="e">
        <f>IF(MATCH(B321,B322:B$630,0),TRUE, FALSE)</f>
        <v>#N/A</v>
      </c>
    </row>
    <row r="322" spans="1:31" s="21" customFormat="1" ht="30">
      <c r="A322" s="22">
        <v>15</v>
      </c>
      <c r="B322" s="47" t="str">
        <f t="shared" si="9"/>
        <v>Eminence Kappalite 3015LF Neo</v>
      </c>
      <c r="C322" s="22" t="s">
        <v>1148</v>
      </c>
      <c r="D322" s="22" t="s">
        <v>3840</v>
      </c>
      <c r="E322" s="23" t="s">
        <v>3839</v>
      </c>
      <c r="F322" s="23"/>
      <c r="G322" s="22">
        <v>8</v>
      </c>
      <c r="H322" s="22">
        <v>450</v>
      </c>
      <c r="I322" s="22">
        <v>99.8</v>
      </c>
      <c r="J322" s="22">
        <v>9.6</v>
      </c>
      <c r="K322" s="22">
        <v>42</v>
      </c>
      <c r="L322" s="28">
        <f t="shared" si="10"/>
        <v>158.57463999999999</v>
      </c>
      <c r="M322" s="22">
        <v>0.39</v>
      </c>
      <c r="N322" s="22"/>
      <c r="O322" s="20"/>
      <c r="P322" s="20"/>
      <c r="Q322" s="20"/>
      <c r="W322" s="1" t="s">
        <v>496</v>
      </c>
      <c r="X322" s="34">
        <v>41431</v>
      </c>
      <c r="Z322" s="9">
        <v>0</v>
      </c>
      <c r="AA322" t="s">
        <v>4172</v>
      </c>
      <c r="AD322" s="22">
        <v>5.6</v>
      </c>
      <c r="AE322" s="1" t="e">
        <f>IF(MATCH(B322,B323:B$630,0),TRUE, FALSE)</f>
        <v>#N/A</v>
      </c>
    </row>
    <row r="323" spans="1:31" s="21" customFormat="1">
      <c r="A323" s="22">
        <v>6</v>
      </c>
      <c r="B323" s="47" t="str">
        <f t="shared" ref="B323:B386" si="11">CONCATENATE(C323,CHAR(32),D323)</f>
        <v>Eminence Alphalite 6A</v>
      </c>
      <c r="C323" s="22" t="s">
        <v>1148</v>
      </c>
      <c r="D323" s="22" t="s">
        <v>3842</v>
      </c>
      <c r="E323" s="23" t="s">
        <v>3841</v>
      </c>
      <c r="F323" s="23"/>
      <c r="G323" s="22">
        <v>8</v>
      </c>
      <c r="H323" s="22">
        <v>100</v>
      </c>
      <c r="I323" s="22">
        <v>94</v>
      </c>
      <c r="J323" s="22">
        <v>3.5</v>
      </c>
      <c r="K323" s="22">
        <v>125.55</v>
      </c>
      <c r="L323" s="28">
        <f t="shared" si="10"/>
        <v>4.8138730000000001</v>
      </c>
      <c r="M323" s="22">
        <v>0.56000000000000005</v>
      </c>
      <c r="N323" s="22"/>
      <c r="O323" s="20"/>
      <c r="P323" s="20"/>
      <c r="Q323" s="20"/>
      <c r="W323" s="1" t="s">
        <v>496</v>
      </c>
      <c r="X323" s="34">
        <v>41431</v>
      </c>
      <c r="Z323" s="9">
        <v>0</v>
      </c>
      <c r="AA323" t="s">
        <v>4172</v>
      </c>
      <c r="AD323" s="22">
        <v>0.17</v>
      </c>
      <c r="AE323" s="1" t="e">
        <f>IF(MATCH(B323,B324:B$630,0),TRUE, FALSE)</f>
        <v>#N/A</v>
      </c>
    </row>
    <row r="324" spans="1:31" s="21" customFormat="1" ht="30">
      <c r="A324" s="22">
        <v>6</v>
      </c>
      <c r="B324" s="47" t="str">
        <f t="shared" si="11"/>
        <v>Eminence Alphalite 6A-CBMR</v>
      </c>
      <c r="C324" s="22" t="s">
        <v>1148</v>
      </c>
      <c r="D324" s="22" t="s">
        <v>3844</v>
      </c>
      <c r="E324" s="23" t="s">
        <v>3843</v>
      </c>
      <c r="F324" s="23"/>
      <c r="G324" s="22">
        <v>8</v>
      </c>
      <c r="H324" s="22">
        <v>100</v>
      </c>
      <c r="I324" s="22">
        <v>99.8</v>
      </c>
      <c r="J324" s="22">
        <v>0.1</v>
      </c>
      <c r="K324" s="22">
        <v>500.52</v>
      </c>
      <c r="L324" s="28">
        <f t="shared" si="10"/>
        <v>0.283169</v>
      </c>
      <c r="M324" s="22">
        <v>1.53</v>
      </c>
      <c r="N324" s="22"/>
      <c r="O324" s="20"/>
      <c r="P324" s="20"/>
      <c r="Q324" s="20"/>
      <c r="W324" s="1" t="s">
        <v>496</v>
      </c>
      <c r="X324" s="34">
        <v>41431</v>
      </c>
      <c r="Z324" s="9">
        <v>0</v>
      </c>
      <c r="AA324" t="s">
        <v>4172</v>
      </c>
      <c r="AD324" s="22">
        <v>0.01</v>
      </c>
      <c r="AE324" s="1" t="e">
        <f>IF(MATCH(B324,B325:B$630,0),TRUE, FALSE)</f>
        <v>#N/A</v>
      </c>
    </row>
    <row r="325" spans="1:31" s="21" customFormat="1">
      <c r="A325" s="22">
        <v>5</v>
      </c>
      <c r="B325" s="47" t="str">
        <f t="shared" si="11"/>
        <v>Pyle PDMW5</v>
      </c>
      <c r="C325" s="22" t="s">
        <v>340</v>
      </c>
      <c r="D325" s="45" t="s">
        <v>341</v>
      </c>
      <c r="E325" s="23" t="s">
        <v>339</v>
      </c>
      <c r="F325" s="23"/>
      <c r="G325" s="22">
        <v>8</v>
      </c>
      <c r="H325" s="22">
        <v>100</v>
      </c>
      <c r="I325" s="22">
        <v>88.3</v>
      </c>
      <c r="J325" s="22">
        <v>2.5</v>
      </c>
      <c r="K325" s="22">
        <v>108</v>
      </c>
      <c r="L325" s="28">
        <f t="shared" si="10"/>
        <v>2.83169</v>
      </c>
      <c r="M325" s="22">
        <v>0.77</v>
      </c>
      <c r="N325" s="22"/>
      <c r="O325" s="20"/>
      <c r="P325" s="20"/>
      <c r="Q325" s="20"/>
      <c r="W325" s="1" t="s">
        <v>496</v>
      </c>
      <c r="X325" s="34">
        <v>41431</v>
      </c>
      <c r="Z325" s="9">
        <v>0</v>
      </c>
      <c r="AA325" t="s">
        <v>4172</v>
      </c>
      <c r="AD325" s="22">
        <v>0.1</v>
      </c>
      <c r="AE325" s="1" t="e">
        <f>IF(MATCH(B325,B326:B$630,0),TRUE, FALSE)</f>
        <v>#N/A</v>
      </c>
    </row>
    <row r="326" spans="1:31" s="21" customFormat="1">
      <c r="A326" s="22">
        <v>6</v>
      </c>
      <c r="B326" s="47" t="str">
        <f t="shared" si="11"/>
        <v>Pyle PPA6</v>
      </c>
      <c r="C326" s="22" t="s">
        <v>340</v>
      </c>
      <c r="D326" s="45" t="s">
        <v>635</v>
      </c>
      <c r="E326" s="23" t="s">
        <v>3845</v>
      </c>
      <c r="F326" s="23"/>
      <c r="G326" s="22">
        <v>8</v>
      </c>
      <c r="H326" s="22">
        <v>150</v>
      </c>
      <c r="I326" s="22">
        <v>88.5</v>
      </c>
      <c r="J326" s="22">
        <v>6.5</v>
      </c>
      <c r="K326" s="22">
        <v>94.3</v>
      </c>
      <c r="L326" s="28">
        <f t="shared" si="10"/>
        <v>4.2475350000000001</v>
      </c>
      <c r="M326" s="22">
        <v>0.89</v>
      </c>
      <c r="N326" s="22"/>
      <c r="O326" s="20"/>
      <c r="P326" s="20"/>
      <c r="Q326" s="20"/>
      <c r="W326" s="1" t="s">
        <v>496</v>
      </c>
      <c r="X326" s="34">
        <v>41431</v>
      </c>
      <c r="Z326" s="9">
        <v>0</v>
      </c>
      <c r="AA326" t="s">
        <v>4172</v>
      </c>
      <c r="AD326" s="22">
        <v>0.15</v>
      </c>
      <c r="AE326" s="1" t="e">
        <f>IF(MATCH(B326,B327:B$630,0),TRUE, FALSE)</f>
        <v>#N/A</v>
      </c>
    </row>
    <row r="327" spans="1:31" s="21" customFormat="1">
      <c r="A327" s="22">
        <v>8</v>
      </c>
      <c r="B327" s="47" t="str">
        <f t="shared" si="11"/>
        <v>Pyle PPA8</v>
      </c>
      <c r="C327" s="22" t="s">
        <v>340</v>
      </c>
      <c r="D327" s="22" t="s">
        <v>637</v>
      </c>
      <c r="E327" s="23" t="s">
        <v>3846</v>
      </c>
      <c r="F327" s="23"/>
      <c r="G327" s="22">
        <v>8</v>
      </c>
      <c r="H327" s="22">
        <v>200</v>
      </c>
      <c r="I327" s="22">
        <v>89.2</v>
      </c>
      <c r="J327" s="22">
        <v>5</v>
      </c>
      <c r="K327" s="22">
        <v>60.7</v>
      </c>
      <c r="L327" s="28">
        <f t="shared" si="10"/>
        <v>19.821829999999999</v>
      </c>
      <c r="M327" s="22">
        <v>0.69</v>
      </c>
      <c r="N327" s="22"/>
      <c r="O327" s="20"/>
      <c r="P327" s="20"/>
      <c r="Q327" s="20"/>
      <c r="W327" s="1" t="s">
        <v>496</v>
      </c>
      <c r="X327" s="34">
        <v>41431</v>
      </c>
      <c r="Z327" s="9">
        <v>0</v>
      </c>
      <c r="AA327" t="s">
        <v>4172</v>
      </c>
      <c r="AD327" s="22">
        <v>0.7</v>
      </c>
      <c r="AE327" s="1" t="e">
        <f>IF(MATCH(B327,B328:B$630,0),TRUE, FALSE)</f>
        <v>#N/A</v>
      </c>
    </row>
    <row r="328" spans="1:31" s="21" customFormat="1">
      <c r="A328" s="22">
        <v>10</v>
      </c>
      <c r="B328" s="47" t="str">
        <f t="shared" si="11"/>
        <v>Pyle PPA10</v>
      </c>
      <c r="C328" s="22" t="s">
        <v>340</v>
      </c>
      <c r="D328" s="22" t="s">
        <v>639</v>
      </c>
      <c r="E328" s="23" t="s">
        <v>3847</v>
      </c>
      <c r="F328" s="23"/>
      <c r="G328" s="22">
        <v>8</v>
      </c>
      <c r="H328" s="22">
        <v>200</v>
      </c>
      <c r="I328" s="22">
        <v>89.3</v>
      </c>
      <c r="J328" s="22">
        <v>5.8</v>
      </c>
      <c r="K328" s="22">
        <v>45</v>
      </c>
      <c r="L328" s="28">
        <f t="shared" si="10"/>
        <v>47.855561000000002</v>
      </c>
      <c r="M328" s="22">
        <v>0.68</v>
      </c>
      <c r="N328" s="22"/>
      <c r="O328" s="20"/>
      <c r="P328" s="20"/>
      <c r="Q328" s="20"/>
      <c r="W328" s="1" t="s">
        <v>496</v>
      </c>
      <c r="X328" s="34">
        <v>41431</v>
      </c>
      <c r="Z328" s="9">
        <v>0</v>
      </c>
      <c r="AA328" t="s">
        <v>4172</v>
      </c>
      <c r="AD328" s="22">
        <v>1.69</v>
      </c>
      <c r="AE328" s="1" t="e">
        <f>IF(MATCH(B328,B329:B$630,0),TRUE, FALSE)</f>
        <v>#N/A</v>
      </c>
    </row>
    <row r="329" spans="1:31" s="21" customFormat="1">
      <c r="A329" s="22">
        <v>12</v>
      </c>
      <c r="B329" s="47" t="str">
        <f t="shared" si="11"/>
        <v>Pyle PPA12</v>
      </c>
      <c r="C329" s="22" t="s">
        <v>340</v>
      </c>
      <c r="D329" s="22" t="s">
        <v>641</v>
      </c>
      <c r="E329" s="23" t="s">
        <v>3848</v>
      </c>
      <c r="F329" s="23"/>
      <c r="G329" s="22">
        <v>8</v>
      </c>
      <c r="H329" s="22">
        <v>200</v>
      </c>
      <c r="I329" s="22">
        <v>90</v>
      </c>
      <c r="J329" s="22">
        <v>6.5</v>
      </c>
      <c r="K329" s="22">
        <v>35.5</v>
      </c>
      <c r="L329" s="28">
        <f t="shared" si="10"/>
        <v>127.99238799999999</v>
      </c>
      <c r="M329" s="22">
        <v>0.66</v>
      </c>
      <c r="N329" s="22"/>
      <c r="O329" s="20"/>
      <c r="P329" s="20"/>
      <c r="Q329" s="20"/>
      <c r="W329" s="1" t="s">
        <v>496</v>
      </c>
      <c r="X329" s="34">
        <v>41431</v>
      </c>
      <c r="Z329" s="9">
        <v>0</v>
      </c>
      <c r="AA329" t="s">
        <v>4172</v>
      </c>
      <c r="AD329" s="22">
        <v>4.5199999999999996</v>
      </c>
      <c r="AE329" s="1" t="e">
        <f>IF(MATCH(B329,B330:B$630,0),TRUE, FALSE)</f>
        <v>#N/A</v>
      </c>
    </row>
    <row r="330" spans="1:31" s="21" customFormat="1">
      <c r="A330" s="22">
        <v>15</v>
      </c>
      <c r="B330" s="47" t="str">
        <f t="shared" si="11"/>
        <v>Pyle PPA15</v>
      </c>
      <c r="C330" s="22" t="s">
        <v>340</v>
      </c>
      <c r="D330" s="22" t="s">
        <v>643</v>
      </c>
      <c r="E330" s="23" t="s">
        <v>3849</v>
      </c>
      <c r="F330" s="23"/>
      <c r="G330" s="22">
        <v>8</v>
      </c>
      <c r="H330" s="22">
        <v>250</v>
      </c>
      <c r="I330" s="22">
        <v>90.2</v>
      </c>
      <c r="J330" s="22">
        <v>6</v>
      </c>
      <c r="K330" s="22">
        <v>26.7</v>
      </c>
      <c r="L330" s="28">
        <f t="shared" si="10"/>
        <v>321.67998399999999</v>
      </c>
      <c r="M330" s="22">
        <v>0.67</v>
      </c>
      <c r="N330" s="22"/>
      <c r="O330" s="20"/>
      <c r="P330" s="20"/>
      <c r="Q330" s="20"/>
      <c r="W330" s="1" t="s">
        <v>496</v>
      </c>
      <c r="X330" s="34">
        <v>41431</v>
      </c>
      <c r="Z330" s="9">
        <v>0</v>
      </c>
      <c r="AA330" t="s">
        <v>4172</v>
      </c>
      <c r="AD330" s="22">
        <v>11.36</v>
      </c>
      <c r="AE330" s="1" t="e">
        <f>IF(MATCH(B330,B331:B$630,0),TRUE, FALSE)</f>
        <v>#N/A</v>
      </c>
    </row>
    <row r="331" spans="1:31" s="21" customFormat="1">
      <c r="A331" s="22">
        <v>18</v>
      </c>
      <c r="B331" s="47" t="str">
        <f t="shared" si="11"/>
        <v>TC Sounds Pro 5100</v>
      </c>
      <c r="C331" s="22" t="s">
        <v>377</v>
      </c>
      <c r="D331" s="22" t="s">
        <v>3851</v>
      </c>
      <c r="E331" s="23" t="s">
        <v>3850</v>
      </c>
      <c r="F331" s="23"/>
      <c r="G331" s="22" t="s">
        <v>384</v>
      </c>
      <c r="H331" s="22">
        <v>1000</v>
      </c>
      <c r="I331" s="22">
        <v>94.5</v>
      </c>
      <c r="J331" s="22">
        <v>31</v>
      </c>
      <c r="K331" s="22">
        <v>26.5</v>
      </c>
      <c r="L331" s="28">
        <f t="shared" si="10"/>
        <v>251.45407200000002</v>
      </c>
      <c r="M331" s="22">
        <v>0.25</v>
      </c>
      <c r="N331" s="22"/>
      <c r="O331" s="20"/>
      <c r="P331" s="20"/>
      <c r="Q331" s="20"/>
      <c r="W331" s="1" t="s">
        <v>496</v>
      </c>
      <c r="X331" s="34">
        <v>41431</v>
      </c>
      <c r="Z331" s="9">
        <v>0</v>
      </c>
      <c r="AA331" t="s">
        <v>4172</v>
      </c>
      <c r="AD331" s="22">
        <v>8.8800000000000008</v>
      </c>
      <c r="AE331" s="1" t="e">
        <f>IF(MATCH(B331,B332:B$630,0),TRUE, FALSE)</f>
        <v>#N/A</v>
      </c>
    </row>
    <row r="332" spans="1:31" s="21" customFormat="1">
      <c r="A332" s="22">
        <v>18</v>
      </c>
      <c r="B332" s="48" t="str">
        <f>CONCATENATE(C332,CHAR(32),D332)</f>
        <v>Peavey Low Rider 18</v>
      </c>
      <c r="C332" s="22" t="s">
        <v>1586</v>
      </c>
      <c r="D332" s="45" t="s">
        <v>3482</v>
      </c>
      <c r="E332" s="23" t="s">
        <v>3852</v>
      </c>
      <c r="F332" s="23"/>
      <c r="G332" s="22">
        <v>8</v>
      </c>
      <c r="H332" s="22">
        <v>800</v>
      </c>
      <c r="I332" s="22">
        <v>97.3</v>
      </c>
      <c r="J332" s="22">
        <v>9.6</v>
      </c>
      <c r="K332" s="22">
        <v>28.9</v>
      </c>
      <c r="L332" s="28">
        <f t="shared" si="10"/>
        <v>403.79899399999999</v>
      </c>
      <c r="M332" s="22">
        <v>0.34</v>
      </c>
      <c r="N332" s="22"/>
      <c r="O332" s="20"/>
      <c r="P332" s="20"/>
      <c r="Q332" s="20"/>
      <c r="W332" s="1" t="s">
        <v>496</v>
      </c>
      <c r="X332" s="34">
        <v>41431</v>
      </c>
      <c r="Z332" s="9">
        <v>0</v>
      </c>
      <c r="AA332" t="s">
        <v>4172</v>
      </c>
      <c r="AD332" s="22">
        <v>14.26</v>
      </c>
      <c r="AE332" s="1" t="e">
        <f>IF(MATCH(B332,B333:B$630,0),TRUE, FALSE)</f>
        <v>#N/A</v>
      </c>
    </row>
    <row r="333" spans="1:31" s="21" customFormat="1">
      <c r="A333" s="22">
        <v>15</v>
      </c>
      <c r="B333" s="48" t="str">
        <f t="shared" ref="B333" si="12">CONCATENATE(C333,CHAR(32),D333)</f>
        <v>Peavey Low Rider 15</v>
      </c>
      <c r="C333" s="22" t="s">
        <v>1586</v>
      </c>
      <c r="D333" s="45" t="s">
        <v>3236</v>
      </c>
      <c r="E333" s="23" t="s">
        <v>3853</v>
      </c>
      <c r="F333" s="23"/>
      <c r="G333" s="22">
        <v>8</v>
      </c>
      <c r="H333" s="22">
        <v>800</v>
      </c>
      <c r="I333" s="22">
        <v>93.6</v>
      </c>
      <c r="J333" s="22">
        <v>9.6</v>
      </c>
      <c r="K333" s="22">
        <v>33.92</v>
      </c>
      <c r="L333" s="28">
        <f t="shared" si="10"/>
        <v>155.17661200000001</v>
      </c>
      <c r="M333" s="22">
        <v>0.35</v>
      </c>
      <c r="N333" s="22"/>
      <c r="O333" s="20"/>
      <c r="P333" s="20"/>
      <c r="Q333" s="20"/>
      <c r="W333" s="1" t="s">
        <v>496</v>
      </c>
      <c r="X333" s="34">
        <v>41431</v>
      </c>
      <c r="Z333" s="9">
        <v>0</v>
      </c>
      <c r="AA333" t="s">
        <v>4172</v>
      </c>
      <c r="AD333" s="22">
        <v>5.48</v>
      </c>
      <c r="AE333" s="1" t="e">
        <f>IF(MATCH(B333,B334:B$630,0),TRUE, FALSE)</f>
        <v>#N/A</v>
      </c>
    </row>
    <row r="334" spans="1:31" s="21" customFormat="1">
      <c r="A334" s="22">
        <v>15</v>
      </c>
      <c r="B334" s="47" t="str">
        <f t="shared" si="11"/>
        <v>Peavey 1508-8</v>
      </c>
      <c r="C334" s="22" t="s">
        <v>1586</v>
      </c>
      <c r="D334" s="22" t="s">
        <v>3855</v>
      </c>
      <c r="E334" s="23" t="s">
        <v>3854</v>
      </c>
      <c r="F334" s="23"/>
      <c r="G334" s="22">
        <v>8</v>
      </c>
      <c r="H334" s="22">
        <v>600</v>
      </c>
      <c r="I334" s="22">
        <v>97.8</v>
      </c>
      <c r="J334" s="22">
        <v>4.5999999999999996</v>
      </c>
      <c r="K334" s="22">
        <v>34.799999999999997</v>
      </c>
      <c r="L334" s="28">
        <f t="shared" si="10"/>
        <v>207.846046</v>
      </c>
      <c r="M334" s="22">
        <v>0.23499999999999999</v>
      </c>
      <c r="N334" s="22"/>
      <c r="O334" s="20"/>
      <c r="P334" s="20"/>
      <c r="Q334" s="20"/>
      <c r="W334" s="1" t="s">
        <v>496</v>
      </c>
      <c r="X334" s="34">
        <v>41431</v>
      </c>
      <c r="Z334" s="9">
        <v>0</v>
      </c>
      <c r="AA334" t="s">
        <v>4172</v>
      </c>
      <c r="AD334" s="22">
        <v>7.34</v>
      </c>
      <c r="AE334" s="1" t="e">
        <f>IF(MATCH(B334,B335:B$630,0),TRUE, FALSE)</f>
        <v>#N/A</v>
      </c>
    </row>
    <row r="335" spans="1:31" s="21" customFormat="1">
      <c r="A335" s="22">
        <v>18</v>
      </c>
      <c r="B335" s="47" t="str">
        <f t="shared" si="11"/>
        <v>Peavey 1808-8 CU BWX</v>
      </c>
      <c r="C335" s="22" t="s">
        <v>1586</v>
      </c>
      <c r="D335" s="22" t="s">
        <v>3857</v>
      </c>
      <c r="E335" s="23" t="s">
        <v>3856</v>
      </c>
      <c r="F335" s="23"/>
      <c r="G335" s="22">
        <v>8</v>
      </c>
      <c r="H335" s="22">
        <v>500</v>
      </c>
      <c r="I335" s="22">
        <v>97.7</v>
      </c>
      <c r="J335" s="22">
        <v>4.5999999999999996</v>
      </c>
      <c r="K335" s="22">
        <v>35.1</v>
      </c>
      <c r="L335" s="28">
        <f t="shared" si="10"/>
        <v>312.61857599999996</v>
      </c>
      <c r="M335" s="22">
        <v>0.33800000000000002</v>
      </c>
      <c r="N335" s="22"/>
      <c r="O335" s="20"/>
      <c r="P335" s="20"/>
      <c r="Q335" s="20"/>
      <c r="W335" s="1" t="s">
        <v>496</v>
      </c>
      <c r="X335" s="34">
        <v>41431</v>
      </c>
      <c r="Z335" s="9">
        <v>0</v>
      </c>
      <c r="AA335" t="s">
        <v>4172</v>
      </c>
      <c r="AD335" s="22">
        <v>11.04</v>
      </c>
      <c r="AE335" s="1" t="e">
        <f>IF(MATCH(B335,B336:B$630,0),TRUE, FALSE)</f>
        <v>#N/A</v>
      </c>
    </row>
    <row r="336" spans="1:31" s="21" customFormat="1">
      <c r="A336" s="22">
        <v>15</v>
      </c>
      <c r="B336" s="47" t="str">
        <f t="shared" si="11"/>
        <v>Peavey 1508-8 CU BWX</v>
      </c>
      <c r="C336" s="22" t="s">
        <v>1586</v>
      </c>
      <c r="D336" s="22" t="s">
        <v>3859</v>
      </c>
      <c r="E336" s="23" t="s">
        <v>3858</v>
      </c>
      <c r="F336" s="23"/>
      <c r="G336" s="22">
        <v>8</v>
      </c>
      <c r="H336" s="22">
        <v>500</v>
      </c>
      <c r="I336" s="22">
        <v>97.2</v>
      </c>
      <c r="J336" s="22">
        <v>4.7</v>
      </c>
      <c r="K336" s="22">
        <v>36.700000000000003</v>
      </c>
      <c r="L336" s="28">
        <f t="shared" si="10"/>
        <v>199.63414499999999</v>
      </c>
      <c r="M336" s="22">
        <v>0.28599999999999998</v>
      </c>
      <c r="N336" s="22"/>
      <c r="O336" s="20"/>
      <c r="P336" s="20"/>
      <c r="Q336" s="20"/>
      <c r="W336" s="1" t="s">
        <v>496</v>
      </c>
      <c r="X336" s="34">
        <v>41431</v>
      </c>
      <c r="Z336" s="9">
        <v>0</v>
      </c>
      <c r="AA336" t="s">
        <v>4172</v>
      </c>
      <c r="AD336" s="22">
        <v>7.05</v>
      </c>
      <c r="AE336" s="1" t="e">
        <f>IF(MATCH(B336,B337:B$630,0),TRUE, FALSE)</f>
        <v>#N/A</v>
      </c>
    </row>
    <row r="337" spans="1:31" s="21" customFormat="1">
      <c r="A337" s="22">
        <v>15</v>
      </c>
      <c r="B337" s="47" t="str">
        <f t="shared" si="11"/>
        <v>Peavey 1508-8 HE BWX</v>
      </c>
      <c r="C337" s="22" t="s">
        <v>1586</v>
      </c>
      <c r="D337" s="22" t="s">
        <v>3861</v>
      </c>
      <c r="E337" s="23" t="s">
        <v>3860</v>
      </c>
      <c r="F337" s="23"/>
      <c r="G337" s="22">
        <v>8</v>
      </c>
      <c r="H337" s="22">
        <v>500</v>
      </c>
      <c r="I337" s="22">
        <v>100.3</v>
      </c>
      <c r="J337" s="22">
        <v>1.9</v>
      </c>
      <c r="K337" s="22">
        <v>51.2</v>
      </c>
      <c r="L337" s="28">
        <f t="shared" si="10"/>
        <v>182.36083600000001</v>
      </c>
      <c r="M337" s="22">
        <v>0.34100000000000003</v>
      </c>
      <c r="N337" s="22"/>
      <c r="O337" s="20"/>
      <c r="P337" s="20"/>
      <c r="Q337" s="20"/>
      <c r="W337" s="1" t="s">
        <v>496</v>
      </c>
      <c r="X337" s="34">
        <v>41431</v>
      </c>
      <c r="Z337" s="9">
        <v>0</v>
      </c>
      <c r="AA337" t="s">
        <v>4172</v>
      </c>
      <c r="AD337" s="22">
        <v>6.44</v>
      </c>
      <c r="AE337" s="1" t="e">
        <f>IF(MATCH(B337,B338:B$630,0),TRUE, FALSE)</f>
        <v>#N/A</v>
      </c>
    </row>
    <row r="338" spans="1:31" s="21" customFormat="1" ht="30">
      <c r="A338" s="22">
        <v>15</v>
      </c>
      <c r="B338" s="47" t="str">
        <f t="shared" si="11"/>
        <v>Peavey Scorpion SP-15825</v>
      </c>
      <c r="C338" s="22" t="s">
        <v>1586</v>
      </c>
      <c r="D338" s="22" t="s">
        <v>3863</v>
      </c>
      <c r="E338" s="23" t="s">
        <v>3862</v>
      </c>
      <c r="F338" s="23"/>
      <c r="G338" s="22">
        <v>8</v>
      </c>
      <c r="H338" s="22">
        <v>200</v>
      </c>
      <c r="I338" s="22">
        <v>98.7</v>
      </c>
      <c r="J338" s="22">
        <v>3.1</v>
      </c>
      <c r="K338" s="22">
        <v>50.1</v>
      </c>
      <c r="L338" s="28">
        <f t="shared" si="10"/>
        <v>132.52309199999999</v>
      </c>
      <c r="M338" s="22">
        <v>0.32600000000000001</v>
      </c>
      <c r="N338" s="22"/>
      <c r="O338" s="20"/>
      <c r="P338" s="20"/>
      <c r="Q338" s="20"/>
      <c r="W338" s="1" t="s">
        <v>496</v>
      </c>
      <c r="X338" s="34">
        <v>41431</v>
      </c>
      <c r="Z338" s="9">
        <v>0</v>
      </c>
      <c r="AA338" t="s">
        <v>4172</v>
      </c>
      <c r="AD338" s="22">
        <v>4.68</v>
      </c>
      <c r="AE338" s="1" t="e">
        <f>IF(MATCH(B338,B339:B$630,0),TRUE, FALSE)</f>
        <v>#N/A</v>
      </c>
    </row>
    <row r="339" spans="1:31" s="21" customFormat="1">
      <c r="A339" s="22">
        <v>12</v>
      </c>
      <c r="B339" s="47" t="str">
        <f t="shared" si="11"/>
        <v>Peavey 1208-8 SPS BWX</v>
      </c>
      <c r="C339" s="22" t="s">
        <v>1586</v>
      </c>
      <c r="D339" s="22" t="s">
        <v>3865</v>
      </c>
      <c r="E339" s="23" t="s">
        <v>3864</v>
      </c>
      <c r="F339" s="23"/>
      <c r="G339" s="22">
        <v>8</v>
      </c>
      <c r="H339" s="22">
        <v>500</v>
      </c>
      <c r="I339" s="22">
        <v>96.9</v>
      </c>
      <c r="J339" s="22">
        <v>4.7</v>
      </c>
      <c r="K339" s="22">
        <v>56.1</v>
      </c>
      <c r="L339" s="28">
        <f t="shared" si="10"/>
        <v>54.651617000000002</v>
      </c>
      <c r="M339" s="22">
        <v>0.42799999999999999</v>
      </c>
      <c r="N339" s="22"/>
      <c r="O339" s="20"/>
      <c r="P339" s="20"/>
      <c r="Q339" s="20"/>
      <c r="W339" s="1" t="s">
        <v>496</v>
      </c>
      <c r="X339" s="34">
        <v>41431</v>
      </c>
      <c r="Z339" s="9">
        <v>0</v>
      </c>
      <c r="AA339" t="s">
        <v>4172</v>
      </c>
      <c r="AD339" s="22">
        <v>1.93</v>
      </c>
      <c r="AE339" s="1" t="e">
        <f>IF(MATCH(B339,B340:B$630,0),TRUE, FALSE)</f>
        <v>#N/A</v>
      </c>
    </row>
    <row r="340" spans="1:31" s="21" customFormat="1">
      <c r="A340" s="22">
        <v>12</v>
      </c>
      <c r="B340" s="47" t="str">
        <f t="shared" si="11"/>
        <v>Peavey 1201-8</v>
      </c>
      <c r="C340" s="22" t="s">
        <v>1586</v>
      </c>
      <c r="D340" s="22" t="s">
        <v>2679</v>
      </c>
      <c r="E340" s="23" t="s">
        <v>3866</v>
      </c>
      <c r="F340" s="23"/>
      <c r="G340" s="22">
        <v>8</v>
      </c>
      <c r="H340" s="22">
        <v>350</v>
      </c>
      <c r="I340" s="22">
        <v>98.5</v>
      </c>
      <c r="J340" s="22">
        <v>2.6</v>
      </c>
      <c r="K340" s="22">
        <v>57.4</v>
      </c>
      <c r="L340" s="28">
        <f t="shared" si="10"/>
        <v>66.261545999999996</v>
      </c>
      <c r="M340" s="22">
        <v>0.26</v>
      </c>
      <c r="N340" s="22"/>
      <c r="O340" s="20"/>
      <c r="P340" s="20"/>
      <c r="Q340" s="20"/>
      <c r="W340" s="1" t="s">
        <v>496</v>
      </c>
      <c r="X340" s="34">
        <v>41431</v>
      </c>
      <c r="Z340" s="9">
        <v>0</v>
      </c>
      <c r="AA340" t="s">
        <v>4172</v>
      </c>
      <c r="AD340" s="22">
        <v>2.34</v>
      </c>
      <c r="AE340" s="1" t="e">
        <f>IF(MATCH(B340,B341:B$630,0),TRUE, FALSE)</f>
        <v>#N/A</v>
      </c>
    </row>
    <row r="341" spans="1:31" s="21" customFormat="1">
      <c r="A341" s="22">
        <v>18</v>
      </c>
      <c r="B341" s="47" t="str">
        <f t="shared" si="11"/>
        <v>JBL 2241H</v>
      </c>
      <c r="C341" s="22" t="s">
        <v>1002</v>
      </c>
      <c r="D341" s="22" t="s">
        <v>3445</v>
      </c>
      <c r="E341" s="23" t="s">
        <v>3867</v>
      </c>
      <c r="F341" s="23"/>
      <c r="G341" s="22">
        <v>8</v>
      </c>
      <c r="H341" s="22">
        <v>600</v>
      </c>
      <c r="I341" s="22">
        <v>98</v>
      </c>
      <c r="J341" s="22">
        <v>7.6</v>
      </c>
      <c r="K341" s="22">
        <v>35</v>
      </c>
      <c r="L341" s="28">
        <f t="shared" si="10"/>
        <v>311.48590000000002</v>
      </c>
      <c r="M341" s="22">
        <v>0.4</v>
      </c>
      <c r="N341" s="22"/>
      <c r="O341" s="20"/>
      <c r="P341" s="20"/>
      <c r="Q341" s="20"/>
      <c r="W341" s="1" t="s">
        <v>496</v>
      </c>
      <c r="X341" s="34">
        <v>41431</v>
      </c>
      <c r="Z341" s="9">
        <v>0</v>
      </c>
      <c r="AA341" t="s">
        <v>4172</v>
      </c>
      <c r="AD341" s="22">
        <v>11</v>
      </c>
      <c r="AE341" s="1" t="e">
        <f>IF(MATCH(B341,B342:B$630,0),TRUE, FALSE)</f>
        <v>#N/A</v>
      </c>
    </row>
    <row r="342" spans="1:31" s="21" customFormat="1">
      <c r="A342" s="22">
        <v>15</v>
      </c>
      <c r="B342" s="47" t="str">
        <f t="shared" si="11"/>
        <v>JBL 2226H</v>
      </c>
      <c r="C342" s="22" t="s">
        <v>1002</v>
      </c>
      <c r="D342" s="22" t="s">
        <v>3146</v>
      </c>
      <c r="E342" s="23" t="s">
        <v>3868</v>
      </c>
      <c r="F342" s="23"/>
      <c r="G342" s="22">
        <v>8</v>
      </c>
      <c r="H342" s="22">
        <v>600</v>
      </c>
      <c r="I342" s="22">
        <v>97</v>
      </c>
      <c r="J342" s="22">
        <v>7.6</v>
      </c>
      <c r="K342" s="22">
        <v>40</v>
      </c>
      <c r="L342" s="28">
        <f t="shared" si="10"/>
        <v>175.56478000000001</v>
      </c>
      <c r="M342" s="22">
        <v>0.31</v>
      </c>
      <c r="N342" s="22"/>
      <c r="O342" s="20"/>
      <c r="P342" s="20"/>
      <c r="Q342" s="20"/>
      <c r="W342" s="1" t="s">
        <v>496</v>
      </c>
      <c r="X342" s="34">
        <v>41431</v>
      </c>
      <c r="Z342" s="9">
        <v>0</v>
      </c>
      <c r="AA342" t="s">
        <v>4172</v>
      </c>
      <c r="AD342" s="22">
        <v>6.2</v>
      </c>
      <c r="AE342" s="1" t="e">
        <f>IF(MATCH(B342,B343:B$630,0),TRUE, FALSE)</f>
        <v>#N/A</v>
      </c>
    </row>
    <row r="343" spans="1:31" s="21" customFormat="1">
      <c r="A343" s="22">
        <v>15</v>
      </c>
      <c r="B343" s="47" t="str">
        <f t="shared" si="11"/>
        <v>JBL 2226J</v>
      </c>
      <c r="C343" s="22" t="s">
        <v>1002</v>
      </c>
      <c r="D343" s="22" t="s">
        <v>3147</v>
      </c>
      <c r="E343" s="23" t="s">
        <v>3869</v>
      </c>
      <c r="F343" s="23"/>
      <c r="G343" s="22">
        <v>16</v>
      </c>
      <c r="H343" s="22">
        <v>600</v>
      </c>
      <c r="I343" s="22">
        <v>97</v>
      </c>
      <c r="J343" s="22">
        <v>7.6</v>
      </c>
      <c r="K343" s="22">
        <v>40</v>
      </c>
      <c r="L343" s="28">
        <f t="shared" si="10"/>
        <v>175.56478000000001</v>
      </c>
      <c r="M343" s="22">
        <v>0.31</v>
      </c>
      <c r="N343" s="22"/>
      <c r="O343" s="20"/>
      <c r="P343" s="20"/>
      <c r="Q343" s="20"/>
      <c r="W343" s="1" t="s">
        <v>496</v>
      </c>
      <c r="X343" s="34">
        <v>41431</v>
      </c>
      <c r="Z343" s="9">
        <v>0</v>
      </c>
      <c r="AA343" t="s">
        <v>4172</v>
      </c>
      <c r="AD343" s="22">
        <v>6.2</v>
      </c>
      <c r="AE343" s="1" t="e">
        <f>IF(MATCH(B343,B344:B$630,0),TRUE, FALSE)</f>
        <v>#N/A</v>
      </c>
    </row>
    <row r="344" spans="1:31" s="21" customFormat="1">
      <c r="A344" s="22">
        <v>12</v>
      </c>
      <c r="B344" s="47" t="str">
        <f t="shared" si="11"/>
        <v>JBL 2206H</v>
      </c>
      <c r="C344" s="22" t="s">
        <v>1002</v>
      </c>
      <c r="D344" s="22" t="s">
        <v>3871</v>
      </c>
      <c r="E344" s="23" t="s">
        <v>3870</v>
      </c>
      <c r="F344" s="23"/>
      <c r="G344" s="22">
        <v>8</v>
      </c>
      <c r="H344" s="22">
        <v>600</v>
      </c>
      <c r="I344" s="22">
        <v>95</v>
      </c>
      <c r="J344" s="22">
        <v>7.5</v>
      </c>
      <c r="K344" s="22">
        <v>52</v>
      </c>
      <c r="L344" s="28">
        <f t="shared" si="10"/>
        <v>62.297180000000004</v>
      </c>
      <c r="M344" s="22">
        <v>0.32</v>
      </c>
      <c r="N344" s="22"/>
      <c r="O344" s="20"/>
      <c r="P344" s="20"/>
      <c r="Q344" s="20"/>
      <c r="W344" s="1" t="s">
        <v>496</v>
      </c>
      <c r="X344" s="34">
        <v>41431</v>
      </c>
      <c r="Z344" s="9">
        <v>0</v>
      </c>
      <c r="AA344" t="s">
        <v>4172</v>
      </c>
      <c r="AD344" s="22">
        <v>2.2000000000000002</v>
      </c>
      <c r="AE344" s="1" t="e">
        <f>IF(MATCH(B344,B345:B$630,0),TRUE, FALSE)</f>
        <v>#N/A</v>
      </c>
    </row>
    <row r="345" spans="1:31" s="21" customFormat="1">
      <c r="A345" s="22">
        <v>12</v>
      </c>
      <c r="B345" s="47" t="str">
        <f t="shared" si="11"/>
        <v>B&amp;C 12NDL76</v>
      </c>
      <c r="C345" s="22" t="s">
        <v>3873</v>
      </c>
      <c r="D345" s="22" t="s">
        <v>3874</v>
      </c>
      <c r="E345" s="23" t="s">
        <v>3872</v>
      </c>
      <c r="F345" s="23"/>
      <c r="G345" s="22">
        <v>8</v>
      </c>
      <c r="H345" s="22">
        <v>400</v>
      </c>
      <c r="I345" s="22">
        <v>100</v>
      </c>
      <c r="J345" s="22">
        <v>6.5</v>
      </c>
      <c r="K345" s="22">
        <v>50</v>
      </c>
      <c r="L345" s="28">
        <f t="shared" si="10"/>
        <v>70.792249999999996</v>
      </c>
      <c r="M345" s="22">
        <v>0.2</v>
      </c>
      <c r="N345" s="22"/>
      <c r="O345" s="20"/>
      <c r="P345" s="20"/>
      <c r="Q345" s="20"/>
      <c r="W345" s="1" t="s">
        <v>496</v>
      </c>
      <c r="X345" s="34">
        <v>41431</v>
      </c>
      <c r="Z345" s="9">
        <v>0</v>
      </c>
      <c r="AA345" t="s">
        <v>4172</v>
      </c>
      <c r="AD345" s="22">
        <v>2.5</v>
      </c>
      <c r="AE345" s="1" t="e">
        <f>IF(MATCH(B345,B346:B$630,0),TRUE, FALSE)</f>
        <v>#N/A</v>
      </c>
    </row>
    <row r="346" spans="1:31" s="21" customFormat="1">
      <c r="A346" s="22">
        <v>15</v>
      </c>
      <c r="B346" s="47" t="str">
        <f t="shared" si="11"/>
        <v>B&amp;C 15NW100</v>
      </c>
      <c r="C346" s="22" t="s">
        <v>3873</v>
      </c>
      <c r="D346" s="22" t="s">
        <v>3876</v>
      </c>
      <c r="E346" s="23" t="s">
        <v>3875</v>
      </c>
      <c r="F346" s="23"/>
      <c r="G346" s="22">
        <v>8</v>
      </c>
      <c r="H346" s="22">
        <v>1000</v>
      </c>
      <c r="I346" s="22">
        <v>97</v>
      </c>
      <c r="J346" s="22">
        <v>9</v>
      </c>
      <c r="K346" s="22">
        <v>33</v>
      </c>
      <c r="L346" s="28">
        <f t="shared" si="10"/>
        <v>138.75281000000001</v>
      </c>
      <c r="M346" s="22">
        <v>0.22</v>
      </c>
      <c r="N346" s="22"/>
      <c r="O346" s="20"/>
      <c r="P346" s="20"/>
      <c r="Q346" s="20"/>
      <c r="W346" s="1" t="s">
        <v>496</v>
      </c>
      <c r="X346" s="34">
        <v>41431</v>
      </c>
      <c r="Z346" s="9">
        <v>0</v>
      </c>
      <c r="AA346" t="s">
        <v>4172</v>
      </c>
      <c r="AD346" s="22">
        <v>4.9000000000000004</v>
      </c>
      <c r="AE346" s="1" t="e">
        <f>IF(MATCH(B346,B347:B$630,0),TRUE, FALSE)</f>
        <v>#N/A</v>
      </c>
    </row>
    <row r="347" spans="1:31" s="21" customFormat="1">
      <c r="A347" s="22">
        <v>18</v>
      </c>
      <c r="B347" s="47" t="str">
        <f t="shared" si="11"/>
        <v>B&amp;C 18NW100</v>
      </c>
      <c r="C347" s="22" t="s">
        <v>3873</v>
      </c>
      <c r="D347" s="22" t="s">
        <v>3878</v>
      </c>
      <c r="E347" s="23" t="s">
        <v>3877</v>
      </c>
      <c r="F347" s="23"/>
      <c r="G347" s="22">
        <v>8</v>
      </c>
      <c r="H347" s="22">
        <v>1200</v>
      </c>
      <c r="I347" s="22">
        <v>98</v>
      </c>
      <c r="J347" s="22">
        <v>9</v>
      </c>
      <c r="K347" s="22">
        <v>31</v>
      </c>
      <c r="L347" s="28">
        <f t="shared" si="10"/>
        <v>118.93098000000001</v>
      </c>
      <c r="M347" s="22">
        <v>0.26</v>
      </c>
      <c r="N347" s="22"/>
      <c r="O347" s="20"/>
      <c r="P347" s="20"/>
      <c r="Q347" s="20"/>
      <c r="W347" s="1" t="s">
        <v>496</v>
      </c>
      <c r="X347" s="34">
        <v>41431</v>
      </c>
      <c r="Z347" s="9">
        <v>0</v>
      </c>
      <c r="AA347" t="s">
        <v>4172</v>
      </c>
      <c r="AD347" s="22">
        <v>4.2</v>
      </c>
      <c r="AE347" s="1" t="e">
        <f>IF(MATCH(B347,B348:B$630,0),TRUE, FALSE)</f>
        <v>#N/A</v>
      </c>
    </row>
    <row r="348" spans="1:31" s="21" customFormat="1">
      <c r="A348" s="22">
        <v>6.5</v>
      </c>
      <c r="B348" s="47" t="str">
        <f t="shared" si="11"/>
        <v>B&amp;C 6MDN44</v>
      </c>
      <c r="C348" s="22" t="s">
        <v>3873</v>
      </c>
      <c r="D348" s="22" t="s">
        <v>3880</v>
      </c>
      <c r="E348" s="23" t="s">
        <v>3879</v>
      </c>
      <c r="F348" s="23"/>
      <c r="G348" s="22">
        <v>8</v>
      </c>
      <c r="H348" s="22">
        <v>150</v>
      </c>
      <c r="I348" s="22">
        <v>96.5</v>
      </c>
      <c r="J348" s="22">
        <v>2.5</v>
      </c>
      <c r="K348" s="22">
        <v>140</v>
      </c>
      <c r="L348" s="28">
        <f t="shared" si="10"/>
        <v>2.548521</v>
      </c>
      <c r="M348" s="22">
        <v>0.4</v>
      </c>
      <c r="N348" s="22"/>
      <c r="O348" s="20"/>
      <c r="P348" s="20"/>
      <c r="Q348" s="20"/>
      <c r="W348" s="1" t="s">
        <v>496</v>
      </c>
      <c r="X348" s="34">
        <v>41431</v>
      </c>
      <c r="Z348" s="9">
        <v>0</v>
      </c>
      <c r="AA348" t="s">
        <v>4172</v>
      </c>
      <c r="AD348" s="22">
        <v>0.09</v>
      </c>
      <c r="AE348" s="1" t="e">
        <f>IF(MATCH(B348,B349:B$630,0),TRUE, FALSE)</f>
        <v>#N/A</v>
      </c>
    </row>
    <row r="349" spans="1:31" s="21" customFormat="1">
      <c r="A349" s="22">
        <v>6.5</v>
      </c>
      <c r="B349" s="47" t="str">
        <f t="shared" si="11"/>
        <v>B&amp;C 6NDL44</v>
      </c>
      <c r="C349" s="22" t="s">
        <v>3873</v>
      </c>
      <c r="D349" s="22" t="s">
        <v>3882</v>
      </c>
      <c r="E349" s="23" t="s">
        <v>3881</v>
      </c>
      <c r="F349" s="23"/>
      <c r="G349" s="22">
        <v>8</v>
      </c>
      <c r="H349" s="22">
        <v>200</v>
      </c>
      <c r="I349" s="22">
        <v>91.5</v>
      </c>
      <c r="J349" s="22">
        <v>6</v>
      </c>
      <c r="K349" s="22">
        <v>68</v>
      </c>
      <c r="L349" s="28">
        <f t="shared" si="10"/>
        <v>7.3623940000000001</v>
      </c>
      <c r="M349" s="22">
        <v>0.34</v>
      </c>
      <c r="N349" s="22"/>
      <c r="O349" s="20"/>
      <c r="P349" s="20"/>
      <c r="Q349" s="20"/>
      <c r="W349" s="1" t="s">
        <v>496</v>
      </c>
      <c r="X349" s="34">
        <v>41431</v>
      </c>
      <c r="Z349" s="9">
        <v>0</v>
      </c>
      <c r="AA349" t="s">
        <v>4172</v>
      </c>
      <c r="AD349" s="22">
        <v>0.26</v>
      </c>
      <c r="AE349" s="1" t="e">
        <f>IF(MATCH(B349,B350:B$630,0),TRUE, FALSE)</f>
        <v>#N/A</v>
      </c>
    </row>
    <row r="350" spans="1:31" s="21" customFormat="1">
      <c r="A350" s="22">
        <v>8</v>
      </c>
      <c r="B350" s="47" t="str">
        <f t="shared" si="11"/>
        <v>B&amp;C 8MDN51</v>
      </c>
      <c r="C350" s="22" t="s">
        <v>3873</v>
      </c>
      <c r="D350" s="22" t="s">
        <v>3884</v>
      </c>
      <c r="E350" s="23" t="s">
        <v>3883</v>
      </c>
      <c r="F350" s="23"/>
      <c r="G350" s="22">
        <v>8</v>
      </c>
      <c r="H350" s="22">
        <v>200</v>
      </c>
      <c r="I350" s="22">
        <v>97</v>
      </c>
      <c r="J350" s="22">
        <v>6</v>
      </c>
      <c r="K350" s="22">
        <v>70</v>
      </c>
      <c r="L350" s="28">
        <f t="shared" si="10"/>
        <v>16.99014</v>
      </c>
      <c r="M350" s="22">
        <v>0.2</v>
      </c>
      <c r="N350" s="22"/>
      <c r="O350" s="20"/>
      <c r="P350" s="20"/>
      <c r="Q350" s="20"/>
      <c r="W350" s="1" t="s">
        <v>496</v>
      </c>
      <c r="X350" s="34">
        <v>41431</v>
      </c>
      <c r="Z350" s="9">
        <v>0</v>
      </c>
      <c r="AA350" t="s">
        <v>4172</v>
      </c>
      <c r="AD350" s="22">
        <v>0.6</v>
      </c>
      <c r="AE350" s="1" t="e">
        <f>IF(MATCH(B350,B351:B$630,0),TRUE, FALSE)</f>
        <v>#N/A</v>
      </c>
    </row>
    <row r="351" spans="1:31" s="21" customFormat="1">
      <c r="A351" s="22">
        <v>8</v>
      </c>
      <c r="B351" s="47" t="str">
        <f t="shared" si="11"/>
        <v>B&amp;C 8NDL51</v>
      </c>
      <c r="C351" s="22" t="s">
        <v>3873</v>
      </c>
      <c r="D351" s="22" t="s">
        <v>3886</v>
      </c>
      <c r="E351" s="23" t="s">
        <v>3885</v>
      </c>
      <c r="F351" s="23"/>
      <c r="G351" s="22">
        <v>8</v>
      </c>
      <c r="H351" s="22">
        <v>200</v>
      </c>
      <c r="I351" s="22">
        <v>94</v>
      </c>
      <c r="J351" s="22">
        <v>7</v>
      </c>
      <c r="K351" s="22">
        <v>66</v>
      </c>
      <c r="L351" s="28">
        <f t="shared" si="10"/>
        <v>13.875280999999999</v>
      </c>
      <c r="M351" s="22">
        <v>0.37</v>
      </c>
      <c r="N351" s="22"/>
      <c r="O351" s="20"/>
      <c r="P351" s="20"/>
      <c r="Q351" s="20"/>
      <c r="W351" s="1" t="s">
        <v>496</v>
      </c>
      <c r="X351" s="34">
        <v>41431</v>
      </c>
      <c r="Z351" s="9">
        <v>0</v>
      </c>
      <c r="AA351" t="s">
        <v>4172</v>
      </c>
      <c r="AD351" s="22">
        <v>0.49</v>
      </c>
      <c r="AE351" s="1" t="e">
        <f>IF(MATCH(B351,B352:B$630,0),TRUE, FALSE)</f>
        <v>#N/A</v>
      </c>
    </row>
    <row r="352" spans="1:31" s="21" customFormat="1">
      <c r="A352" s="22">
        <v>6.5</v>
      </c>
      <c r="B352" s="47" t="str">
        <f t="shared" si="11"/>
        <v>B&amp;C 6PEV13</v>
      </c>
      <c r="C352" s="22" t="s">
        <v>3873</v>
      </c>
      <c r="D352" s="22" t="s">
        <v>3888</v>
      </c>
      <c r="E352" s="23" t="s">
        <v>3887</v>
      </c>
      <c r="F352" s="23"/>
      <c r="G352" s="22">
        <v>8</v>
      </c>
      <c r="H352" s="22">
        <v>120</v>
      </c>
      <c r="I352" s="22">
        <v>99</v>
      </c>
      <c r="J352" s="22">
        <v>0.6</v>
      </c>
      <c r="K352" s="22">
        <v>126</v>
      </c>
      <c r="L352" s="28">
        <f t="shared" si="10"/>
        <v>5.9465490000000001</v>
      </c>
      <c r="M352" s="22">
        <v>0.36</v>
      </c>
      <c r="N352" s="22"/>
      <c r="O352" s="20"/>
      <c r="P352" s="20"/>
      <c r="Q352" s="20"/>
      <c r="W352" s="1" t="s">
        <v>496</v>
      </c>
      <c r="X352" s="34">
        <v>41431</v>
      </c>
      <c r="Z352" s="9">
        <v>0</v>
      </c>
      <c r="AA352" t="s">
        <v>4172</v>
      </c>
      <c r="AD352" s="22">
        <v>0.21</v>
      </c>
      <c r="AE352" s="1" t="e">
        <f>IF(MATCH(B352,B353:B$630,0),TRUE, FALSE)</f>
        <v>#N/A</v>
      </c>
    </row>
    <row r="353" spans="1:31" s="21" customFormat="1">
      <c r="A353" s="22">
        <v>6.5</v>
      </c>
      <c r="B353" s="47" t="str">
        <f t="shared" si="11"/>
        <v>B&amp;C 6MD38</v>
      </c>
      <c r="C353" s="22" t="s">
        <v>3873</v>
      </c>
      <c r="D353" s="22" t="s">
        <v>3890</v>
      </c>
      <c r="E353" s="23" t="s">
        <v>3889</v>
      </c>
      <c r="F353" s="23"/>
      <c r="G353" s="22">
        <v>8</v>
      </c>
      <c r="H353" s="22">
        <v>120</v>
      </c>
      <c r="I353" s="22">
        <v>96</v>
      </c>
      <c r="J353" s="22">
        <v>2</v>
      </c>
      <c r="K353" s="22">
        <v>130</v>
      </c>
      <c r="L353" s="28">
        <f t="shared" si="10"/>
        <v>2.83169</v>
      </c>
      <c r="M353" s="22">
        <v>0.44</v>
      </c>
      <c r="N353" s="22"/>
      <c r="O353" s="20"/>
      <c r="P353" s="20"/>
      <c r="Q353" s="20"/>
      <c r="W353" s="1" t="s">
        <v>496</v>
      </c>
      <c r="X353" s="34">
        <v>41431</v>
      </c>
      <c r="Z353" s="9">
        <v>0</v>
      </c>
      <c r="AA353" t="s">
        <v>4172</v>
      </c>
      <c r="AD353" s="22">
        <v>0.1</v>
      </c>
      <c r="AE353" s="1" t="e">
        <f>IF(MATCH(B353,B354:B$630,0),TRUE, FALSE)</f>
        <v>#N/A</v>
      </c>
    </row>
    <row r="354" spans="1:31" s="21" customFormat="1">
      <c r="A354" s="22">
        <v>8</v>
      </c>
      <c r="B354" s="47" t="str">
        <f t="shared" si="11"/>
        <v>B&amp;C 8PE21</v>
      </c>
      <c r="C354" s="22" t="s">
        <v>3873</v>
      </c>
      <c r="D354" s="22" t="s">
        <v>3892</v>
      </c>
      <c r="E354" s="23" t="s">
        <v>3891</v>
      </c>
      <c r="F354" s="23"/>
      <c r="G354" s="22">
        <v>8</v>
      </c>
      <c r="H354" s="22">
        <v>200</v>
      </c>
      <c r="I354" s="22">
        <v>98</v>
      </c>
      <c r="J354" s="22">
        <v>1</v>
      </c>
      <c r="K354" s="22">
        <v>87.5</v>
      </c>
      <c r="L354" s="28">
        <f t="shared" si="10"/>
        <v>13.025774</v>
      </c>
      <c r="M354" s="22">
        <v>0.19</v>
      </c>
      <c r="N354" s="22"/>
      <c r="O354" s="20"/>
      <c r="P354" s="20"/>
      <c r="Q354" s="20"/>
      <c r="W354" s="1" t="s">
        <v>496</v>
      </c>
      <c r="X354" s="34">
        <v>41431</v>
      </c>
      <c r="Z354" s="9">
        <v>0</v>
      </c>
      <c r="AA354" t="s">
        <v>4172</v>
      </c>
      <c r="AD354" s="22">
        <v>0.46</v>
      </c>
      <c r="AE354" s="1" t="e">
        <f>IF(MATCH(B354,B355:B$630,0),TRUE, FALSE)</f>
        <v>#N/A</v>
      </c>
    </row>
    <row r="355" spans="1:31" s="21" customFormat="1">
      <c r="A355" s="22">
        <v>8</v>
      </c>
      <c r="B355" s="47" t="str">
        <f t="shared" si="11"/>
        <v>B&amp;C 8CXT</v>
      </c>
      <c r="C355" s="22" t="s">
        <v>3873</v>
      </c>
      <c r="D355" s="22" t="s">
        <v>3894</v>
      </c>
      <c r="E355" s="23" t="s">
        <v>3893</v>
      </c>
      <c r="F355" s="23"/>
      <c r="G355" s="22">
        <v>8</v>
      </c>
      <c r="H355" s="22">
        <v>200</v>
      </c>
      <c r="I355" s="22">
        <v>94</v>
      </c>
      <c r="J355" s="22">
        <v>6</v>
      </c>
      <c r="K355" s="22">
        <v>76</v>
      </c>
      <c r="L355" s="28">
        <f t="shared" si="10"/>
        <v>11.32676</v>
      </c>
      <c r="M355" s="22">
        <v>0.34</v>
      </c>
      <c r="N355" s="22"/>
      <c r="O355" s="20"/>
      <c r="P355" s="20"/>
      <c r="Q355" s="20"/>
      <c r="W355" s="1" t="s">
        <v>496</v>
      </c>
      <c r="X355" s="34">
        <v>41431</v>
      </c>
      <c r="Z355" s="9">
        <v>0</v>
      </c>
      <c r="AA355" t="s">
        <v>4172</v>
      </c>
      <c r="AD355" s="22">
        <v>0.4</v>
      </c>
      <c r="AE355" s="1" t="e">
        <f>IF(MATCH(B355,B356:B$630,0),TRUE, FALSE)</f>
        <v>#N/A</v>
      </c>
    </row>
    <row r="356" spans="1:31" s="21" customFormat="1">
      <c r="A356" s="22">
        <v>8</v>
      </c>
      <c r="B356" s="47" t="str">
        <f t="shared" si="11"/>
        <v>B&amp;C 8PS21</v>
      </c>
      <c r="C356" s="22" t="s">
        <v>3873</v>
      </c>
      <c r="D356" s="22" t="s">
        <v>3896</v>
      </c>
      <c r="E356" s="23" t="s">
        <v>3895</v>
      </c>
      <c r="F356" s="23"/>
      <c r="G356" s="22">
        <v>8</v>
      </c>
      <c r="H356" s="22">
        <v>200</v>
      </c>
      <c r="I356" s="22">
        <v>94</v>
      </c>
      <c r="J356" s="22">
        <v>5</v>
      </c>
      <c r="K356" s="22">
        <v>73</v>
      </c>
      <c r="L356" s="28">
        <f t="shared" si="10"/>
        <v>14.15845</v>
      </c>
      <c r="M356" s="22">
        <v>0.33</v>
      </c>
      <c r="N356" s="22"/>
      <c r="O356" s="20"/>
      <c r="P356" s="20"/>
      <c r="Q356" s="20"/>
      <c r="W356" s="1" t="s">
        <v>496</v>
      </c>
      <c r="X356" s="34">
        <v>41431</v>
      </c>
      <c r="Z356" s="9">
        <v>0</v>
      </c>
      <c r="AA356" t="s">
        <v>4172</v>
      </c>
      <c r="AD356" s="22">
        <v>0.5</v>
      </c>
      <c r="AE356" s="1" t="e">
        <f>IF(MATCH(B356,B357:B$630,0),TRUE, FALSE)</f>
        <v>#N/A</v>
      </c>
    </row>
    <row r="357" spans="1:31" s="21" customFormat="1">
      <c r="A357" s="22">
        <v>10</v>
      </c>
      <c r="B357" s="47" t="str">
        <f t="shared" si="11"/>
        <v>B&amp;C 10MD26</v>
      </c>
      <c r="C357" s="22" t="s">
        <v>3873</v>
      </c>
      <c r="D357" s="22" t="s">
        <v>3898</v>
      </c>
      <c r="E357" s="23" t="s">
        <v>3897</v>
      </c>
      <c r="F357" s="23"/>
      <c r="G357" s="22">
        <v>8</v>
      </c>
      <c r="H357" s="22">
        <v>350</v>
      </c>
      <c r="I357" s="22">
        <v>100</v>
      </c>
      <c r="J357" s="22">
        <v>1.5</v>
      </c>
      <c r="K357" s="22">
        <v>76</v>
      </c>
      <c r="L357" s="28">
        <f t="shared" si="10"/>
        <v>20.104998999999999</v>
      </c>
      <c r="M357" s="22">
        <v>0.21</v>
      </c>
      <c r="N357" s="22"/>
      <c r="O357" s="20"/>
      <c r="P357" s="20"/>
      <c r="Q357" s="20"/>
      <c r="W357" s="1" t="s">
        <v>496</v>
      </c>
      <c r="X357" s="34">
        <v>41431</v>
      </c>
      <c r="Z357" s="9">
        <v>0</v>
      </c>
      <c r="AA357" t="s">
        <v>4172</v>
      </c>
      <c r="AD357" s="22">
        <v>0.71</v>
      </c>
      <c r="AE357" s="1" t="e">
        <f>IF(MATCH(B357,B358:B$630,0),TRUE, FALSE)</f>
        <v>#N/A</v>
      </c>
    </row>
    <row r="358" spans="1:31" s="21" customFormat="1">
      <c r="A358" s="22">
        <v>10</v>
      </c>
      <c r="B358" s="47" t="str">
        <f t="shared" si="11"/>
        <v>B&amp;C 10PLB76</v>
      </c>
      <c r="C358" s="22" t="s">
        <v>3873</v>
      </c>
      <c r="D358" s="22" t="s">
        <v>3900</v>
      </c>
      <c r="E358" s="23" t="s">
        <v>3899</v>
      </c>
      <c r="F358" s="23"/>
      <c r="G358" s="22">
        <v>8</v>
      </c>
      <c r="H358" s="22">
        <v>400</v>
      </c>
      <c r="I358" s="22">
        <v>98</v>
      </c>
      <c r="J358" s="22">
        <v>6</v>
      </c>
      <c r="K358" s="22">
        <v>52</v>
      </c>
      <c r="L358" s="28">
        <f t="shared" si="10"/>
        <v>31.148590000000002</v>
      </c>
      <c r="M358" s="22">
        <v>0.19</v>
      </c>
      <c r="N358" s="22"/>
      <c r="O358" s="20"/>
      <c r="P358" s="20"/>
      <c r="Q358" s="20"/>
      <c r="W358" s="1" t="s">
        <v>496</v>
      </c>
      <c r="X358" s="34">
        <v>41431</v>
      </c>
      <c r="Z358" s="9">
        <v>0</v>
      </c>
      <c r="AA358" t="s">
        <v>4172</v>
      </c>
      <c r="AD358" s="22">
        <v>1.1000000000000001</v>
      </c>
      <c r="AE358" s="1" t="e">
        <f>IF(MATCH(B358,B359:B$630,0),TRUE, FALSE)</f>
        <v>#N/A</v>
      </c>
    </row>
    <row r="359" spans="1:31" s="21" customFormat="1">
      <c r="A359" s="22">
        <v>12</v>
      </c>
      <c r="B359" s="47" t="str">
        <f t="shared" si="11"/>
        <v>B&amp;C 12PE32</v>
      </c>
      <c r="C359" s="22" t="s">
        <v>3873</v>
      </c>
      <c r="D359" s="22" t="s">
        <v>3902</v>
      </c>
      <c r="E359" s="23" t="s">
        <v>3901</v>
      </c>
      <c r="F359" s="23"/>
      <c r="G359" s="22">
        <v>8</v>
      </c>
      <c r="H359" s="22">
        <v>250</v>
      </c>
      <c r="I359" s="22">
        <v>101.5</v>
      </c>
      <c r="J359" s="22">
        <v>2.8</v>
      </c>
      <c r="K359" s="22">
        <v>51</v>
      </c>
      <c r="L359" s="28">
        <f t="shared" si="10"/>
        <v>100.808164</v>
      </c>
      <c r="M359" s="22">
        <v>0.18</v>
      </c>
      <c r="N359" s="22"/>
      <c r="O359" s="20"/>
      <c r="P359" s="20"/>
      <c r="Q359" s="20"/>
      <c r="W359" s="1" t="s">
        <v>496</v>
      </c>
      <c r="X359" s="34">
        <v>41431</v>
      </c>
      <c r="Z359" s="9">
        <v>0</v>
      </c>
      <c r="AA359" t="s">
        <v>4172</v>
      </c>
      <c r="AD359" s="22">
        <v>3.56</v>
      </c>
      <c r="AE359" s="1" t="e">
        <f>IF(MATCH(B359,B360:B$630,0),TRUE, FALSE)</f>
        <v>#N/A</v>
      </c>
    </row>
    <row r="360" spans="1:31" s="21" customFormat="1">
      <c r="A360" s="22">
        <v>12</v>
      </c>
      <c r="B360" s="47" t="str">
        <f t="shared" si="11"/>
        <v>B&amp;C 12PLB76</v>
      </c>
      <c r="C360" s="22" t="s">
        <v>3873</v>
      </c>
      <c r="D360" s="22" t="s">
        <v>3904</v>
      </c>
      <c r="E360" s="23" t="s">
        <v>3903</v>
      </c>
      <c r="F360" s="23"/>
      <c r="G360" s="22">
        <v>8</v>
      </c>
      <c r="H360" s="22">
        <v>350</v>
      </c>
      <c r="I360" s="22">
        <v>98.5</v>
      </c>
      <c r="J360" s="22">
        <v>5</v>
      </c>
      <c r="K360" s="22">
        <v>50</v>
      </c>
      <c r="L360" s="28">
        <f t="shared" si="10"/>
        <v>73.623940000000005</v>
      </c>
      <c r="M360" s="22">
        <v>0.23</v>
      </c>
      <c r="N360" s="22"/>
      <c r="O360" s="20"/>
      <c r="P360" s="20"/>
      <c r="Q360" s="20"/>
      <c r="W360" s="1" t="s">
        <v>496</v>
      </c>
      <c r="X360" s="34">
        <v>41431</v>
      </c>
      <c r="Z360" s="9">
        <v>0</v>
      </c>
      <c r="AA360" t="s">
        <v>4172</v>
      </c>
      <c r="AD360" s="22">
        <v>2.6</v>
      </c>
      <c r="AE360" s="1" t="e">
        <f>IF(MATCH(B360,B361:B$630,0),TRUE, FALSE)</f>
        <v>#N/A</v>
      </c>
    </row>
    <row r="361" spans="1:31" s="21" customFormat="1">
      <c r="A361" s="22">
        <v>12</v>
      </c>
      <c r="B361" s="47" t="str">
        <f t="shared" si="11"/>
        <v>B&amp;C 12PS100</v>
      </c>
      <c r="C361" s="22" t="s">
        <v>3873</v>
      </c>
      <c r="D361" s="22" t="s">
        <v>3906</v>
      </c>
      <c r="E361" s="23" t="s">
        <v>3905</v>
      </c>
      <c r="F361" s="23"/>
      <c r="G361" s="22">
        <v>8</v>
      </c>
      <c r="H361" s="22">
        <v>700</v>
      </c>
      <c r="I361" s="22">
        <v>93</v>
      </c>
      <c r="J361" s="22">
        <v>8</v>
      </c>
      <c r="K361" s="22">
        <v>44</v>
      </c>
      <c r="L361" s="28">
        <f t="shared" si="10"/>
        <v>45.307040000000001</v>
      </c>
      <c r="M361" s="22">
        <v>0.27</v>
      </c>
      <c r="N361" s="22"/>
      <c r="O361" s="20"/>
      <c r="P361" s="20"/>
      <c r="Q361" s="20"/>
      <c r="W361" s="1" t="s">
        <v>496</v>
      </c>
      <c r="X361" s="34">
        <v>41431</v>
      </c>
      <c r="Z361" s="9">
        <v>0</v>
      </c>
      <c r="AA361" t="s">
        <v>4172</v>
      </c>
      <c r="AD361" s="22">
        <v>1.6</v>
      </c>
      <c r="AE361" s="1" t="e">
        <f>IF(MATCH(B361,B362:B$630,0),TRUE, FALSE)</f>
        <v>#N/A</v>
      </c>
    </row>
    <row r="362" spans="1:31" s="21" customFormat="1">
      <c r="A362" s="22">
        <v>15</v>
      </c>
      <c r="B362" s="47" t="str">
        <f t="shared" si="11"/>
        <v>B&amp;C 15PS76</v>
      </c>
      <c r="C362" s="22" t="s">
        <v>3873</v>
      </c>
      <c r="D362" s="22" t="s">
        <v>3908</v>
      </c>
      <c r="E362" s="23" t="s">
        <v>3907</v>
      </c>
      <c r="F362" s="23"/>
      <c r="G362" s="22">
        <v>8</v>
      </c>
      <c r="H362" s="22">
        <v>550</v>
      </c>
      <c r="I362" s="22">
        <v>99</v>
      </c>
      <c r="J362" s="22">
        <v>7.5</v>
      </c>
      <c r="K362" s="22">
        <v>38</v>
      </c>
      <c r="L362" s="28">
        <f t="shared" si="10"/>
        <v>161.40633</v>
      </c>
      <c r="M362" s="22">
        <v>0.26</v>
      </c>
      <c r="N362" s="22"/>
      <c r="O362" s="20"/>
      <c r="P362" s="20"/>
      <c r="Q362" s="20"/>
      <c r="W362" s="1" t="s">
        <v>496</v>
      </c>
      <c r="X362" s="34">
        <v>41431</v>
      </c>
      <c r="Z362" s="9">
        <v>0</v>
      </c>
      <c r="AA362" t="s">
        <v>4172</v>
      </c>
      <c r="AD362" s="22">
        <v>5.7</v>
      </c>
      <c r="AE362" s="1" t="e">
        <f>IF(MATCH(B362,B363:B$630,0),TRUE, FALSE)</f>
        <v>#N/A</v>
      </c>
    </row>
    <row r="363" spans="1:31" s="21" customFormat="1">
      <c r="A363" s="22">
        <v>15</v>
      </c>
      <c r="B363" s="47" t="str">
        <f t="shared" si="11"/>
        <v>B&amp;C 15PL100</v>
      </c>
      <c r="C363" s="22" t="s">
        <v>3873</v>
      </c>
      <c r="D363" s="22" t="s">
        <v>3910</v>
      </c>
      <c r="E363" s="23" t="s">
        <v>3909</v>
      </c>
      <c r="F363" s="23"/>
      <c r="G363" s="22">
        <v>8</v>
      </c>
      <c r="H363" s="22">
        <v>700</v>
      </c>
      <c r="I363" s="22">
        <v>97</v>
      </c>
      <c r="J363" s="22">
        <v>7</v>
      </c>
      <c r="K363" s="22">
        <v>37</v>
      </c>
      <c r="L363" s="28">
        <f t="shared" si="10"/>
        <v>152.91126</v>
      </c>
      <c r="M363" s="22">
        <v>0.2</v>
      </c>
      <c r="N363" s="22"/>
      <c r="O363" s="20"/>
      <c r="P363" s="20"/>
      <c r="Q363" s="20"/>
      <c r="W363" s="1" t="s">
        <v>496</v>
      </c>
      <c r="X363" s="34">
        <v>41431</v>
      </c>
      <c r="Z363" s="9">
        <v>0</v>
      </c>
      <c r="AA363" t="s">
        <v>4172</v>
      </c>
      <c r="AD363" s="22">
        <v>5.4</v>
      </c>
      <c r="AE363" s="1" t="e">
        <f>IF(MATCH(B363,B364:B$630,0),TRUE, FALSE)</f>
        <v>#N/A</v>
      </c>
    </row>
    <row r="364" spans="1:31" s="21" customFormat="1">
      <c r="A364" s="22">
        <v>15</v>
      </c>
      <c r="B364" s="47" t="str">
        <f t="shared" si="11"/>
        <v>B&amp;C 15TBX100</v>
      </c>
      <c r="C364" s="22" t="s">
        <v>3873</v>
      </c>
      <c r="D364" s="22" t="s">
        <v>3912</v>
      </c>
      <c r="E364" s="23" t="s">
        <v>3911</v>
      </c>
      <c r="F364" s="23"/>
      <c r="G364" s="22">
        <v>8</v>
      </c>
      <c r="H364" s="22">
        <v>1000</v>
      </c>
      <c r="I364" s="22">
        <v>96</v>
      </c>
      <c r="J364" s="22">
        <v>9</v>
      </c>
      <c r="K364" s="22">
        <v>35</v>
      </c>
      <c r="L364" s="28">
        <f t="shared" si="10"/>
        <v>110.43590999999999</v>
      </c>
      <c r="M364" s="22">
        <v>0.28000000000000003</v>
      </c>
      <c r="N364" s="22"/>
      <c r="O364" s="20"/>
      <c r="P364" s="20"/>
      <c r="Q364" s="20"/>
      <c r="W364" s="1" t="s">
        <v>496</v>
      </c>
      <c r="X364" s="34">
        <v>41431</v>
      </c>
      <c r="Z364" s="9">
        <v>0</v>
      </c>
      <c r="AA364" t="s">
        <v>4172</v>
      </c>
      <c r="AD364" s="22">
        <v>3.9</v>
      </c>
      <c r="AE364" s="1" t="e">
        <f>IF(MATCH(B364,B365:B$630,0),TRUE, FALSE)</f>
        <v>#N/A</v>
      </c>
    </row>
    <row r="365" spans="1:31" s="21" customFormat="1">
      <c r="A365" s="22">
        <v>15</v>
      </c>
      <c r="B365" s="47" t="str">
        <f t="shared" si="11"/>
        <v>B&amp;C 15PZB100</v>
      </c>
      <c r="C365" s="22" t="s">
        <v>3873</v>
      </c>
      <c r="D365" s="22" t="s">
        <v>3914</v>
      </c>
      <c r="E365" s="23" t="s">
        <v>3913</v>
      </c>
      <c r="F365" s="23"/>
      <c r="G365" s="22">
        <v>8</v>
      </c>
      <c r="H365" s="22">
        <v>700</v>
      </c>
      <c r="I365" s="22">
        <v>97</v>
      </c>
      <c r="J365" s="22">
        <v>8</v>
      </c>
      <c r="K365" s="22">
        <v>39</v>
      </c>
      <c r="L365" s="28">
        <f t="shared" si="10"/>
        <v>107.60422</v>
      </c>
      <c r="M365" s="22">
        <v>0.28999999999999998</v>
      </c>
      <c r="N365" s="22"/>
      <c r="O365" s="20"/>
      <c r="P365" s="20"/>
      <c r="Q365" s="20"/>
      <c r="W365" s="1" t="s">
        <v>496</v>
      </c>
      <c r="X365" s="34">
        <v>41431</v>
      </c>
      <c r="Z365" s="9">
        <v>0</v>
      </c>
      <c r="AA365" t="s">
        <v>4172</v>
      </c>
      <c r="AD365" s="22">
        <v>3.8</v>
      </c>
      <c r="AE365" s="1" t="e">
        <f>IF(MATCH(B365,B366:B$630,0),TRUE, FALSE)</f>
        <v>#N/A</v>
      </c>
    </row>
    <row r="366" spans="1:31" s="21" customFormat="1">
      <c r="A366" s="22">
        <v>15</v>
      </c>
      <c r="B366" s="47" t="str">
        <f t="shared" si="11"/>
        <v>B&amp;C 15PS100</v>
      </c>
      <c r="C366" s="22" t="s">
        <v>3873</v>
      </c>
      <c r="D366" s="22" t="s">
        <v>3916</v>
      </c>
      <c r="E366" s="23" t="s">
        <v>3915</v>
      </c>
      <c r="F366" s="23"/>
      <c r="G366" s="22">
        <v>8</v>
      </c>
      <c r="H366" s="22">
        <v>700</v>
      </c>
      <c r="I366" s="22">
        <v>94.5</v>
      </c>
      <c r="J366" s="22">
        <v>8</v>
      </c>
      <c r="K366" s="22">
        <v>33</v>
      </c>
      <c r="L366" s="28">
        <f t="shared" si="10"/>
        <v>150.07956999999999</v>
      </c>
      <c r="M366" s="22">
        <v>0.31</v>
      </c>
      <c r="N366" s="22"/>
      <c r="O366" s="20"/>
      <c r="P366" s="20"/>
      <c r="Q366" s="20"/>
      <c r="W366" s="1" t="s">
        <v>496</v>
      </c>
      <c r="X366" s="34">
        <v>41431</v>
      </c>
      <c r="Z366" s="9">
        <v>0</v>
      </c>
      <c r="AA366" t="s">
        <v>4172</v>
      </c>
      <c r="AD366" s="22">
        <v>5.3</v>
      </c>
      <c r="AE366" s="1" t="e">
        <f>IF(MATCH(B366,B367:B$630,0),TRUE, FALSE)</f>
        <v>#N/A</v>
      </c>
    </row>
    <row r="367" spans="1:31" s="21" customFormat="1">
      <c r="A367" s="22">
        <v>18</v>
      </c>
      <c r="B367" s="47" t="str">
        <f t="shared" si="11"/>
        <v>B&amp;C 18PS76</v>
      </c>
      <c r="C367" s="22" t="s">
        <v>3873</v>
      </c>
      <c r="D367" s="22" t="s">
        <v>3918</v>
      </c>
      <c r="E367" s="23" t="s">
        <v>3917</v>
      </c>
      <c r="F367" s="23"/>
      <c r="G367" s="22">
        <v>8</v>
      </c>
      <c r="H367" s="22">
        <v>600</v>
      </c>
      <c r="I367" s="22">
        <v>99</v>
      </c>
      <c r="J367" s="22">
        <v>7</v>
      </c>
      <c r="K367" s="22">
        <v>39</v>
      </c>
      <c r="L367" s="28">
        <f t="shared" ref="L367:L407" si="13">AD367*28.3169</f>
        <v>203.88168000000002</v>
      </c>
      <c r="M367" s="22">
        <v>0.27</v>
      </c>
      <c r="N367" s="22"/>
      <c r="O367" s="20"/>
      <c r="P367" s="20"/>
      <c r="Q367" s="20"/>
      <c r="W367" s="1" t="s">
        <v>496</v>
      </c>
      <c r="X367" s="34">
        <v>41431</v>
      </c>
      <c r="Z367" s="9">
        <v>0</v>
      </c>
      <c r="AA367" t="s">
        <v>4172</v>
      </c>
      <c r="AD367" s="22">
        <v>7.2</v>
      </c>
      <c r="AE367" s="1" t="e">
        <f>IF(MATCH(B367,B368:B$630,0),TRUE, FALSE)</f>
        <v>#N/A</v>
      </c>
    </row>
    <row r="368" spans="1:31" s="21" customFormat="1">
      <c r="A368" s="22">
        <v>18</v>
      </c>
      <c r="B368" s="47" t="str">
        <f t="shared" si="11"/>
        <v>B&amp;C 18TBX100</v>
      </c>
      <c r="C368" s="22" t="s">
        <v>3873</v>
      </c>
      <c r="D368" s="22" t="s">
        <v>3920</v>
      </c>
      <c r="E368" s="23" t="s">
        <v>3919</v>
      </c>
      <c r="F368" s="23"/>
      <c r="G368" s="22">
        <v>8</v>
      </c>
      <c r="H368" s="22">
        <v>1000</v>
      </c>
      <c r="I368" s="22">
        <v>97</v>
      </c>
      <c r="J368" s="22">
        <v>10</v>
      </c>
      <c r="K368" s="22">
        <v>34</v>
      </c>
      <c r="L368" s="28">
        <f t="shared" si="13"/>
        <v>212.37675000000002</v>
      </c>
      <c r="M368" s="22">
        <v>0.35</v>
      </c>
      <c r="N368" s="22"/>
      <c r="O368" s="20"/>
      <c r="P368" s="20"/>
      <c r="Q368" s="20"/>
      <c r="W368" s="1" t="s">
        <v>496</v>
      </c>
      <c r="X368" s="34">
        <v>41431</v>
      </c>
      <c r="Z368" s="9">
        <v>0</v>
      </c>
      <c r="AA368" t="s">
        <v>4172</v>
      </c>
      <c r="AD368" s="22">
        <v>7.5</v>
      </c>
      <c r="AE368" s="1" t="e">
        <f>IF(MATCH(B368,B369:B$630,0),TRUE, FALSE)</f>
        <v>#N/A</v>
      </c>
    </row>
    <row r="369" spans="1:31" s="21" customFormat="1">
      <c r="A369" s="22">
        <v>18</v>
      </c>
      <c r="B369" s="47" t="str">
        <f t="shared" si="11"/>
        <v>B&amp;C 18PZB100</v>
      </c>
      <c r="C369" s="22" t="s">
        <v>3873</v>
      </c>
      <c r="D369" s="22" t="s">
        <v>3922</v>
      </c>
      <c r="E369" s="23" t="s">
        <v>3921</v>
      </c>
      <c r="F369" s="23"/>
      <c r="G369" s="22">
        <v>8</v>
      </c>
      <c r="H369" s="22">
        <v>700</v>
      </c>
      <c r="I369" s="22">
        <v>97</v>
      </c>
      <c r="J369" s="22">
        <v>8</v>
      </c>
      <c r="K369" s="22">
        <v>30</v>
      </c>
      <c r="L369" s="28">
        <f t="shared" si="13"/>
        <v>155.74295000000001</v>
      </c>
      <c r="M369" s="22">
        <v>0.24</v>
      </c>
      <c r="N369" s="22"/>
      <c r="O369" s="20"/>
      <c r="P369" s="20"/>
      <c r="Q369" s="20"/>
      <c r="W369" s="1" t="s">
        <v>496</v>
      </c>
      <c r="X369" s="34">
        <v>41431</v>
      </c>
      <c r="Z369" s="9">
        <v>0</v>
      </c>
      <c r="AA369" t="s">
        <v>4172</v>
      </c>
      <c r="AD369" s="22">
        <v>5.5</v>
      </c>
      <c r="AE369" s="1" t="e">
        <f>IF(MATCH(B369,B370:B$630,0),TRUE, FALSE)</f>
        <v>#N/A</v>
      </c>
    </row>
    <row r="370" spans="1:31" s="21" customFormat="1">
      <c r="A370" s="22">
        <v>10</v>
      </c>
      <c r="B370" s="47" t="str">
        <f t="shared" si="11"/>
        <v>B&amp;C 10HPL64</v>
      </c>
      <c r="C370" s="22" t="s">
        <v>3873</v>
      </c>
      <c r="D370" s="22" t="s">
        <v>3924</v>
      </c>
      <c r="E370" s="23" t="s">
        <v>3923</v>
      </c>
      <c r="F370" s="23"/>
      <c r="G370" s="22">
        <v>8</v>
      </c>
      <c r="H370" s="22">
        <v>200</v>
      </c>
      <c r="I370" s="22">
        <v>98.5</v>
      </c>
      <c r="J370" s="22">
        <v>4</v>
      </c>
      <c r="K370" s="22">
        <v>61</v>
      </c>
      <c r="L370" s="28">
        <f t="shared" si="13"/>
        <v>31.148590000000002</v>
      </c>
      <c r="M370" s="22">
        <v>0.31</v>
      </c>
      <c r="N370" s="22"/>
      <c r="O370" s="20"/>
      <c r="P370" s="20"/>
      <c r="Q370" s="20"/>
      <c r="W370" s="1" t="s">
        <v>496</v>
      </c>
      <c r="X370" s="34">
        <v>41431</v>
      </c>
      <c r="Z370" s="9">
        <v>0</v>
      </c>
      <c r="AA370" t="s">
        <v>4172</v>
      </c>
      <c r="AD370" s="22">
        <v>1.1000000000000001</v>
      </c>
      <c r="AE370" s="1" t="e">
        <f>IF(MATCH(B370,B371:B$630,0),TRUE, FALSE)</f>
        <v>#N/A</v>
      </c>
    </row>
    <row r="371" spans="1:31" s="21" customFormat="1">
      <c r="A371" s="22">
        <v>10</v>
      </c>
      <c r="B371" s="47" t="str">
        <f t="shared" si="11"/>
        <v>B&amp;C 10NW64</v>
      </c>
      <c r="C371" s="22" t="s">
        <v>3873</v>
      </c>
      <c r="D371" s="22" t="s">
        <v>3926</v>
      </c>
      <c r="E371" s="23" t="s">
        <v>3925</v>
      </c>
      <c r="F371" s="23"/>
      <c r="G371" s="22">
        <v>8</v>
      </c>
      <c r="H371" s="22">
        <v>300</v>
      </c>
      <c r="I371" s="22">
        <v>96</v>
      </c>
      <c r="J371" s="22">
        <v>8</v>
      </c>
      <c r="K371" s="22">
        <v>50</v>
      </c>
      <c r="L371" s="28">
        <f t="shared" si="13"/>
        <v>26.901054999999999</v>
      </c>
      <c r="M371" s="22">
        <v>0.26</v>
      </c>
      <c r="N371" s="22"/>
      <c r="O371" s="20"/>
      <c r="P371" s="20"/>
      <c r="Q371" s="20"/>
      <c r="W371" s="1" t="s">
        <v>496</v>
      </c>
      <c r="X371" s="34">
        <v>41431</v>
      </c>
      <c r="Z371" s="9">
        <v>0</v>
      </c>
      <c r="AA371" t="s">
        <v>4172</v>
      </c>
      <c r="AD371" s="22">
        <v>0.95</v>
      </c>
      <c r="AE371" s="1" t="e">
        <f>IF(MATCH(B371,B372:B$630,0),TRUE, FALSE)</f>
        <v>#N/A</v>
      </c>
    </row>
    <row r="372" spans="1:31" s="21" customFormat="1">
      <c r="A372" s="22">
        <v>12</v>
      </c>
      <c r="B372" s="47" t="str">
        <f t="shared" si="11"/>
        <v>B&amp;C 12HPL76</v>
      </c>
      <c r="C372" s="22" t="s">
        <v>3873</v>
      </c>
      <c r="D372" s="22" t="s">
        <v>3928</v>
      </c>
      <c r="E372" s="23" t="s">
        <v>3927</v>
      </c>
      <c r="F372" s="23"/>
      <c r="G372" s="22">
        <v>8</v>
      </c>
      <c r="H372" s="22">
        <v>350</v>
      </c>
      <c r="I372" s="22">
        <v>99</v>
      </c>
      <c r="J372" s="22">
        <v>4</v>
      </c>
      <c r="K372" s="22">
        <v>49</v>
      </c>
      <c r="L372" s="28">
        <f t="shared" si="13"/>
        <v>90.614080000000001</v>
      </c>
      <c r="M372" s="22">
        <v>0.25</v>
      </c>
      <c r="N372" s="22"/>
      <c r="O372" s="20"/>
      <c r="P372" s="20"/>
      <c r="Q372" s="20"/>
      <c r="W372" s="1" t="s">
        <v>496</v>
      </c>
      <c r="X372" s="34">
        <v>41431</v>
      </c>
      <c r="Z372" s="9">
        <v>0</v>
      </c>
      <c r="AA372" t="s">
        <v>4172</v>
      </c>
      <c r="AD372" s="22">
        <v>3.2</v>
      </c>
      <c r="AE372" s="1" t="e">
        <f>IF(MATCH(B372,B373:B$630,0),TRUE, FALSE)</f>
        <v>#N/A</v>
      </c>
    </row>
    <row r="373" spans="1:31" s="21" customFormat="1">
      <c r="A373" s="22">
        <v>12</v>
      </c>
      <c r="B373" s="47" t="str">
        <f t="shared" si="11"/>
        <v>B&amp;C 12NW76</v>
      </c>
      <c r="C373" s="22" t="s">
        <v>3873</v>
      </c>
      <c r="D373" s="22" t="s">
        <v>3930</v>
      </c>
      <c r="E373" s="23" t="s">
        <v>3929</v>
      </c>
      <c r="F373" s="23"/>
      <c r="G373" s="22">
        <v>8</v>
      </c>
      <c r="H373" s="22">
        <v>500</v>
      </c>
      <c r="I373" s="22">
        <v>96.5</v>
      </c>
      <c r="J373" s="22">
        <v>8</v>
      </c>
      <c r="K373" s="22">
        <v>40</v>
      </c>
      <c r="L373" s="28">
        <f t="shared" si="13"/>
        <v>76.455629999999999</v>
      </c>
      <c r="M373" s="22">
        <v>0.16</v>
      </c>
      <c r="N373" s="22"/>
      <c r="O373" s="20"/>
      <c r="P373" s="20"/>
      <c r="Q373" s="20"/>
      <c r="W373" s="1" t="s">
        <v>496</v>
      </c>
      <c r="X373" s="34">
        <v>41431</v>
      </c>
      <c r="Z373" s="9">
        <v>0</v>
      </c>
      <c r="AA373" t="s">
        <v>4172</v>
      </c>
      <c r="AD373" s="22">
        <v>2.7</v>
      </c>
      <c r="AE373" s="1" t="e">
        <f>IF(MATCH(B373,B374:B$630,0),TRUE, FALSE)</f>
        <v>#N/A</v>
      </c>
    </row>
    <row r="374" spans="1:31" s="21" customFormat="1">
      <c r="A374" s="22">
        <v>15</v>
      </c>
      <c r="B374" s="47" t="str">
        <f t="shared" si="11"/>
        <v>B&amp;C 15HPL76W</v>
      </c>
      <c r="C374" s="22" t="s">
        <v>3873</v>
      </c>
      <c r="D374" s="22" t="s">
        <v>3932</v>
      </c>
      <c r="E374" s="23" t="s">
        <v>3931</v>
      </c>
      <c r="F374" s="23"/>
      <c r="G374" s="22">
        <v>8</v>
      </c>
      <c r="H374" s="22">
        <v>350</v>
      </c>
      <c r="I374" s="22">
        <v>97</v>
      </c>
      <c r="J374" s="22">
        <v>6</v>
      </c>
      <c r="K374" s="22">
        <v>38</v>
      </c>
      <c r="L374" s="28">
        <f t="shared" si="13"/>
        <v>155.74295000000001</v>
      </c>
      <c r="M374" s="22">
        <v>0.41</v>
      </c>
      <c r="N374" s="22"/>
      <c r="O374" s="20"/>
      <c r="P374" s="20"/>
      <c r="Q374" s="20"/>
      <c r="W374" s="1" t="s">
        <v>496</v>
      </c>
      <c r="X374" s="34">
        <v>41431</v>
      </c>
      <c r="Z374" s="9">
        <v>0</v>
      </c>
      <c r="AA374" t="s">
        <v>4172</v>
      </c>
      <c r="AD374" s="22">
        <v>5.5</v>
      </c>
      <c r="AE374" s="1" t="e">
        <f>IF(MATCH(B374,B375:B$630,0),TRUE, FALSE)</f>
        <v>#N/A</v>
      </c>
    </row>
    <row r="375" spans="1:31" s="21" customFormat="1">
      <c r="A375" s="22">
        <v>15</v>
      </c>
      <c r="B375" s="47" t="str">
        <f t="shared" si="11"/>
        <v>B&amp;C 15NDL76</v>
      </c>
      <c r="C375" s="22" t="s">
        <v>3873</v>
      </c>
      <c r="D375" s="22" t="s">
        <v>3934</v>
      </c>
      <c r="E375" s="23" t="s">
        <v>3933</v>
      </c>
      <c r="F375" s="23"/>
      <c r="G375" s="22">
        <v>8</v>
      </c>
      <c r="H375" s="22">
        <v>500</v>
      </c>
      <c r="I375" s="22">
        <v>99.5</v>
      </c>
      <c r="J375" s="22">
        <v>7</v>
      </c>
      <c r="K375" s="22">
        <v>37</v>
      </c>
      <c r="L375" s="28">
        <f t="shared" si="13"/>
        <v>192.55492000000001</v>
      </c>
      <c r="M375" s="22">
        <v>0.22</v>
      </c>
      <c r="N375" s="22"/>
      <c r="O375" s="20"/>
      <c r="P375" s="20"/>
      <c r="Q375" s="20"/>
      <c r="W375" s="1" t="s">
        <v>496</v>
      </c>
      <c r="X375" s="34">
        <v>41431</v>
      </c>
      <c r="Z375" s="9">
        <v>0</v>
      </c>
      <c r="AA375" t="s">
        <v>4172</v>
      </c>
      <c r="AD375" s="22">
        <v>6.8</v>
      </c>
      <c r="AE375" s="1" t="e">
        <f>IF(MATCH(B375,B376:B$630,0),TRUE, FALSE)</f>
        <v>#N/A</v>
      </c>
    </row>
    <row r="376" spans="1:31" s="21" customFormat="1">
      <c r="A376" s="22">
        <v>10</v>
      </c>
      <c r="B376" s="47" t="str">
        <f t="shared" si="11"/>
        <v>B&amp;C 10NCX Coaxial</v>
      </c>
      <c r="C376" s="22" t="s">
        <v>3873</v>
      </c>
      <c r="D376" s="22" t="s">
        <v>3936</v>
      </c>
      <c r="E376" s="23" t="s">
        <v>3935</v>
      </c>
      <c r="F376" s="23"/>
      <c r="G376" s="22">
        <v>8</v>
      </c>
      <c r="H376" s="22">
        <v>200</v>
      </c>
      <c r="I376" s="22">
        <v>94</v>
      </c>
      <c r="J376" s="22">
        <v>3</v>
      </c>
      <c r="K376" s="22">
        <v>57</v>
      </c>
      <c r="L376" s="28">
        <f t="shared" si="13"/>
        <v>39.643659999999997</v>
      </c>
      <c r="M376" s="22">
        <v>0.32</v>
      </c>
      <c r="N376" s="22"/>
      <c r="O376" s="20"/>
      <c r="P376" s="20"/>
      <c r="Q376" s="20"/>
      <c r="W376" s="1" t="s">
        <v>496</v>
      </c>
      <c r="X376" s="34">
        <v>41431</v>
      </c>
      <c r="Z376" s="9">
        <v>0</v>
      </c>
      <c r="AA376" t="s">
        <v>4172</v>
      </c>
      <c r="AD376" s="22">
        <v>1.4</v>
      </c>
      <c r="AE376" s="1" t="e">
        <f>IF(MATCH(B376,B377:B$630,0),TRUE, FALSE)</f>
        <v>#N/A</v>
      </c>
    </row>
    <row r="377" spans="1:31" s="21" customFormat="1">
      <c r="A377" s="22">
        <v>12</v>
      </c>
      <c r="B377" s="47" t="str">
        <f t="shared" si="11"/>
        <v>B&amp;C 12NCX Coaxial</v>
      </c>
      <c r="C377" s="22" t="s">
        <v>3873</v>
      </c>
      <c r="D377" s="22" t="s">
        <v>3938</v>
      </c>
      <c r="E377" s="23" t="s">
        <v>3937</v>
      </c>
      <c r="F377" s="23"/>
      <c r="G377" s="22">
        <v>8</v>
      </c>
      <c r="H377" s="22">
        <v>200</v>
      </c>
      <c r="I377" s="22">
        <v>96</v>
      </c>
      <c r="J377" s="22">
        <v>3</v>
      </c>
      <c r="K377" s="22">
        <v>59</v>
      </c>
      <c r="L377" s="28">
        <f t="shared" si="13"/>
        <v>65.128869999999992</v>
      </c>
      <c r="M377" s="22">
        <v>0.51</v>
      </c>
      <c r="N377" s="22"/>
      <c r="O377" s="20"/>
      <c r="P377" s="20"/>
      <c r="Q377" s="20"/>
      <c r="W377" s="1" t="s">
        <v>496</v>
      </c>
      <c r="X377" s="34">
        <v>41431</v>
      </c>
      <c r="Z377" s="9">
        <v>0</v>
      </c>
      <c r="AA377" t="s">
        <v>4172</v>
      </c>
      <c r="AD377" s="22">
        <v>2.2999999999999998</v>
      </c>
      <c r="AE377" s="1" t="e">
        <f>IF(MATCH(B377,B378:B$630,0),TRUE, FALSE)</f>
        <v>#N/A</v>
      </c>
    </row>
    <row r="378" spans="1:31" s="21" customFormat="1">
      <c r="A378" s="22">
        <v>21</v>
      </c>
      <c r="B378" s="47" t="str">
        <f t="shared" si="11"/>
        <v>B&amp;C 21SW152-4</v>
      </c>
      <c r="C378" s="22" t="s">
        <v>3873</v>
      </c>
      <c r="D378" s="22" t="s">
        <v>3940</v>
      </c>
      <c r="E378" s="23" t="s">
        <v>3939</v>
      </c>
      <c r="F378" s="23"/>
      <c r="G378" s="22">
        <v>4</v>
      </c>
      <c r="H378" s="22">
        <v>2000</v>
      </c>
      <c r="I378" s="22">
        <v>97</v>
      </c>
      <c r="J378" s="22">
        <v>15</v>
      </c>
      <c r="K378" s="22">
        <v>35</v>
      </c>
      <c r="L378" s="28">
        <f t="shared" si="13"/>
        <v>174.14893500000002</v>
      </c>
      <c r="M378" s="22">
        <v>0.32</v>
      </c>
      <c r="N378" s="22"/>
      <c r="O378" s="20"/>
      <c r="P378" s="20"/>
      <c r="Q378" s="20"/>
      <c r="W378" s="1" t="s">
        <v>496</v>
      </c>
      <c r="X378" s="34">
        <v>41431</v>
      </c>
      <c r="Z378" s="9">
        <v>0</v>
      </c>
      <c r="AA378" t="s">
        <v>4172</v>
      </c>
      <c r="AD378" s="22">
        <v>6.15</v>
      </c>
      <c r="AE378" s="1" t="e">
        <f>IF(MATCH(B378,B379:B$630,0),TRUE, FALSE)</f>
        <v>#N/A</v>
      </c>
    </row>
    <row r="379" spans="1:31" s="21" customFormat="1">
      <c r="A379" s="22">
        <v>12</v>
      </c>
      <c r="B379" s="47" t="str">
        <f t="shared" si="11"/>
        <v>B&amp;C 12CL64</v>
      </c>
      <c r="C379" s="22" t="s">
        <v>3873</v>
      </c>
      <c r="D379" s="22" t="s">
        <v>3942</v>
      </c>
      <c r="E379" s="23" t="s">
        <v>3941</v>
      </c>
      <c r="F379" s="23"/>
      <c r="G379" s="22">
        <v>8</v>
      </c>
      <c r="H379" s="22">
        <v>250</v>
      </c>
      <c r="I379" s="22">
        <v>98</v>
      </c>
      <c r="J379" s="22">
        <v>4.5</v>
      </c>
      <c r="K379" s="22">
        <v>52</v>
      </c>
      <c r="L379" s="28">
        <f t="shared" si="13"/>
        <v>63.713025000000002</v>
      </c>
      <c r="M379" s="22">
        <v>0.3</v>
      </c>
      <c r="N379" s="22"/>
      <c r="O379" s="20"/>
      <c r="P379" s="20"/>
      <c r="Q379" s="20"/>
      <c r="W379" s="1" t="s">
        <v>496</v>
      </c>
      <c r="X379" s="34">
        <v>41431</v>
      </c>
      <c r="Z379" s="9">
        <v>0</v>
      </c>
      <c r="AA379" t="s">
        <v>4172</v>
      </c>
      <c r="AD379" s="22">
        <v>2.25</v>
      </c>
      <c r="AE379" s="1" t="e">
        <f>IF(MATCH(B379,B380:B$630,0),TRUE, FALSE)</f>
        <v>#N/A</v>
      </c>
    </row>
    <row r="380" spans="1:31" s="21" customFormat="1">
      <c r="A380" s="22">
        <v>12</v>
      </c>
      <c r="B380" s="47" t="str">
        <f t="shared" si="11"/>
        <v>B&amp;C 12CL76</v>
      </c>
      <c r="C380" s="22" t="s">
        <v>3873</v>
      </c>
      <c r="D380" s="22" t="s">
        <v>3944</v>
      </c>
      <c r="E380" s="23" t="s">
        <v>3943</v>
      </c>
      <c r="F380" s="23"/>
      <c r="G380" s="22">
        <v>8</v>
      </c>
      <c r="H380" s="22">
        <v>350</v>
      </c>
      <c r="I380" s="22">
        <v>98.5</v>
      </c>
      <c r="J380" s="22">
        <v>6</v>
      </c>
      <c r="K380" s="22">
        <v>48</v>
      </c>
      <c r="L380" s="28">
        <f t="shared" si="13"/>
        <v>59.465490000000003</v>
      </c>
      <c r="M380" s="22">
        <v>0.21</v>
      </c>
      <c r="N380" s="22"/>
      <c r="O380" s="20"/>
      <c r="P380" s="20"/>
      <c r="Q380" s="20"/>
      <c r="W380" s="1" t="s">
        <v>496</v>
      </c>
      <c r="X380" s="34">
        <v>41431</v>
      </c>
      <c r="Z380" s="9">
        <v>0</v>
      </c>
      <c r="AA380" t="s">
        <v>4172</v>
      </c>
      <c r="AD380" s="22">
        <v>2.1</v>
      </c>
      <c r="AE380" s="1" t="e">
        <f>IF(MATCH(B380,B381:B$630,0),TRUE, FALSE)</f>
        <v>#N/A</v>
      </c>
    </row>
    <row r="381" spans="1:31" s="21" customFormat="1">
      <c r="A381" s="22">
        <v>8</v>
      </c>
      <c r="B381" s="47" t="str">
        <f t="shared" si="11"/>
        <v>RCF L8S800</v>
      </c>
      <c r="C381" s="22" t="s">
        <v>2770</v>
      </c>
      <c r="D381" s="22" t="s">
        <v>3946</v>
      </c>
      <c r="E381" s="23" t="s">
        <v>3945</v>
      </c>
      <c r="F381" s="23"/>
      <c r="G381" s="22">
        <v>8</v>
      </c>
      <c r="H381" s="22">
        <v>170</v>
      </c>
      <c r="I381" s="22">
        <v>93</v>
      </c>
      <c r="J381" s="22">
        <v>5.8</v>
      </c>
      <c r="K381" s="22">
        <v>60</v>
      </c>
      <c r="L381" s="28">
        <f t="shared" si="13"/>
        <v>22.087182000000002</v>
      </c>
      <c r="M381" s="22">
        <v>0.41</v>
      </c>
      <c r="N381" s="22"/>
      <c r="O381" s="20"/>
      <c r="P381" s="20"/>
      <c r="Q381" s="20"/>
      <c r="W381" s="1" t="s">
        <v>496</v>
      </c>
      <c r="X381" s="34">
        <v>41431</v>
      </c>
      <c r="Z381" s="9">
        <v>0</v>
      </c>
      <c r="AA381" t="s">
        <v>4172</v>
      </c>
      <c r="AD381" s="22">
        <v>0.78</v>
      </c>
      <c r="AE381" s="1" t="e">
        <f>IF(MATCH(B381,B382:B$630,0),TRUE, FALSE)</f>
        <v>#N/A</v>
      </c>
    </row>
    <row r="382" spans="1:31" s="21" customFormat="1">
      <c r="A382" s="22">
        <v>8</v>
      </c>
      <c r="B382" s="47" t="str">
        <f t="shared" si="11"/>
        <v>RCF MB8G200</v>
      </c>
      <c r="C382" s="22" t="s">
        <v>2770</v>
      </c>
      <c r="D382" s="22" t="s">
        <v>3948</v>
      </c>
      <c r="E382" s="23" t="s">
        <v>3947</v>
      </c>
      <c r="F382" s="23"/>
      <c r="G382" s="22">
        <v>8</v>
      </c>
      <c r="H382" s="22">
        <v>200</v>
      </c>
      <c r="I382" s="22">
        <v>94</v>
      </c>
      <c r="J382" s="22">
        <v>6</v>
      </c>
      <c r="K382" s="22">
        <v>76</v>
      </c>
      <c r="L382" s="28">
        <f t="shared" si="13"/>
        <v>11.043591000000001</v>
      </c>
      <c r="M382" s="22">
        <v>0.33</v>
      </c>
      <c r="N382" s="22"/>
      <c r="O382" s="20"/>
      <c r="P382" s="20"/>
      <c r="Q382" s="20"/>
      <c r="W382" s="1" t="s">
        <v>496</v>
      </c>
      <c r="X382" s="34">
        <v>41431</v>
      </c>
      <c r="Z382" s="9">
        <v>0</v>
      </c>
      <c r="AA382" t="s">
        <v>4172</v>
      </c>
      <c r="AD382" s="22">
        <v>0.39</v>
      </c>
      <c r="AE382" s="1" t="e">
        <f>IF(MATCH(B382,B383:B$630,0),TRUE, FALSE)</f>
        <v>#N/A</v>
      </c>
    </row>
    <row r="383" spans="1:31" s="21" customFormat="1">
      <c r="A383" s="22">
        <v>8</v>
      </c>
      <c r="B383" s="47" t="str">
        <f t="shared" si="11"/>
        <v>RCF MR8N301</v>
      </c>
      <c r="C383" s="22" t="s">
        <v>2770</v>
      </c>
      <c r="D383" s="22" t="s">
        <v>3950</v>
      </c>
      <c r="E383" s="23" t="s">
        <v>3949</v>
      </c>
      <c r="F383" s="23"/>
      <c r="G383" s="22">
        <v>8</v>
      </c>
      <c r="H383" s="22">
        <v>200</v>
      </c>
      <c r="I383" s="22">
        <v>102</v>
      </c>
      <c r="J383" s="22">
        <v>0.6</v>
      </c>
      <c r="K383" s="22">
        <v>250</v>
      </c>
      <c r="L383" s="28">
        <f t="shared" si="13"/>
        <v>1.699014</v>
      </c>
      <c r="M383" s="22">
        <v>0.37</v>
      </c>
      <c r="N383" s="22"/>
      <c r="O383" s="20"/>
      <c r="P383" s="20"/>
      <c r="Q383" s="20"/>
      <c r="W383" s="1" t="s">
        <v>496</v>
      </c>
      <c r="X383" s="34">
        <v>41431</v>
      </c>
      <c r="Z383" s="9">
        <v>0</v>
      </c>
      <c r="AA383" t="s">
        <v>4172</v>
      </c>
      <c r="AD383" s="22">
        <v>0.06</v>
      </c>
      <c r="AE383" s="1" t="e">
        <f>IF(MATCH(B383,B384:B$630,0),TRUE, FALSE)</f>
        <v>#N/A</v>
      </c>
    </row>
    <row r="384" spans="1:31" s="21" customFormat="1">
      <c r="A384" s="22">
        <v>10</v>
      </c>
      <c r="B384" s="47" t="str">
        <f t="shared" si="11"/>
        <v>RCF L10/568H</v>
      </c>
      <c r="C384" s="22" t="s">
        <v>2770</v>
      </c>
      <c r="D384" s="22" t="s">
        <v>3952</v>
      </c>
      <c r="E384" s="23" t="s">
        <v>3951</v>
      </c>
      <c r="F384" s="23"/>
      <c r="G384" s="22">
        <v>8</v>
      </c>
      <c r="H384" s="22">
        <v>200</v>
      </c>
      <c r="I384" s="22">
        <v>97.5</v>
      </c>
      <c r="J384" s="22">
        <v>4.3</v>
      </c>
      <c r="K384" s="22">
        <v>70</v>
      </c>
      <c r="L384" s="28">
        <f t="shared" si="13"/>
        <v>29.449576</v>
      </c>
      <c r="M384" s="22">
        <v>0.38</v>
      </c>
      <c r="N384" s="22"/>
      <c r="O384" s="20"/>
      <c r="P384" s="20"/>
      <c r="Q384" s="20"/>
      <c r="W384" s="1" t="s">
        <v>496</v>
      </c>
      <c r="X384" s="34">
        <v>41431</v>
      </c>
      <c r="Z384" s="9">
        <v>0</v>
      </c>
      <c r="AA384" t="s">
        <v>4172</v>
      </c>
      <c r="AD384" s="22">
        <v>1.04</v>
      </c>
      <c r="AE384" s="1" t="e">
        <f>IF(MATCH(B384,B385:B$630,0),TRUE, FALSE)</f>
        <v>#N/A</v>
      </c>
    </row>
    <row r="385" spans="1:31" s="21" customFormat="1">
      <c r="A385" s="22">
        <v>10</v>
      </c>
      <c r="B385" s="47" t="str">
        <f t="shared" si="11"/>
        <v>RCF L10/750YK</v>
      </c>
      <c r="C385" s="22" t="s">
        <v>2770</v>
      </c>
      <c r="D385" s="22" t="s">
        <v>3954</v>
      </c>
      <c r="E385" s="23" t="s">
        <v>3953</v>
      </c>
      <c r="F385" s="23"/>
      <c r="G385" s="22">
        <v>8</v>
      </c>
      <c r="H385" s="22">
        <v>350</v>
      </c>
      <c r="I385" s="22">
        <v>100</v>
      </c>
      <c r="J385" s="22">
        <v>2.5</v>
      </c>
      <c r="K385" s="22">
        <v>68</v>
      </c>
      <c r="L385" s="28">
        <f t="shared" si="13"/>
        <v>26.051548</v>
      </c>
      <c r="M385" s="22">
        <v>0.24</v>
      </c>
      <c r="N385" s="22"/>
      <c r="O385" s="20"/>
      <c r="P385" s="20"/>
      <c r="Q385" s="20"/>
      <c r="W385" s="1" t="s">
        <v>496</v>
      </c>
      <c r="X385" s="34">
        <v>41431</v>
      </c>
      <c r="Z385" s="9">
        <v>0</v>
      </c>
      <c r="AA385" t="s">
        <v>4172</v>
      </c>
      <c r="AD385" s="22">
        <v>0.92</v>
      </c>
      <c r="AE385" s="1" t="e">
        <f>IF(MATCH(B385,B386:B$630,0),TRUE, FALSE)</f>
        <v>#N/A</v>
      </c>
    </row>
    <row r="386" spans="1:31" s="21" customFormat="1">
      <c r="A386" s="22">
        <v>12</v>
      </c>
      <c r="B386" s="47" t="str">
        <f t="shared" si="11"/>
        <v>RCF L12/854K</v>
      </c>
      <c r="C386" s="22" t="s">
        <v>2770</v>
      </c>
      <c r="D386" s="22" t="s">
        <v>3956</v>
      </c>
      <c r="E386" s="23" t="s">
        <v>3955</v>
      </c>
      <c r="F386" s="23"/>
      <c r="G386" s="22">
        <v>8</v>
      </c>
      <c r="H386" s="22">
        <v>350</v>
      </c>
      <c r="I386" s="22">
        <v>98</v>
      </c>
      <c r="J386" s="22">
        <v>3</v>
      </c>
      <c r="K386" s="22">
        <v>67</v>
      </c>
      <c r="L386" s="28">
        <f t="shared" si="13"/>
        <v>58.049644999999998</v>
      </c>
      <c r="M386" s="22">
        <v>0.38</v>
      </c>
      <c r="N386" s="22"/>
      <c r="O386" s="20"/>
      <c r="P386" s="20"/>
      <c r="Q386" s="20"/>
      <c r="W386" s="1" t="s">
        <v>496</v>
      </c>
      <c r="X386" s="34">
        <v>41431</v>
      </c>
      <c r="Z386" s="9">
        <v>0</v>
      </c>
      <c r="AA386" t="s">
        <v>4172</v>
      </c>
      <c r="AD386" s="22">
        <v>2.0499999999999998</v>
      </c>
      <c r="AE386" s="1" t="e">
        <f>IF(MATCH(B386,B387:B$630,0),TRUE, FALSE)</f>
        <v>#N/A</v>
      </c>
    </row>
    <row r="387" spans="1:31" s="21" customFormat="1">
      <c r="A387" s="22">
        <v>12</v>
      </c>
      <c r="B387" s="47" t="str">
        <f t="shared" ref="B387:B415" si="14">CONCATENATE(C387,CHAR(32),D387)</f>
        <v>RCF MB12G301</v>
      </c>
      <c r="C387" s="22" t="s">
        <v>2770</v>
      </c>
      <c r="D387" s="22" t="s">
        <v>3958</v>
      </c>
      <c r="E387" s="23" t="s">
        <v>3957</v>
      </c>
      <c r="F387" s="23"/>
      <c r="G387" s="22">
        <v>8</v>
      </c>
      <c r="H387" s="22">
        <v>400</v>
      </c>
      <c r="I387" s="22">
        <v>98</v>
      </c>
      <c r="J387" s="22">
        <v>5.5</v>
      </c>
      <c r="K387" s="22">
        <v>53</v>
      </c>
      <c r="L387" s="28">
        <f t="shared" si="13"/>
        <v>71.924925999999999</v>
      </c>
      <c r="M387" s="22">
        <v>0.27</v>
      </c>
      <c r="N387" s="22"/>
      <c r="O387" s="20"/>
      <c r="P387" s="20"/>
      <c r="Q387" s="20"/>
      <c r="W387" s="1" t="s">
        <v>496</v>
      </c>
      <c r="X387" s="34">
        <v>41431</v>
      </c>
      <c r="Z387" s="9">
        <v>0</v>
      </c>
      <c r="AA387" t="s">
        <v>4172</v>
      </c>
      <c r="AD387" s="22">
        <v>2.54</v>
      </c>
      <c r="AE387" s="1" t="e">
        <f>IF(MATCH(B387,B388:B$630,0),TRUE, FALSE)</f>
        <v>#N/A</v>
      </c>
    </row>
    <row r="388" spans="1:31" s="21" customFormat="1">
      <c r="A388" s="22">
        <v>12</v>
      </c>
      <c r="B388" s="47" t="str">
        <f t="shared" si="14"/>
        <v>RCF LF12G301</v>
      </c>
      <c r="C388" s="22" t="s">
        <v>2770</v>
      </c>
      <c r="D388" s="22" t="s">
        <v>3960</v>
      </c>
      <c r="E388" s="23" t="s">
        <v>3959</v>
      </c>
      <c r="F388" s="23"/>
      <c r="G388" s="22">
        <v>8</v>
      </c>
      <c r="H388" s="22">
        <v>450</v>
      </c>
      <c r="I388" s="22">
        <v>97</v>
      </c>
      <c r="J388" s="22">
        <v>6.8</v>
      </c>
      <c r="K388" s="22">
        <v>43</v>
      </c>
      <c r="L388" s="28">
        <f t="shared" si="13"/>
        <v>97.126967000000008</v>
      </c>
      <c r="M388" s="22">
        <v>0.22</v>
      </c>
      <c r="N388" s="22"/>
      <c r="O388" s="20"/>
      <c r="P388" s="20"/>
      <c r="Q388" s="20"/>
      <c r="W388" s="1" t="s">
        <v>496</v>
      </c>
      <c r="X388" s="34">
        <v>41431</v>
      </c>
      <c r="Z388" s="9">
        <v>0</v>
      </c>
      <c r="AA388" t="s">
        <v>4172</v>
      </c>
      <c r="AD388" s="22">
        <v>3.43</v>
      </c>
      <c r="AE388" s="1" t="e">
        <f>IF(MATCH(B388,B389:B$630,0),TRUE, FALSE)</f>
        <v>#N/A</v>
      </c>
    </row>
    <row r="389" spans="1:31" s="21" customFormat="1">
      <c r="A389" s="22">
        <v>12</v>
      </c>
      <c r="B389" s="47" t="str">
        <f t="shared" si="14"/>
        <v>RCF MB12N351</v>
      </c>
      <c r="C389" s="22" t="s">
        <v>2770</v>
      </c>
      <c r="D389" s="22" t="s">
        <v>3962</v>
      </c>
      <c r="E389" s="23" t="s">
        <v>3961</v>
      </c>
      <c r="F389" s="23"/>
      <c r="G389" s="22">
        <v>8</v>
      </c>
      <c r="H389" s="22">
        <v>650</v>
      </c>
      <c r="I389" s="22">
        <v>99</v>
      </c>
      <c r="J389" s="22">
        <v>5.5</v>
      </c>
      <c r="K389" s="22">
        <v>55</v>
      </c>
      <c r="L389" s="28">
        <f t="shared" si="13"/>
        <v>60.881335</v>
      </c>
      <c r="M389" s="22">
        <v>0.2</v>
      </c>
      <c r="N389" s="22"/>
      <c r="O389" s="20"/>
      <c r="P389" s="20"/>
      <c r="Q389" s="20"/>
      <c r="W389" s="1" t="s">
        <v>496</v>
      </c>
      <c r="X389" s="34">
        <v>41431</v>
      </c>
      <c r="Z389" s="9">
        <v>0</v>
      </c>
      <c r="AA389" t="s">
        <v>4172</v>
      </c>
      <c r="AD389" s="22">
        <v>2.15</v>
      </c>
      <c r="AE389" s="1" t="e">
        <f>IF(MATCH(B389,B390:B$630,0),TRUE, FALSE)</f>
        <v>#N/A</v>
      </c>
    </row>
    <row r="390" spans="1:31" s="21" customFormat="1">
      <c r="A390" s="22">
        <v>12</v>
      </c>
      <c r="B390" s="47" t="str">
        <f t="shared" si="14"/>
        <v>RCF LF12N401</v>
      </c>
      <c r="C390" s="22" t="s">
        <v>2770</v>
      </c>
      <c r="D390" s="22" t="s">
        <v>3964</v>
      </c>
      <c r="E390" s="23" t="s">
        <v>3963</v>
      </c>
      <c r="F390" s="23"/>
      <c r="G390" s="22">
        <v>8</v>
      </c>
      <c r="H390" s="22">
        <v>800</v>
      </c>
      <c r="I390" s="22">
        <v>96</v>
      </c>
      <c r="J390" s="22">
        <v>7.3</v>
      </c>
      <c r="K390" s="22">
        <v>55</v>
      </c>
      <c r="L390" s="28">
        <f t="shared" si="13"/>
        <v>50.120913000000002</v>
      </c>
      <c r="M390" s="22">
        <v>0.2</v>
      </c>
      <c r="N390" s="22"/>
      <c r="O390" s="20"/>
      <c r="P390" s="20"/>
      <c r="Q390" s="20"/>
      <c r="W390" s="1" t="s">
        <v>496</v>
      </c>
      <c r="X390" s="34">
        <v>41431</v>
      </c>
      <c r="Z390" s="9">
        <v>0</v>
      </c>
      <c r="AA390" t="s">
        <v>4172</v>
      </c>
      <c r="AD390" s="22">
        <v>1.77</v>
      </c>
      <c r="AE390" s="1" t="e">
        <f>IF(MATCH(B390,B391:B$630,0),TRUE, FALSE)</f>
        <v>#N/A</v>
      </c>
    </row>
    <row r="391" spans="1:31" s="21" customFormat="1">
      <c r="A391" s="22">
        <v>15</v>
      </c>
      <c r="B391" s="47" t="str">
        <f t="shared" si="14"/>
        <v>RCF L15P540</v>
      </c>
      <c r="C391" s="22" t="s">
        <v>2770</v>
      </c>
      <c r="D391" s="22" t="s">
        <v>3966</v>
      </c>
      <c r="E391" s="23" t="s">
        <v>3965</v>
      </c>
      <c r="F391" s="23"/>
      <c r="G391" s="22">
        <v>8</v>
      </c>
      <c r="H391" s="22">
        <v>500</v>
      </c>
      <c r="I391" s="22">
        <v>98</v>
      </c>
      <c r="J391" s="22">
        <v>6.5</v>
      </c>
      <c r="K391" s="22">
        <v>50</v>
      </c>
      <c r="L391" s="28">
        <f t="shared" si="13"/>
        <v>99.958657000000002</v>
      </c>
      <c r="M391" s="22">
        <v>0.39</v>
      </c>
      <c r="N391" s="22"/>
      <c r="O391" s="20"/>
      <c r="P391" s="20"/>
      <c r="Q391" s="20"/>
      <c r="W391" s="1" t="s">
        <v>496</v>
      </c>
      <c r="X391" s="34">
        <v>41431</v>
      </c>
      <c r="Z391" s="9">
        <v>0</v>
      </c>
      <c r="AA391" t="s">
        <v>4172</v>
      </c>
      <c r="AD391" s="22">
        <v>3.53</v>
      </c>
      <c r="AE391" s="1" t="e">
        <f>IF(MATCH(B391,B392:B$630,0),TRUE, FALSE)</f>
        <v>#N/A</v>
      </c>
    </row>
    <row r="392" spans="1:31" s="21" customFormat="1">
      <c r="A392" s="22">
        <v>15</v>
      </c>
      <c r="B392" s="47" t="str">
        <f t="shared" si="14"/>
        <v>RCF MB15N351</v>
      </c>
      <c r="C392" s="22" t="s">
        <v>2770</v>
      </c>
      <c r="D392" s="22" t="s">
        <v>3968</v>
      </c>
      <c r="E392" s="23" t="s">
        <v>3967</v>
      </c>
      <c r="F392" s="23"/>
      <c r="G392" s="22">
        <v>8</v>
      </c>
      <c r="H392" s="22">
        <v>650</v>
      </c>
      <c r="I392" s="22">
        <v>100</v>
      </c>
      <c r="J392" s="22">
        <v>5.5</v>
      </c>
      <c r="K392" s="22">
        <v>42</v>
      </c>
      <c r="L392" s="28">
        <f t="shared" si="13"/>
        <v>191.13907499999999</v>
      </c>
      <c r="M392" s="22">
        <v>0.22</v>
      </c>
      <c r="N392" s="22"/>
      <c r="O392" s="20"/>
      <c r="P392" s="20"/>
      <c r="Q392" s="20"/>
      <c r="W392" s="1" t="s">
        <v>496</v>
      </c>
      <c r="X392" s="34">
        <v>41431</v>
      </c>
      <c r="Z392" s="9">
        <v>0</v>
      </c>
      <c r="AA392" t="s">
        <v>4172</v>
      </c>
      <c r="AD392" s="22">
        <v>6.75</v>
      </c>
      <c r="AE392" s="1" t="e">
        <f>IF(MATCH(B392,B393:B$630,0),TRUE, FALSE)</f>
        <v>#N/A</v>
      </c>
    </row>
    <row r="393" spans="1:31" s="21" customFormat="1">
      <c r="A393" s="22">
        <v>15</v>
      </c>
      <c r="B393" s="47" t="str">
        <f t="shared" si="14"/>
        <v>RCF L15S801</v>
      </c>
      <c r="C393" s="22" t="s">
        <v>2770</v>
      </c>
      <c r="D393" s="22" t="s">
        <v>3970</v>
      </c>
      <c r="E393" s="23" t="s">
        <v>3969</v>
      </c>
      <c r="F393" s="23"/>
      <c r="G393" s="22">
        <v>8</v>
      </c>
      <c r="H393" s="22">
        <v>700</v>
      </c>
      <c r="I393" s="22">
        <v>99.5</v>
      </c>
      <c r="J393" s="22">
        <v>5.5</v>
      </c>
      <c r="K393" s="22">
        <v>48</v>
      </c>
      <c r="L393" s="28">
        <f t="shared" si="13"/>
        <v>112.984431</v>
      </c>
      <c r="M393" s="22">
        <v>0.32</v>
      </c>
      <c r="N393" s="22"/>
      <c r="O393" s="20"/>
      <c r="P393" s="20"/>
      <c r="Q393" s="20"/>
      <c r="W393" s="1" t="s">
        <v>496</v>
      </c>
      <c r="X393" s="34">
        <v>41431</v>
      </c>
      <c r="Z393" s="9">
        <v>0</v>
      </c>
      <c r="AA393" t="s">
        <v>4172</v>
      </c>
      <c r="AD393" s="22">
        <v>3.99</v>
      </c>
      <c r="AE393" s="1" t="e">
        <f>IF(MATCH(B393,B394:B$630,0),TRUE, FALSE)</f>
        <v>#N/A</v>
      </c>
    </row>
    <row r="394" spans="1:31" s="21" customFormat="1">
      <c r="A394" s="22">
        <v>15</v>
      </c>
      <c r="B394" s="47" t="str">
        <f t="shared" si="14"/>
        <v>RCF L15/554K</v>
      </c>
      <c r="C394" s="22" t="s">
        <v>2770</v>
      </c>
      <c r="D394" s="22" t="s">
        <v>3972</v>
      </c>
      <c r="E394" s="23" t="s">
        <v>3971</v>
      </c>
      <c r="F394" s="23"/>
      <c r="G394" s="22">
        <v>8</v>
      </c>
      <c r="H394" s="22">
        <v>600</v>
      </c>
      <c r="I394" s="22">
        <v>99</v>
      </c>
      <c r="J394" s="22">
        <v>5.8</v>
      </c>
      <c r="K394" s="22">
        <v>35</v>
      </c>
      <c r="L394" s="28">
        <f t="shared" si="13"/>
        <v>227.10153800000001</v>
      </c>
      <c r="M394" s="22">
        <v>0.24</v>
      </c>
      <c r="N394" s="22"/>
      <c r="O394" s="20"/>
      <c r="P394" s="20"/>
      <c r="Q394" s="20"/>
      <c r="W394" s="1" t="s">
        <v>496</v>
      </c>
      <c r="X394" s="34">
        <v>41431</v>
      </c>
      <c r="Z394" s="9">
        <v>0</v>
      </c>
      <c r="AA394" t="s">
        <v>4172</v>
      </c>
      <c r="AD394" s="22">
        <v>8.02</v>
      </c>
      <c r="AE394" s="1" t="e">
        <f>IF(MATCH(B394,B395:B$630,0),TRUE, FALSE)</f>
        <v>#N/A</v>
      </c>
    </row>
    <row r="395" spans="1:31" s="21" customFormat="1">
      <c r="A395" s="22">
        <v>15</v>
      </c>
      <c r="B395" s="47" t="str">
        <f t="shared" si="14"/>
        <v>RCF L15P200AK</v>
      </c>
      <c r="C395" s="22" t="s">
        <v>2770</v>
      </c>
      <c r="D395" s="22" t="s">
        <v>3974</v>
      </c>
      <c r="E395" s="23" t="s">
        <v>3973</v>
      </c>
      <c r="F395" s="23"/>
      <c r="G395" s="22">
        <v>8</v>
      </c>
      <c r="H395" s="22">
        <v>800</v>
      </c>
      <c r="I395" s="22">
        <v>95</v>
      </c>
      <c r="J395" s="22">
        <v>9.8000000000000007</v>
      </c>
      <c r="K395" s="22">
        <v>38</v>
      </c>
      <c r="L395" s="28">
        <f t="shared" si="13"/>
        <v>139.035979</v>
      </c>
      <c r="M395" s="22">
        <v>0.35</v>
      </c>
      <c r="N395" s="22"/>
      <c r="O395" s="20"/>
      <c r="P395" s="20"/>
      <c r="Q395" s="20"/>
      <c r="W395" s="1" t="s">
        <v>496</v>
      </c>
      <c r="X395" s="34">
        <v>41431</v>
      </c>
      <c r="Z395" s="9">
        <v>0</v>
      </c>
      <c r="AA395" t="s">
        <v>4172</v>
      </c>
      <c r="AD395" s="22">
        <v>4.91</v>
      </c>
      <c r="AE395" s="1" t="e">
        <f>IF(MATCH(B395,B396:B$630,0),TRUE, FALSE)</f>
        <v>#N/A</v>
      </c>
    </row>
    <row r="396" spans="1:31" s="21" customFormat="1">
      <c r="A396" s="22">
        <v>18</v>
      </c>
      <c r="B396" s="47" t="str">
        <f t="shared" si="14"/>
        <v>RCF L18P200-N</v>
      </c>
      <c r="C396" s="22" t="s">
        <v>2770</v>
      </c>
      <c r="D396" s="22" t="s">
        <v>3976</v>
      </c>
      <c r="E396" s="23" t="s">
        <v>3975</v>
      </c>
      <c r="F396" s="23"/>
      <c r="G396" s="22">
        <v>8</v>
      </c>
      <c r="H396" s="22">
        <v>800</v>
      </c>
      <c r="I396" s="22">
        <v>96</v>
      </c>
      <c r="J396" s="22">
        <v>9.8000000000000007</v>
      </c>
      <c r="K396" s="22">
        <v>28</v>
      </c>
      <c r="L396" s="28">
        <f t="shared" si="13"/>
        <v>380.01279799999998</v>
      </c>
      <c r="M396" s="22">
        <v>0.31</v>
      </c>
      <c r="N396" s="22"/>
      <c r="O396" s="20"/>
      <c r="P396" s="20"/>
      <c r="Q396" s="20"/>
      <c r="W396" s="1" t="s">
        <v>496</v>
      </c>
      <c r="X396" s="34">
        <v>41431</v>
      </c>
      <c r="Z396" s="9">
        <v>0</v>
      </c>
      <c r="AA396" t="s">
        <v>4172</v>
      </c>
      <c r="AD396" s="22">
        <v>13.42</v>
      </c>
      <c r="AE396" s="1" t="e">
        <f>IF(MATCH(B396,B397:B$630,0),TRUE, FALSE)</f>
        <v>#N/A</v>
      </c>
    </row>
    <row r="397" spans="1:31" s="21" customFormat="1">
      <c r="A397" s="22">
        <v>18</v>
      </c>
      <c r="B397" s="47" t="str">
        <f t="shared" si="14"/>
        <v>RCF L18P300-ND</v>
      </c>
      <c r="C397" s="22" t="s">
        <v>2770</v>
      </c>
      <c r="D397" s="22" t="s">
        <v>3978</v>
      </c>
      <c r="E397" s="23" t="s">
        <v>3977</v>
      </c>
      <c r="F397" s="23"/>
      <c r="G397" s="22">
        <v>8</v>
      </c>
      <c r="H397" s="22">
        <v>1000</v>
      </c>
      <c r="I397" s="22">
        <v>97</v>
      </c>
      <c r="J397" s="22">
        <v>7.8</v>
      </c>
      <c r="K397" s="22">
        <v>33</v>
      </c>
      <c r="L397" s="28">
        <f t="shared" si="13"/>
        <v>229.93322799999999</v>
      </c>
      <c r="M397" s="22">
        <v>0.32</v>
      </c>
      <c r="N397" s="22"/>
      <c r="O397" s="20"/>
      <c r="P397" s="20"/>
      <c r="Q397" s="20"/>
      <c r="W397" s="1" t="s">
        <v>496</v>
      </c>
      <c r="X397" s="34">
        <v>41431</v>
      </c>
      <c r="Z397" s="9">
        <v>0</v>
      </c>
      <c r="AA397" t="s">
        <v>4172</v>
      </c>
      <c r="AD397" s="22">
        <v>8.1199999999999992</v>
      </c>
      <c r="AE397" s="1" t="e">
        <f>IF(MATCH(B397,B398:B$630,0),TRUE, FALSE)</f>
        <v>#N/A</v>
      </c>
    </row>
    <row r="398" spans="1:31" s="21" customFormat="1">
      <c r="A398" s="22">
        <v>18</v>
      </c>
      <c r="B398" s="47" t="str">
        <f t="shared" si="14"/>
        <v>RCF L18P400</v>
      </c>
      <c r="C398" s="22" t="s">
        <v>2770</v>
      </c>
      <c r="D398" s="22" t="s">
        <v>3980</v>
      </c>
      <c r="E398" s="23" t="s">
        <v>3979</v>
      </c>
      <c r="F398" s="23"/>
      <c r="G398" s="22">
        <v>8</v>
      </c>
      <c r="H398" s="22">
        <v>1000</v>
      </c>
      <c r="I398" s="22">
        <v>97</v>
      </c>
      <c r="J398" s="22">
        <v>7.8</v>
      </c>
      <c r="K398" s="22">
        <v>33</v>
      </c>
      <c r="L398" s="28">
        <f t="shared" si="13"/>
        <v>225.968862</v>
      </c>
      <c r="M398" s="22">
        <v>0.33</v>
      </c>
      <c r="N398" s="22"/>
      <c r="O398" s="20"/>
      <c r="P398" s="20"/>
      <c r="Q398" s="20"/>
      <c r="W398" s="1" t="s">
        <v>496</v>
      </c>
      <c r="X398" s="34">
        <v>41431</v>
      </c>
      <c r="Z398" s="9">
        <v>0</v>
      </c>
      <c r="AA398" t="s">
        <v>4172</v>
      </c>
      <c r="AD398" s="22">
        <v>7.98</v>
      </c>
      <c r="AE398" s="1" t="e">
        <f>IF(MATCH(B398,B399:B$630,0),TRUE, FALSE)</f>
        <v>#N/A</v>
      </c>
    </row>
    <row r="399" spans="1:31" s="21" customFormat="1">
      <c r="A399" s="22">
        <v>18</v>
      </c>
      <c r="B399" s="47" t="str">
        <f t="shared" si="14"/>
        <v>RCF LF18G400</v>
      </c>
      <c r="C399" s="22" t="s">
        <v>2770</v>
      </c>
      <c r="D399" s="22" t="s">
        <v>3491</v>
      </c>
      <c r="E399" s="23" t="s">
        <v>3981</v>
      </c>
      <c r="F399" s="23"/>
      <c r="G399" s="22">
        <v>8</v>
      </c>
      <c r="H399" s="22">
        <v>1000</v>
      </c>
      <c r="I399" s="22">
        <v>97.5</v>
      </c>
      <c r="J399" s="22">
        <v>9</v>
      </c>
      <c r="K399" s="22">
        <v>28</v>
      </c>
      <c r="L399" s="28">
        <f t="shared" si="13"/>
        <v>359.90779900000001</v>
      </c>
      <c r="M399" s="22">
        <v>0.27</v>
      </c>
      <c r="N399" s="22"/>
      <c r="O399" s="20"/>
      <c r="P399" s="20"/>
      <c r="Q399" s="20"/>
      <c r="W399" s="1" t="s">
        <v>496</v>
      </c>
      <c r="X399" s="34">
        <v>41431</v>
      </c>
      <c r="Z399" s="9">
        <v>0</v>
      </c>
      <c r="AA399" t="s">
        <v>4172</v>
      </c>
      <c r="AD399" s="22">
        <v>12.71</v>
      </c>
      <c r="AE399" s="1" t="e">
        <f>IF(MATCH(B399,B400:B$630,0),TRUE, FALSE)</f>
        <v>#N/A</v>
      </c>
    </row>
    <row r="400" spans="1:31" s="21" customFormat="1">
      <c r="A400" s="22">
        <v>21</v>
      </c>
      <c r="B400" s="47" t="str">
        <f t="shared" si="14"/>
        <v>RCF LF21N451</v>
      </c>
      <c r="C400" s="22" t="s">
        <v>2770</v>
      </c>
      <c r="D400" s="22" t="s">
        <v>3983</v>
      </c>
      <c r="E400" s="23" t="s">
        <v>3982</v>
      </c>
      <c r="F400" s="23"/>
      <c r="G400" s="22">
        <v>8</v>
      </c>
      <c r="H400" s="22">
        <v>1500</v>
      </c>
      <c r="I400" s="22">
        <v>98.5</v>
      </c>
      <c r="J400" s="22">
        <v>13.2</v>
      </c>
      <c r="K400" s="22">
        <v>31</v>
      </c>
      <c r="L400" s="28">
        <f t="shared" si="13"/>
        <v>374.91575599999999</v>
      </c>
      <c r="M400" s="22">
        <v>0.26</v>
      </c>
      <c r="N400" s="22"/>
      <c r="O400" s="20"/>
      <c r="P400" s="20"/>
      <c r="Q400" s="20"/>
      <c r="W400" s="1" t="s">
        <v>496</v>
      </c>
      <c r="X400" s="34">
        <v>41431</v>
      </c>
      <c r="Z400" s="9">
        <v>0</v>
      </c>
      <c r="AA400" t="s">
        <v>4172</v>
      </c>
      <c r="AD400" s="22">
        <v>13.24</v>
      </c>
      <c r="AE400" s="1" t="e">
        <f>IF(MATCH(B400,B401:B$630,0),TRUE, FALSE)</f>
        <v>#N/A</v>
      </c>
    </row>
    <row r="401" spans="1:31" s="21" customFormat="1">
      <c r="A401" s="22">
        <v>5</v>
      </c>
      <c r="B401" s="47" t="str">
        <f t="shared" si="14"/>
        <v>Dayton Audio PA130-8</v>
      </c>
      <c r="C401" s="22" t="s">
        <v>301</v>
      </c>
      <c r="D401" s="22" t="s">
        <v>3984</v>
      </c>
      <c r="E401" s="23" t="s">
        <v>1081</v>
      </c>
      <c r="F401" s="23"/>
      <c r="G401" s="22">
        <v>8</v>
      </c>
      <c r="H401" s="22">
        <v>50</v>
      </c>
      <c r="I401" s="22">
        <v>90</v>
      </c>
      <c r="J401" s="22">
        <v>2</v>
      </c>
      <c r="K401" s="22">
        <v>92.2</v>
      </c>
      <c r="L401" s="28">
        <f t="shared" si="13"/>
        <v>4.5307040000000001</v>
      </c>
      <c r="M401" s="22">
        <v>0.49</v>
      </c>
      <c r="N401" s="22"/>
      <c r="O401" s="20"/>
      <c r="P401" s="20"/>
      <c r="Q401" s="20"/>
      <c r="W401" s="1" t="s">
        <v>496</v>
      </c>
      <c r="X401" s="34">
        <v>41431</v>
      </c>
      <c r="Z401" s="9">
        <v>0</v>
      </c>
      <c r="AA401" t="s">
        <v>4172</v>
      </c>
      <c r="AD401" s="22">
        <v>0.16</v>
      </c>
      <c r="AE401" s="1" t="e">
        <f>IF(MATCH(B401,B402:B$630,0),TRUE, FALSE)</f>
        <v>#N/A</v>
      </c>
    </row>
    <row r="402" spans="1:31" s="21" customFormat="1">
      <c r="A402" s="22">
        <v>6</v>
      </c>
      <c r="B402" s="47" t="str">
        <f t="shared" si="14"/>
        <v>Dayton Audio PA165-8</v>
      </c>
      <c r="C402" s="22" t="s">
        <v>301</v>
      </c>
      <c r="D402" s="22" t="s">
        <v>3986</v>
      </c>
      <c r="E402" s="23" t="s">
        <v>3985</v>
      </c>
      <c r="F402" s="23"/>
      <c r="G402" s="22">
        <v>8</v>
      </c>
      <c r="H402" s="22">
        <v>75</v>
      </c>
      <c r="I402" s="22">
        <v>91.9</v>
      </c>
      <c r="J402" s="22">
        <v>0.5</v>
      </c>
      <c r="K402" s="22">
        <v>87.5</v>
      </c>
      <c r="L402" s="28">
        <f t="shared" si="13"/>
        <v>7.928732000000001</v>
      </c>
      <c r="M402" s="22">
        <v>0.54</v>
      </c>
      <c r="N402" s="22"/>
      <c r="O402" s="20"/>
      <c r="P402" s="20"/>
      <c r="Q402" s="20"/>
      <c r="W402" s="1" t="s">
        <v>496</v>
      </c>
      <c r="X402" s="34">
        <v>41431</v>
      </c>
      <c r="Z402" s="9">
        <v>0</v>
      </c>
      <c r="AA402" t="s">
        <v>4172</v>
      </c>
      <c r="AD402" s="22">
        <v>0.28000000000000003</v>
      </c>
      <c r="AE402" s="1" t="e">
        <f>IF(MATCH(B402,B403:B$630,0),TRUE, FALSE)</f>
        <v>#N/A</v>
      </c>
    </row>
    <row r="403" spans="1:31" s="21" customFormat="1">
      <c r="A403" s="22">
        <v>6</v>
      </c>
      <c r="B403" s="47" t="str">
        <f t="shared" si="14"/>
        <v>Dayton Audio PK165-8</v>
      </c>
      <c r="C403" s="22" t="s">
        <v>301</v>
      </c>
      <c r="D403" s="22" t="s">
        <v>3988</v>
      </c>
      <c r="E403" s="23" t="s">
        <v>3987</v>
      </c>
      <c r="F403" s="23"/>
      <c r="G403" s="22">
        <v>8</v>
      </c>
      <c r="H403" s="22">
        <v>100</v>
      </c>
      <c r="I403" s="22">
        <v>92.7</v>
      </c>
      <c r="J403" s="22">
        <v>1.5</v>
      </c>
      <c r="K403" s="22">
        <v>95</v>
      </c>
      <c r="L403" s="28">
        <f t="shared" si="13"/>
        <v>8.7782389999999992</v>
      </c>
      <c r="M403" s="22">
        <v>0.59</v>
      </c>
      <c r="N403" s="22"/>
      <c r="O403" s="20"/>
      <c r="P403" s="20"/>
      <c r="Q403" s="20"/>
      <c r="W403" s="1" t="s">
        <v>496</v>
      </c>
      <c r="X403" s="34">
        <v>41431</v>
      </c>
      <c r="Z403" s="9">
        <v>0</v>
      </c>
      <c r="AA403" t="s">
        <v>4172</v>
      </c>
      <c r="AD403" s="22">
        <v>0.31</v>
      </c>
      <c r="AE403" s="1" t="e">
        <f>IF(MATCH(B403,B404:B$630,0),TRUE, FALSE)</f>
        <v>#N/A</v>
      </c>
    </row>
    <row r="404" spans="1:31" s="21" customFormat="1">
      <c r="A404" s="22">
        <v>10</v>
      </c>
      <c r="B404" s="47" t="str">
        <f t="shared" si="14"/>
        <v>Dayton Audio PA255-8</v>
      </c>
      <c r="C404" s="22" t="s">
        <v>301</v>
      </c>
      <c r="D404" s="45" t="s">
        <v>3990</v>
      </c>
      <c r="E404" s="23" t="s">
        <v>3989</v>
      </c>
      <c r="F404" s="23"/>
      <c r="G404" s="22">
        <v>8</v>
      </c>
      <c r="H404" s="22">
        <v>300</v>
      </c>
      <c r="I404" s="22">
        <v>94.7</v>
      </c>
      <c r="J404" s="22">
        <v>5</v>
      </c>
      <c r="K404" s="22">
        <v>46.4</v>
      </c>
      <c r="L404" s="28">
        <f t="shared" si="13"/>
        <v>58.899152000000001</v>
      </c>
      <c r="M404" s="22">
        <v>0.48</v>
      </c>
      <c r="N404" s="22"/>
      <c r="O404" s="20"/>
      <c r="P404" s="20"/>
      <c r="Q404" s="20"/>
      <c r="W404" s="1" t="s">
        <v>496</v>
      </c>
      <c r="X404" s="34">
        <v>41431</v>
      </c>
      <c r="Z404" s="9">
        <v>0</v>
      </c>
      <c r="AA404" t="s">
        <v>4172</v>
      </c>
      <c r="AD404" s="22">
        <v>2.08</v>
      </c>
      <c r="AE404" s="1" t="e">
        <f>IF(MATCH(B404,B405:B$630,0),TRUE, FALSE)</f>
        <v>#N/A</v>
      </c>
    </row>
    <row r="405" spans="1:31" s="21" customFormat="1">
      <c r="A405" s="22">
        <v>12</v>
      </c>
      <c r="B405" s="47" t="str">
        <f t="shared" si="14"/>
        <v>Dayton Audio PA310-8</v>
      </c>
      <c r="C405" s="22" t="s">
        <v>301</v>
      </c>
      <c r="D405" s="22" t="s">
        <v>3992</v>
      </c>
      <c r="E405" s="23" t="s">
        <v>3991</v>
      </c>
      <c r="F405" s="23"/>
      <c r="G405" s="22">
        <v>8</v>
      </c>
      <c r="H405" s="22">
        <v>450</v>
      </c>
      <c r="I405" s="22">
        <v>97.2</v>
      </c>
      <c r="J405" s="22">
        <v>5</v>
      </c>
      <c r="K405" s="22">
        <v>44.4</v>
      </c>
      <c r="L405" s="28">
        <f t="shared" si="13"/>
        <v>81.835841000000002</v>
      </c>
      <c r="M405" s="22">
        <v>0.32</v>
      </c>
      <c r="N405" s="22"/>
      <c r="O405" s="20"/>
      <c r="P405" s="20"/>
      <c r="Q405" s="20"/>
      <c r="W405" s="1" t="s">
        <v>496</v>
      </c>
      <c r="X405" s="34">
        <v>41431</v>
      </c>
      <c r="Z405" s="9">
        <v>0</v>
      </c>
      <c r="AA405" t="s">
        <v>4172</v>
      </c>
      <c r="AD405" s="22">
        <v>2.89</v>
      </c>
      <c r="AE405" s="1" t="e">
        <f>IF(MATCH(B405,B406:B$630,0),TRUE, FALSE)</f>
        <v>#N/A</v>
      </c>
    </row>
    <row r="406" spans="1:31" s="21" customFormat="1">
      <c r="A406" s="22">
        <v>15</v>
      </c>
      <c r="B406" s="47" t="str">
        <f t="shared" si="14"/>
        <v>Dayton Audio PA380-8</v>
      </c>
      <c r="C406" s="22" t="s">
        <v>301</v>
      </c>
      <c r="D406" s="22" t="s">
        <v>3994</v>
      </c>
      <c r="E406" s="23" t="s">
        <v>3993</v>
      </c>
      <c r="F406" s="23"/>
      <c r="G406" s="22">
        <v>8</v>
      </c>
      <c r="H406" s="22">
        <v>500</v>
      </c>
      <c r="I406" s="22">
        <v>98.5</v>
      </c>
      <c r="J406" s="22">
        <v>5</v>
      </c>
      <c r="K406" s="22">
        <v>28.3</v>
      </c>
      <c r="L406" s="28">
        <f t="shared" si="13"/>
        <v>250.60456499999998</v>
      </c>
      <c r="M406" s="22">
        <v>0.24</v>
      </c>
      <c r="N406" s="22"/>
      <c r="O406" s="20"/>
      <c r="P406" s="20"/>
      <c r="Q406" s="20"/>
      <c r="W406" s="1" t="s">
        <v>496</v>
      </c>
      <c r="X406" s="34">
        <v>41431</v>
      </c>
      <c r="Z406" s="9">
        <v>0</v>
      </c>
      <c r="AA406" t="s">
        <v>4172</v>
      </c>
      <c r="AD406" s="22">
        <v>8.85</v>
      </c>
      <c r="AE406" s="1" t="e">
        <f>IF(MATCH(B406,B407:B$630,0),TRUE, FALSE)</f>
        <v>#N/A</v>
      </c>
    </row>
    <row r="407" spans="1:31" s="21" customFormat="1">
      <c r="A407" s="22">
        <v>18</v>
      </c>
      <c r="B407" s="47" t="str">
        <f t="shared" si="14"/>
        <v>Dayton Audio PA460-8</v>
      </c>
      <c r="C407" s="22" t="s">
        <v>301</v>
      </c>
      <c r="D407" s="22" t="s">
        <v>3996</v>
      </c>
      <c r="E407" s="23" t="s">
        <v>3995</v>
      </c>
      <c r="F407" s="23"/>
      <c r="G407" s="22">
        <v>8</v>
      </c>
      <c r="H407" s="22">
        <v>500</v>
      </c>
      <c r="I407" s="22">
        <v>98.5</v>
      </c>
      <c r="J407" s="22">
        <v>6</v>
      </c>
      <c r="K407" s="22">
        <v>26.2</v>
      </c>
      <c r="L407" s="28">
        <f t="shared" si="13"/>
        <v>473.45856799999996</v>
      </c>
      <c r="M407" s="22">
        <v>0.27</v>
      </c>
      <c r="N407" s="22"/>
      <c r="O407" s="20"/>
      <c r="P407" s="20"/>
      <c r="Q407" s="20"/>
      <c r="W407" s="1" t="s">
        <v>496</v>
      </c>
      <c r="X407" s="34">
        <v>41431</v>
      </c>
      <c r="Z407" s="9">
        <v>0</v>
      </c>
      <c r="AA407" t="s">
        <v>4172</v>
      </c>
      <c r="AD407" s="22">
        <v>16.72</v>
      </c>
      <c r="AE407" s="1" t="e">
        <f>IF(MATCH(B407,B408:B$630,0),TRUE, FALSE)</f>
        <v>#N/A</v>
      </c>
    </row>
    <row r="408" spans="1:31" s="21" customFormat="1">
      <c r="A408" s="22">
        <v>12</v>
      </c>
      <c r="B408" s="47" t="str">
        <f t="shared" si="14"/>
        <v>Peerless 830500</v>
      </c>
      <c r="C408" s="22" t="s">
        <v>236</v>
      </c>
      <c r="D408" s="22">
        <v>830500</v>
      </c>
      <c r="E408" s="23" t="s">
        <v>3997</v>
      </c>
      <c r="F408" s="23"/>
      <c r="G408" s="22">
        <v>4</v>
      </c>
      <c r="H408" s="22">
        <v>150</v>
      </c>
      <c r="I408" s="22">
        <v>90.6</v>
      </c>
      <c r="J408" s="22">
        <v>12.5</v>
      </c>
      <c r="K408" s="22">
        <v>18.100000000000001</v>
      </c>
      <c r="L408" s="28">
        <f t="shared" ref="L408:L415" si="15">AD408*28.3169</f>
        <v>139.035979</v>
      </c>
      <c r="M408" s="22">
        <v>0.2</v>
      </c>
      <c r="N408" s="22"/>
      <c r="O408" s="22"/>
      <c r="P408" s="22"/>
      <c r="Q408" s="22"/>
      <c r="R408" s="22"/>
      <c r="W408" s="1" t="s">
        <v>496</v>
      </c>
      <c r="X408" s="34">
        <v>41431</v>
      </c>
      <c r="Z408" s="9">
        <v>0</v>
      </c>
      <c r="AA408" t="s">
        <v>4171</v>
      </c>
      <c r="AD408" s="22">
        <v>4.91</v>
      </c>
      <c r="AE408" s="1" t="e">
        <f>IF(MATCH(B408,B409:B$630,0),TRUE, FALSE)</f>
        <v>#N/A</v>
      </c>
    </row>
    <row r="409" spans="1:31" s="21" customFormat="1">
      <c r="A409" s="22">
        <v>8</v>
      </c>
      <c r="B409" s="47" t="str">
        <f t="shared" si="14"/>
        <v>Tang Band W8-1747</v>
      </c>
      <c r="C409" s="22" t="s">
        <v>14</v>
      </c>
      <c r="D409" s="22" t="s">
        <v>3999</v>
      </c>
      <c r="E409" s="23" t="s">
        <v>3998</v>
      </c>
      <c r="F409" s="23"/>
      <c r="G409" s="22">
        <v>4</v>
      </c>
      <c r="H409" s="22">
        <v>350</v>
      </c>
      <c r="I409" s="22">
        <v>84</v>
      </c>
      <c r="J409" s="22">
        <v>8</v>
      </c>
      <c r="K409" s="22">
        <v>30</v>
      </c>
      <c r="L409" s="28">
        <f t="shared" si="15"/>
        <v>25.202041000000001</v>
      </c>
      <c r="M409" s="22">
        <v>0.43</v>
      </c>
      <c r="N409" s="22"/>
      <c r="O409" s="22"/>
      <c r="P409" s="22"/>
      <c r="Q409" s="22"/>
      <c r="R409" s="22"/>
      <c r="W409" s="1" t="s">
        <v>496</v>
      </c>
      <c r="X409" s="34">
        <v>41431</v>
      </c>
      <c r="Z409" s="9">
        <v>0</v>
      </c>
      <c r="AA409" t="s">
        <v>4171</v>
      </c>
      <c r="AD409" s="22">
        <v>0.89</v>
      </c>
      <c r="AE409" s="1" t="e">
        <f>IF(MATCH(B409,B410:B$630,0),TRUE, FALSE)</f>
        <v>#N/A</v>
      </c>
    </row>
    <row r="410" spans="1:31" s="21" customFormat="1">
      <c r="A410" s="22">
        <v>12</v>
      </c>
      <c r="B410" s="47" t="str">
        <f t="shared" si="14"/>
        <v>Tang Band WQ-1814S</v>
      </c>
      <c r="C410" s="22" t="s">
        <v>14</v>
      </c>
      <c r="D410" s="22" t="s">
        <v>4001</v>
      </c>
      <c r="E410" s="23" t="s">
        <v>4000</v>
      </c>
      <c r="F410" s="23"/>
      <c r="G410" s="22">
        <v>4</v>
      </c>
      <c r="H410" s="22">
        <v>300</v>
      </c>
      <c r="I410" s="22">
        <v>88</v>
      </c>
      <c r="J410" s="22">
        <v>4</v>
      </c>
      <c r="K410" s="22">
        <v>35</v>
      </c>
      <c r="L410" s="28">
        <f t="shared" si="15"/>
        <v>61.164504000000008</v>
      </c>
      <c r="M410" s="22">
        <v>0.43</v>
      </c>
      <c r="N410" s="22"/>
      <c r="O410" s="22"/>
      <c r="P410" s="22"/>
      <c r="Q410" s="22"/>
      <c r="R410" s="22"/>
      <c r="W410" s="1" t="s">
        <v>496</v>
      </c>
      <c r="X410" s="34">
        <v>41431</v>
      </c>
      <c r="Z410" s="9">
        <v>0</v>
      </c>
      <c r="AA410" t="s">
        <v>4171</v>
      </c>
      <c r="AD410" s="22">
        <v>2.16</v>
      </c>
      <c r="AE410" s="1" t="e">
        <f>IF(MATCH(B410,B411:B$630,0),TRUE, FALSE)</f>
        <v>#N/A</v>
      </c>
    </row>
    <row r="411" spans="1:31" s="21" customFormat="1">
      <c r="A411" s="22">
        <v>10</v>
      </c>
      <c r="B411" s="47" t="str">
        <f t="shared" si="14"/>
        <v>Coustic US-CX10-04</v>
      </c>
      <c r="C411" s="22" t="s">
        <v>4003</v>
      </c>
      <c r="D411" s="22" t="s">
        <v>4004</v>
      </c>
      <c r="E411" s="23" t="s">
        <v>4002</v>
      </c>
      <c r="F411" s="23"/>
      <c r="G411" s="22">
        <v>4</v>
      </c>
      <c r="H411" s="22">
        <v>225</v>
      </c>
      <c r="I411" s="22">
        <v>87.7</v>
      </c>
      <c r="J411" s="22">
        <v>9.5</v>
      </c>
      <c r="K411" s="22">
        <v>37</v>
      </c>
      <c r="L411" s="28">
        <f t="shared" si="15"/>
        <v>40.209997999999999</v>
      </c>
      <c r="M411" s="22">
        <v>0.64</v>
      </c>
      <c r="N411" s="22"/>
      <c r="O411" s="22"/>
      <c r="P411" s="22"/>
      <c r="Q411" s="22"/>
      <c r="R411" s="22"/>
      <c r="W411" s="1" t="s">
        <v>496</v>
      </c>
      <c r="X411" s="34">
        <v>41431</v>
      </c>
      <c r="Z411" s="9">
        <v>0</v>
      </c>
      <c r="AA411" t="s">
        <v>4171</v>
      </c>
      <c r="AD411" s="22">
        <v>1.42</v>
      </c>
      <c r="AE411" s="1" t="e">
        <f>IF(MATCH(B411,B412:B$630,0),TRUE, FALSE)</f>
        <v>#N/A</v>
      </c>
    </row>
    <row r="412" spans="1:31" s="21" customFormat="1">
      <c r="A412" s="22">
        <v>12</v>
      </c>
      <c r="B412" s="47" t="str">
        <f t="shared" si="14"/>
        <v>Lanzar OPTI1222D</v>
      </c>
      <c r="C412" s="22" t="s">
        <v>368</v>
      </c>
      <c r="D412" s="22" t="s">
        <v>4006</v>
      </c>
      <c r="E412" s="23" t="s">
        <v>4005</v>
      </c>
      <c r="F412" s="23"/>
      <c r="G412" s="22" t="s">
        <v>384</v>
      </c>
      <c r="H412" s="22">
        <v>900</v>
      </c>
      <c r="I412" s="22">
        <v>86</v>
      </c>
      <c r="J412" s="22">
        <v>14</v>
      </c>
      <c r="K412" s="22">
        <v>32.299999999999997</v>
      </c>
      <c r="L412" s="28">
        <f t="shared" si="15"/>
        <v>41.909011999999997</v>
      </c>
      <c r="M412" s="22">
        <v>0.56999999999999995</v>
      </c>
      <c r="N412" s="22"/>
      <c r="O412" s="22"/>
      <c r="P412" s="22"/>
      <c r="Q412" s="22"/>
      <c r="R412" s="22"/>
      <c r="W412" s="1" t="s">
        <v>496</v>
      </c>
      <c r="X412" s="34">
        <v>41431</v>
      </c>
      <c r="Z412" s="9">
        <v>0</v>
      </c>
      <c r="AA412" t="s">
        <v>4171</v>
      </c>
      <c r="AD412" s="22">
        <v>1.48</v>
      </c>
      <c r="AE412" s="1" t="e">
        <f>IF(MATCH(B412,B413:B$630,0),TRUE, FALSE)</f>
        <v>#N/A</v>
      </c>
    </row>
    <row r="413" spans="1:31" s="21" customFormat="1">
      <c r="A413" s="22">
        <v>12</v>
      </c>
      <c r="B413" s="47" t="str">
        <f t="shared" si="14"/>
        <v>Dayton Audio TI320C-4</v>
      </c>
      <c r="C413" s="22" t="s">
        <v>301</v>
      </c>
      <c r="D413" s="22" t="s">
        <v>4009</v>
      </c>
      <c r="E413" s="23" t="s">
        <v>197</v>
      </c>
      <c r="F413" s="23"/>
      <c r="G413" s="22">
        <v>4</v>
      </c>
      <c r="H413" s="22">
        <v>500</v>
      </c>
      <c r="I413" s="22">
        <v>86</v>
      </c>
      <c r="J413" s="22">
        <v>18.7</v>
      </c>
      <c r="K413" s="22">
        <v>24.9</v>
      </c>
      <c r="L413" s="28">
        <f t="shared" si="15"/>
        <v>64.279363000000004</v>
      </c>
      <c r="M413" s="22">
        <v>0.45</v>
      </c>
      <c r="N413" s="22"/>
      <c r="O413" s="22"/>
      <c r="P413" s="22"/>
      <c r="Q413" s="22"/>
      <c r="R413" s="22"/>
      <c r="W413" s="1" t="s">
        <v>496</v>
      </c>
      <c r="X413" s="34">
        <v>41431</v>
      </c>
      <c r="Z413" s="9">
        <v>0</v>
      </c>
      <c r="AA413" t="s">
        <v>4171</v>
      </c>
      <c r="AD413" s="22">
        <v>2.27</v>
      </c>
      <c r="AE413" s="1" t="e">
        <f>IF(MATCH(B413,B414:B$630,0),TRUE, FALSE)</f>
        <v>#N/A</v>
      </c>
    </row>
    <row r="414" spans="1:31" s="21" customFormat="1">
      <c r="A414" s="22">
        <v>10</v>
      </c>
      <c r="B414" s="47" t="str">
        <f t="shared" si="14"/>
        <v>Dayton Audio TI280C-4</v>
      </c>
      <c r="C414" s="22" t="s">
        <v>301</v>
      </c>
      <c r="D414" s="22" t="s">
        <v>4010</v>
      </c>
      <c r="E414" s="23" t="s">
        <v>165</v>
      </c>
      <c r="F414" s="23"/>
      <c r="G414" s="22">
        <v>4</v>
      </c>
      <c r="H414" s="22">
        <v>400</v>
      </c>
      <c r="I414" s="22">
        <v>85</v>
      </c>
      <c r="J414" s="22">
        <v>18.7</v>
      </c>
      <c r="K414" s="22">
        <v>29.6</v>
      </c>
      <c r="L414" s="28">
        <f t="shared" si="15"/>
        <v>28.3169</v>
      </c>
      <c r="M414" s="22">
        <v>0.44</v>
      </c>
      <c r="N414" s="22"/>
      <c r="O414" s="22"/>
      <c r="P414" s="22"/>
      <c r="Q414" s="22"/>
      <c r="R414" s="22"/>
      <c r="W414" s="1" t="s">
        <v>496</v>
      </c>
      <c r="X414" s="34">
        <v>41431</v>
      </c>
      <c r="Z414" s="9">
        <v>0</v>
      </c>
      <c r="AA414" t="s">
        <v>4171</v>
      </c>
      <c r="AD414" s="22">
        <v>1</v>
      </c>
      <c r="AE414" s="1" t="e">
        <f>IF(MATCH(B414,B415:B$630,0),TRUE, FALSE)</f>
        <v>#N/A</v>
      </c>
    </row>
    <row r="415" spans="1:31" s="21" customFormat="1">
      <c r="A415" s="22">
        <v>15</v>
      </c>
      <c r="B415" s="47" t="str">
        <f t="shared" si="14"/>
        <v>Dayton Audio TI400C-4</v>
      </c>
      <c r="C415" s="22" t="s">
        <v>301</v>
      </c>
      <c r="D415" s="22" t="s">
        <v>4011</v>
      </c>
      <c r="E415" s="23" t="s">
        <v>225</v>
      </c>
      <c r="F415" s="23"/>
      <c r="G415" s="22">
        <v>4</v>
      </c>
      <c r="H415" s="22">
        <v>800</v>
      </c>
      <c r="I415" s="22">
        <v>88.7</v>
      </c>
      <c r="J415" s="22">
        <v>20.5</v>
      </c>
      <c r="K415" s="22">
        <v>24.2</v>
      </c>
      <c r="L415" s="28">
        <f t="shared" si="15"/>
        <v>154.610274</v>
      </c>
      <c r="M415" s="22">
        <v>0.49</v>
      </c>
      <c r="N415" s="22"/>
      <c r="O415" s="22"/>
      <c r="P415" s="22"/>
      <c r="Q415" s="22"/>
      <c r="R415" s="22"/>
      <c r="W415" s="1" t="s">
        <v>496</v>
      </c>
      <c r="X415" s="34">
        <v>41431</v>
      </c>
      <c r="Z415" s="9">
        <v>0</v>
      </c>
      <c r="AA415" t="s">
        <v>4171</v>
      </c>
      <c r="AD415" s="22">
        <v>5.46</v>
      </c>
      <c r="AE415" s="1" t="e">
        <f>IF(MATCH(B415,B416:B$630,0),TRUE, FALSE)</f>
        <v>#N/A</v>
      </c>
    </row>
    <row r="416" spans="1:31" s="16" customFormat="1">
      <c r="A416" s="30">
        <v>6.5</v>
      </c>
      <c r="B416" s="47" t="str">
        <f t="shared" ref="B416:B466" si="16">CONCATENATE(C416,CHAR(32),D416)</f>
        <v>Fane 6-100</v>
      </c>
      <c r="C416" s="31" t="s">
        <v>974</v>
      </c>
      <c r="D416" s="31" t="s">
        <v>3630</v>
      </c>
      <c r="E416" s="32" t="s">
        <v>3631</v>
      </c>
      <c r="F416" s="30"/>
      <c r="G416" s="31">
        <v>8</v>
      </c>
      <c r="H416" s="16">
        <v>100</v>
      </c>
      <c r="I416" s="31">
        <v>93</v>
      </c>
      <c r="J416" s="30"/>
      <c r="K416" s="31">
        <v>115</v>
      </c>
      <c r="L416" s="31">
        <v>2.2000000000000002</v>
      </c>
      <c r="M416" s="31">
        <v>0.64</v>
      </c>
      <c r="N416" s="31">
        <v>0.67</v>
      </c>
      <c r="O416" s="31">
        <v>12.8</v>
      </c>
      <c r="P416" s="30"/>
      <c r="W416" s="16" t="s">
        <v>1562</v>
      </c>
      <c r="X416" s="36">
        <v>41431</v>
      </c>
      <c r="Y416" s="30"/>
      <c r="Z416" s="16">
        <v>0</v>
      </c>
      <c r="AA416" s="30" t="s">
        <v>3629</v>
      </c>
      <c r="AB416" s="30" t="s">
        <v>3632</v>
      </c>
      <c r="AE416" s="1" t="e">
        <f>IF(MATCH(B416,B417:B$630,0),TRUE, FALSE)</f>
        <v>#N/A</v>
      </c>
    </row>
    <row r="417" spans="1:31" s="16" customFormat="1">
      <c r="A417" s="31">
        <v>8</v>
      </c>
      <c r="B417" s="47" t="str">
        <f t="shared" si="16"/>
        <v>Fane 8-125</v>
      </c>
      <c r="C417" s="31" t="s">
        <v>974</v>
      </c>
      <c r="D417" s="31" t="s">
        <v>498</v>
      </c>
      <c r="E417" s="33" t="s">
        <v>499</v>
      </c>
      <c r="F417" s="31"/>
      <c r="G417" s="31">
        <v>8</v>
      </c>
      <c r="H417" s="31">
        <v>125</v>
      </c>
      <c r="I417" s="31">
        <v>93</v>
      </c>
      <c r="J417" s="31"/>
      <c r="K417" s="31">
        <v>65</v>
      </c>
      <c r="L417" s="31">
        <v>19.5</v>
      </c>
      <c r="M417" s="31">
        <v>0.68</v>
      </c>
      <c r="N417" s="31">
        <v>0.75</v>
      </c>
      <c r="O417" s="31">
        <v>6.6</v>
      </c>
      <c r="P417" s="31"/>
      <c r="W417" s="16" t="s">
        <v>1562</v>
      </c>
      <c r="X417" s="35">
        <v>41431</v>
      </c>
      <c r="Z417" s="16">
        <v>0</v>
      </c>
      <c r="AA417" s="30" t="s">
        <v>3629</v>
      </c>
      <c r="AB417" s="30" t="s">
        <v>3632</v>
      </c>
      <c r="AE417" s="1" t="e">
        <f>IF(MATCH(B417,B418:B$630,0),TRUE, FALSE)</f>
        <v>#N/A</v>
      </c>
    </row>
    <row r="418" spans="1:31" s="16" customFormat="1">
      <c r="A418" s="31">
        <v>8</v>
      </c>
      <c r="B418" s="47" t="str">
        <f t="shared" si="16"/>
        <v>Fane 8-225</v>
      </c>
      <c r="C418" s="31" t="s">
        <v>974</v>
      </c>
      <c r="D418" s="31" t="s">
        <v>500</v>
      </c>
      <c r="E418" s="33" t="s">
        <v>501</v>
      </c>
      <c r="F418" s="31"/>
      <c r="G418" s="31">
        <v>8</v>
      </c>
      <c r="H418" s="31">
        <v>225</v>
      </c>
      <c r="I418" s="31">
        <v>95</v>
      </c>
      <c r="J418" s="31"/>
      <c r="K418" s="31">
        <v>60</v>
      </c>
      <c r="L418" s="31">
        <v>22</v>
      </c>
      <c r="M418" s="31">
        <v>0.38</v>
      </c>
      <c r="N418" s="31">
        <v>0.42</v>
      </c>
      <c r="O418" s="31">
        <v>4.3</v>
      </c>
      <c r="P418" s="31"/>
      <c r="W418" s="16" t="s">
        <v>1562</v>
      </c>
      <c r="X418" s="36">
        <v>41431</v>
      </c>
      <c r="Z418" s="16">
        <v>0</v>
      </c>
      <c r="AA418" s="30" t="s">
        <v>3629</v>
      </c>
      <c r="AB418" s="30" t="s">
        <v>3632</v>
      </c>
      <c r="AE418" s="1" t="e">
        <f>IF(MATCH(B418,B419:B$630,0),TRUE, FALSE)</f>
        <v>#N/A</v>
      </c>
    </row>
    <row r="419" spans="1:31" s="16" customFormat="1">
      <c r="A419" s="31">
        <v>10</v>
      </c>
      <c r="B419" s="47" t="str">
        <f t="shared" si="16"/>
        <v>Fane 10-125</v>
      </c>
      <c r="C419" s="31" t="s">
        <v>974</v>
      </c>
      <c r="D419" s="31" t="s">
        <v>502</v>
      </c>
      <c r="E419" s="33" t="s">
        <v>503</v>
      </c>
      <c r="F419" s="31"/>
      <c r="G419" s="31">
        <v>8</v>
      </c>
      <c r="H419" s="31">
        <v>125</v>
      </c>
      <c r="I419" s="31">
        <v>96</v>
      </c>
      <c r="J419" s="31"/>
      <c r="K419" s="31">
        <v>55</v>
      </c>
      <c r="L419" s="31">
        <v>50.56</v>
      </c>
      <c r="M419" s="31">
        <v>0.65</v>
      </c>
      <c r="N419" s="31">
        <v>0.71</v>
      </c>
      <c r="O419" s="31">
        <v>6.29</v>
      </c>
      <c r="P419" s="31"/>
      <c r="W419" s="16" t="s">
        <v>1562</v>
      </c>
      <c r="X419" s="35">
        <v>41431</v>
      </c>
      <c r="Z419" s="16">
        <v>0</v>
      </c>
      <c r="AA419" s="30" t="s">
        <v>3629</v>
      </c>
      <c r="AB419" s="30" t="s">
        <v>3632</v>
      </c>
      <c r="AE419" s="1" t="e">
        <f>IF(MATCH(B419,B420:B$630,0),TRUE, FALSE)</f>
        <v>#N/A</v>
      </c>
    </row>
    <row r="420" spans="1:31" s="16" customFormat="1">
      <c r="A420" s="31">
        <v>12</v>
      </c>
      <c r="B420" s="47" t="str">
        <f t="shared" si="16"/>
        <v>Fane 12-200</v>
      </c>
      <c r="C420" s="31" t="s">
        <v>974</v>
      </c>
      <c r="D420" s="31" t="s">
        <v>504</v>
      </c>
      <c r="E420" s="33" t="s">
        <v>505</v>
      </c>
      <c r="F420" s="31"/>
      <c r="G420" s="31">
        <v>8</v>
      </c>
      <c r="H420" s="31">
        <v>200</v>
      </c>
      <c r="I420" s="31">
        <v>98</v>
      </c>
      <c r="J420" s="31"/>
      <c r="K420" s="31">
        <v>45</v>
      </c>
      <c r="L420" s="31">
        <v>104.8</v>
      </c>
      <c r="M420" s="31">
        <v>0.44</v>
      </c>
      <c r="N420" s="31">
        <v>0.47</v>
      </c>
      <c r="O420" s="31">
        <v>7.1</v>
      </c>
      <c r="P420" s="31"/>
      <c r="W420" s="16" t="s">
        <v>1562</v>
      </c>
      <c r="X420" s="36">
        <v>41431</v>
      </c>
      <c r="Z420" s="16">
        <v>0</v>
      </c>
      <c r="AA420" s="30" t="s">
        <v>3629</v>
      </c>
      <c r="AB420" s="30" t="s">
        <v>3632</v>
      </c>
      <c r="AE420" s="1" t="e">
        <f>IF(MATCH(B420,B421:B$630,0),TRUE, FALSE)</f>
        <v>#N/A</v>
      </c>
    </row>
    <row r="421" spans="1:31" s="16" customFormat="1">
      <c r="A421" s="31">
        <v>12</v>
      </c>
      <c r="B421" s="47" t="str">
        <f t="shared" si="16"/>
        <v>Fane 12-200LT</v>
      </c>
      <c r="C421" s="31" t="s">
        <v>974</v>
      </c>
      <c r="D421" s="31" t="s">
        <v>506</v>
      </c>
      <c r="E421" s="33" t="s">
        <v>507</v>
      </c>
      <c r="F421" s="31"/>
      <c r="G421" s="31">
        <v>8</v>
      </c>
      <c r="H421" s="31">
        <v>200</v>
      </c>
      <c r="I421" s="31">
        <v>98</v>
      </c>
      <c r="J421" s="31"/>
      <c r="K421" s="31">
        <v>50</v>
      </c>
      <c r="L421" s="31">
        <v>78.06</v>
      </c>
      <c r="M421" s="31">
        <v>0.64</v>
      </c>
      <c r="N421" s="31">
        <v>0.72</v>
      </c>
      <c r="O421" s="31">
        <v>7.2</v>
      </c>
      <c r="P421" s="31"/>
      <c r="W421" s="16" t="s">
        <v>1562</v>
      </c>
      <c r="X421" s="35">
        <v>41431</v>
      </c>
      <c r="Z421" s="16">
        <v>0</v>
      </c>
      <c r="AA421" s="30" t="s">
        <v>3629</v>
      </c>
      <c r="AB421" s="30" t="s">
        <v>3632</v>
      </c>
      <c r="AE421" s="1" t="e">
        <f>IF(MATCH(B421,B422:B$630,0),TRUE, FALSE)</f>
        <v>#N/A</v>
      </c>
    </row>
    <row r="422" spans="1:31" s="16" customFormat="1">
      <c r="A422" s="31">
        <v>12</v>
      </c>
      <c r="B422" s="47" t="str">
        <f t="shared" si="16"/>
        <v>Fane 12-500LF</v>
      </c>
      <c r="C422" s="31" t="s">
        <v>974</v>
      </c>
      <c r="D422" s="31" t="s">
        <v>508</v>
      </c>
      <c r="E422" s="33" t="s">
        <v>509</v>
      </c>
      <c r="F422" s="31"/>
      <c r="G422" s="31">
        <v>8</v>
      </c>
      <c r="H422" s="31">
        <v>500</v>
      </c>
      <c r="I422" s="31">
        <v>96</v>
      </c>
      <c r="J422" s="31"/>
      <c r="K422" s="31">
        <v>50</v>
      </c>
      <c r="L422" s="31">
        <v>66</v>
      </c>
      <c r="M422" s="31">
        <v>0.51</v>
      </c>
      <c r="N422" s="31">
        <v>0.53</v>
      </c>
      <c r="O422" s="31">
        <v>7.5</v>
      </c>
      <c r="P422" s="31"/>
      <c r="W422" s="16" t="s">
        <v>1562</v>
      </c>
      <c r="X422" s="36">
        <v>41431</v>
      </c>
      <c r="Z422" s="16">
        <v>0</v>
      </c>
      <c r="AA422" s="30" t="s">
        <v>3629</v>
      </c>
      <c r="AB422" s="30" t="s">
        <v>3632</v>
      </c>
      <c r="AE422" s="1" t="e">
        <f>IF(MATCH(B422,B423:B$630,0),TRUE, FALSE)</f>
        <v>#N/A</v>
      </c>
    </row>
    <row r="423" spans="1:31" s="16" customFormat="1">
      <c r="A423" s="31">
        <v>15</v>
      </c>
      <c r="B423" s="47" t="str">
        <f t="shared" si="16"/>
        <v>Fane 15-250</v>
      </c>
      <c r="C423" s="31" t="s">
        <v>974</v>
      </c>
      <c r="D423" s="31" t="s">
        <v>510</v>
      </c>
      <c r="E423" s="33" t="s">
        <v>511</v>
      </c>
      <c r="F423" s="31"/>
      <c r="G423" s="31">
        <v>8</v>
      </c>
      <c r="H423" s="31">
        <v>250</v>
      </c>
      <c r="I423" s="31">
        <v>97</v>
      </c>
      <c r="J423" s="31"/>
      <c r="K423" s="31">
        <v>43</v>
      </c>
      <c r="L423" s="31">
        <v>144</v>
      </c>
      <c r="M423" s="31">
        <v>0.73</v>
      </c>
      <c r="N423" s="31">
        <v>0.81</v>
      </c>
      <c r="O423" s="31">
        <v>7.18</v>
      </c>
      <c r="P423" s="31"/>
      <c r="W423" s="16" t="s">
        <v>1562</v>
      </c>
      <c r="X423" s="35">
        <v>41431</v>
      </c>
      <c r="Z423" s="16">
        <v>0</v>
      </c>
      <c r="AA423" s="30" t="s">
        <v>3629</v>
      </c>
      <c r="AB423" s="30" t="s">
        <v>3632</v>
      </c>
      <c r="AE423" s="1" t="e">
        <f>IF(MATCH(B423,B424:B$630,0),TRUE, FALSE)</f>
        <v>#N/A</v>
      </c>
    </row>
    <row r="424" spans="1:31" s="16" customFormat="1">
      <c r="A424" s="31">
        <v>15</v>
      </c>
      <c r="B424" s="47" t="str">
        <f t="shared" si="16"/>
        <v>Fane 15-400</v>
      </c>
      <c r="C424" s="31" t="s">
        <v>974</v>
      </c>
      <c r="D424" s="31" t="s">
        <v>512</v>
      </c>
      <c r="E424" s="33" t="s">
        <v>513</v>
      </c>
      <c r="F424" s="31"/>
      <c r="G424" s="31">
        <v>8</v>
      </c>
      <c r="H424" s="31">
        <v>400</v>
      </c>
      <c r="I424" s="31">
        <v>99</v>
      </c>
      <c r="J424" s="31"/>
      <c r="K424" s="31">
        <v>37</v>
      </c>
      <c r="L424" s="31">
        <v>210</v>
      </c>
      <c r="M424" s="31">
        <v>0.31</v>
      </c>
      <c r="N424" s="31">
        <v>0.32</v>
      </c>
      <c r="O424" s="31">
        <v>6.5</v>
      </c>
      <c r="P424" s="31"/>
      <c r="W424" s="16" t="s">
        <v>1562</v>
      </c>
      <c r="X424" s="36">
        <v>41431</v>
      </c>
      <c r="Z424" s="16">
        <v>0</v>
      </c>
      <c r="AA424" s="30" t="s">
        <v>3629</v>
      </c>
      <c r="AB424" s="30" t="s">
        <v>3632</v>
      </c>
      <c r="AE424" s="1" t="e">
        <f>IF(MATCH(B424,B425:B$630,0),TRUE, FALSE)</f>
        <v>#N/A</v>
      </c>
    </row>
    <row r="425" spans="1:31" s="16" customFormat="1">
      <c r="A425" s="31">
        <v>15</v>
      </c>
      <c r="B425" s="47" t="str">
        <f t="shared" si="16"/>
        <v>Fane 15-400LF</v>
      </c>
      <c r="C425" s="31" t="s">
        <v>974</v>
      </c>
      <c r="D425" s="31" t="s">
        <v>514</v>
      </c>
      <c r="E425" s="33" t="s">
        <v>515</v>
      </c>
      <c r="F425" s="31"/>
      <c r="G425" s="31">
        <v>8</v>
      </c>
      <c r="H425" s="31">
        <v>400</v>
      </c>
      <c r="I425" s="31">
        <v>96</v>
      </c>
      <c r="J425" s="31"/>
      <c r="K425" s="31">
        <v>39</v>
      </c>
      <c r="L425" s="31">
        <v>210</v>
      </c>
      <c r="M425" s="31">
        <v>0.56999999999999995</v>
      </c>
      <c r="N425" s="31">
        <v>0.62</v>
      </c>
      <c r="O425" s="31">
        <v>8.3000000000000007</v>
      </c>
      <c r="P425" s="31"/>
      <c r="W425" s="16" t="s">
        <v>1562</v>
      </c>
      <c r="X425" s="35">
        <v>41431</v>
      </c>
      <c r="Z425" s="16">
        <v>0</v>
      </c>
      <c r="AA425" s="30" t="s">
        <v>3629</v>
      </c>
      <c r="AB425" s="30" t="s">
        <v>3632</v>
      </c>
      <c r="AE425" s="1" t="e">
        <f>IF(MATCH(B425,B426:B$630,0),TRUE, FALSE)</f>
        <v>#N/A</v>
      </c>
    </row>
    <row r="426" spans="1:31" s="16" customFormat="1">
      <c r="A426" s="31">
        <v>15</v>
      </c>
      <c r="B426" s="47" t="str">
        <f t="shared" si="16"/>
        <v>Fane 15-500</v>
      </c>
      <c r="C426" s="31" t="s">
        <v>974</v>
      </c>
      <c r="D426" s="31" t="s">
        <v>516</v>
      </c>
      <c r="E426" s="33" t="s">
        <v>517</v>
      </c>
      <c r="F426" s="31"/>
      <c r="G426" s="31">
        <v>8</v>
      </c>
      <c r="H426" s="31">
        <v>500</v>
      </c>
      <c r="I426" s="31">
        <v>99</v>
      </c>
      <c r="J426" s="31"/>
      <c r="K426" s="31">
        <v>35</v>
      </c>
      <c r="L426" s="31">
        <v>220</v>
      </c>
      <c r="M426" s="31">
        <v>0.34</v>
      </c>
      <c r="N426" s="31">
        <v>0.35</v>
      </c>
      <c r="O426" s="31">
        <v>7.7</v>
      </c>
      <c r="P426" s="31"/>
      <c r="W426" s="16" t="s">
        <v>1562</v>
      </c>
      <c r="X426" s="36">
        <v>41431</v>
      </c>
      <c r="Z426" s="16">
        <v>0</v>
      </c>
      <c r="AA426" s="30" t="s">
        <v>3629</v>
      </c>
      <c r="AB426" s="30" t="s">
        <v>3632</v>
      </c>
      <c r="AE426" s="1" t="e">
        <f>IF(MATCH(B426,B427:B$630,0),TRUE, FALSE)</f>
        <v>#N/A</v>
      </c>
    </row>
    <row r="427" spans="1:31" s="16" customFormat="1">
      <c r="A427" s="31">
        <v>15</v>
      </c>
      <c r="B427" s="47" t="str">
        <f t="shared" si="16"/>
        <v>Fane 15-600LF</v>
      </c>
      <c r="C427" s="31" t="s">
        <v>974</v>
      </c>
      <c r="D427" s="31" t="s">
        <v>518</v>
      </c>
      <c r="E427" s="33" t="s">
        <v>519</v>
      </c>
      <c r="F427" s="31"/>
      <c r="G427" s="31">
        <v>8</v>
      </c>
      <c r="H427" s="31">
        <v>600</v>
      </c>
      <c r="I427" s="31">
        <v>98</v>
      </c>
      <c r="J427" s="31"/>
      <c r="K427" s="31">
        <v>37</v>
      </c>
      <c r="L427" s="31">
        <v>205</v>
      </c>
      <c r="M427" s="31">
        <v>0.38</v>
      </c>
      <c r="N427" s="31">
        <v>0.4</v>
      </c>
      <c r="O427" s="31">
        <v>8.4</v>
      </c>
      <c r="P427" s="31"/>
      <c r="W427" s="16" t="s">
        <v>1562</v>
      </c>
      <c r="X427" s="35">
        <v>41431</v>
      </c>
      <c r="Z427" s="16">
        <v>0</v>
      </c>
      <c r="AA427" s="30" t="s">
        <v>3629</v>
      </c>
      <c r="AB427" s="30" t="s">
        <v>3632</v>
      </c>
      <c r="AE427" s="1" t="e">
        <f>IF(MATCH(B427,B428:B$630,0),TRUE, FALSE)</f>
        <v>#N/A</v>
      </c>
    </row>
    <row r="428" spans="1:31" s="16" customFormat="1">
      <c r="A428" s="31">
        <v>18</v>
      </c>
      <c r="B428" s="47" t="str">
        <f t="shared" si="16"/>
        <v>Fane 18-500</v>
      </c>
      <c r="C428" s="31" t="s">
        <v>974</v>
      </c>
      <c r="D428" s="31" t="s">
        <v>520</v>
      </c>
      <c r="E428" s="33" t="s">
        <v>521</v>
      </c>
      <c r="F428" s="31"/>
      <c r="G428" s="31">
        <v>8</v>
      </c>
      <c r="H428" s="31">
        <v>500</v>
      </c>
      <c r="I428" s="31">
        <v>96</v>
      </c>
      <c r="J428" s="31"/>
      <c r="K428" s="31">
        <v>33</v>
      </c>
      <c r="L428" s="31">
        <v>346</v>
      </c>
      <c r="M428" s="31">
        <v>0.56000000000000005</v>
      </c>
      <c r="N428" s="31">
        <v>0.6</v>
      </c>
      <c r="O428" s="31">
        <v>9.1999999999999993</v>
      </c>
      <c r="P428" s="31"/>
      <c r="W428" s="16" t="s">
        <v>1562</v>
      </c>
      <c r="X428" s="36">
        <v>41431</v>
      </c>
      <c r="Z428" s="16">
        <v>0</v>
      </c>
      <c r="AA428" s="30" t="s">
        <v>3629</v>
      </c>
      <c r="AB428" s="30" t="s">
        <v>3632</v>
      </c>
      <c r="AE428" s="1" t="e">
        <f>IF(MATCH(B428,B429:B$630,0),TRUE, FALSE)</f>
        <v>#N/A</v>
      </c>
    </row>
    <row r="429" spans="1:31" s="16" customFormat="1">
      <c r="A429" s="31">
        <v>10</v>
      </c>
      <c r="B429" s="47" t="str">
        <f t="shared" si="16"/>
        <v>Fane 10-300</v>
      </c>
      <c r="C429" s="31" t="s">
        <v>974</v>
      </c>
      <c r="D429" s="31" t="s">
        <v>523</v>
      </c>
      <c r="E429" s="33" t="s">
        <v>524</v>
      </c>
      <c r="F429" s="31"/>
      <c r="G429" s="31">
        <v>8</v>
      </c>
      <c r="H429" s="31">
        <v>300</v>
      </c>
      <c r="I429" s="31">
        <v>98</v>
      </c>
      <c r="J429" s="31"/>
      <c r="K429" s="31">
        <v>58</v>
      </c>
      <c r="L429" s="31">
        <v>43</v>
      </c>
      <c r="M429" s="31">
        <v>0.31</v>
      </c>
      <c r="N429" s="31">
        <v>0.33</v>
      </c>
      <c r="O429" s="31">
        <v>6.08</v>
      </c>
      <c r="P429" s="31"/>
      <c r="W429" s="16" t="s">
        <v>1562</v>
      </c>
      <c r="X429" s="36">
        <v>41431</v>
      </c>
      <c r="Z429" s="16">
        <v>0</v>
      </c>
      <c r="AA429" s="30" t="s">
        <v>3629</v>
      </c>
      <c r="AB429" s="30" t="s">
        <v>3632</v>
      </c>
      <c r="AE429" s="1" t="e">
        <f>IF(MATCH(B429,B430:B$630,0),TRUE, FALSE)</f>
        <v>#N/A</v>
      </c>
    </row>
    <row r="430" spans="1:31" s="16" customFormat="1">
      <c r="A430" s="31">
        <v>12</v>
      </c>
      <c r="B430" s="47" t="str">
        <f t="shared" si="16"/>
        <v>Fane 12-300</v>
      </c>
      <c r="C430" s="31" t="s">
        <v>974</v>
      </c>
      <c r="D430" s="31" t="s">
        <v>525</v>
      </c>
      <c r="E430" s="33" t="s">
        <v>526</v>
      </c>
      <c r="F430" s="31"/>
      <c r="G430" s="31">
        <v>8</v>
      </c>
      <c r="H430" s="31">
        <v>300</v>
      </c>
      <c r="I430" s="31">
        <v>98</v>
      </c>
      <c r="J430" s="31"/>
      <c r="K430" s="31">
        <v>46</v>
      </c>
      <c r="L430" s="31">
        <v>114</v>
      </c>
      <c r="M430" s="31">
        <v>0.35</v>
      </c>
      <c r="N430" s="31">
        <v>0.38</v>
      </c>
      <c r="O430" s="31">
        <v>5.2</v>
      </c>
      <c r="P430" s="31"/>
      <c r="W430" s="16" t="s">
        <v>1562</v>
      </c>
      <c r="X430" s="35">
        <v>41431</v>
      </c>
      <c r="Z430" s="16">
        <v>0</v>
      </c>
      <c r="AA430" s="30" t="s">
        <v>3629</v>
      </c>
      <c r="AB430" s="30" t="s">
        <v>3632</v>
      </c>
      <c r="AE430" s="1" t="e">
        <f>IF(MATCH(B430,B431:B$630,0),TRUE, FALSE)</f>
        <v>#N/A</v>
      </c>
    </row>
    <row r="431" spans="1:31" s="16" customFormat="1">
      <c r="A431" s="31">
        <v>5</v>
      </c>
      <c r="B431" s="47" t="str">
        <f t="shared" si="16"/>
        <v>Fane 5FRK</v>
      </c>
      <c r="C431" s="31" t="s">
        <v>974</v>
      </c>
      <c r="D431" s="31" t="s">
        <v>527</v>
      </c>
      <c r="E431" s="33" t="s">
        <v>528</v>
      </c>
      <c r="F431" s="31"/>
      <c r="G431" s="31">
        <v>8</v>
      </c>
      <c r="H431" s="31">
        <v>50</v>
      </c>
      <c r="I431" s="31">
        <v>91</v>
      </c>
      <c r="J431" s="31"/>
      <c r="K431" s="31">
        <v>58</v>
      </c>
      <c r="L431" s="31">
        <v>10.9</v>
      </c>
      <c r="M431" s="31">
        <v>0.36</v>
      </c>
      <c r="N431" s="31">
        <v>0.38</v>
      </c>
      <c r="O431" s="31">
        <v>7.5</v>
      </c>
      <c r="P431" s="31"/>
      <c r="W431" s="16" t="s">
        <v>1562</v>
      </c>
      <c r="X431" s="36">
        <v>41431</v>
      </c>
      <c r="Z431" s="16">
        <v>0</v>
      </c>
      <c r="AA431" s="30" t="s">
        <v>3633</v>
      </c>
      <c r="AB431" s="30" t="s">
        <v>3632</v>
      </c>
      <c r="AE431" s="1" t="e">
        <f>IF(MATCH(B431,B432:B$630,0),TRUE, FALSE)</f>
        <v>#N/A</v>
      </c>
    </row>
    <row r="432" spans="1:31" s="16" customFormat="1">
      <c r="A432" s="31">
        <v>12</v>
      </c>
      <c r="B432" s="47" t="str">
        <f t="shared" si="16"/>
        <v>Fane 12MBN</v>
      </c>
      <c r="C432" s="31" t="s">
        <v>974</v>
      </c>
      <c r="D432" s="31" t="s">
        <v>529</v>
      </c>
      <c r="E432" s="33" t="s">
        <v>530</v>
      </c>
      <c r="F432" s="31"/>
      <c r="G432" s="31">
        <v>8</v>
      </c>
      <c r="H432" s="31">
        <v>500</v>
      </c>
      <c r="I432" s="31">
        <v>98</v>
      </c>
      <c r="J432" s="31"/>
      <c r="K432" s="31">
        <v>55</v>
      </c>
      <c r="L432" s="31">
        <v>56</v>
      </c>
      <c r="M432" s="31">
        <v>0.28999999999999998</v>
      </c>
      <c r="N432" s="31">
        <v>0.33</v>
      </c>
      <c r="O432" s="31">
        <v>2.0499999999999998</v>
      </c>
      <c r="P432" s="31"/>
      <c r="W432" s="16" t="s">
        <v>1562</v>
      </c>
      <c r="X432" s="35">
        <v>41431</v>
      </c>
      <c r="Z432" s="16">
        <v>0</v>
      </c>
      <c r="AA432" s="30" t="s">
        <v>3634</v>
      </c>
      <c r="AB432" s="30" t="s">
        <v>3632</v>
      </c>
      <c r="AE432" s="1" t="e">
        <f>IF(MATCH(B432,B433:B$630,0),TRUE, FALSE)</f>
        <v>#N/A</v>
      </c>
    </row>
    <row r="433" spans="1:31" s="16" customFormat="1">
      <c r="A433" s="31">
        <v>15</v>
      </c>
      <c r="B433" s="47" t="str">
        <f t="shared" si="16"/>
        <v>Fane 15XB</v>
      </c>
      <c r="C433" s="31" t="s">
        <v>974</v>
      </c>
      <c r="D433" s="31" t="s">
        <v>531</v>
      </c>
      <c r="E433" s="33" t="s">
        <v>532</v>
      </c>
      <c r="F433" s="31"/>
      <c r="G433" s="31">
        <v>8</v>
      </c>
      <c r="H433" s="31">
        <v>800</v>
      </c>
      <c r="I433" s="31">
        <v>99</v>
      </c>
      <c r="J433" s="31"/>
      <c r="K433" s="31">
        <v>38</v>
      </c>
      <c r="L433" s="31">
        <v>168</v>
      </c>
      <c r="M433" s="31">
        <v>0.32</v>
      </c>
      <c r="N433" s="31">
        <v>0.34</v>
      </c>
      <c r="O433" s="31">
        <v>0.75</v>
      </c>
      <c r="P433" s="31"/>
      <c r="W433" s="16" t="s">
        <v>1562</v>
      </c>
      <c r="X433" s="36">
        <v>41431</v>
      </c>
      <c r="Z433" s="16">
        <v>0</v>
      </c>
      <c r="AA433" s="30" t="s">
        <v>3634</v>
      </c>
      <c r="AB433" s="30" t="s">
        <v>3632</v>
      </c>
      <c r="AE433" s="1" t="e">
        <f>IF(MATCH(B433,B434:B$630,0),TRUE, FALSE)</f>
        <v>#N/A</v>
      </c>
    </row>
    <row r="434" spans="1:31" s="16" customFormat="1">
      <c r="A434" s="31">
        <v>18</v>
      </c>
      <c r="B434" s="47" t="str">
        <f t="shared" si="16"/>
        <v>Fane 18XB</v>
      </c>
      <c r="C434" s="31" t="s">
        <v>974</v>
      </c>
      <c r="D434" s="31" t="s">
        <v>533</v>
      </c>
      <c r="E434" s="33" t="s">
        <v>534</v>
      </c>
      <c r="F434" s="31"/>
      <c r="G434" s="31">
        <v>8</v>
      </c>
      <c r="H434" s="31">
        <v>1000</v>
      </c>
      <c r="I434" s="31">
        <v>99</v>
      </c>
      <c r="J434" s="31"/>
      <c r="K434" s="31">
        <v>33</v>
      </c>
      <c r="L434" s="31">
        <v>236</v>
      </c>
      <c r="M434" s="31">
        <v>0.34</v>
      </c>
      <c r="N434" s="31">
        <v>0.36</v>
      </c>
      <c r="O434" s="31">
        <v>5.77</v>
      </c>
      <c r="P434" s="31"/>
      <c r="W434" s="16" t="s">
        <v>1562</v>
      </c>
      <c r="X434" s="35">
        <v>41431</v>
      </c>
      <c r="Z434" s="16">
        <v>0</v>
      </c>
      <c r="AA434" s="30" t="s">
        <v>3634</v>
      </c>
      <c r="AB434" s="30" t="s">
        <v>3632</v>
      </c>
      <c r="AE434" s="1" t="e">
        <f>IF(MATCH(B434,B435:B$630,0),TRUE, FALSE)</f>
        <v>#N/A</v>
      </c>
    </row>
    <row r="435" spans="1:31" s="16" customFormat="1">
      <c r="A435" s="31">
        <v>18</v>
      </c>
      <c r="B435" s="47" t="str">
        <f t="shared" si="16"/>
        <v>Fane PRIME 1</v>
      </c>
      <c r="C435" s="31" t="s">
        <v>974</v>
      </c>
      <c r="D435" s="31" t="s">
        <v>535</v>
      </c>
      <c r="E435" s="33" t="s">
        <v>536</v>
      </c>
      <c r="F435" s="31"/>
      <c r="G435" s="31">
        <v>8</v>
      </c>
      <c r="H435" s="31">
        <v>1200</v>
      </c>
      <c r="I435" s="31">
        <v>100</v>
      </c>
      <c r="J435" s="31"/>
      <c r="K435" s="31">
        <v>33</v>
      </c>
      <c r="L435" s="31">
        <v>257</v>
      </c>
      <c r="M435" s="31">
        <v>0.39</v>
      </c>
      <c r="N435" s="31">
        <v>0.4</v>
      </c>
      <c r="O435" s="31">
        <v>8.1999999999999993</v>
      </c>
      <c r="P435" s="31"/>
      <c r="W435" s="16" t="s">
        <v>1562</v>
      </c>
      <c r="X435" s="36">
        <v>41431</v>
      </c>
      <c r="Z435" s="16">
        <v>0</v>
      </c>
      <c r="AA435" s="30" t="s">
        <v>3634</v>
      </c>
      <c r="AB435" s="30" t="s">
        <v>3632</v>
      </c>
      <c r="AE435" s="1" t="e">
        <f>IF(MATCH(B435,B436:B$630,0),TRUE, FALSE)</f>
        <v>#N/A</v>
      </c>
    </row>
    <row r="436" spans="1:31" s="16" customFormat="1">
      <c r="A436" s="31">
        <v>18</v>
      </c>
      <c r="B436" s="47" t="str">
        <f t="shared" si="16"/>
        <v>Fane 18SB</v>
      </c>
      <c r="C436" s="31" t="s">
        <v>974</v>
      </c>
      <c r="D436" s="31" t="s">
        <v>537</v>
      </c>
      <c r="E436" s="33" t="s">
        <v>538</v>
      </c>
      <c r="F436" s="31"/>
      <c r="G436" s="31">
        <v>8</v>
      </c>
      <c r="H436" s="31">
        <v>1000</v>
      </c>
      <c r="I436" s="31">
        <v>100</v>
      </c>
      <c r="J436" s="31"/>
      <c r="K436" s="31">
        <v>36</v>
      </c>
      <c r="L436" s="31">
        <v>199</v>
      </c>
      <c r="M436" s="31">
        <v>0.35</v>
      </c>
      <c r="N436" s="31">
        <v>0.37</v>
      </c>
      <c r="O436" s="31">
        <v>6.58</v>
      </c>
      <c r="P436" s="31"/>
      <c r="W436" s="16" t="s">
        <v>1562</v>
      </c>
      <c r="X436" s="35">
        <v>41431</v>
      </c>
      <c r="Z436" s="16">
        <v>0</v>
      </c>
      <c r="AA436" s="30" t="s">
        <v>3634</v>
      </c>
      <c r="AB436" s="30" t="s">
        <v>3632</v>
      </c>
      <c r="AE436" s="1" t="e">
        <f>IF(MATCH(B436,B437:B$630,0),TRUE, FALSE)</f>
        <v>#N/A</v>
      </c>
    </row>
    <row r="437" spans="1:31" s="16" customFormat="1">
      <c r="A437" s="31">
        <v>12</v>
      </c>
      <c r="B437" s="47" t="str">
        <f t="shared" si="16"/>
        <v>Fane 12-500</v>
      </c>
      <c r="C437" s="31" t="s">
        <v>974</v>
      </c>
      <c r="D437" s="31" t="s">
        <v>539</v>
      </c>
      <c r="E437" s="33" t="s">
        <v>540</v>
      </c>
      <c r="F437" s="31"/>
      <c r="G437" s="31">
        <v>8</v>
      </c>
      <c r="H437" s="31">
        <v>500</v>
      </c>
      <c r="I437" s="31">
        <v>98</v>
      </c>
      <c r="J437" s="31"/>
      <c r="K437" s="31">
        <v>43</v>
      </c>
      <c r="L437" s="31">
        <v>107</v>
      </c>
      <c r="M437" s="31">
        <v>0.34</v>
      </c>
      <c r="N437" s="31">
        <v>0.35</v>
      </c>
      <c r="O437" s="31">
        <v>3.04</v>
      </c>
      <c r="P437" s="31"/>
      <c r="W437" s="16" t="s">
        <v>1562</v>
      </c>
      <c r="X437" s="36">
        <v>41431</v>
      </c>
      <c r="Z437" s="16">
        <v>0</v>
      </c>
      <c r="AA437" s="30" t="s">
        <v>3629</v>
      </c>
      <c r="AB437" s="30" t="s">
        <v>3632</v>
      </c>
      <c r="AE437" s="1" t="e">
        <f>IF(MATCH(B437,B438:B$630,0),TRUE, FALSE)</f>
        <v>#N/A</v>
      </c>
    </row>
    <row r="438" spans="1:31" s="16" customFormat="1">
      <c r="A438" s="31">
        <v>15</v>
      </c>
      <c r="B438" s="47" t="str">
        <f t="shared" si="16"/>
        <v>Fane 15-600</v>
      </c>
      <c r="C438" s="31" t="s">
        <v>974</v>
      </c>
      <c r="D438" s="31" t="s">
        <v>541</v>
      </c>
      <c r="E438" s="33" t="s">
        <v>542</v>
      </c>
      <c r="F438" s="31"/>
      <c r="G438" s="31">
        <v>8</v>
      </c>
      <c r="H438" s="31">
        <v>600</v>
      </c>
      <c r="I438" s="31">
        <v>98</v>
      </c>
      <c r="J438" s="31"/>
      <c r="K438" s="31">
        <v>37</v>
      </c>
      <c r="L438" s="31">
        <v>240</v>
      </c>
      <c r="M438" s="31">
        <v>0.39</v>
      </c>
      <c r="N438" s="31">
        <v>0.41</v>
      </c>
      <c r="O438" s="31">
        <v>0.63</v>
      </c>
      <c r="P438" s="31"/>
      <c r="W438" s="16" t="s">
        <v>1562</v>
      </c>
      <c r="X438" s="35">
        <v>41431</v>
      </c>
      <c r="Z438" s="16">
        <v>0</v>
      </c>
      <c r="AA438" s="30" t="s">
        <v>3629</v>
      </c>
      <c r="AB438" s="30" t="s">
        <v>3632</v>
      </c>
      <c r="AE438" s="1" t="e">
        <f>IF(MATCH(B438,B439:B$630,0),TRUE, FALSE)</f>
        <v>#N/A</v>
      </c>
    </row>
    <row r="439" spans="1:31" s="16" customFormat="1">
      <c r="A439" s="31">
        <v>18</v>
      </c>
      <c r="B439" s="47" t="str">
        <f t="shared" si="16"/>
        <v>Fane 18-800</v>
      </c>
      <c r="C439" s="31" t="s">
        <v>974</v>
      </c>
      <c r="D439" s="31" t="s">
        <v>543</v>
      </c>
      <c r="E439" s="33" t="s">
        <v>544</v>
      </c>
      <c r="F439" s="31"/>
      <c r="G439" s="31">
        <v>8</v>
      </c>
      <c r="H439" s="31">
        <v>800</v>
      </c>
      <c r="I439" s="31">
        <v>98</v>
      </c>
      <c r="J439" s="31"/>
      <c r="K439" s="31">
        <v>35</v>
      </c>
      <c r="L439" s="31">
        <v>264</v>
      </c>
      <c r="M439" s="31">
        <v>0.34</v>
      </c>
      <c r="N439" s="31">
        <v>0.36</v>
      </c>
      <c r="O439" s="31">
        <v>4.83</v>
      </c>
      <c r="P439" s="31"/>
      <c r="W439" s="16" t="s">
        <v>1562</v>
      </c>
      <c r="X439" s="36">
        <v>41431</v>
      </c>
      <c r="Z439" s="16">
        <v>0</v>
      </c>
      <c r="AA439" s="30" t="s">
        <v>3629</v>
      </c>
      <c r="AB439" s="30" t="s">
        <v>3632</v>
      </c>
      <c r="AE439" s="1" t="e">
        <f>IF(MATCH(B439,B440:B$630,0),TRUE, FALSE)</f>
        <v>#N/A</v>
      </c>
    </row>
    <row r="440" spans="1:31" s="16" customFormat="1">
      <c r="A440" s="31">
        <v>10</v>
      </c>
      <c r="B440" s="47" t="str">
        <f t="shared" si="16"/>
        <v>Fane 10-75-8</v>
      </c>
      <c r="C440" s="31" t="s">
        <v>974</v>
      </c>
      <c r="D440" s="31" t="s">
        <v>545</v>
      </c>
      <c r="E440" s="33" t="s">
        <v>546</v>
      </c>
      <c r="F440" s="31"/>
      <c r="G440" s="31">
        <v>8</v>
      </c>
      <c r="H440" s="31">
        <v>75</v>
      </c>
      <c r="I440" s="31">
        <v>98</v>
      </c>
      <c r="J440" s="31"/>
      <c r="K440" s="31">
        <v>90</v>
      </c>
      <c r="L440" s="31"/>
      <c r="M440" s="31"/>
      <c r="N440" s="31"/>
      <c r="O440" s="31"/>
      <c r="P440" s="31"/>
      <c r="W440" s="16" t="s">
        <v>1562</v>
      </c>
      <c r="X440" s="35">
        <v>41431</v>
      </c>
      <c r="Z440" s="16">
        <v>0</v>
      </c>
      <c r="AA440" s="30" t="s">
        <v>3635</v>
      </c>
      <c r="AB440" s="30" t="s">
        <v>3632</v>
      </c>
      <c r="AE440" s="1" t="e">
        <f>IF(MATCH(B440,B441:B$630,0),TRUE, FALSE)</f>
        <v>#N/A</v>
      </c>
    </row>
    <row r="441" spans="1:31" s="16" customFormat="1">
      <c r="A441" s="31">
        <v>12</v>
      </c>
      <c r="B441" s="47" t="str">
        <f t="shared" si="16"/>
        <v>Fane 12-100-8</v>
      </c>
      <c r="C441" s="31" t="s">
        <v>974</v>
      </c>
      <c r="D441" s="31" t="s">
        <v>547</v>
      </c>
      <c r="E441" s="33" t="s">
        <v>548</v>
      </c>
      <c r="F441" s="31"/>
      <c r="G441" s="31">
        <v>8</v>
      </c>
      <c r="H441" s="31">
        <v>100</v>
      </c>
      <c r="I441" s="31">
        <v>102</v>
      </c>
      <c r="J441" s="31"/>
      <c r="K441" s="31">
        <v>64</v>
      </c>
      <c r="L441" s="31"/>
      <c r="M441" s="31"/>
      <c r="N441" s="31"/>
      <c r="O441" s="31"/>
      <c r="P441" s="31"/>
      <c r="W441" s="16" t="s">
        <v>1562</v>
      </c>
      <c r="X441" s="36">
        <v>41431</v>
      </c>
      <c r="Z441" s="16">
        <v>0</v>
      </c>
      <c r="AA441" s="30" t="s">
        <v>3635</v>
      </c>
      <c r="AB441" s="30" t="s">
        <v>3632</v>
      </c>
      <c r="AE441" s="1" t="e">
        <f>IF(MATCH(B441,B442:B$630,0),TRUE, FALSE)</f>
        <v>#N/A</v>
      </c>
    </row>
    <row r="442" spans="1:31" s="16" customFormat="1">
      <c r="A442" s="31">
        <v>12</v>
      </c>
      <c r="B442" s="47" t="str">
        <f t="shared" si="16"/>
        <v>Fane 12-150-8</v>
      </c>
      <c r="C442" s="31" t="s">
        <v>974</v>
      </c>
      <c r="D442" s="31" t="s">
        <v>549</v>
      </c>
      <c r="E442" s="33" t="s">
        <v>550</v>
      </c>
      <c r="F442" s="31"/>
      <c r="G442" s="31">
        <v>8</v>
      </c>
      <c r="H442" s="31">
        <v>150</v>
      </c>
      <c r="I442" s="31">
        <v>103</v>
      </c>
      <c r="J442" s="31"/>
      <c r="K442" s="31">
        <v>84</v>
      </c>
      <c r="L442" s="31"/>
      <c r="M442" s="31"/>
      <c r="N442" s="31"/>
      <c r="O442" s="31"/>
      <c r="P442" s="31"/>
      <c r="W442" s="16" t="s">
        <v>1562</v>
      </c>
      <c r="X442" s="35">
        <v>41431</v>
      </c>
      <c r="Z442" s="16">
        <v>0</v>
      </c>
      <c r="AA442" s="30" t="s">
        <v>3635</v>
      </c>
      <c r="AB442" s="30" t="s">
        <v>3632</v>
      </c>
      <c r="AE442" s="1" t="e">
        <f>IF(MATCH(B442,B443:B$630,0),TRUE, FALSE)</f>
        <v>#N/A</v>
      </c>
    </row>
    <row r="443" spans="1:31" s="16" customFormat="1">
      <c r="A443" s="31">
        <v>12</v>
      </c>
      <c r="B443" s="47" t="str">
        <f t="shared" si="16"/>
        <v>Fane 12-150C-8</v>
      </c>
      <c r="C443" s="31" t="s">
        <v>974</v>
      </c>
      <c r="D443" s="31" t="s">
        <v>551</v>
      </c>
      <c r="E443" s="33" t="s">
        <v>552</v>
      </c>
      <c r="F443" s="31"/>
      <c r="G443" s="31">
        <v>8</v>
      </c>
      <c r="H443" s="31">
        <v>150</v>
      </c>
      <c r="I443" s="31">
        <v>103</v>
      </c>
      <c r="J443" s="31"/>
      <c r="K443" s="31">
        <v>84</v>
      </c>
      <c r="L443" s="31"/>
      <c r="M443" s="31"/>
      <c r="N443" s="31"/>
      <c r="O443" s="31"/>
      <c r="P443" s="31"/>
      <c r="W443" s="16" t="s">
        <v>1562</v>
      </c>
      <c r="X443" s="36">
        <v>41431</v>
      </c>
      <c r="Z443" s="16">
        <v>0</v>
      </c>
      <c r="AA443" s="30" t="s">
        <v>3635</v>
      </c>
      <c r="AB443" s="30" t="s">
        <v>3632</v>
      </c>
      <c r="AE443" s="1" t="e">
        <f>IF(MATCH(B443,B444:B$630,0),TRUE, FALSE)</f>
        <v>#N/A</v>
      </c>
    </row>
    <row r="444" spans="1:31" s="16" customFormat="1">
      <c r="A444" s="31">
        <v>10</v>
      </c>
      <c r="B444" s="47" t="str">
        <f t="shared" si="16"/>
        <v>Fane AXA 10-8</v>
      </c>
      <c r="C444" s="31" t="s">
        <v>974</v>
      </c>
      <c r="D444" s="31" t="s">
        <v>553</v>
      </c>
      <c r="E444" s="33" t="s">
        <v>554</v>
      </c>
      <c r="F444" s="31"/>
      <c r="G444" s="31">
        <v>8</v>
      </c>
      <c r="H444" s="31">
        <v>100</v>
      </c>
      <c r="I444" s="31">
        <v>100</v>
      </c>
      <c r="J444" s="31"/>
      <c r="K444" s="31">
        <v>90</v>
      </c>
      <c r="L444" s="31"/>
      <c r="M444" s="31"/>
      <c r="N444" s="31"/>
      <c r="O444" s="31"/>
      <c r="P444" s="31"/>
      <c r="W444" s="16" t="s">
        <v>1562</v>
      </c>
      <c r="X444" s="35">
        <v>41431</v>
      </c>
      <c r="Z444" s="16">
        <v>0</v>
      </c>
      <c r="AA444" s="30" t="s">
        <v>3636</v>
      </c>
      <c r="AB444" s="30" t="s">
        <v>3632</v>
      </c>
      <c r="AE444" s="1" t="e">
        <f>IF(MATCH(B444,B445:B$630,0),TRUE, FALSE)</f>
        <v>#N/A</v>
      </c>
    </row>
    <row r="445" spans="1:31" s="16" customFormat="1">
      <c r="A445" s="31">
        <v>12</v>
      </c>
      <c r="B445" s="47" t="str">
        <f t="shared" si="16"/>
        <v>Fane AXA 12-8</v>
      </c>
      <c r="C445" s="31" t="s">
        <v>974</v>
      </c>
      <c r="D445" s="31" t="s">
        <v>555</v>
      </c>
      <c r="E445" s="33" t="s">
        <v>556</v>
      </c>
      <c r="F445" s="31"/>
      <c r="G445" s="31">
        <v>8</v>
      </c>
      <c r="H445" s="31">
        <v>100</v>
      </c>
      <c r="I445" s="31">
        <v>101</v>
      </c>
      <c r="J445" s="31"/>
      <c r="K445" s="31">
        <v>85</v>
      </c>
      <c r="L445" s="31"/>
      <c r="M445" s="31"/>
      <c r="N445" s="31"/>
      <c r="O445" s="31"/>
      <c r="P445" s="31"/>
      <c r="W445" s="16" t="s">
        <v>1562</v>
      </c>
      <c r="X445" s="36">
        <v>41431</v>
      </c>
      <c r="Z445" s="16">
        <v>0</v>
      </c>
      <c r="AA445" s="30" t="s">
        <v>3636</v>
      </c>
      <c r="AB445" s="30" t="s">
        <v>3632</v>
      </c>
      <c r="AE445" s="1" t="e">
        <f>IF(MATCH(B445,B446:B$630,0),TRUE, FALSE)</f>
        <v>#N/A</v>
      </c>
    </row>
    <row r="446" spans="1:31" s="16" customFormat="1">
      <c r="A446" s="31">
        <v>15</v>
      </c>
      <c r="B446" s="47" t="str">
        <f t="shared" si="16"/>
        <v>Fane AXA 15-300B-8</v>
      </c>
      <c r="C446" s="31" t="s">
        <v>974</v>
      </c>
      <c r="D446" s="31" t="s">
        <v>557</v>
      </c>
      <c r="E446" s="33" t="s">
        <v>558</v>
      </c>
      <c r="F446" s="31"/>
      <c r="G446" s="31">
        <v>8</v>
      </c>
      <c r="H446" s="31">
        <v>300</v>
      </c>
      <c r="I446" s="31">
        <v>100</v>
      </c>
      <c r="J446" s="31"/>
      <c r="K446" s="31">
        <v>49</v>
      </c>
      <c r="L446" s="31"/>
      <c r="M446" s="31"/>
      <c r="N446" s="31"/>
      <c r="O446" s="31"/>
      <c r="P446" s="31"/>
      <c r="W446" s="16" t="s">
        <v>1562</v>
      </c>
      <c r="X446" s="35">
        <v>41431</v>
      </c>
      <c r="Z446" s="16">
        <v>0</v>
      </c>
      <c r="AA446" s="30" t="s">
        <v>3636</v>
      </c>
      <c r="AB446" s="30" t="s">
        <v>3632</v>
      </c>
      <c r="AE446" s="1" t="e">
        <f>IF(MATCH(B446,B447:B$630,0),TRUE, FALSE)</f>
        <v>#N/A</v>
      </c>
    </row>
    <row r="447" spans="1:31" s="16" customFormat="1">
      <c r="A447" s="31">
        <v>12</v>
      </c>
      <c r="B447" s="47" t="str">
        <f t="shared" si="16"/>
        <v>Fane 12L-8</v>
      </c>
      <c r="C447" s="31" t="s">
        <v>974</v>
      </c>
      <c r="D447" s="31" t="s">
        <v>559</v>
      </c>
      <c r="E447" s="33" t="s">
        <v>560</v>
      </c>
      <c r="F447" s="31"/>
      <c r="G447" s="31">
        <v>8</v>
      </c>
      <c r="H447" s="31">
        <v>200</v>
      </c>
      <c r="I447" s="31">
        <v>200</v>
      </c>
      <c r="J447" s="31"/>
      <c r="K447" s="31">
        <v>49</v>
      </c>
      <c r="L447" s="31"/>
      <c r="M447" s="31"/>
      <c r="N447" s="31"/>
      <c r="O447" s="31"/>
      <c r="P447" s="31"/>
      <c r="W447" s="16" t="s">
        <v>1562</v>
      </c>
      <c r="X447" s="36">
        <v>41431</v>
      </c>
      <c r="Z447" s="16">
        <v>0</v>
      </c>
      <c r="AA447" s="30" t="s">
        <v>3633</v>
      </c>
      <c r="AB447" s="30" t="s">
        <v>3632</v>
      </c>
      <c r="AE447" s="1" t="e">
        <f>IF(MATCH(B447,B448:B$630,0),TRUE, FALSE)</f>
        <v>#N/A</v>
      </c>
    </row>
    <row r="448" spans="1:31" s="16" customFormat="1">
      <c r="A448" s="31">
        <v>5</v>
      </c>
      <c r="B448" s="47" t="str">
        <f t="shared" si="16"/>
        <v>Galaxy Audio S5N-8</v>
      </c>
      <c r="C448" s="31" t="s">
        <v>561</v>
      </c>
      <c r="D448" s="31" t="s">
        <v>562</v>
      </c>
      <c r="E448" s="33" t="s">
        <v>563</v>
      </c>
      <c r="F448" s="31"/>
      <c r="G448" s="31">
        <v>8</v>
      </c>
      <c r="H448" s="31">
        <v>100</v>
      </c>
      <c r="I448" s="31">
        <v>91</v>
      </c>
      <c r="J448" s="31"/>
      <c r="K448" s="31">
        <v>128</v>
      </c>
      <c r="L448" s="31">
        <v>1.89</v>
      </c>
      <c r="M448" s="31">
        <v>0.42</v>
      </c>
      <c r="N448" s="31">
        <v>0.66</v>
      </c>
      <c r="O448" s="31">
        <v>1.1399999999999999</v>
      </c>
      <c r="P448" s="31"/>
      <c r="W448" s="16" t="s">
        <v>1562</v>
      </c>
      <c r="X448" s="35">
        <v>41431</v>
      </c>
      <c r="Z448" s="16">
        <v>0</v>
      </c>
      <c r="AA448" s="30" t="s">
        <v>3637</v>
      </c>
      <c r="AB448" s="30" t="s">
        <v>3632</v>
      </c>
      <c r="AE448" s="1" t="e">
        <f>IF(MATCH(B448,B449:B$630,0),TRUE, FALSE)</f>
        <v>#N/A</v>
      </c>
    </row>
    <row r="449" spans="1:31" s="16" customFormat="1">
      <c r="A449" s="31">
        <v>5</v>
      </c>
      <c r="B449" s="47" t="str">
        <f t="shared" si="16"/>
        <v>Galaxy Audio S5N-16</v>
      </c>
      <c r="C449" s="31" t="s">
        <v>561</v>
      </c>
      <c r="D449" s="31" t="s">
        <v>564</v>
      </c>
      <c r="E449" s="33" t="s">
        <v>565</v>
      </c>
      <c r="F449" s="31"/>
      <c r="G449" s="31">
        <v>16</v>
      </c>
      <c r="H449" s="31">
        <v>100</v>
      </c>
      <c r="I449" s="31">
        <v>95</v>
      </c>
      <c r="J449" s="31"/>
      <c r="K449" s="31">
        <v>140</v>
      </c>
      <c r="L449" s="31">
        <v>2.25</v>
      </c>
      <c r="M449" s="31">
        <v>0.39</v>
      </c>
      <c r="N449" s="31">
        <v>0.72</v>
      </c>
      <c r="O449" s="31">
        <v>0.83</v>
      </c>
      <c r="P449" s="31"/>
      <c r="W449" s="16" t="s">
        <v>1562</v>
      </c>
      <c r="X449" s="36">
        <v>41431</v>
      </c>
      <c r="Z449" s="16">
        <v>0</v>
      </c>
      <c r="AA449" s="30" t="s">
        <v>3637</v>
      </c>
      <c r="AB449" s="30" t="s">
        <v>3632</v>
      </c>
      <c r="AE449" s="1" t="e">
        <f>IF(MATCH(B449,B450:B$630,0),TRUE, FALSE)</f>
        <v>#N/A</v>
      </c>
    </row>
    <row r="450" spans="1:31" s="16" customFormat="1" ht="30">
      <c r="A450" s="31">
        <v>6.5</v>
      </c>
      <c r="B450" s="47" t="str">
        <f t="shared" si="16"/>
        <v>Galaxy Audio SW6.5</v>
      </c>
      <c r="C450" s="31" t="s">
        <v>561</v>
      </c>
      <c r="D450" s="31" t="s">
        <v>566</v>
      </c>
      <c r="E450" s="33" t="s">
        <v>567</v>
      </c>
      <c r="F450" s="31"/>
      <c r="G450" s="31">
        <v>4</v>
      </c>
      <c r="H450" s="31">
        <v>155</v>
      </c>
      <c r="I450" s="31">
        <v>88</v>
      </c>
      <c r="J450" s="31"/>
      <c r="K450" s="31">
        <v>46</v>
      </c>
      <c r="L450" s="31">
        <v>20.399999999999999</v>
      </c>
      <c r="M450" s="31">
        <v>0.27</v>
      </c>
      <c r="N450" s="31">
        <v>0.28999999999999998</v>
      </c>
      <c r="O450" s="31">
        <v>3.05</v>
      </c>
      <c r="P450" s="31"/>
      <c r="W450" s="16" t="s">
        <v>1562</v>
      </c>
      <c r="X450" s="35">
        <v>41431</v>
      </c>
      <c r="Z450" s="16">
        <v>0</v>
      </c>
      <c r="AA450" s="30" t="s">
        <v>3638</v>
      </c>
      <c r="AB450" s="30" t="s">
        <v>3639</v>
      </c>
      <c r="AE450" s="1" t="e">
        <f>IF(MATCH(B450,B451:B$630,0),TRUE, FALSE)</f>
        <v>#N/A</v>
      </c>
    </row>
    <row r="451" spans="1:31" s="16" customFormat="1" ht="30">
      <c r="A451" s="31">
        <v>6.5</v>
      </c>
      <c r="B451" s="47" t="str">
        <f t="shared" si="16"/>
        <v>MCM Audio Select 55-1170</v>
      </c>
      <c r="C451" s="31" t="s">
        <v>568</v>
      </c>
      <c r="D451" s="31" t="s">
        <v>569</v>
      </c>
      <c r="E451" s="33" t="s">
        <v>569</v>
      </c>
      <c r="F451" s="31"/>
      <c r="G451" s="31">
        <v>8</v>
      </c>
      <c r="H451" s="31">
        <v>45</v>
      </c>
      <c r="I451" s="31">
        <v>90</v>
      </c>
      <c r="J451" s="31"/>
      <c r="K451" s="31">
        <v>40</v>
      </c>
      <c r="L451" s="31">
        <v>30.48</v>
      </c>
      <c r="M451" s="31">
        <v>0.5</v>
      </c>
      <c r="N451" s="31">
        <v>0.67</v>
      </c>
      <c r="O451" s="31">
        <v>2</v>
      </c>
      <c r="P451" s="31"/>
      <c r="W451" s="16" t="s">
        <v>1562</v>
      </c>
      <c r="X451" s="36">
        <v>41431</v>
      </c>
      <c r="Z451" s="16">
        <v>0</v>
      </c>
      <c r="AA451" s="30"/>
      <c r="AB451" s="30" t="s">
        <v>3640</v>
      </c>
      <c r="AE451" s="1" t="e">
        <f>IF(MATCH(B451,B452:B$630,0),TRUE, FALSE)</f>
        <v>#N/A</v>
      </c>
    </row>
    <row r="452" spans="1:31" s="16" customFormat="1" ht="30">
      <c r="A452" s="31">
        <v>6.5</v>
      </c>
      <c r="B452" s="47" t="str">
        <f t="shared" si="16"/>
        <v>MCM Audio Select 55-1185</v>
      </c>
      <c r="C452" s="31" t="s">
        <v>568</v>
      </c>
      <c r="D452" s="31" t="s">
        <v>570</v>
      </c>
      <c r="E452" s="33" t="s">
        <v>570</v>
      </c>
      <c r="F452" s="31"/>
      <c r="G452" s="31">
        <v>8</v>
      </c>
      <c r="H452" s="31">
        <v>45</v>
      </c>
      <c r="I452" s="31">
        <v>87</v>
      </c>
      <c r="J452" s="31"/>
      <c r="K452" s="31">
        <v>40</v>
      </c>
      <c r="L452" s="31">
        <v>29.65</v>
      </c>
      <c r="M452" s="31">
        <v>0.5</v>
      </c>
      <c r="N452" s="31">
        <v>0.66</v>
      </c>
      <c r="O452" s="31">
        <v>2.0699999999999998</v>
      </c>
      <c r="P452" s="31"/>
      <c r="W452" s="16" t="s">
        <v>1562</v>
      </c>
      <c r="X452" s="35">
        <v>41431</v>
      </c>
      <c r="Z452" s="16">
        <v>0</v>
      </c>
      <c r="AA452" s="30" t="s">
        <v>3641</v>
      </c>
      <c r="AB452" s="30" t="s">
        <v>3640</v>
      </c>
      <c r="AE452" s="1" t="e">
        <f>IF(MATCH(B452,B453:B$630,0),TRUE, FALSE)</f>
        <v>#N/A</v>
      </c>
    </row>
    <row r="453" spans="1:31" s="16" customFormat="1" ht="30">
      <c r="A453" s="31">
        <v>8</v>
      </c>
      <c r="B453" s="47" t="str">
        <f t="shared" si="16"/>
        <v>MCM Audio Select 55-1190</v>
      </c>
      <c r="C453" s="31" t="s">
        <v>568</v>
      </c>
      <c r="D453" s="31" t="s">
        <v>571</v>
      </c>
      <c r="E453" s="33" t="s">
        <v>571</v>
      </c>
      <c r="F453" s="31"/>
      <c r="G453" s="31">
        <v>8</v>
      </c>
      <c r="H453" s="31">
        <v>70</v>
      </c>
      <c r="I453" s="31">
        <v>87</v>
      </c>
      <c r="J453" s="31"/>
      <c r="K453" s="31">
        <v>31</v>
      </c>
      <c r="L453" s="31">
        <v>65.760000000000005</v>
      </c>
      <c r="M453" s="31">
        <v>0.55000000000000004</v>
      </c>
      <c r="N453" s="31">
        <v>0.77</v>
      </c>
      <c r="O453" s="31">
        <v>1.89</v>
      </c>
      <c r="P453" s="31"/>
      <c r="W453" s="16" t="s">
        <v>1562</v>
      </c>
      <c r="X453" s="36">
        <v>41431</v>
      </c>
      <c r="Z453" s="16">
        <v>0</v>
      </c>
      <c r="AA453" s="30" t="s">
        <v>3641</v>
      </c>
      <c r="AB453" s="30" t="s">
        <v>3640</v>
      </c>
      <c r="AE453" s="1" t="e">
        <f>IF(MATCH(B453,B454:B$630,0),TRUE, FALSE)</f>
        <v>#N/A</v>
      </c>
    </row>
    <row r="454" spans="1:31" s="16" customFormat="1" ht="30">
      <c r="A454" s="31">
        <v>8</v>
      </c>
      <c r="B454" s="47" t="str">
        <f t="shared" si="16"/>
        <v>MCM Audio Select 55-1195</v>
      </c>
      <c r="C454" s="31" t="s">
        <v>568</v>
      </c>
      <c r="D454" s="31" t="s">
        <v>572</v>
      </c>
      <c r="E454" s="33" t="s">
        <v>572</v>
      </c>
      <c r="F454" s="31"/>
      <c r="G454" s="31">
        <v>8</v>
      </c>
      <c r="H454" s="31">
        <v>70</v>
      </c>
      <c r="I454" s="31">
        <v>89</v>
      </c>
      <c r="J454" s="31"/>
      <c r="K454" s="31">
        <v>40</v>
      </c>
      <c r="L454" s="31">
        <v>52.9</v>
      </c>
      <c r="M454" s="31">
        <v>0.59</v>
      </c>
      <c r="N454" s="31">
        <v>0.82</v>
      </c>
      <c r="O454" s="31">
        <v>1.99</v>
      </c>
      <c r="P454" s="31"/>
      <c r="W454" s="16" t="s">
        <v>1562</v>
      </c>
      <c r="X454" s="35">
        <v>41431</v>
      </c>
      <c r="Z454" s="16">
        <v>0</v>
      </c>
      <c r="AA454" s="30" t="s">
        <v>3641</v>
      </c>
      <c r="AB454" s="30" t="s">
        <v>3640</v>
      </c>
      <c r="AE454" s="1" t="e">
        <f>IF(MATCH(B454,B455:B$630,0),TRUE, FALSE)</f>
        <v>#N/A</v>
      </c>
    </row>
    <row r="455" spans="1:31" s="16" customFormat="1" ht="30">
      <c r="A455" s="31">
        <v>5.25</v>
      </c>
      <c r="B455" s="47" t="str">
        <f t="shared" si="16"/>
        <v>MCM Audio Select 55-1205</v>
      </c>
      <c r="C455" s="31" t="s">
        <v>568</v>
      </c>
      <c r="D455" s="31" t="s">
        <v>573</v>
      </c>
      <c r="E455" s="33" t="s">
        <v>573</v>
      </c>
      <c r="F455" s="31"/>
      <c r="G455" s="31">
        <v>8</v>
      </c>
      <c r="H455" s="31">
        <v>60</v>
      </c>
      <c r="I455" s="31">
        <v>91</v>
      </c>
      <c r="J455" s="31"/>
      <c r="K455" s="31">
        <v>65</v>
      </c>
      <c r="L455" s="31">
        <v>11</v>
      </c>
      <c r="M455" s="31">
        <v>0.77</v>
      </c>
      <c r="N455" s="31">
        <v>0.97</v>
      </c>
      <c r="O455" s="31">
        <v>3.71</v>
      </c>
      <c r="P455" s="31"/>
      <c r="W455" s="16" t="s">
        <v>1562</v>
      </c>
      <c r="X455" s="36">
        <v>41431</v>
      </c>
      <c r="Z455" s="16">
        <v>0</v>
      </c>
      <c r="AA455" s="30" t="s">
        <v>3642</v>
      </c>
      <c r="AB455" s="30" t="s">
        <v>3643</v>
      </c>
      <c r="AE455" s="1" t="e">
        <f>IF(MATCH(B455,B456:B$630,0),TRUE, FALSE)</f>
        <v>#N/A</v>
      </c>
    </row>
    <row r="456" spans="1:31" s="16" customFormat="1" ht="30">
      <c r="A456" s="31">
        <v>10</v>
      </c>
      <c r="B456" s="47" t="str">
        <f t="shared" si="16"/>
        <v>MCM Audio Select 55-1215</v>
      </c>
      <c r="C456" s="31" t="s">
        <v>568</v>
      </c>
      <c r="D456" s="31" t="s">
        <v>574</v>
      </c>
      <c r="E456" s="33" t="s">
        <v>574</v>
      </c>
      <c r="F456" s="31"/>
      <c r="G456" s="31">
        <v>8</v>
      </c>
      <c r="H456" s="31">
        <v>85</v>
      </c>
      <c r="I456" s="31">
        <v>94</v>
      </c>
      <c r="J456" s="31"/>
      <c r="K456" s="31">
        <v>30</v>
      </c>
      <c r="L456" s="31">
        <v>90.05</v>
      </c>
      <c r="M456" s="31">
        <v>0.53</v>
      </c>
      <c r="N456" s="31">
        <v>0.7</v>
      </c>
      <c r="O456" s="31">
        <v>2.17</v>
      </c>
      <c r="P456" s="31"/>
      <c r="W456" s="16" t="s">
        <v>1562</v>
      </c>
      <c r="X456" s="35">
        <v>41431</v>
      </c>
      <c r="Z456" s="16">
        <v>0</v>
      </c>
      <c r="AA456" s="30" t="s">
        <v>3642</v>
      </c>
      <c r="AB456" s="30" t="s">
        <v>3640</v>
      </c>
      <c r="AE456" s="1" t="e">
        <f>IF(MATCH(B456,B457:B$630,0),TRUE, FALSE)</f>
        <v>#N/A</v>
      </c>
    </row>
    <row r="457" spans="1:31" s="16" customFormat="1" ht="30">
      <c r="A457" s="31">
        <v>12</v>
      </c>
      <c r="B457" s="47" t="str">
        <f t="shared" si="16"/>
        <v>MCM Audio Select 55-1220</v>
      </c>
      <c r="C457" s="31" t="s">
        <v>568</v>
      </c>
      <c r="D457" s="31" t="s">
        <v>575</v>
      </c>
      <c r="E457" s="33" t="s">
        <v>575</v>
      </c>
      <c r="F457" s="31"/>
      <c r="G457" s="31">
        <v>8</v>
      </c>
      <c r="H457" s="31">
        <v>100</v>
      </c>
      <c r="I457" s="31">
        <v>98</v>
      </c>
      <c r="J457" s="31"/>
      <c r="K457" s="31">
        <v>26</v>
      </c>
      <c r="L457" s="31">
        <v>175.88</v>
      </c>
      <c r="M457" s="31">
        <v>0.3</v>
      </c>
      <c r="N457" s="31">
        <v>0.34</v>
      </c>
      <c r="O457" s="31">
        <v>2.33</v>
      </c>
      <c r="P457" s="31"/>
      <c r="W457" s="16" t="s">
        <v>1562</v>
      </c>
      <c r="X457" s="36">
        <v>41431</v>
      </c>
      <c r="Z457" s="16">
        <v>0</v>
      </c>
      <c r="AA457" s="30" t="s">
        <v>3642</v>
      </c>
      <c r="AB457" s="30" t="s">
        <v>3640</v>
      </c>
      <c r="AE457" s="1" t="e">
        <f>IF(MATCH(B457,B458:B$630,0),TRUE, FALSE)</f>
        <v>#N/A</v>
      </c>
    </row>
    <row r="458" spans="1:31" s="16" customFormat="1" ht="30">
      <c r="A458" s="31">
        <v>8</v>
      </c>
      <c r="B458" s="47" t="str">
        <f t="shared" si="16"/>
        <v>MCM Audio Select 55-1240</v>
      </c>
      <c r="C458" s="31" t="s">
        <v>568</v>
      </c>
      <c r="D458" s="31" t="s">
        <v>576</v>
      </c>
      <c r="E458" s="33" t="s">
        <v>576</v>
      </c>
      <c r="F458" s="31"/>
      <c r="G458" s="31">
        <v>8</v>
      </c>
      <c r="H458" s="31">
        <v>40</v>
      </c>
      <c r="I458" s="31">
        <v>91</v>
      </c>
      <c r="J458" s="31"/>
      <c r="K458" s="31">
        <v>40</v>
      </c>
      <c r="L458" s="31">
        <v>61.05</v>
      </c>
      <c r="M458" s="31">
        <v>0.74</v>
      </c>
      <c r="N458" s="31">
        <v>0.96</v>
      </c>
      <c r="O458" s="31">
        <v>3.22</v>
      </c>
      <c r="P458" s="31"/>
      <c r="W458" s="16" t="s">
        <v>1562</v>
      </c>
      <c r="X458" s="35">
        <v>41431</v>
      </c>
      <c r="Z458" s="16">
        <v>0</v>
      </c>
      <c r="AA458" s="30" t="s">
        <v>3644</v>
      </c>
      <c r="AB458" s="30" t="s">
        <v>3640</v>
      </c>
      <c r="AE458" s="1" t="e">
        <f>IF(MATCH(B458,B459:B$630,0),TRUE, FALSE)</f>
        <v>#N/A</v>
      </c>
    </row>
    <row r="459" spans="1:31" s="16" customFormat="1" ht="30">
      <c r="A459" s="31">
        <v>10</v>
      </c>
      <c r="B459" s="47" t="str">
        <f t="shared" si="16"/>
        <v>MCM Audio Select 55-1250</v>
      </c>
      <c r="C459" s="31" t="s">
        <v>568</v>
      </c>
      <c r="D459" s="31" t="s">
        <v>577</v>
      </c>
      <c r="E459" s="33" t="s">
        <v>577</v>
      </c>
      <c r="F459" s="31"/>
      <c r="G459" s="31">
        <v>8</v>
      </c>
      <c r="H459" s="31">
        <v>70</v>
      </c>
      <c r="I459" s="31">
        <v>94</v>
      </c>
      <c r="J459" s="31"/>
      <c r="K459" s="31">
        <v>35</v>
      </c>
      <c r="L459" s="31">
        <v>105.84</v>
      </c>
      <c r="M459" s="31">
        <v>0.57999999999999996</v>
      </c>
      <c r="N459" s="31">
        <v>0.87</v>
      </c>
      <c r="O459" s="31">
        <v>1.76</v>
      </c>
      <c r="P459" s="31"/>
      <c r="W459" s="16" t="s">
        <v>1562</v>
      </c>
      <c r="X459" s="36">
        <v>41431</v>
      </c>
      <c r="Z459" s="16">
        <v>0</v>
      </c>
      <c r="AA459" s="30" t="s">
        <v>3644</v>
      </c>
      <c r="AB459" s="30" t="s">
        <v>3640</v>
      </c>
      <c r="AE459" s="1" t="e">
        <f>IF(MATCH(B459,B460:B$630,0),TRUE, FALSE)</f>
        <v>#N/A</v>
      </c>
    </row>
    <row r="460" spans="1:31" s="16" customFormat="1" ht="30">
      <c r="A460" s="31">
        <v>12</v>
      </c>
      <c r="B460" s="47" t="str">
        <f t="shared" si="16"/>
        <v>MCM Audio Select 55-1255</v>
      </c>
      <c r="C460" s="31" t="s">
        <v>568</v>
      </c>
      <c r="D460" s="31" t="s">
        <v>578</v>
      </c>
      <c r="E460" s="33" t="s">
        <v>578</v>
      </c>
      <c r="F460" s="31"/>
      <c r="G460" s="31">
        <v>8</v>
      </c>
      <c r="H460" s="31">
        <v>70</v>
      </c>
      <c r="I460" s="31">
        <v>97</v>
      </c>
      <c r="J460" s="31"/>
      <c r="K460" s="31">
        <v>35</v>
      </c>
      <c r="L460" s="31">
        <v>197.62</v>
      </c>
      <c r="M460" s="31">
        <v>0.55000000000000004</v>
      </c>
      <c r="N460" s="31">
        <v>0.76</v>
      </c>
      <c r="O460" s="31">
        <v>2.0499999999999998</v>
      </c>
      <c r="P460" s="31"/>
      <c r="W460" s="16" t="s">
        <v>1562</v>
      </c>
      <c r="X460" s="35">
        <v>41431</v>
      </c>
      <c r="Z460" s="16">
        <v>0</v>
      </c>
      <c r="AA460" s="30" t="s">
        <v>3644</v>
      </c>
      <c r="AB460" s="30" t="s">
        <v>3640</v>
      </c>
      <c r="AE460" s="1" t="e">
        <f>IF(MATCH(B460,B461:B$630,0),TRUE, FALSE)</f>
        <v>#N/A</v>
      </c>
    </row>
    <row r="461" spans="1:31" s="16" customFormat="1" ht="30">
      <c r="A461" s="31">
        <v>8</v>
      </c>
      <c r="B461" s="47" t="str">
        <f t="shared" si="16"/>
        <v>MCM Audio Select 55-1295</v>
      </c>
      <c r="C461" s="31" t="s">
        <v>568</v>
      </c>
      <c r="D461" s="31" t="s">
        <v>579</v>
      </c>
      <c r="E461" s="33" t="s">
        <v>579</v>
      </c>
      <c r="F461" s="31"/>
      <c r="G461" s="31">
        <v>8</v>
      </c>
      <c r="H461" s="31">
        <v>60</v>
      </c>
      <c r="I461" s="31">
        <v>89</v>
      </c>
      <c r="J461" s="31"/>
      <c r="K461" s="31">
        <v>60</v>
      </c>
      <c r="L461" s="31">
        <v>22.41</v>
      </c>
      <c r="M461" s="31">
        <v>0.91</v>
      </c>
      <c r="N461" s="31">
        <v>1.1200000000000001</v>
      </c>
      <c r="O461" s="31">
        <v>4.7300000000000004</v>
      </c>
      <c r="P461" s="31"/>
      <c r="W461" s="16" t="s">
        <v>1562</v>
      </c>
      <c r="X461" s="36">
        <v>41431</v>
      </c>
      <c r="Z461" s="16">
        <v>0</v>
      </c>
      <c r="AA461" s="30" t="s">
        <v>3645</v>
      </c>
      <c r="AB461" s="30" t="s">
        <v>3646</v>
      </c>
      <c r="AE461" s="1" t="e">
        <f>IF(MATCH(B461,B462:B$630,0),TRUE, FALSE)</f>
        <v>#N/A</v>
      </c>
    </row>
    <row r="462" spans="1:31" s="16" customFormat="1" ht="30">
      <c r="A462" s="31">
        <v>10</v>
      </c>
      <c r="B462" s="47" t="str">
        <f t="shared" si="16"/>
        <v>MCM Audio Select 55-1300</v>
      </c>
      <c r="C462" s="31" t="s">
        <v>568</v>
      </c>
      <c r="D462" s="31" t="s">
        <v>580</v>
      </c>
      <c r="E462" s="33" t="s">
        <v>580</v>
      </c>
      <c r="F462" s="31"/>
      <c r="G462" s="31">
        <v>8</v>
      </c>
      <c r="H462" s="31">
        <v>70</v>
      </c>
      <c r="I462" s="31">
        <v>90</v>
      </c>
      <c r="J462" s="31"/>
      <c r="K462" s="31">
        <v>45</v>
      </c>
      <c r="L462" s="31">
        <v>71.34</v>
      </c>
      <c r="M462" s="31">
        <v>0.87</v>
      </c>
      <c r="N462" s="31">
        <v>1.07</v>
      </c>
      <c r="O462" s="31">
        <v>4.7300000000000004</v>
      </c>
      <c r="P462" s="31"/>
      <c r="W462" s="16" t="s">
        <v>1562</v>
      </c>
      <c r="X462" s="35">
        <v>41431</v>
      </c>
      <c r="Z462" s="16">
        <v>0</v>
      </c>
      <c r="AA462" s="30" t="s">
        <v>3645</v>
      </c>
      <c r="AB462" s="30" t="s">
        <v>3646</v>
      </c>
      <c r="AE462" s="1" t="e">
        <f>IF(MATCH(B462,B463:B$630,0),TRUE, FALSE)</f>
        <v>#N/A</v>
      </c>
    </row>
    <row r="463" spans="1:31" s="16" customFormat="1" ht="30">
      <c r="A463" s="31">
        <v>12</v>
      </c>
      <c r="B463" s="47" t="str">
        <f t="shared" si="16"/>
        <v>MCM Audio Select 55-1305</v>
      </c>
      <c r="C463" s="31" t="s">
        <v>568</v>
      </c>
      <c r="D463" s="31" t="s">
        <v>581</v>
      </c>
      <c r="E463" s="33" t="s">
        <v>581</v>
      </c>
      <c r="F463" s="31"/>
      <c r="G463" s="31">
        <v>8</v>
      </c>
      <c r="H463" s="31">
        <v>70</v>
      </c>
      <c r="I463" s="31">
        <v>90</v>
      </c>
      <c r="J463" s="31"/>
      <c r="K463" s="31">
        <v>40</v>
      </c>
      <c r="L463" s="31">
        <v>134.04</v>
      </c>
      <c r="M463" s="31">
        <v>0.99</v>
      </c>
      <c r="N463" s="31">
        <v>1.4</v>
      </c>
      <c r="O463" s="31">
        <v>3.37</v>
      </c>
      <c r="P463" s="31"/>
      <c r="W463" s="16" t="s">
        <v>1562</v>
      </c>
      <c r="X463" s="36">
        <v>41431</v>
      </c>
      <c r="Z463" s="16">
        <v>0</v>
      </c>
      <c r="AA463" s="30" t="s">
        <v>3645</v>
      </c>
      <c r="AB463" s="30" t="s">
        <v>3646</v>
      </c>
      <c r="AE463" s="1" t="e">
        <f>IF(MATCH(B463,B464:B$630,0),TRUE, FALSE)</f>
        <v>#N/A</v>
      </c>
    </row>
    <row r="464" spans="1:31" s="16" customFormat="1" ht="30">
      <c r="A464" s="31">
        <v>8</v>
      </c>
      <c r="B464" s="47" t="str">
        <f t="shared" si="16"/>
        <v>MCM Audio Select 55-1455</v>
      </c>
      <c r="C464" s="31" t="s">
        <v>568</v>
      </c>
      <c r="D464" s="31" t="s">
        <v>582</v>
      </c>
      <c r="E464" s="33" t="s">
        <v>582</v>
      </c>
      <c r="F464" s="31"/>
      <c r="G464" s="31" t="s">
        <v>583</v>
      </c>
      <c r="H464" s="31" t="s">
        <v>584</v>
      </c>
      <c r="I464" s="31">
        <v>89</v>
      </c>
      <c r="J464" s="31"/>
      <c r="K464" s="31">
        <v>30</v>
      </c>
      <c r="L464" s="31">
        <v>56.8</v>
      </c>
      <c r="M464" s="31">
        <v>0.35</v>
      </c>
      <c r="N464" s="31">
        <v>0.4</v>
      </c>
      <c r="O464" s="31">
        <v>3.21</v>
      </c>
      <c r="P464" s="31"/>
      <c r="W464" s="16" t="s">
        <v>1562</v>
      </c>
      <c r="X464" s="35">
        <v>41431</v>
      </c>
      <c r="Z464" s="16">
        <v>0</v>
      </c>
      <c r="AA464" s="30" t="s">
        <v>3647</v>
      </c>
      <c r="AB464" s="30" t="s">
        <v>3643</v>
      </c>
      <c r="AE464" s="1" t="e">
        <f>IF(MATCH(B464,B465:B$630,0),TRUE, FALSE)</f>
        <v>#N/A</v>
      </c>
    </row>
    <row r="465" spans="1:31" s="16" customFormat="1" ht="30">
      <c r="A465" s="31">
        <v>12</v>
      </c>
      <c r="B465" s="47" t="str">
        <f t="shared" si="16"/>
        <v>MCM Audio Select 55-1465</v>
      </c>
      <c r="C465" s="31" t="s">
        <v>568</v>
      </c>
      <c r="D465" s="31" t="s">
        <v>585</v>
      </c>
      <c r="E465" s="33" t="s">
        <v>585</v>
      </c>
      <c r="F465" s="31"/>
      <c r="G465" s="31" t="s">
        <v>583</v>
      </c>
      <c r="H465" s="31" t="s">
        <v>586</v>
      </c>
      <c r="I465" s="31">
        <v>93</v>
      </c>
      <c r="J465" s="31"/>
      <c r="K465" s="31">
        <v>25</v>
      </c>
      <c r="L465" s="31">
        <v>203.81</v>
      </c>
      <c r="M465" s="31">
        <v>0.3</v>
      </c>
      <c r="N465" s="31">
        <v>0.32</v>
      </c>
      <c r="O465" s="31">
        <v>3.13</v>
      </c>
      <c r="P465" s="31"/>
      <c r="W465" s="16" t="s">
        <v>1562</v>
      </c>
      <c r="X465" s="36">
        <v>41431</v>
      </c>
      <c r="Z465" s="16">
        <v>0</v>
      </c>
      <c r="AA465" s="30" t="s">
        <v>3647</v>
      </c>
      <c r="AB465" s="30" t="s">
        <v>3643</v>
      </c>
      <c r="AE465" s="1" t="e">
        <f>IF(MATCH(B465,B466:B$630,0),TRUE, FALSE)</f>
        <v>#N/A</v>
      </c>
    </row>
    <row r="466" spans="1:31" s="16" customFormat="1" ht="30">
      <c r="A466" s="31">
        <v>6.5</v>
      </c>
      <c r="B466" s="47" t="str">
        <f t="shared" si="16"/>
        <v>MCM Audio Select 55-1515</v>
      </c>
      <c r="C466" s="31" t="s">
        <v>568</v>
      </c>
      <c r="D466" s="31" t="s">
        <v>587</v>
      </c>
      <c r="E466" s="33" t="s">
        <v>587</v>
      </c>
      <c r="F466" s="31"/>
      <c r="G466" s="31">
        <v>4</v>
      </c>
      <c r="H466" s="31">
        <v>40</v>
      </c>
      <c r="I466" s="31">
        <v>90</v>
      </c>
      <c r="J466" s="31"/>
      <c r="K466" s="31">
        <v>40</v>
      </c>
      <c r="L466" s="31">
        <v>32.07</v>
      </c>
      <c r="M466" s="31">
        <v>0.26</v>
      </c>
      <c r="N466" s="31">
        <v>0.28000000000000003</v>
      </c>
      <c r="O466" s="31">
        <v>3.11</v>
      </c>
      <c r="P466" s="31"/>
      <c r="W466" s="16" t="s">
        <v>1562</v>
      </c>
      <c r="X466" s="35">
        <v>41431</v>
      </c>
      <c r="Z466" s="16">
        <v>0</v>
      </c>
      <c r="AA466" s="30" t="s">
        <v>3648</v>
      </c>
      <c r="AB466" s="30" t="s">
        <v>3643</v>
      </c>
      <c r="AE466" s="1" t="e">
        <f>IF(MATCH(B466,B467:B$630,0),TRUE, FALSE)</f>
        <v>#N/A</v>
      </c>
    </row>
    <row r="467" spans="1:31" s="16" customFormat="1" ht="30">
      <c r="A467" s="31">
        <v>8</v>
      </c>
      <c r="B467" s="47" t="str">
        <f t="shared" ref="B467:B530" si="17">CONCATENATE(C467,CHAR(32),D467)</f>
        <v>MCM Audio Select 55-1520</v>
      </c>
      <c r="C467" s="31" t="s">
        <v>568</v>
      </c>
      <c r="D467" s="31" t="s">
        <v>588</v>
      </c>
      <c r="E467" s="33" t="s">
        <v>588</v>
      </c>
      <c r="F467" s="31"/>
      <c r="G467" s="31">
        <v>4</v>
      </c>
      <c r="H467" s="31">
        <v>50</v>
      </c>
      <c r="I467" s="31">
        <v>91</v>
      </c>
      <c r="J467" s="31"/>
      <c r="K467" s="31">
        <v>35</v>
      </c>
      <c r="L467" s="31">
        <v>70.34</v>
      </c>
      <c r="M467" s="31">
        <v>0.31</v>
      </c>
      <c r="N467" s="31">
        <v>0.34</v>
      </c>
      <c r="O467" s="31">
        <v>3.11</v>
      </c>
      <c r="P467" s="31"/>
      <c r="W467" s="16" t="s">
        <v>1562</v>
      </c>
      <c r="X467" s="36">
        <v>41431</v>
      </c>
      <c r="Z467" s="16">
        <v>0</v>
      </c>
      <c r="AA467" s="30" t="s">
        <v>3648</v>
      </c>
      <c r="AB467" s="30" t="s">
        <v>3643</v>
      </c>
      <c r="AE467" s="1" t="e">
        <f>IF(MATCH(B467,B468:B$630,0),TRUE, FALSE)</f>
        <v>#N/A</v>
      </c>
    </row>
    <row r="468" spans="1:31" s="16" customFormat="1" ht="30">
      <c r="A468" s="31">
        <v>10</v>
      </c>
      <c r="B468" s="47" t="str">
        <f t="shared" si="17"/>
        <v>MCM Audio Select 55-1525</v>
      </c>
      <c r="C468" s="31" t="s">
        <v>568</v>
      </c>
      <c r="D468" s="31" t="s">
        <v>589</v>
      </c>
      <c r="E468" s="33" t="s">
        <v>589</v>
      </c>
      <c r="F468" s="31"/>
      <c r="G468" s="31">
        <v>4</v>
      </c>
      <c r="H468" s="31">
        <v>50</v>
      </c>
      <c r="I468" s="31">
        <v>91</v>
      </c>
      <c r="J468" s="31"/>
      <c r="K468" s="31">
        <v>28</v>
      </c>
      <c r="L468" s="31">
        <v>123.6</v>
      </c>
      <c r="M468" s="31">
        <v>0.25</v>
      </c>
      <c r="N468" s="31">
        <v>0.27</v>
      </c>
      <c r="O468" s="31">
        <v>3.8</v>
      </c>
      <c r="P468" s="31"/>
      <c r="W468" s="16" t="s">
        <v>1562</v>
      </c>
      <c r="X468" s="35">
        <v>41431</v>
      </c>
      <c r="Z468" s="16">
        <v>0</v>
      </c>
      <c r="AA468" s="30" t="s">
        <v>3648</v>
      </c>
      <c r="AB468" s="30" t="s">
        <v>3643</v>
      </c>
      <c r="AE468" s="1" t="e">
        <f>IF(MATCH(B468,B469:B$630,0),TRUE, FALSE)</f>
        <v>#N/A</v>
      </c>
    </row>
    <row r="469" spans="1:31" s="16" customFormat="1" ht="30">
      <c r="A469" s="31">
        <v>6.5</v>
      </c>
      <c r="B469" s="47" t="str">
        <f t="shared" si="17"/>
        <v>MCM Audio Select 55-1545</v>
      </c>
      <c r="C469" s="31" t="s">
        <v>568</v>
      </c>
      <c r="D469" s="31" t="s">
        <v>590</v>
      </c>
      <c r="E469" s="33" t="s">
        <v>590</v>
      </c>
      <c r="F469" s="31"/>
      <c r="G469" s="31">
        <v>8</v>
      </c>
      <c r="H469" s="31">
        <v>50</v>
      </c>
      <c r="I469" s="31">
        <v>86</v>
      </c>
      <c r="J469" s="31"/>
      <c r="K469" s="31">
        <v>35</v>
      </c>
      <c r="L469" s="31">
        <v>32.270000000000003</v>
      </c>
      <c r="M469" s="31">
        <v>0.39</v>
      </c>
      <c r="N469" s="31">
        <v>0.42</v>
      </c>
      <c r="O469" s="31">
        <v>32.270000000000003</v>
      </c>
      <c r="P469" s="31"/>
      <c r="W469" s="16" t="s">
        <v>1562</v>
      </c>
      <c r="X469" s="36">
        <v>41431</v>
      </c>
      <c r="Z469" s="16">
        <v>0</v>
      </c>
      <c r="AA469" s="30" t="s">
        <v>3649</v>
      </c>
      <c r="AB469" s="30" t="s">
        <v>3639</v>
      </c>
      <c r="AE469" s="1" t="e">
        <f>IF(MATCH(B469,B470:B$630,0),TRUE, FALSE)</f>
        <v>#N/A</v>
      </c>
    </row>
    <row r="470" spans="1:31" s="16" customFormat="1" ht="30">
      <c r="A470" s="31">
        <v>8</v>
      </c>
      <c r="B470" s="47" t="str">
        <f t="shared" si="17"/>
        <v>MCM Audio Select 55-1550</v>
      </c>
      <c r="C470" s="31" t="s">
        <v>568</v>
      </c>
      <c r="D470" s="31" t="s">
        <v>591</v>
      </c>
      <c r="E470" s="33" t="s">
        <v>591</v>
      </c>
      <c r="F470" s="31"/>
      <c r="G470" s="31">
        <v>8</v>
      </c>
      <c r="H470" s="31">
        <v>75</v>
      </c>
      <c r="I470" s="31">
        <v>90</v>
      </c>
      <c r="J470" s="31"/>
      <c r="K470" s="31">
        <v>30</v>
      </c>
      <c r="L470" s="31">
        <v>59.01</v>
      </c>
      <c r="M470" s="31">
        <v>0.35</v>
      </c>
      <c r="N470" s="31">
        <v>0.37</v>
      </c>
      <c r="O470" s="31">
        <v>4.7300000000000004</v>
      </c>
      <c r="P470" s="31"/>
      <c r="W470" s="16" t="s">
        <v>1562</v>
      </c>
      <c r="X470" s="35">
        <v>41431</v>
      </c>
      <c r="Z470" s="16">
        <v>0</v>
      </c>
      <c r="AA470" s="30" t="s">
        <v>3649</v>
      </c>
      <c r="AB470" s="30" t="s">
        <v>3639</v>
      </c>
      <c r="AE470" s="1" t="e">
        <f>IF(MATCH(B470,B471:B$630,0),TRUE, FALSE)</f>
        <v>#N/A</v>
      </c>
    </row>
    <row r="471" spans="1:31" s="16" customFormat="1" ht="30">
      <c r="A471" s="31">
        <v>10</v>
      </c>
      <c r="B471" s="47" t="str">
        <f t="shared" si="17"/>
        <v>MCM Audio Select 55-1555</v>
      </c>
      <c r="C471" s="31" t="s">
        <v>568</v>
      </c>
      <c r="D471" s="31" t="s">
        <v>592</v>
      </c>
      <c r="E471" s="33" t="s">
        <v>592</v>
      </c>
      <c r="F471" s="31"/>
      <c r="G471" s="31">
        <v>8</v>
      </c>
      <c r="H471" s="31">
        <v>100</v>
      </c>
      <c r="I471" s="31">
        <v>91</v>
      </c>
      <c r="J471" s="31"/>
      <c r="K471" s="31">
        <v>38</v>
      </c>
      <c r="L471" s="31">
        <v>44.9</v>
      </c>
      <c r="M471" s="31">
        <v>0.39</v>
      </c>
      <c r="N471" s="31">
        <v>0.42</v>
      </c>
      <c r="O471" s="31">
        <v>6.13</v>
      </c>
      <c r="P471" s="31"/>
      <c r="W471" s="16" t="s">
        <v>1562</v>
      </c>
      <c r="X471" s="36">
        <v>41431</v>
      </c>
      <c r="Z471" s="16">
        <v>0</v>
      </c>
      <c r="AA471" s="30" t="s">
        <v>3649</v>
      </c>
      <c r="AB471" s="30" t="s">
        <v>3639</v>
      </c>
      <c r="AE471" s="1" t="e">
        <f>IF(MATCH(B471,B472:B$630,0),TRUE, FALSE)</f>
        <v>#N/A</v>
      </c>
    </row>
    <row r="472" spans="1:31" s="16" customFormat="1" ht="30">
      <c r="A472" s="31">
        <v>5</v>
      </c>
      <c r="B472" s="47" t="str">
        <f t="shared" si="17"/>
        <v>MCM Audio Select 55-1595</v>
      </c>
      <c r="C472" s="31" t="s">
        <v>568</v>
      </c>
      <c r="D472" s="31" t="s">
        <v>593</v>
      </c>
      <c r="E472" s="33" t="s">
        <v>593</v>
      </c>
      <c r="F472" s="31"/>
      <c r="G472" s="31">
        <v>8</v>
      </c>
      <c r="H472" s="31">
        <v>50</v>
      </c>
      <c r="I472" s="31">
        <v>91</v>
      </c>
      <c r="J472" s="31"/>
      <c r="K472" s="31">
        <v>100</v>
      </c>
      <c r="L472" s="31">
        <v>3.86</v>
      </c>
      <c r="M472" s="31">
        <v>0.65</v>
      </c>
      <c r="N472" s="31">
        <v>0.88</v>
      </c>
      <c r="O472" s="31">
        <v>2.44</v>
      </c>
      <c r="P472" s="31"/>
      <c r="W472" s="16" t="s">
        <v>1562</v>
      </c>
      <c r="X472" s="35">
        <v>41431</v>
      </c>
      <c r="Z472" s="16">
        <v>0</v>
      </c>
      <c r="AA472" s="30"/>
      <c r="AB472" s="30" t="s">
        <v>3632</v>
      </c>
      <c r="AE472" s="1" t="e">
        <f>IF(MATCH(B472,B473:B$630,0),TRUE, FALSE)</f>
        <v>#N/A</v>
      </c>
    </row>
    <row r="473" spans="1:31" s="16" customFormat="1" ht="30">
      <c r="A473" s="31">
        <v>6.5</v>
      </c>
      <c r="B473" s="47" t="str">
        <f t="shared" si="17"/>
        <v>MCM Audio Select 55-1600</v>
      </c>
      <c r="C473" s="31" t="s">
        <v>568</v>
      </c>
      <c r="D473" s="31" t="s">
        <v>594</v>
      </c>
      <c r="E473" s="33" t="s">
        <v>594</v>
      </c>
      <c r="F473" s="31"/>
      <c r="G473" s="31">
        <v>4</v>
      </c>
      <c r="H473" s="31">
        <v>45</v>
      </c>
      <c r="I473" s="31">
        <v>89</v>
      </c>
      <c r="J473" s="31"/>
      <c r="K473" s="31">
        <v>45</v>
      </c>
      <c r="L473" s="31">
        <v>26.7</v>
      </c>
      <c r="M473" s="31">
        <v>0.41</v>
      </c>
      <c r="N473" s="31">
        <v>0.5</v>
      </c>
      <c r="O473" s="31">
        <v>2.15</v>
      </c>
      <c r="P473" s="31"/>
      <c r="W473" s="16" t="s">
        <v>1562</v>
      </c>
      <c r="X473" s="36">
        <v>41431</v>
      </c>
      <c r="Z473" s="16">
        <v>0</v>
      </c>
      <c r="AA473" s="30" t="s">
        <v>3650</v>
      </c>
      <c r="AB473" s="30" t="s">
        <v>3640</v>
      </c>
      <c r="AE473" s="1" t="e">
        <f>IF(MATCH(B473,B474:B$630,0),TRUE, FALSE)</f>
        <v>#N/A</v>
      </c>
    </row>
    <row r="474" spans="1:31" s="16" customFormat="1" ht="30">
      <c r="A474" s="31">
        <v>8</v>
      </c>
      <c r="B474" s="47" t="str">
        <f t="shared" si="17"/>
        <v>MCM Audio Select 55-1605</v>
      </c>
      <c r="C474" s="31" t="s">
        <v>568</v>
      </c>
      <c r="D474" s="31" t="s">
        <v>595</v>
      </c>
      <c r="E474" s="33" t="s">
        <v>595</v>
      </c>
      <c r="F474" s="31"/>
      <c r="G474" s="31">
        <v>4</v>
      </c>
      <c r="H474" s="31">
        <v>70</v>
      </c>
      <c r="I474" s="31">
        <v>88</v>
      </c>
      <c r="J474" s="31"/>
      <c r="K474" s="31">
        <v>40</v>
      </c>
      <c r="L474" s="31">
        <v>39.15</v>
      </c>
      <c r="M474" s="31">
        <v>0.63</v>
      </c>
      <c r="N474" s="31">
        <v>0.86</v>
      </c>
      <c r="O474" s="31">
        <v>2.3199999999999998</v>
      </c>
      <c r="P474" s="31"/>
      <c r="W474" s="16" t="s">
        <v>1562</v>
      </c>
      <c r="X474" s="35">
        <v>41431</v>
      </c>
      <c r="Z474" s="16">
        <v>0</v>
      </c>
      <c r="AA474" s="30" t="s">
        <v>3650</v>
      </c>
      <c r="AB474" s="30" t="s">
        <v>3640</v>
      </c>
      <c r="AE474" s="1" t="e">
        <f>IF(MATCH(B474,B475:B$630,0),TRUE, FALSE)</f>
        <v>#N/A</v>
      </c>
    </row>
    <row r="475" spans="1:31" s="16" customFormat="1" ht="30">
      <c r="A475" s="31">
        <v>6.5</v>
      </c>
      <c r="B475" s="47" t="str">
        <f t="shared" si="17"/>
        <v>MCM Audio Select 55-1732</v>
      </c>
      <c r="C475" s="31" t="s">
        <v>568</v>
      </c>
      <c r="D475" s="31" t="s">
        <v>596</v>
      </c>
      <c r="E475" s="33" t="s">
        <v>596</v>
      </c>
      <c r="F475" s="31"/>
      <c r="G475" s="31">
        <v>8</v>
      </c>
      <c r="H475" s="31">
        <v>75</v>
      </c>
      <c r="I475" s="31">
        <v>94</v>
      </c>
      <c r="J475" s="31"/>
      <c r="K475" s="31">
        <v>69</v>
      </c>
      <c r="L475" s="31">
        <v>11.9</v>
      </c>
      <c r="M475" s="31">
        <v>0.2</v>
      </c>
      <c r="N475" s="31">
        <v>0.22</v>
      </c>
      <c r="O475" s="31">
        <v>2.25</v>
      </c>
      <c r="P475" s="31"/>
      <c r="W475" s="16" t="s">
        <v>1562</v>
      </c>
      <c r="X475" s="36">
        <v>41431</v>
      </c>
      <c r="Z475" s="16">
        <v>0</v>
      </c>
      <c r="AA475" s="30"/>
      <c r="AB475" s="30" t="s">
        <v>3632</v>
      </c>
      <c r="AE475" s="1" t="e">
        <f>IF(MATCH(B475,B476:B$630,0),TRUE, FALSE)</f>
        <v>#N/A</v>
      </c>
    </row>
    <row r="476" spans="1:31" s="16" customFormat="1" ht="30">
      <c r="A476" s="31">
        <v>4</v>
      </c>
      <c r="B476" s="47" t="str">
        <f t="shared" si="17"/>
        <v>MCM Audio Select 55-1853</v>
      </c>
      <c r="C476" s="31" t="s">
        <v>568</v>
      </c>
      <c r="D476" s="31" t="s">
        <v>597</v>
      </c>
      <c r="E476" s="33" t="s">
        <v>597</v>
      </c>
      <c r="F476" s="31"/>
      <c r="G476" s="31">
        <v>8</v>
      </c>
      <c r="H476" s="31">
        <v>20</v>
      </c>
      <c r="I476" s="31">
        <v>86</v>
      </c>
      <c r="J476" s="31"/>
      <c r="K476" s="31">
        <v>60</v>
      </c>
      <c r="L476" s="31">
        <v>5</v>
      </c>
      <c r="M476" s="31">
        <v>0.38</v>
      </c>
      <c r="N476" s="31">
        <v>0.46</v>
      </c>
      <c r="O476" s="31">
        <v>2.41</v>
      </c>
      <c r="P476" s="31"/>
      <c r="W476" s="16" t="s">
        <v>1562</v>
      </c>
      <c r="X476" s="35">
        <v>41431</v>
      </c>
      <c r="Z476" s="16">
        <v>0</v>
      </c>
      <c r="AA476" s="30" t="s">
        <v>3651</v>
      </c>
      <c r="AB476" s="30" t="s">
        <v>3646</v>
      </c>
      <c r="AE476" s="1" t="e">
        <f>IF(MATCH(B476,B477:B$630,0),TRUE, FALSE)</f>
        <v>#N/A</v>
      </c>
    </row>
    <row r="477" spans="1:31" s="16" customFormat="1" ht="30">
      <c r="A477" s="31">
        <v>5</v>
      </c>
      <c r="B477" s="47" t="str">
        <f t="shared" si="17"/>
        <v>MCM Audio Select 55-1855</v>
      </c>
      <c r="C477" s="31" t="s">
        <v>568</v>
      </c>
      <c r="D477" s="31" t="s">
        <v>598</v>
      </c>
      <c r="E477" s="33" t="s">
        <v>598</v>
      </c>
      <c r="F477" s="31"/>
      <c r="G477" s="31">
        <v>8</v>
      </c>
      <c r="H477" s="31">
        <v>50</v>
      </c>
      <c r="I477" s="31">
        <v>87</v>
      </c>
      <c r="J477" s="31"/>
      <c r="K477" s="31">
        <v>45</v>
      </c>
      <c r="L477" s="31">
        <v>12.07</v>
      </c>
      <c r="M477" s="31">
        <v>0.33</v>
      </c>
      <c r="N477" s="31">
        <v>0.37</v>
      </c>
      <c r="O477" s="31">
        <v>3.24</v>
      </c>
      <c r="P477" s="31"/>
      <c r="W477" s="16" t="s">
        <v>1562</v>
      </c>
      <c r="X477" s="36">
        <v>41431</v>
      </c>
      <c r="Z477" s="16">
        <v>0</v>
      </c>
      <c r="AA477" s="30" t="s">
        <v>3652</v>
      </c>
      <c r="AB477" s="30" t="s">
        <v>3646</v>
      </c>
      <c r="AE477" s="1" t="e">
        <f>IF(MATCH(B477,B478:B$630,0),TRUE, FALSE)</f>
        <v>#N/A</v>
      </c>
    </row>
    <row r="478" spans="1:31" s="16" customFormat="1" ht="30">
      <c r="A478" s="31">
        <v>4</v>
      </c>
      <c r="B478" s="47" t="str">
        <f t="shared" si="17"/>
        <v>MCM Audio Select 55-1856</v>
      </c>
      <c r="C478" s="31" t="s">
        <v>568</v>
      </c>
      <c r="D478" s="31" t="s">
        <v>599</v>
      </c>
      <c r="E478" s="33" t="s">
        <v>599</v>
      </c>
      <c r="F478" s="31"/>
      <c r="G478" s="31">
        <v>8</v>
      </c>
      <c r="H478" s="31">
        <v>50</v>
      </c>
      <c r="I478" s="31">
        <v>86</v>
      </c>
      <c r="J478" s="31"/>
      <c r="K478" s="31">
        <v>65</v>
      </c>
      <c r="L478" s="31">
        <v>3.15</v>
      </c>
      <c r="M478" s="31">
        <v>0.37</v>
      </c>
      <c r="N478" s="31">
        <v>0.44</v>
      </c>
      <c r="O478" s="31">
        <v>2.25</v>
      </c>
      <c r="P478" s="31"/>
      <c r="W478" s="16" t="s">
        <v>1562</v>
      </c>
      <c r="X478" s="35">
        <v>41431</v>
      </c>
      <c r="Z478" s="16">
        <v>0</v>
      </c>
      <c r="AA478" s="30" t="s">
        <v>3652</v>
      </c>
      <c r="AB478" s="30" t="s">
        <v>3646</v>
      </c>
      <c r="AE478" s="1" t="e">
        <f>IF(MATCH(B478,B479:B$630,0),TRUE, FALSE)</f>
        <v>#N/A</v>
      </c>
    </row>
    <row r="479" spans="1:31" s="16" customFormat="1" ht="30">
      <c r="A479" s="31">
        <v>6.5</v>
      </c>
      <c r="B479" s="47" t="str">
        <f t="shared" si="17"/>
        <v>MCM Audio Select 55-1860</v>
      </c>
      <c r="C479" s="31" t="s">
        <v>568</v>
      </c>
      <c r="D479" s="31" t="s">
        <v>600</v>
      </c>
      <c r="E479" s="33" t="s">
        <v>600</v>
      </c>
      <c r="F479" s="31"/>
      <c r="G479" s="31">
        <v>8</v>
      </c>
      <c r="H479" s="31">
        <v>75</v>
      </c>
      <c r="I479" s="31">
        <v>88</v>
      </c>
      <c r="J479" s="31"/>
      <c r="K479" s="31">
        <v>40</v>
      </c>
      <c r="L479" s="31">
        <v>17.399999999999999</v>
      </c>
      <c r="M479" s="31">
        <v>0.27</v>
      </c>
      <c r="N479" s="31">
        <v>0.3</v>
      </c>
      <c r="O479" s="31">
        <v>2.75</v>
      </c>
      <c r="P479" s="31"/>
      <c r="W479" s="16" t="s">
        <v>1562</v>
      </c>
      <c r="X479" s="36">
        <v>41431</v>
      </c>
      <c r="Z479" s="16">
        <v>0</v>
      </c>
      <c r="AA479" s="30" t="s">
        <v>3653</v>
      </c>
      <c r="AB479" s="30" t="s">
        <v>3646</v>
      </c>
      <c r="AE479" s="1" t="e">
        <f>IF(MATCH(B479,B480:B$630,0),TRUE, FALSE)</f>
        <v>#N/A</v>
      </c>
    </row>
    <row r="480" spans="1:31" s="16" customFormat="1" ht="30">
      <c r="A480" s="31">
        <v>6.5</v>
      </c>
      <c r="B480" s="47" t="str">
        <f t="shared" si="17"/>
        <v>MCM Audio Select 55-1862</v>
      </c>
      <c r="C480" s="31" t="s">
        <v>568</v>
      </c>
      <c r="D480" s="31" t="s">
        <v>601</v>
      </c>
      <c r="E480" s="33" t="s">
        <v>601</v>
      </c>
      <c r="F480" s="31"/>
      <c r="G480" s="31">
        <v>8</v>
      </c>
      <c r="H480" s="31">
        <v>75</v>
      </c>
      <c r="I480" s="31">
        <v>88</v>
      </c>
      <c r="J480" s="31"/>
      <c r="K480" s="31">
        <v>47</v>
      </c>
      <c r="L480" s="31">
        <v>12.89</v>
      </c>
      <c r="M480" s="31">
        <v>0.35</v>
      </c>
      <c r="N480" s="31">
        <v>0.39</v>
      </c>
      <c r="O480" s="31">
        <v>3.49</v>
      </c>
      <c r="P480" s="31"/>
      <c r="W480" s="16" t="s">
        <v>1562</v>
      </c>
      <c r="X480" s="35">
        <v>41431</v>
      </c>
      <c r="Z480" s="16">
        <v>0</v>
      </c>
      <c r="AA480" s="30" t="s">
        <v>3653</v>
      </c>
      <c r="AB480" s="30" t="s">
        <v>3646</v>
      </c>
      <c r="AE480" s="1" t="e">
        <f>IF(MATCH(B480,B481:B$630,0),TRUE, FALSE)</f>
        <v>#N/A</v>
      </c>
    </row>
    <row r="481" spans="1:31" s="16" customFormat="1" ht="30">
      <c r="A481" s="31">
        <v>5</v>
      </c>
      <c r="B481" s="47" t="str">
        <f t="shared" si="17"/>
        <v>MCM Audio Select 55-1870</v>
      </c>
      <c r="C481" s="31" t="s">
        <v>568</v>
      </c>
      <c r="D481" s="31" t="s">
        <v>602</v>
      </c>
      <c r="E481" s="33" t="s">
        <v>602</v>
      </c>
      <c r="F481" s="31"/>
      <c r="G481" s="31">
        <v>8</v>
      </c>
      <c r="H481" s="31">
        <v>50</v>
      </c>
      <c r="I481" s="31">
        <v>87</v>
      </c>
      <c r="J481" s="31"/>
      <c r="K481" s="31">
        <v>55</v>
      </c>
      <c r="L481" s="31">
        <v>10.039999999999999</v>
      </c>
      <c r="M481" s="31">
        <v>0.4</v>
      </c>
      <c r="N481" s="31">
        <v>0.51</v>
      </c>
      <c r="O481" s="31">
        <v>1.87</v>
      </c>
      <c r="P481" s="31"/>
      <c r="W481" s="16" t="s">
        <v>1562</v>
      </c>
      <c r="X481" s="36">
        <v>41431</v>
      </c>
      <c r="Z481" s="16">
        <v>0</v>
      </c>
      <c r="AA481" s="30" t="s">
        <v>3650</v>
      </c>
      <c r="AB481" s="30" t="s">
        <v>3646</v>
      </c>
      <c r="AE481" s="1" t="e">
        <f>IF(MATCH(B481,B482:B$630,0),TRUE, FALSE)</f>
        <v>#N/A</v>
      </c>
    </row>
    <row r="482" spans="1:31" s="16" customFormat="1" ht="30">
      <c r="A482" s="31">
        <v>18</v>
      </c>
      <c r="B482" s="47" t="str">
        <f t="shared" si="17"/>
        <v>MCM Audio Select 55-1875</v>
      </c>
      <c r="C482" s="31" t="s">
        <v>568</v>
      </c>
      <c r="D482" s="31" t="s">
        <v>603</v>
      </c>
      <c r="E482" s="33" t="s">
        <v>603</v>
      </c>
      <c r="F482" s="31"/>
      <c r="G482" s="31">
        <v>8</v>
      </c>
      <c r="H482" s="31">
        <v>250</v>
      </c>
      <c r="I482" s="31">
        <v>96</v>
      </c>
      <c r="J482" s="31"/>
      <c r="K482" s="31">
        <v>31</v>
      </c>
      <c r="L482" s="31">
        <v>404.8</v>
      </c>
      <c r="M482" s="31">
        <v>0.38</v>
      </c>
      <c r="N482" s="31">
        <v>0.47</v>
      </c>
      <c r="O482" s="31">
        <v>2.19</v>
      </c>
      <c r="P482" s="31"/>
      <c r="W482" s="16" t="s">
        <v>1562</v>
      </c>
      <c r="X482" s="35">
        <v>41431</v>
      </c>
      <c r="Z482" s="16">
        <v>0</v>
      </c>
      <c r="AA482" s="30" t="s">
        <v>3650</v>
      </c>
      <c r="AB482" s="30" t="s">
        <v>3632</v>
      </c>
      <c r="AE482" s="1" t="e">
        <f>IF(MATCH(B482,B483:B$630,0),TRUE, FALSE)</f>
        <v>#N/A</v>
      </c>
    </row>
    <row r="483" spans="1:31" s="16" customFormat="1" ht="30">
      <c r="A483" s="31">
        <v>15</v>
      </c>
      <c r="B483" s="47" t="str">
        <f t="shared" si="17"/>
        <v>MCM Audio Select 55-1880</v>
      </c>
      <c r="C483" s="31" t="s">
        <v>568</v>
      </c>
      <c r="D483" s="31" t="s">
        <v>604</v>
      </c>
      <c r="E483" s="33" t="s">
        <v>604</v>
      </c>
      <c r="F483" s="31"/>
      <c r="G483" s="31">
        <v>8</v>
      </c>
      <c r="H483" s="31">
        <v>400</v>
      </c>
      <c r="I483" s="31">
        <v>98</v>
      </c>
      <c r="J483" s="31"/>
      <c r="K483" s="31">
        <v>28</v>
      </c>
      <c r="L483" s="31">
        <v>463</v>
      </c>
      <c r="M483" s="31">
        <v>0.23</v>
      </c>
      <c r="N483" s="31">
        <v>0.27</v>
      </c>
      <c r="O483" s="31">
        <v>1.46</v>
      </c>
      <c r="P483" s="31"/>
      <c r="W483" s="16" t="s">
        <v>1562</v>
      </c>
      <c r="X483" s="36">
        <v>41431</v>
      </c>
      <c r="Z483" s="16">
        <v>0</v>
      </c>
      <c r="AA483" s="30" t="s">
        <v>3650</v>
      </c>
      <c r="AB483" s="30" t="s">
        <v>3632</v>
      </c>
      <c r="AE483" s="1" t="e">
        <f>IF(MATCH(B483,B484:B$630,0),TRUE, FALSE)</f>
        <v>#N/A</v>
      </c>
    </row>
    <row r="484" spans="1:31" s="16" customFormat="1" ht="30">
      <c r="A484" s="31">
        <v>12</v>
      </c>
      <c r="B484" s="47" t="str">
        <f t="shared" si="17"/>
        <v>MCM Audio Select 55-1950</v>
      </c>
      <c r="C484" s="31" t="s">
        <v>568</v>
      </c>
      <c r="D484" s="31" t="s">
        <v>605</v>
      </c>
      <c r="E484" s="33" t="s">
        <v>605</v>
      </c>
      <c r="F484" s="31"/>
      <c r="G484" s="31">
        <v>8</v>
      </c>
      <c r="H484" s="31">
        <v>80</v>
      </c>
      <c r="I484" s="31">
        <v>90</v>
      </c>
      <c r="J484" s="31"/>
      <c r="K484" s="31">
        <v>30</v>
      </c>
      <c r="L484" s="31">
        <v>130</v>
      </c>
      <c r="M484" s="31">
        <v>0.6</v>
      </c>
      <c r="N484" s="31">
        <v>0.65</v>
      </c>
      <c r="O484" s="31">
        <v>6.2</v>
      </c>
      <c r="P484" s="31"/>
      <c r="W484" s="16" t="s">
        <v>1562</v>
      </c>
      <c r="X484" s="35">
        <v>41431</v>
      </c>
      <c r="Z484" s="16">
        <v>0</v>
      </c>
      <c r="AA484" s="30"/>
      <c r="AB484" s="30" t="s">
        <v>3643</v>
      </c>
      <c r="AE484" s="1" t="e">
        <f>IF(MATCH(B484,B485:B$630,0),TRUE, FALSE)</f>
        <v>#N/A</v>
      </c>
    </row>
    <row r="485" spans="1:31" s="16" customFormat="1" ht="30">
      <c r="A485" s="31">
        <v>8</v>
      </c>
      <c r="B485" s="47" t="str">
        <f t="shared" si="17"/>
        <v>MCM Audio Select 55-2421</v>
      </c>
      <c r="C485" s="31" t="s">
        <v>568</v>
      </c>
      <c r="D485" s="31" t="s">
        <v>606</v>
      </c>
      <c r="E485" s="33" t="s">
        <v>606</v>
      </c>
      <c r="F485" s="31"/>
      <c r="G485" s="31">
        <v>4</v>
      </c>
      <c r="H485" s="31">
        <v>120</v>
      </c>
      <c r="I485" s="31">
        <v>87</v>
      </c>
      <c r="J485" s="31"/>
      <c r="K485" s="31">
        <v>26</v>
      </c>
      <c r="L485" s="31">
        <v>30.43</v>
      </c>
      <c r="M485" s="31">
        <v>0.22</v>
      </c>
      <c r="N485" s="31">
        <v>0.22</v>
      </c>
      <c r="O485" s="31">
        <v>14</v>
      </c>
      <c r="P485" s="31"/>
      <c r="W485" s="16" t="s">
        <v>1562</v>
      </c>
      <c r="X485" s="36">
        <v>41431</v>
      </c>
      <c r="Z485" s="16">
        <v>0</v>
      </c>
      <c r="AA485" s="30"/>
      <c r="AB485" s="30" t="s">
        <v>3632</v>
      </c>
      <c r="AE485" s="1" t="e">
        <f>IF(MATCH(B485,B486:B$630,0),TRUE, FALSE)</f>
        <v>#N/A</v>
      </c>
    </row>
    <row r="486" spans="1:31" s="16" customFormat="1" ht="30">
      <c r="A486" s="31">
        <v>5.25</v>
      </c>
      <c r="B486" s="47" t="str">
        <f t="shared" si="17"/>
        <v>MCM Audio Select 55-2669</v>
      </c>
      <c r="C486" s="31" t="s">
        <v>568</v>
      </c>
      <c r="D486" s="31" t="s">
        <v>607</v>
      </c>
      <c r="E486" s="33" t="s">
        <v>607</v>
      </c>
      <c r="F486" s="31"/>
      <c r="G486" s="31">
        <v>8</v>
      </c>
      <c r="H486" s="31">
        <v>30</v>
      </c>
      <c r="I486" s="31">
        <v>88</v>
      </c>
      <c r="J486" s="31"/>
      <c r="K486" s="31">
        <v>45</v>
      </c>
      <c r="L486" s="31">
        <v>18.440000000000001</v>
      </c>
      <c r="M486" s="31">
        <v>0.3</v>
      </c>
      <c r="N486" s="31">
        <v>0.36</v>
      </c>
      <c r="O486" s="31">
        <v>1.95</v>
      </c>
      <c r="P486" s="31"/>
      <c r="W486" s="16" t="s">
        <v>1562</v>
      </c>
      <c r="X486" s="35">
        <v>41431</v>
      </c>
      <c r="Z486" s="16">
        <v>0</v>
      </c>
      <c r="AA486" s="30"/>
      <c r="AB486" s="30" t="s">
        <v>3646</v>
      </c>
      <c r="AE486" s="1" t="e">
        <f>IF(MATCH(B486,B487:B$630,0),TRUE, FALSE)</f>
        <v>#N/A</v>
      </c>
    </row>
    <row r="487" spans="1:31" s="16" customFormat="1" ht="30">
      <c r="A487" s="31">
        <v>8</v>
      </c>
      <c r="B487" s="47" t="str">
        <f t="shared" si="17"/>
        <v>MCM Audio Select 55-2950</v>
      </c>
      <c r="C487" s="31" t="s">
        <v>568</v>
      </c>
      <c r="D487" s="31" t="s">
        <v>608</v>
      </c>
      <c r="E487" s="33" t="s">
        <v>608</v>
      </c>
      <c r="F487" s="31"/>
      <c r="G487" s="31">
        <v>8</v>
      </c>
      <c r="H487" s="31">
        <v>100</v>
      </c>
      <c r="I487" s="31">
        <v>94</v>
      </c>
      <c r="J487" s="31"/>
      <c r="K487" s="31">
        <v>65</v>
      </c>
      <c r="L487" s="31">
        <v>46.4</v>
      </c>
      <c r="M487" s="31">
        <v>0.27</v>
      </c>
      <c r="N487" s="31">
        <v>0.3</v>
      </c>
      <c r="O487" s="31">
        <v>2.5</v>
      </c>
      <c r="P487" s="31"/>
      <c r="W487" s="16" t="s">
        <v>1562</v>
      </c>
      <c r="X487" s="36">
        <v>41431</v>
      </c>
      <c r="Z487" s="16">
        <v>0</v>
      </c>
      <c r="AA487" s="30" t="s">
        <v>3654</v>
      </c>
      <c r="AB487" s="30" t="s">
        <v>3643</v>
      </c>
      <c r="AE487" s="1" t="e">
        <f>IF(MATCH(B487,B488:B$630,0),TRUE, FALSE)</f>
        <v>#N/A</v>
      </c>
    </row>
    <row r="488" spans="1:31" s="16" customFormat="1" ht="30">
      <c r="A488" s="31">
        <v>10</v>
      </c>
      <c r="B488" s="47" t="str">
        <f t="shared" si="17"/>
        <v>MCM Audio Select 55-2951</v>
      </c>
      <c r="C488" s="31" t="s">
        <v>568</v>
      </c>
      <c r="D488" s="31" t="s">
        <v>609</v>
      </c>
      <c r="E488" s="33" t="s">
        <v>609</v>
      </c>
      <c r="F488" s="31"/>
      <c r="G488" s="31">
        <v>8</v>
      </c>
      <c r="H488" s="31">
        <v>125</v>
      </c>
      <c r="I488" s="31">
        <v>95</v>
      </c>
      <c r="J488" s="31"/>
      <c r="K488" s="31">
        <v>38</v>
      </c>
      <c r="L488" s="31">
        <v>62</v>
      </c>
      <c r="M488" s="31">
        <v>0.32</v>
      </c>
      <c r="N488" s="31">
        <v>0.37</v>
      </c>
      <c r="O488" s="31">
        <v>2.7</v>
      </c>
      <c r="P488" s="31"/>
      <c r="W488" s="16" t="s">
        <v>1562</v>
      </c>
      <c r="X488" s="35">
        <v>41431</v>
      </c>
      <c r="Z488" s="16">
        <v>0</v>
      </c>
      <c r="AA488" s="30" t="s">
        <v>3654</v>
      </c>
      <c r="AB488" s="30" t="s">
        <v>3643</v>
      </c>
      <c r="AE488" s="1" t="e">
        <f>IF(MATCH(B488,B489:B$630,0),TRUE, FALSE)</f>
        <v>#N/A</v>
      </c>
    </row>
    <row r="489" spans="1:31" s="16" customFormat="1" ht="30">
      <c r="A489" s="31">
        <v>12</v>
      </c>
      <c r="B489" s="47" t="str">
        <f t="shared" si="17"/>
        <v>MCM Audio Select 55-2952</v>
      </c>
      <c r="C489" s="31" t="s">
        <v>568</v>
      </c>
      <c r="D489" s="31" t="s">
        <v>610</v>
      </c>
      <c r="E489" s="33" t="s">
        <v>610</v>
      </c>
      <c r="F489" s="31"/>
      <c r="G489" s="31">
        <v>8</v>
      </c>
      <c r="H489" s="31">
        <v>175</v>
      </c>
      <c r="I489" s="31">
        <v>97</v>
      </c>
      <c r="J489" s="31"/>
      <c r="K489" s="31">
        <v>38</v>
      </c>
      <c r="L489" s="31">
        <v>108</v>
      </c>
      <c r="M489" s="31">
        <v>0.34</v>
      </c>
      <c r="N489" s="31">
        <v>0.39</v>
      </c>
      <c r="O489" s="31">
        <v>2.8</v>
      </c>
      <c r="P489" s="31"/>
      <c r="W489" s="16" t="s">
        <v>1562</v>
      </c>
      <c r="X489" s="36">
        <v>41431</v>
      </c>
      <c r="Z489" s="16">
        <v>0</v>
      </c>
      <c r="AA489" s="30" t="s">
        <v>3654</v>
      </c>
      <c r="AB489" s="30" t="s">
        <v>3643</v>
      </c>
      <c r="AE489" s="1" t="e">
        <f>IF(MATCH(B489,B490:B$630,0),TRUE, FALSE)</f>
        <v>#N/A</v>
      </c>
    </row>
    <row r="490" spans="1:31" s="16" customFormat="1" ht="30">
      <c r="A490" s="31">
        <v>15</v>
      </c>
      <c r="B490" s="47" t="str">
        <f t="shared" si="17"/>
        <v>MCM Audio Select 55-2953</v>
      </c>
      <c r="C490" s="31" t="s">
        <v>568</v>
      </c>
      <c r="D490" s="31" t="s">
        <v>611</v>
      </c>
      <c r="E490" s="33" t="s">
        <v>611</v>
      </c>
      <c r="F490" s="31"/>
      <c r="G490" s="31">
        <v>8</v>
      </c>
      <c r="H490" s="31">
        <v>200</v>
      </c>
      <c r="I490" s="31">
        <v>98</v>
      </c>
      <c r="J490" s="31"/>
      <c r="K490" s="31">
        <v>32</v>
      </c>
      <c r="L490" s="31">
        <v>232</v>
      </c>
      <c r="M490" s="31">
        <v>0.41</v>
      </c>
      <c r="N490" s="31">
        <v>0.48</v>
      </c>
      <c r="O490" s="31">
        <v>2.9</v>
      </c>
      <c r="P490" s="31"/>
      <c r="W490" s="16" t="s">
        <v>1562</v>
      </c>
      <c r="X490" s="35">
        <v>41431</v>
      </c>
      <c r="Z490" s="16">
        <v>0</v>
      </c>
      <c r="AA490" s="30" t="s">
        <v>3654</v>
      </c>
      <c r="AB490" s="30" t="s">
        <v>3643</v>
      </c>
      <c r="AE490" s="1" t="e">
        <f>IF(MATCH(B490,B491:B$630,0),TRUE, FALSE)</f>
        <v>#N/A</v>
      </c>
    </row>
    <row r="491" spans="1:31" s="16" customFormat="1" ht="30">
      <c r="A491" s="31">
        <v>18</v>
      </c>
      <c r="B491" s="47" t="str">
        <f t="shared" si="17"/>
        <v>MCM Audio Select 55-2954</v>
      </c>
      <c r="C491" s="31" t="s">
        <v>568</v>
      </c>
      <c r="D491" s="31" t="s">
        <v>612</v>
      </c>
      <c r="E491" s="33" t="s">
        <v>612</v>
      </c>
      <c r="F491" s="31"/>
      <c r="G491" s="31">
        <v>8</v>
      </c>
      <c r="H491" s="31">
        <v>300</v>
      </c>
      <c r="I491" s="31">
        <v>100</v>
      </c>
      <c r="J491" s="31"/>
      <c r="K491" s="31">
        <v>27</v>
      </c>
      <c r="L491" s="31">
        <v>224</v>
      </c>
      <c r="M491" s="31">
        <v>0.28999999999999998</v>
      </c>
      <c r="N491" s="31">
        <v>0.32</v>
      </c>
      <c r="O491" s="31">
        <v>2.5</v>
      </c>
      <c r="P491" s="31"/>
      <c r="W491" s="16" t="s">
        <v>1562</v>
      </c>
      <c r="X491" s="36">
        <v>41431</v>
      </c>
      <c r="Z491" s="16">
        <v>0</v>
      </c>
      <c r="AA491" s="30" t="s">
        <v>3654</v>
      </c>
      <c r="AB491" s="30" t="s">
        <v>3643</v>
      </c>
      <c r="AE491" s="1" t="e">
        <f>IF(MATCH(B491,B492:B$630,0),TRUE, FALSE)</f>
        <v>#N/A</v>
      </c>
    </row>
    <row r="492" spans="1:31" s="16" customFormat="1" ht="30">
      <c r="A492" s="31">
        <v>8</v>
      </c>
      <c r="B492" s="47" t="str">
        <f t="shared" si="17"/>
        <v>MCM Audio Select 55-2960</v>
      </c>
      <c r="C492" s="31" t="s">
        <v>568</v>
      </c>
      <c r="D492" s="31" t="s">
        <v>613</v>
      </c>
      <c r="E492" s="33" t="s">
        <v>613</v>
      </c>
      <c r="F492" s="31"/>
      <c r="G492" s="31">
        <v>8</v>
      </c>
      <c r="H492" s="31">
        <v>80</v>
      </c>
      <c r="I492" s="31">
        <v>92</v>
      </c>
      <c r="J492" s="31"/>
      <c r="K492" s="31">
        <v>68</v>
      </c>
      <c r="L492" s="31">
        <v>10.86</v>
      </c>
      <c r="M492" s="31">
        <v>0.56000000000000005</v>
      </c>
      <c r="N492" s="31">
        <v>0.69</v>
      </c>
      <c r="O492" s="31">
        <v>3.3</v>
      </c>
      <c r="P492" s="31"/>
      <c r="W492" s="16" t="s">
        <v>1562</v>
      </c>
      <c r="X492" s="35">
        <v>41431</v>
      </c>
      <c r="Z492" s="16">
        <v>0</v>
      </c>
      <c r="AA492" s="30" t="s">
        <v>3655</v>
      </c>
      <c r="AB492" s="30" t="s">
        <v>3643</v>
      </c>
      <c r="AE492" s="1" t="e">
        <f>IF(MATCH(B492,B493:B$630,0),TRUE, FALSE)</f>
        <v>#N/A</v>
      </c>
    </row>
    <row r="493" spans="1:31" s="16" customFormat="1" ht="30">
      <c r="A493" s="31">
        <v>10</v>
      </c>
      <c r="B493" s="47" t="str">
        <f t="shared" si="17"/>
        <v>MCM Audio Select 55-2961</v>
      </c>
      <c r="C493" s="31" t="s">
        <v>568</v>
      </c>
      <c r="D493" s="31" t="s">
        <v>614</v>
      </c>
      <c r="E493" s="33" t="s">
        <v>614</v>
      </c>
      <c r="F493" s="31"/>
      <c r="G493" s="31">
        <v>8</v>
      </c>
      <c r="H493" s="31">
        <v>100</v>
      </c>
      <c r="I493" s="31">
        <v>96</v>
      </c>
      <c r="J493" s="31"/>
      <c r="K493" s="31">
        <v>52</v>
      </c>
      <c r="L493" s="31">
        <v>55.8</v>
      </c>
      <c r="M493" s="31">
        <v>0.28999999999999998</v>
      </c>
      <c r="N493" s="31">
        <v>0.32</v>
      </c>
      <c r="O493" s="31">
        <v>2.6</v>
      </c>
      <c r="P493" s="31"/>
      <c r="W493" s="16" t="s">
        <v>1562</v>
      </c>
      <c r="X493" s="36">
        <v>41431</v>
      </c>
      <c r="Z493" s="16">
        <v>0</v>
      </c>
      <c r="AA493" s="30" t="s">
        <v>3655</v>
      </c>
      <c r="AB493" s="30" t="s">
        <v>3643</v>
      </c>
      <c r="AE493" s="1" t="e">
        <f>IF(MATCH(B493,B494:B$630,0),TRUE, FALSE)</f>
        <v>#N/A</v>
      </c>
    </row>
    <row r="494" spans="1:31" s="16" customFormat="1" ht="30">
      <c r="A494" s="31">
        <v>12</v>
      </c>
      <c r="B494" s="47" t="str">
        <f t="shared" si="17"/>
        <v>MCM Audio Select 55-2962</v>
      </c>
      <c r="C494" s="31" t="s">
        <v>568</v>
      </c>
      <c r="D494" s="31" t="s">
        <v>615</v>
      </c>
      <c r="E494" s="33" t="s">
        <v>615</v>
      </c>
      <c r="F494" s="31"/>
      <c r="G494" s="31">
        <v>8</v>
      </c>
      <c r="H494" s="31">
        <v>175</v>
      </c>
      <c r="I494" s="31">
        <v>96</v>
      </c>
      <c r="J494" s="31"/>
      <c r="K494" s="31">
        <v>48</v>
      </c>
      <c r="L494" s="31">
        <v>94.5</v>
      </c>
      <c r="M494" s="31">
        <v>0.39</v>
      </c>
      <c r="N494" s="31">
        <v>0.43</v>
      </c>
      <c r="O494" s="31">
        <v>4.5</v>
      </c>
      <c r="P494" s="31"/>
      <c r="W494" s="16" t="s">
        <v>1562</v>
      </c>
      <c r="X494" s="35">
        <v>41431</v>
      </c>
      <c r="Z494" s="16">
        <v>0</v>
      </c>
      <c r="AA494" s="30" t="s">
        <v>3655</v>
      </c>
      <c r="AB494" s="30" t="s">
        <v>3643</v>
      </c>
      <c r="AE494" s="1" t="e">
        <f>IF(MATCH(B494,B495:B$630,0),TRUE, FALSE)</f>
        <v>#N/A</v>
      </c>
    </row>
    <row r="495" spans="1:31" s="16" customFormat="1" ht="30">
      <c r="A495" s="31">
        <v>15</v>
      </c>
      <c r="B495" s="47" t="str">
        <f t="shared" si="17"/>
        <v>MCM Audio Select 55-2963</v>
      </c>
      <c r="C495" s="31" t="s">
        <v>568</v>
      </c>
      <c r="D495" s="31" t="s">
        <v>616</v>
      </c>
      <c r="E495" s="33" t="s">
        <v>616</v>
      </c>
      <c r="F495" s="31"/>
      <c r="G495" s="31">
        <v>8</v>
      </c>
      <c r="H495" s="31">
        <v>200</v>
      </c>
      <c r="I495" s="31">
        <v>97</v>
      </c>
      <c r="J495" s="31"/>
      <c r="K495" s="31">
        <v>32</v>
      </c>
      <c r="L495" s="31">
        <v>286</v>
      </c>
      <c r="M495" s="31">
        <v>0.39</v>
      </c>
      <c r="N495" s="31">
        <v>0.44</v>
      </c>
      <c r="O495" s="31">
        <v>3.3</v>
      </c>
      <c r="P495" s="31"/>
      <c r="W495" s="16" t="s">
        <v>1562</v>
      </c>
      <c r="X495" s="36">
        <v>41431</v>
      </c>
      <c r="Z495" s="16">
        <v>0</v>
      </c>
      <c r="AA495" s="30" t="s">
        <v>3655</v>
      </c>
      <c r="AB495" s="30" t="s">
        <v>3643</v>
      </c>
      <c r="AE495" s="1" t="e">
        <f>IF(MATCH(B495,B496:B$630,0),TRUE, FALSE)</f>
        <v>#N/A</v>
      </c>
    </row>
    <row r="496" spans="1:31" s="16" customFormat="1" ht="30">
      <c r="A496" s="31">
        <v>18</v>
      </c>
      <c r="B496" s="47" t="str">
        <f t="shared" si="17"/>
        <v>MCM Audio Select 55-2964</v>
      </c>
      <c r="C496" s="31" t="s">
        <v>568</v>
      </c>
      <c r="D496" s="31" t="s">
        <v>617</v>
      </c>
      <c r="E496" s="33" t="s">
        <v>617</v>
      </c>
      <c r="F496" s="31"/>
      <c r="G496" s="31">
        <v>8</v>
      </c>
      <c r="H496" s="31">
        <v>300</v>
      </c>
      <c r="I496" s="31">
        <v>97</v>
      </c>
      <c r="J496" s="31"/>
      <c r="K496" s="31">
        <v>27</v>
      </c>
      <c r="L496" s="31">
        <v>630.29999999999995</v>
      </c>
      <c r="M496" s="31">
        <v>0.31</v>
      </c>
      <c r="N496" s="31">
        <v>0.35</v>
      </c>
      <c r="O496" s="31">
        <v>2.63</v>
      </c>
      <c r="P496" s="31"/>
      <c r="W496" s="16" t="s">
        <v>1562</v>
      </c>
      <c r="X496" s="35">
        <v>41431</v>
      </c>
      <c r="Z496" s="16">
        <v>0</v>
      </c>
      <c r="AA496" s="30" t="s">
        <v>3655</v>
      </c>
      <c r="AB496" s="30" t="s">
        <v>3643</v>
      </c>
      <c r="AE496" s="1" t="e">
        <f>IF(MATCH(B496,B497:B$630,0),TRUE, FALSE)</f>
        <v>#N/A</v>
      </c>
    </row>
    <row r="497" spans="1:31" s="16" customFormat="1" ht="30">
      <c r="A497" s="31">
        <v>6.5</v>
      </c>
      <c r="B497" s="47" t="str">
        <f t="shared" si="17"/>
        <v>MCM Audio Select 55-2970</v>
      </c>
      <c r="C497" s="31" t="s">
        <v>568</v>
      </c>
      <c r="D497" s="31" t="s">
        <v>618</v>
      </c>
      <c r="E497" s="33" t="s">
        <v>618</v>
      </c>
      <c r="F497" s="31"/>
      <c r="G497" s="31">
        <v>8</v>
      </c>
      <c r="H497" s="31">
        <v>50</v>
      </c>
      <c r="I497" s="31">
        <v>88</v>
      </c>
      <c r="J497" s="31"/>
      <c r="K497" s="31">
        <v>40</v>
      </c>
      <c r="L497" s="31">
        <v>26.93</v>
      </c>
      <c r="M497" s="31">
        <v>0.42</v>
      </c>
      <c r="N497" s="31">
        <v>0.48</v>
      </c>
      <c r="O497" s="31">
        <v>3.66</v>
      </c>
      <c r="P497" s="31"/>
      <c r="W497" s="16" t="s">
        <v>1562</v>
      </c>
      <c r="X497" s="36">
        <v>41431</v>
      </c>
      <c r="Z497" s="16">
        <v>0</v>
      </c>
      <c r="AA497" s="30" t="s">
        <v>3656</v>
      </c>
      <c r="AB497" s="30" t="s">
        <v>3643</v>
      </c>
      <c r="AE497" s="1" t="e">
        <f>IF(MATCH(B497,B498:B$630,0),TRUE, FALSE)</f>
        <v>#N/A</v>
      </c>
    </row>
    <row r="498" spans="1:31" s="16" customFormat="1" ht="30">
      <c r="A498" s="31">
        <v>8</v>
      </c>
      <c r="B498" s="47" t="str">
        <f t="shared" si="17"/>
        <v>MCM Audio Select 55-2971</v>
      </c>
      <c r="C498" s="31" t="s">
        <v>568</v>
      </c>
      <c r="D498" s="31" t="s">
        <v>619</v>
      </c>
      <c r="E498" s="33" t="s">
        <v>619</v>
      </c>
      <c r="F498" s="31"/>
      <c r="G498" s="31">
        <v>8</v>
      </c>
      <c r="H498" s="31">
        <v>70</v>
      </c>
      <c r="I498" s="31">
        <v>89</v>
      </c>
      <c r="J498" s="31"/>
      <c r="K498" s="31">
        <v>29</v>
      </c>
      <c r="L498" s="31">
        <v>98.26</v>
      </c>
      <c r="M498" s="31">
        <v>0.45</v>
      </c>
      <c r="N498" s="31">
        <v>0.52</v>
      </c>
      <c r="O498" s="31">
        <v>3.4</v>
      </c>
      <c r="P498" s="31"/>
      <c r="W498" s="16" t="s">
        <v>1562</v>
      </c>
      <c r="X498" s="35">
        <v>41431</v>
      </c>
      <c r="Z498" s="16">
        <v>0</v>
      </c>
      <c r="AA498" s="30" t="s">
        <v>3656</v>
      </c>
      <c r="AB498" s="30" t="s">
        <v>3643</v>
      </c>
      <c r="AE498" s="1" t="e">
        <f>IF(MATCH(B498,B499:B$630,0),TRUE, FALSE)</f>
        <v>#N/A</v>
      </c>
    </row>
    <row r="499" spans="1:31" s="16" customFormat="1" ht="30">
      <c r="A499" s="31">
        <v>10</v>
      </c>
      <c r="B499" s="47" t="str">
        <f t="shared" si="17"/>
        <v>MCM Audio Select 55-2972</v>
      </c>
      <c r="C499" s="31" t="s">
        <v>568</v>
      </c>
      <c r="D499" s="31" t="s">
        <v>620</v>
      </c>
      <c r="E499" s="33" t="s">
        <v>620</v>
      </c>
      <c r="F499" s="31"/>
      <c r="G499" s="31">
        <v>8</v>
      </c>
      <c r="H499" s="31">
        <v>100</v>
      </c>
      <c r="I499" s="31">
        <v>90</v>
      </c>
      <c r="J499" s="31"/>
      <c r="K499" s="31">
        <v>40</v>
      </c>
      <c r="L499" s="31">
        <v>82.27</v>
      </c>
      <c r="M499" s="31">
        <v>0.45</v>
      </c>
      <c r="N499" s="31">
        <v>0.55000000000000004</v>
      </c>
      <c r="O499" s="31">
        <v>2.4900000000000002</v>
      </c>
      <c r="P499" s="31"/>
      <c r="W499" s="16" t="s">
        <v>1562</v>
      </c>
      <c r="X499" s="36">
        <v>41431</v>
      </c>
      <c r="Z499" s="16">
        <v>0</v>
      </c>
      <c r="AA499" s="30" t="s">
        <v>3656</v>
      </c>
      <c r="AB499" s="30" t="s">
        <v>3643</v>
      </c>
      <c r="AE499" s="1" t="e">
        <f>IF(MATCH(B499,B500:B$630,0),TRUE, FALSE)</f>
        <v>#N/A</v>
      </c>
    </row>
    <row r="500" spans="1:31" s="16" customFormat="1" ht="30">
      <c r="A500" s="31">
        <v>12</v>
      </c>
      <c r="B500" s="47" t="str">
        <f t="shared" si="17"/>
        <v>MCM Audio Select 55-2973</v>
      </c>
      <c r="C500" s="31" t="s">
        <v>568</v>
      </c>
      <c r="D500" s="31" t="s">
        <v>621</v>
      </c>
      <c r="E500" s="33" t="s">
        <v>621</v>
      </c>
      <c r="F500" s="31"/>
      <c r="G500" s="31">
        <v>8</v>
      </c>
      <c r="H500" s="31">
        <v>120</v>
      </c>
      <c r="I500" s="31">
        <v>91</v>
      </c>
      <c r="J500" s="31"/>
      <c r="K500" s="31">
        <v>42</v>
      </c>
      <c r="L500" s="31">
        <v>122.6</v>
      </c>
      <c r="M500" s="31">
        <v>0.47</v>
      </c>
      <c r="N500" s="31">
        <v>0.56999999999999995</v>
      </c>
      <c r="O500" s="31">
        <v>3.24</v>
      </c>
      <c r="P500" s="31"/>
      <c r="W500" s="16" t="s">
        <v>1562</v>
      </c>
      <c r="X500" s="35">
        <v>41431</v>
      </c>
      <c r="Z500" s="16">
        <v>0</v>
      </c>
      <c r="AA500" s="30" t="s">
        <v>3656</v>
      </c>
      <c r="AB500" s="30" t="s">
        <v>3643</v>
      </c>
      <c r="AE500" s="1" t="e">
        <f>IF(MATCH(B500,B501:B$630,0),TRUE, FALSE)</f>
        <v>#N/A</v>
      </c>
    </row>
    <row r="501" spans="1:31" s="16" customFormat="1" ht="30">
      <c r="A501" s="31">
        <v>15</v>
      </c>
      <c r="B501" s="47" t="str">
        <f t="shared" si="17"/>
        <v>MCM Audio Select 55-2974</v>
      </c>
      <c r="C501" s="31" t="s">
        <v>568</v>
      </c>
      <c r="D501" s="31" t="s">
        <v>622</v>
      </c>
      <c r="E501" s="33" t="s">
        <v>622</v>
      </c>
      <c r="F501" s="31"/>
      <c r="G501" s="31">
        <v>8</v>
      </c>
      <c r="H501" s="31">
        <v>200</v>
      </c>
      <c r="I501" s="31">
        <v>92</v>
      </c>
      <c r="J501" s="31"/>
      <c r="K501" s="31">
        <v>33</v>
      </c>
      <c r="L501" s="31">
        <v>322.23</v>
      </c>
      <c r="M501" s="31">
        <v>0.47</v>
      </c>
      <c r="N501" s="31">
        <v>0.56000000000000005</v>
      </c>
      <c r="O501" s="31">
        <v>3.08</v>
      </c>
      <c r="P501" s="31"/>
      <c r="W501" s="16" t="s">
        <v>1562</v>
      </c>
      <c r="X501" s="36">
        <v>41431</v>
      </c>
      <c r="Z501" s="16">
        <v>0</v>
      </c>
      <c r="AA501" s="30" t="s">
        <v>3656</v>
      </c>
      <c r="AB501" s="30" t="s">
        <v>3643</v>
      </c>
      <c r="AE501" s="1" t="e">
        <f>IF(MATCH(B501,B502:B$630,0),TRUE, FALSE)</f>
        <v>#N/A</v>
      </c>
    </row>
    <row r="502" spans="1:31" s="16" customFormat="1" ht="30">
      <c r="A502" s="31">
        <v>10</v>
      </c>
      <c r="B502" s="47" t="str">
        <f t="shared" si="17"/>
        <v>MCM Audio Select 55-2981</v>
      </c>
      <c r="C502" s="31" t="s">
        <v>568</v>
      </c>
      <c r="D502" s="31" t="s">
        <v>623</v>
      </c>
      <c r="E502" s="33" t="s">
        <v>623</v>
      </c>
      <c r="F502" s="31"/>
      <c r="G502" s="31">
        <v>8</v>
      </c>
      <c r="H502" s="31">
        <v>200</v>
      </c>
      <c r="I502" s="31">
        <v>93</v>
      </c>
      <c r="J502" s="31"/>
      <c r="K502" s="31">
        <v>42</v>
      </c>
      <c r="L502" s="31">
        <v>58.08</v>
      </c>
      <c r="M502" s="31">
        <v>0.54</v>
      </c>
      <c r="N502" s="31">
        <v>0.66</v>
      </c>
      <c r="O502" s="31">
        <v>3.08</v>
      </c>
      <c r="P502" s="31"/>
      <c r="W502" s="16" t="s">
        <v>1562</v>
      </c>
      <c r="X502" s="35">
        <v>41431</v>
      </c>
      <c r="Z502" s="16">
        <v>0</v>
      </c>
      <c r="AA502" s="30" t="s">
        <v>3657</v>
      </c>
      <c r="AB502" s="30" t="s">
        <v>3643</v>
      </c>
      <c r="AE502" s="1" t="e">
        <f>IF(MATCH(B502,B503:B$630,0),TRUE, FALSE)</f>
        <v>#N/A</v>
      </c>
    </row>
    <row r="503" spans="1:31" s="16" customFormat="1" ht="30">
      <c r="A503" s="31">
        <v>12</v>
      </c>
      <c r="B503" s="47" t="str">
        <f t="shared" si="17"/>
        <v>MCM Audio Select 55-2982</v>
      </c>
      <c r="C503" s="31" t="s">
        <v>568</v>
      </c>
      <c r="D503" s="31" t="s">
        <v>624</v>
      </c>
      <c r="E503" s="33" t="s">
        <v>624</v>
      </c>
      <c r="F503" s="31"/>
      <c r="G503" s="31">
        <v>8</v>
      </c>
      <c r="H503" s="31">
        <v>350</v>
      </c>
      <c r="I503" s="31">
        <v>96</v>
      </c>
      <c r="J503" s="31"/>
      <c r="K503" s="31">
        <v>36</v>
      </c>
      <c r="L503" s="31">
        <v>121.67</v>
      </c>
      <c r="M503" s="31">
        <v>0.41</v>
      </c>
      <c r="N503" s="31">
        <v>0.48</v>
      </c>
      <c r="O503" s="31">
        <v>2.82</v>
      </c>
      <c r="P503" s="31"/>
      <c r="W503" s="16" t="s">
        <v>1562</v>
      </c>
      <c r="X503" s="36">
        <v>41431</v>
      </c>
      <c r="Z503" s="16">
        <v>0</v>
      </c>
      <c r="AA503" s="30" t="s">
        <v>3657</v>
      </c>
      <c r="AB503" s="30" t="s">
        <v>3643</v>
      </c>
      <c r="AE503" s="1" t="e">
        <f>IF(MATCH(B503,B504:B$630,0),TRUE, FALSE)</f>
        <v>#N/A</v>
      </c>
    </row>
    <row r="504" spans="1:31" s="16" customFormat="1" ht="30">
      <c r="A504" s="31">
        <v>15</v>
      </c>
      <c r="B504" s="47" t="str">
        <f t="shared" si="17"/>
        <v>MCM Audio Select 55-2983</v>
      </c>
      <c r="C504" s="31" t="s">
        <v>568</v>
      </c>
      <c r="D504" s="31" t="s">
        <v>625</v>
      </c>
      <c r="E504" s="33" t="s">
        <v>625</v>
      </c>
      <c r="F504" s="31"/>
      <c r="G504" s="31">
        <v>8</v>
      </c>
      <c r="H504" s="31">
        <v>500</v>
      </c>
      <c r="I504" s="31">
        <v>98</v>
      </c>
      <c r="J504" s="31"/>
      <c r="K504" s="31">
        <v>44</v>
      </c>
      <c r="L504" s="31">
        <v>127.52</v>
      </c>
      <c r="M504" s="31">
        <v>0.46</v>
      </c>
      <c r="N504" s="31">
        <v>0.55000000000000004</v>
      </c>
      <c r="O504" s="31">
        <v>2.89</v>
      </c>
      <c r="P504" s="31"/>
      <c r="W504" s="16" t="s">
        <v>1562</v>
      </c>
      <c r="X504" s="35">
        <v>41431</v>
      </c>
      <c r="Z504" s="16">
        <v>0</v>
      </c>
      <c r="AA504" s="30" t="s">
        <v>3657</v>
      </c>
      <c r="AB504" s="30" t="s">
        <v>3643</v>
      </c>
      <c r="AE504" s="1" t="e">
        <f>IF(MATCH(B504,B505:B$630,0),TRUE, FALSE)</f>
        <v>#N/A</v>
      </c>
    </row>
    <row r="505" spans="1:31" s="16" customFormat="1" ht="30">
      <c r="A505" s="31">
        <v>18</v>
      </c>
      <c r="B505" s="47" t="str">
        <f t="shared" si="17"/>
        <v>MCM Audio Select 55-2984</v>
      </c>
      <c r="C505" s="31" t="s">
        <v>568</v>
      </c>
      <c r="D505" s="31" t="s">
        <v>626</v>
      </c>
      <c r="E505" s="33" t="s">
        <v>626</v>
      </c>
      <c r="F505" s="31"/>
      <c r="G505" s="31">
        <v>8</v>
      </c>
      <c r="H505" s="31">
        <v>700</v>
      </c>
      <c r="I505" s="31">
        <v>99</v>
      </c>
      <c r="J505" s="31"/>
      <c r="K505" s="31">
        <v>27</v>
      </c>
      <c r="L505" s="31">
        <v>473.84</v>
      </c>
      <c r="M505" s="31">
        <v>0.4</v>
      </c>
      <c r="N505" s="31">
        <v>0.47</v>
      </c>
      <c r="O505" s="31">
        <v>2.76</v>
      </c>
      <c r="P505" s="31"/>
      <c r="W505" s="16" t="s">
        <v>1562</v>
      </c>
      <c r="X505" s="36">
        <v>41431</v>
      </c>
      <c r="Z505" s="16">
        <v>0</v>
      </c>
      <c r="AA505" s="30" t="s">
        <v>3657</v>
      </c>
      <c r="AB505" s="30" t="s">
        <v>3643</v>
      </c>
      <c r="AE505" s="1" t="e">
        <f>IF(MATCH(B505,B506:B$630,0),TRUE, FALSE)</f>
        <v>#N/A</v>
      </c>
    </row>
    <row r="506" spans="1:31" s="16" customFormat="1" ht="30">
      <c r="A506" s="31">
        <v>21</v>
      </c>
      <c r="B506" s="47" t="str">
        <f t="shared" si="17"/>
        <v>MCM Audio Select 55-2985</v>
      </c>
      <c r="C506" s="31" t="s">
        <v>568</v>
      </c>
      <c r="D506" s="31" t="s">
        <v>627</v>
      </c>
      <c r="E506" s="33" t="s">
        <v>627</v>
      </c>
      <c r="F506" s="31"/>
      <c r="G506" s="31">
        <v>8</v>
      </c>
      <c r="H506" s="31">
        <v>800</v>
      </c>
      <c r="I506" s="31">
        <v>99</v>
      </c>
      <c r="J506" s="31"/>
      <c r="K506" s="31">
        <v>26</v>
      </c>
      <c r="L506" s="31">
        <v>705</v>
      </c>
      <c r="M506" s="31">
        <v>0.38</v>
      </c>
      <c r="N506" s="31">
        <v>0.43</v>
      </c>
      <c r="O506" s="31">
        <v>3.51</v>
      </c>
      <c r="P506" s="31"/>
      <c r="W506" s="16" t="s">
        <v>1562</v>
      </c>
      <c r="X506" s="35">
        <v>41431</v>
      </c>
      <c r="Z506" s="16">
        <v>0</v>
      </c>
      <c r="AA506" s="30" t="s">
        <v>3657</v>
      </c>
      <c r="AB506" s="30" t="s">
        <v>3643</v>
      </c>
      <c r="AE506" s="1" t="e">
        <f>IF(MATCH(B506,B507:B$630,0),TRUE, FALSE)</f>
        <v>#N/A</v>
      </c>
    </row>
    <row r="507" spans="1:31" s="16" customFormat="1" ht="30">
      <c r="A507" s="31">
        <v>6.5</v>
      </c>
      <c r="B507" s="47" t="str">
        <f t="shared" si="17"/>
        <v>MCM Audio Select 55-3185</v>
      </c>
      <c r="C507" s="31" t="s">
        <v>568</v>
      </c>
      <c r="D507" s="31" t="s">
        <v>628</v>
      </c>
      <c r="E507" s="33" t="s">
        <v>628</v>
      </c>
      <c r="F507" s="31"/>
      <c r="G507" s="31">
        <v>8</v>
      </c>
      <c r="H507" s="31">
        <v>45</v>
      </c>
      <c r="I507" s="31">
        <v>88</v>
      </c>
      <c r="J507" s="31"/>
      <c r="K507" s="31">
        <v>45</v>
      </c>
      <c r="L507" s="31">
        <v>21.74</v>
      </c>
      <c r="M507" s="31">
        <v>0.45</v>
      </c>
      <c r="N507" s="31">
        <v>0.61</v>
      </c>
      <c r="O507" s="31">
        <v>1.7</v>
      </c>
      <c r="P507" s="31"/>
      <c r="W507" s="16" t="s">
        <v>1562</v>
      </c>
      <c r="X507" s="36">
        <v>41431</v>
      </c>
      <c r="Z507" s="16">
        <v>0</v>
      </c>
      <c r="AA507" s="30" t="s">
        <v>3658</v>
      </c>
      <c r="AB507" s="30" t="s">
        <v>3640</v>
      </c>
      <c r="AE507" s="1" t="e">
        <f>IF(MATCH(B507,B508:B$630,0),TRUE, FALSE)</f>
        <v>#N/A</v>
      </c>
    </row>
    <row r="508" spans="1:31" s="16" customFormat="1" ht="30">
      <c r="A508" s="31">
        <v>8</v>
      </c>
      <c r="B508" s="47" t="str">
        <f t="shared" si="17"/>
        <v>MCM Audio Select 55-3190</v>
      </c>
      <c r="C508" s="31" t="s">
        <v>568</v>
      </c>
      <c r="D508" s="31" t="s">
        <v>629</v>
      </c>
      <c r="E508" s="33" t="s">
        <v>629</v>
      </c>
      <c r="F508" s="31"/>
      <c r="G508" s="31">
        <v>8</v>
      </c>
      <c r="H508" s="31">
        <v>70</v>
      </c>
      <c r="I508" s="31">
        <v>89</v>
      </c>
      <c r="J508" s="31"/>
      <c r="K508" s="31">
        <v>35</v>
      </c>
      <c r="L508" s="31">
        <v>57.09</v>
      </c>
      <c r="M508" s="31">
        <v>0.36</v>
      </c>
      <c r="N508" s="31">
        <v>0.44</v>
      </c>
      <c r="O508" s="31">
        <v>1.92</v>
      </c>
      <c r="P508" s="31"/>
      <c r="W508" s="16" t="s">
        <v>1562</v>
      </c>
      <c r="X508" s="35">
        <v>41431</v>
      </c>
      <c r="Z508" s="16">
        <v>0</v>
      </c>
      <c r="AA508" s="30" t="s">
        <v>3658</v>
      </c>
      <c r="AB508" s="30" t="s">
        <v>3640</v>
      </c>
      <c r="AE508" s="1" t="e">
        <f>IF(MATCH(B508,B509:B$630,0),TRUE, FALSE)</f>
        <v>#N/A</v>
      </c>
    </row>
    <row r="509" spans="1:31" s="16" customFormat="1" ht="30">
      <c r="A509" s="31">
        <v>8</v>
      </c>
      <c r="B509" s="47" t="str">
        <f t="shared" si="17"/>
        <v>MCM Audio Select 55-3550</v>
      </c>
      <c r="C509" s="31" t="s">
        <v>568</v>
      </c>
      <c r="D509" s="31" t="s">
        <v>630</v>
      </c>
      <c r="E509" s="33" t="s">
        <v>630</v>
      </c>
      <c r="F509" s="31"/>
      <c r="G509" s="31">
        <v>8</v>
      </c>
      <c r="H509" s="31">
        <v>75</v>
      </c>
      <c r="I509" s="31">
        <v>92</v>
      </c>
      <c r="J509" s="31"/>
      <c r="K509" s="31">
        <v>29</v>
      </c>
      <c r="L509" s="31">
        <v>80.459999999999994</v>
      </c>
      <c r="M509" s="31">
        <v>0.17</v>
      </c>
      <c r="N509" s="31">
        <v>0.17</v>
      </c>
      <c r="O509" s="31">
        <v>8.73</v>
      </c>
      <c r="P509" s="31"/>
      <c r="W509" s="16" t="s">
        <v>1562</v>
      </c>
      <c r="X509" s="36">
        <v>41431</v>
      </c>
      <c r="Z509" s="16">
        <v>0</v>
      </c>
      <c r="AA509" s="30" t="s">
        <v>3659</v>
      </c>
      <c r="AB509" s="30" t="s">
        <v>3639</v>
      </c>
      <c r="AE509" s="1" t="e">
        <f>IF(MATCH(B509,B510:B$630,0),TRUE, FALSE)</f>
        <v>#N/A</v>
      </c>
    </row>
    <row r="510" spans="1:31" s="16" customFormat="1" ht="30">
      <c r="A510" s="31">
        <v>4</v>
      </c>
      <c r="B510" s="47" t="str">
        <f t="shared" si="17"/>
        <v>MCM Audio Select 55-3840</v>
      </c>
      <c r="C510" s="31" t="s">
        <v>568</v>
      </c>
      <c r="D510" s="31" t="s">
        <v>631</v>
      </c>
      <c r="E510" s="33" t="s">
        <v>631</v>
      </c>
      <c r="F510" s="31"/>
      <c r="G510" s="31">
        <v>8</v>
      </c>
      <c r="H510" s="31">
        <v>40</v>
      </c>
      <c r="I510" s="31">
        <v>85</v>
      </c>
      <c r="J510" s="31"/>
      <c r="K510" s="31">
        <v>110</v>
      </c>
      <c r="L510" s="31">
        <v>1.63</v>
      </c>
      <c r="M510" s="31">
        <v>0.69</v>
      </c>
      <c r="N510" s="31">
        <v>0.95</v>
      </c>
      <c r="O510" s="31">
        <v>2.4500000000000002</v>
      </c>
      <c r="P510" s="31"/>
      <c r="W510" s="16" t="s">
        <v>1562</v>
      </c>
      <c r="X510" s="35">
        <v>41431</v>
      </c>
      <c r="Z510" s="16">
        <v>0</v>
      </c>
      <c r="AA510" s="30" t="s">
        <v>3659</v>
      </c>
      <c r="AB510" s="30" t="s">
        <v>3639</v>
      </c>
      <c r="AE510" s="1" t="e">
        <f>IF(MATCH(B510,B511:B$630,0),TRUE, FALSE)</f>
        <v>#N/A</v>
      </c>
    </row>
    <row r="511" spans="1:31" s="16" customFormat="1" ht="30">
      <c r="A511" s="31">
        <v>4</v>
      </c>
      <c r="B511" s="47" t="str">
        <f t="shared" si="17"/>
        <v>MCM Audio Select 55-3853</v>
      </c>
      <c r="C511" s="31" t="s">
        <v>568</v>
      </c>
      <c r="D511" s="31" t="s">
        <v>632</v>
      </c>
      <c r="E511" s="33" t="s">
        <v>632</v>
      </c>
      <c r="F511" s="31"/>
      <c r="G511" s="31">
        <v>8</v>
      </c>
      <c r="H511" s="31">
        <v>20</v>
      </c>
      <c r="I511" s="31">
        <v>86</v>
      </c>
      <c r="J511" s="31"/>
      <c r="K511" s="31">
        <v>60</v>
      </c>
      <c r="L511" s="31">
        <v>4.1399999999999997</v>
      </c>
      <c r="M511" s="31">
        <v>0.43</v>
      </c>
      <c r="N511" s="31">
        <v>0.55000000000000004</v>
      </c>
      <c r="O511" s="31">
        <v>1.93</v>
      </c>
      <c r="P511" s="31"/>
      <c r="W511" s="16" t="s">
        <v>1562</v>
      </c>
      <c r="X511" s="36">
        <v>41431</v>
      </c>
      <c r="Z511" s="16">
        <v>0</v>
      </c>
      <c r="AA511" s="30" t="s">
        <v>3651</v>
      </c>
      <c r="AB511" s="30" t="s">
        <v>3646</v>
      </c>
      <c r="AE511" s="1" t="e">
        <f>IF(MATCH(B511,B512:B$630,0),TRUE, FALSE)</f>
        <v>#N/A</v>
      </c>
    </row>
    <row r="512" spans="1:31" s="16" customFormat="1" ht="30">
      <c r="A512" s="31">
        <v>6.5</v>
      </c>
      <c r="B512" s="47" t="str">
        <f t="shared" si="17"/>
        <v>MCM Audio Select 55-3862</v>
      </c>
      <c r="C512" s="31" t="s">
        <v>568</v>
      </c>
      <c r="D512" s="31" t="s">
        <v>633</v>
      </c>
      <c r="E512" s="33" t="s">
        <v>633</v>
      </c>
      <c r="F512" s="31"/>
      <c r="G512" s="31">
        <v>8</v>
      </c>
      <c r="H512" s="31">
        <v>75</v>
      </c>
      <c r="I512" s="31">
        <v>88</v>
      </c>
      <c r="J512" s="31"/>
      <c r="K512" s="31">
        <v>35</v>
      </c>
      <c r="L512" s="31">
        <v>20.05</v>
      </c>
      <c r="M512" s="31">
        <v>0.27</v>
      </c>
      <c r="N512" s="31">
        <v>0.3</v>
      </c>
      <c r="O512" s="31">
        <v>2.62</v>
      </c>
      <c r="P512" s="31"/>
      <c r="W512" s="16" t="s">
        <v>1562</v>
      </c>
      <c r="X512" s="35">
        <v>41431</v>
      </c>
      <c r="Z512" s="16">
        <v>0</v>
      </c>
      <c r="AA512" s="30" t="s">
        <v>3651</v>
      </c>
      <c r="AB512" s="30" t="s">
        <v>3646</v>
      </c>
      <c r="AE512" s="1" t="e">
        <f>IF(MATCH(B512,B513:B$630,0),TRUE, FALSE)</f>
        <v>#N/A</v>
      </c>
    </row>
    <row r="513" spans="1:31" s="16" customFormat="1" ht="30">
      <c r="A513" s="31">
        <v>5</v>
      </c>
      <c r="B513" s="47" t="str">
        <f t="shared" si="17"/>
        <v>MCM Audio Select 55-3870</v>
      </c>
      <c r="C513" s="31" t="s">
        <v>568</v>
      </c>
      <c r="D513" s="31" t="s">
        <v>634</v>
      </c>
      <c r="E513" s="33" t="s">
        <v>634</v>
      </c>
      <c r="F513" s="31"/>
      <c r="G513" s="31">
        <v>8</v>
      </c>
      <c r="H513" s="31">
        <v>50</v>
      </c>
      <c r="I513" s="31">
        <v>87</v>
      </c>
      <c r="J513" s="31"/>
      <c r="K513" s="31">
        <v>65</v>
      </c>
      <c r="L513" s="31">
        <v>5.73</v>
      </c>
      <c r="M513" s="31">
        <v>0.5</v>
      </c>
      <c r="N513" s="31">
        <v>0.65</v>
      </c>
      <c r="O513" s="31">
        <v>2.25</v>
      </c>
      <c r="P513" s="31"/>
      <c r="W513" s="16" t="s">
        <v>1562</v>
      </c>
      <c r="X513" s="36">
        <v>41431</v>
      </c>
      <c r="Z513" s="16">
        <v>0</v>
      </c>
      <c r="AA513" s="30" t="s">
        <v>3651</v>
      </c>
      <c r="AB513" s="30" t="s">
        <v>3646</v>
      </c>
      <c r="AE513" s="1" t="e">
        <f>IF(MATCH(B513,B514:B$630,0),TRUE, FALSE)</f>
        <v>#N/A</v>
      </c>
    </row>
    <row r="514" spans="1:31" s="16" customFormat="1" ht="30">
      <c r="A514" s="31">
        <v>6</v>
      </c>
      <c r="B514" s="47" t="str">
        <f t="shared" si="17"/>
        <v>Pyle PPA6 (MCM)</v>
      </c>
      <c r="C514" s="31" t="s">
        <v>340</v>
      </c>
      <c r="D514" s="31" t="s">
        <v>4208</v>
      </c>
      <c r="E514" s="33" t="s">
        <v>636</v>
      </c>
      <c r="F514" s="31"/>
      <c r="G514" s="31">
        <v>8</v>
      </c>
      <c r="H514" s="31">
        <v>150</v>
      </c>
      <c r="I514" s="31">
        <v>89</v>
      </c>
      <c r="J514" s="31"/>
      <c r="K514" s="31">
        <v>94</v>
      </c>
      <c r="L514" s="31">
        <v>4.1900000000000004</v>
      </c>
      <c r="M514" s="31">
        <v>0.89</v>
      </c>
      <c r="N514" s="31">
        <v>1.27</v>
      </c>
      <c r="O514" s="31">
        <v>2.97</v>
      </c>
      <c r="P514" s="31"/>
      <c r="W514" s="16" t="s">
        <v>1562</v>
      </c>
      <c r="X514" s="35">
        <v>41431</v>
      </c>
      <c r="Z514" s="16">
        <v>0</v>
      </c>
      <c r="AA514" s="30" t="s">
        <v>3660</v>
      </c>
      <c r="AB514" s="30" t="s">
        <v>3643</v>
      </c>
      <c r="AE514" s="1" t="e">
        <f>IF(MATCH(B514,B515:B$630,0),TRUE, FALSE)</f>
        <v>#N/A</v>
      </c>
    </row>
    <row r="515" spans="1:31" s="16" customFormat="1" ht="30">
      <c r="A515" s="31">
        <v>8</v>
      </c>
      <c r="B515" s="47" t="str">
        <f t="shared" si="17"/>
        <v>Pyle PPA8 (MCM)</v>
      </c>
      <c r="C515" s="31" t="s">
        <v>340</v>
      </c>
      <c r="D515" s="31" t="s">
        <v>4209</v>
      </c>
      <c r="E515" s="33" t="s">
        <v>638</v>
      </c>
      <c r="F515" s="31"/>
      <c r="G515" s="31">
        <v>8</v>
      </c>
      <c r="H515" s="31">
        <v>200</v>
      </c>
      <c r="I515" s="31">
        <v>89</v>
      </c>
      <c r="J515" s="31"/>
      <c r="K515" s="31">
        <v>61</v>
      </c>
      <c r="L515" s="31">
        <v>19.71</v>
      </c>
      <c r="M515" s="31">
        <v>0.69</v>
      </c>
      <c r="N515" s="31">
        <v>0.99</v>
      </c>
      <c r="O515" s="31">
        <v>2.99</v>
      </c>
      <c r="P515" s="31"/>
      <c r="W515" s="16" t="s">
        <v>1562</v>
      </c>
      <c r="X515" s="36">
        <v>41431</v>
      </c>
      <c r="Z515" s="16">
        <v>0</v>
      </c>
      <c r="AA515" s="30" t="s">
        <v>3660</v>
      </c>
      <c r="AB515" s="30" t="s">
        <v>3643</v>
      </c>
      <c r="AE515" s="1" t="e">
        <f>IF(MATCH(B515,B516:B$630,0),TRUE, FALSE)</f>
        <v>#N/A</v>
      </c>
    </row>
    <row r="516" spans="1:31" s="16" customFormat="1" ht="30">
      <c r="A516" s="31">
        <v>10</v>
      </c>
      <c r="B516" s="47" t="str">
        <f t="shared" si="17"/>
        <v>Pyle PPA10 (MCM)</v>
      </c>
      <c r="C516" s="31" t="s">
        <v>340</v>
      </c>
      <c r="D516" s="31" t="s">
        <v>4210</v>
      </c>
      <c r="E516" s="33" t="s">
        <v>640</v>
      </c>
      <c r="F516" s="31"/>
      <c r="G516" s="31">
        <v>8</v>
      </c>
      <c r="H516" s="31">
        <v>200</v>
      </c>
      <c r="I516" s="31">
        <v>89</v>
      </c>
      <c r="J516" s="31"/>
      <c r="K516" s="31">
        <v>45</v>
      </c>
      <c r="L516" s="31">
        <v>47.86</v>
      </c>
      <c r="M516" s="31">
        <v>0.68</v>
      </c>
      <c r="N516" s="31">
        <v>0.91</v>
      </c>
      <c r="O516" s="31">
        <v>2.67</v>
      </c>
      <c r="P516" s="31"/>
      <c r="W516" s="16" t="s">
        <v>1562</v>
      </c>
      <c r="X516" s="35">
        <v>41431</v>
      </c>
      <c r="Z516" s="16">
        <v>0</v>
      </c>
      <c r="AA516" s="30" t="s">
        <v>3660</v>
      </c>
      <c r="AB516" s="30" t="s">
        <v>3643</v>
      </c>
      <c r="AE516" s="1" t="e">
        <f>IF(MATCH(B516,B517:B$630,0),TRUE, FALSE)</f>
        <v>#N/A</v>
      </c>
    </row>
    <row r="517" spans="1:31" s="16" customFormat="1" ht="30">
      <c r="A517" s="31">
        <v>12</v>
      </c>
      <c r="B517" s="47" t="str">
        <f t="shared" si="17"/>
        <v>Pyle PPA12 (MCM)</v>
      </c>
      <c r="C517" s="31" t="s">
        <v>340</v>
      </c>
      <c r="D517" s="31" t="s">
        <v>4211</v>
      </c>
      <c r="E517" s="33" t="s">
        <v>642</v>
      </c>
      <c r="F517" s="31"/>
      <c r="G517" s="31">
        <v>8</v>
      </c>
      <c r="H517" s="31">
        <v>200</v>
      </c>
      <c r="I517" s="31">
        <v>90</v>
      </c>
      <c r="J517" s="31"/>
      <c r="K517" s="31">
        <v>36</v>
      </c>
      <c r="L517" s="31">
        <v>127.91</v>
      </c>
      <c r="M517" s="31">
        <v>0.66</v>
      </c>
      <c r="N517" s="31">
        <v>0.88</v>
      </c>
      <c r="O517" s="31">
        <v>2.62</v>
      </c>
      <c r="P517" s="31"/>
      <c r="W517" s="16" t="s">
        <v>1562</v>
      </c>
      <c r="X517" s="36">
        <v>41431</v>
      </c>
      <c r="Z517" s="16">
        <v>0</v>
      </c>
      <c r="AA517" s="30" t="s">
        <v>3660</v>
      </c>
      <c r="AB517" s="30" t="s">
        <v>3643</v>
      </c>
      <c r="AE517" s="1" t="e">
        <f>IF(MATCH(B517,B518:B$630,0),TRUE, FALSE)</f>
        <v>#N/A</v>
      </c>
    </row>
    <row r="518" spans="1:31" s="16" customFormat="1" ht="30">
      <c r="A518" s="31">
        <v>15</v>
      </c>
      <c r="B518" s="47" t="str">
        <f t="shared" si="17"/>
        <v>Pyle PPA15 (MCM)</v>
      </c>
      <c r="C518" s="31" t="s">
        <v>340</v>
      </c>
      <c r="D518" s="31" t="s">
        <v>4212</v>
      </c>
      <c r="E518" s="33" t="s">
        <v>644</v>
      </c>
      <c r="F518" s="31"/>
      <c r="G518" s="31">
        <v>8</v>
      </c>
      <c r="H518" s="31">
        <v>250</v>
      </c>
      <c r="I518" s="31">
        <v>90</v>
      </c>
      <c r="J518" s="31"/>
      <c r="K518" s="31">
        <v>27</v>
      </c>
      <c r="L518" s="31">
        <v>321.58999999999997</v>
      </c>
      <c r="M518" s="31">
        <v>0.67</v>
      </c>
      <c r="N518" s="31">
        <v>0.89</v>
      </c>
      <c r="O518" s="31">
        <v>2.69</v>
      </c>
      <c r="P518" s="31"/>
      <c r="W518" s="16" t="s">
        <v>1562</v>
      </c>
      <c r="X518" s="35">
        <v>41431</v>
      </c>
      <c r="Z518" s="16">
        <v>0</v>
      </c>
      <c r="AA518" s="30" t="s">
        <v>3660</v>
      </c>
      <c r="AB518" s="30" t="s">
        <v>3643</v>
      </c>
      <c r="AE518" s="1" t="e">
        <f>IF(MATCH(B518,B519:B$630,0),TRUE, FALSE)</f>
        <v>#N/A</v>
      </c>
    </row>
    <row r="519" spans="1:31" s="16" customFormat="1" ht="30">
      <c r="A519" s="31">
        <v>18</v>
      </c>
      <c r="B519" s="47" t="str">
        <f t="shared" si="17"/>
        <v>Pyle PPA18 (MCM)</v>
      </c>
      <c r="C519" s="31" t="s">
        <v>340</v>
      </c>
      <c r="D519" s="31" t="s">
        <v>4213</v>
      </c>
      <c r="E519" s="33" t="s">
        <v>646</v>
      </c>
      <c r="F519" s="31"/>
      <c r="G519" s="31">
        <v>8</v>
      </c>
      <c r="H519" s="31">
        <v>300</v>
      </c>
      <c r="I519" s="31">
        <v>94</v>
      </c>
      <c r="J519" s="31"/>
      <c r="K519" s="31">
        <v>24</v>
      </c>
      <c r="L519" s="31">
        <v>503.19</v>
      </c>
      <c r="M519" s="31">
        <v>0.39</v>
      </c>
      <c r="N519" s="31">
        <v>0.55000000000000004</v>
      </c>
      <c r="O519" s="31">
        <v>1.34</v>
      </c>
      <c r="P519" s="31"/>
      <c r="W519" s="16" t="s">
        <v>1562</v>
      </c>
      <c r="X519" s="36">
        <v>41431</v>
      </c>
      <c r="Z519" s="16">
        <v>0</v>
      </c>
      <c r="AA519" s="30" t="s">
        <v>3660</v>
      </c>
      <c r="AB519" s="30" t="s">
        <v>3643</v>
      </c>
      <c r="AE519" s="1" t="e">
        <f>IF(MATCH(B519,B520:B$630,0),TRUE, FALSE)</f>
        <v>#N/A</v>
      </c>
    </row>
    <row r="520" spans="1:31" s="16" customFormat="1" ht="30">
      <c r="A520" s="31">
        <v>5.25</v>
      </c>
      <c r="B520" s="47" t="str">
        <f t="shared" si="17"/>
        <v>Pyle PDMW5 (MCM)</v>
      </c>
      <c r="C520" s="31" t="s">
        <v>340</v>
      </c>
      <c r="D520" s="31" t="s">
        <v>4207</v>
      </c>
      <c r="E520" s="33" t="s">
        <v>647</v>
      </c>
      <c r="F520" s="31"/>
      <c r="G520" s="31">
        <v>8</v>
      </c>
      <c r="H520" s="31">
        <v>100</v>
      </c>
      <c r="I520" s="31">
        <v>90</v>
      </c>
      <c r="J520" s="31"/>
      <c r="K520" s="31"/>
      <c r="L520" s="31"/>
      <c r="M520" s="31"/>
      <c r="N520" s="31"/>
      <c r="O520" s="31"/>
      <c r="P520" s="31"/>
      <c r="W520" s="16" t="s">
        <v>1562</v>
      </c>
      <c r="X520" s="35">
        <v>41431</v>
      </c>
      <c r="Z520" s="16">
        <v>0</v>
      </c>
      <c r="AA520" s="30" t="s">
        <v>3661</v>
      </c>
      <c r="AB520" s="30" t="s">
        <v>3643</v>
      </c>
      <c r="AE520" s="1" t="e">
        <f>IF(MATCH(B520,B521:B$630,0),TRUE, FALSE)</f>
        <v>#N/A</v>
      </c>
    </row>
    <row r="521" spans="1:31" s="16" customFormat="1" ht="30">
      <c r="A521" s="31">
        <v>6.5</v>
      </c>
      <c r="B521" s="47" t="str">
        <f t="shared" si="17"/>
        <v>Pyle PDMW6</v>
      </c>
      <c r="C521" s="31" t="s">
        <v>340</v>
      </c>
      <c r="D521" s="31" t="s">
        <v>343</v>
      </c>
      <c r="E521" s="33" t="s">
        <v>648</v>
      </c>
      <c r="F521" s="31"/>
      <c r="G521" s="31">
        <v>8</v>
      </c>
      <c r="H521" s="31">
        <v>125</v>
      </c>
      <c r="I521" s="31">
        <v>92</v>
      </c>
      <c r="J521" s="31"/>
      <c r="K521" s="31"/>
      <c r="L521" s="31"/>
      <c r="M521" s="31"/>
      <c r="N521" s="31"/>
      <c r="O521" s="31"/>
      <c r="P521" s="31"/>
      <c r="W521" s="16" t="s">
        <v>1562</v>
      </c>
      <c r="X521" s="36">
        <v>41431</v>
      </c>
      <c r="Z521" s="16">
        <v>0</v>
      </c>
      <c r="AA521" s="30" t="s">
        <v>3661</v>
      </c>
      <c r="AB521" s="30" t="s">
        <v>3643</v>
      </c>
      <c r="AE521" s="1" t="e">
        <f>IF(MATCH(B521,B522:B$630,0),TRUE, FALSE)</f>
        <v>#N/A</v>
      </c>
    </row>
    <row r="522" spans="1:31" s="16" customFormat="1" ht="30">
      <c r="A522" s="31">
        <v>6.5</v>
      </c>
      <c r="B522" s="47" t="str">
        <f t="shared" si="17"/>
        <v>Pyle PMW6A</v>
      </c>
      <c r="C522" s="31" t="s">
        <v>340</v>
      </c>
      <c r="D522" s="31" t="s">
        <v>649</v>
      </c>
      <c r="E522" s="33" t="s">
        <v>650</v>
      </c>
      <c r="F522" s="31"/>
      <c r="G522" s="31">
        <v>8</v>
      </c>
      <c r="H522" s="31">
        <v>200</v>
      </c>
      <c r="I522" s="31">
        <v>97</v>
      </c>
      <c r="J522" s="31"/>
      <c r="K522" s="31">
        <v>97</v>
      </c>
      <c r="L522" s="31"/>
      <c r="M522" s="31"/>
      <c r="N522" s="31"/>
      <c r="O522" s="31"/>
      <c r="P522" s="31"/>
      <c r="W522" s="16" t="s">
        <v>1562</v>
      </c>
      <c r="X522" s="35">
        <v>41431</v>
      </c>
      <c r="Z522" s="16">
        <v>0</v>
      </c>
      <c r="AA522" s="30" t="s">
        <v>3661</v>
      </c>
      <c r="AB522" s="30" t="s">
        <v>3643</v>
      </c>
      <c r="AE522" s="1" t="e">
        <f>IF(MATCH(B522,B523:B$630,0),TRUE, FALSE)</f>
        <v>#N/A</v>
      </c>
    </row>
    <row r="523" spans="1:31" s="16" customFormat="1" ht="30">
      <c r="A523" s="31">
        <v>15</v>
      </c>
      <c r="B523" s="47" t="str">
        <f t="shared" si="17"/>
        <v>Pyle PDW15125 (MCM)</v>
      </c>
      <c r="C523" s="31" t="s">
        <v>340</v>
      </c>
      <c r="D523" s="31" t="s">
        <v>4216</v>
      </c>
      <c r="E523" s="33" t="s">
        <v>652</v>
      </c>
      <c r="F523" s="31"/>
      <c r="G523" s="31">
        <v>8</v>
      </c>
      <c r="H523" s="31">
        <v>500</v>
      </c>
      <c r="I523" s="31">
        <v>103</v>
      </c>
      <c r="J523" s="31"/>
      <c r="K523" s="31">
        <v>36</v>
      </c>
      <c r="L523" s="31">
        <v>201.07</v>
      </c>
      <c r="M523" s="31">
        <v>0.4</v>
      </c>
      <c r="N523" s="31">
        <v>0.46</v>
      </c>
      <c r="O523" s="31">
        <v>2.82</v>
      </c>
      <c r="P523" s="31"/>
      <c r="W523" s="16" t="s">
        <v>1562</v>
      </c>
      <c r="X523" s="36">
        <v>41431</v>
      </c>
      <c r="Z523" s="16">
        <v>0</v>
      </c>
      <c r="AA523" s="30" t="s">
        <v>3660</v>
      </c>
      <c r="AB523" s="30" t="s">
        <v>3643</v>
      </c>
      <c r="AE523" s="1" t="e">
        <f>IF(MATCH(B523,B524:B$630,0),TRUE, FALSE)</f>
        <v>#N/A</v>
      </c>
    </row>
    <row r="524" spans="1:31" s="16" customFormat="1" ht="30">
      <c r="A524" s="31">
        <v>18</v>
      </c>
      <c r="B524" s="47" t="str">
        <f t="shared" si="17"/>
        <v>Pyle PDW18125</v>
      </c>
      <c r="C524" s="31" t="s">
        <v>340</v>
      </c>
      <c r="D524" s="31" t="s">
        <v>653</v>
      </c>
      <c r="E524" s="33" t="s">
        <v>654</v>
      </c>
      <c r="F524" s="31"/>
      <c r="G524" s="31">
        <v>8</v>
      </c>
      <c r="H524" s="31">
        <v>800</v>
      </c>
      <c r="I524" s="31">
        <v>99</v>
      </c>
      <c r="J524" s="31"/>
      <c r="K524" s="31">
        <v>27</v>
      </c>
      <c r="L524" s="31">
        <v>473.84</v>
      </c>
      <c r="M524" s="31">
        <v>0.4</v>
      </c>
      <c r="N524" s="31">
        <v>0.47</v>
      </c>
      <c r="O524" s="31">
        <v>2.76</v>
      </c>
      <c r="P524" s="31"/>
      <c r="W524" s="16" t="s">
        <v>1562</v>
      </c>
      <c r="X524" s="35">
        <v>41431</v>
      </c>
      <c r="Z524" s="16">
        <v>0</v>
      </c>
      <c r="AA524" s="30" t="s">
        <v>3660</v>
      </c>
      <c r="AB524" s="30" t="s">
        <v>3643</v>
      </c>
      <c r="AE524" s="1" t="e">
        <f>IF(MATCH(B524,B525:B$630,0),TRUE, FALSE)</f>
        <v>#N/A</v>
      </c>
    </row>
    <row r="525" spans="1:31" s="16" customFormat="1" ht="30">
      <c r="A525" s="31">
        <v>21</v>
      </c>
      <c r="B525" s="47" t="str">
        <f t="shared" si="17"/>
        <v>Pyle PDW21250</v>
      </c>
      <c r="C525" s="31" t="s">
        <v>340</v>
      </c>
      <c r="D525" s="31" t="s">
        <v>655</v>
      </c>
      <c r="E525" s="33" t="s">
        <v>656</v>
      </c>
      <c r="F525" s="31"/>
      <c r="G525" s="31">
        <v>8</v>
      </c>
      <c r="H525" s="31">
        <v>1000</v>
      </c>
      <c r="I525" s="31">
        <v>107</v>
      </c>
      <c r="J525" s="31"/>
      <c r="K525" s="31">
        <v>22</v>
      </c>
      <c r="L525" s="31">
        <v>703.8</v>
      </c>
      <c r="M525" s="31">
        <v>0.33</v>
      </c>
      <c r="N525" s="31">
        <v>0.38</v>
      </c>
      <c r="O525" s="31">
        <v>2.59</v>
      </c>
      <c r="P525" s="31"/>
      <c r="W525" s="16" t="s">
        <v>1562</v>
      </c>
      <c r="X525" s="36">
        <v>41431</v>
      </c>
      <c r="Z525" s="16">
        <v>0</v>
      </c>
      <c r="AA525" s="30" t="s">
        <v>3660</v>
      </c>
      <c r="AB525" s="30" t="s">
        <v>3643</v>
      </c>
      <c r="AE525" s="1" t="e">
        <f>IF(MATCH(B525,B526:B$630,0),TRUE, FALSE)</f>
        <v>#N/A</v>
      </c>
    </row>
    <row r="526" spans="1:31" s="16" customFormat="1" ht="30">
      <c r="A526" s="31">
        <v>10</v>
      </c>
      <c r="B526" s="47" t="str">
        <f t="shared" si="17"/>
        <v>Pyle PLW10RD</v>
      </c>
      <c r="C526" s="31" t="s">
        <v>340</v>
      </c>
      <c r="D526" s="31" t="s">
        <v>657</v>
      </c>
      <c r="E526" s="33" t="s">
        <v>658</v>
      </c>
      <c r="F526" s="31"/>
      <c r="G526" s="31">
        <v>4</v>
      </c>
      <c r="H526" s="31">
        <v>300</v>
      </c>
      <c r="I526" s="31">
        <v>87</v>
      </c>
      <c r="J526" s="31"/>
      <c r="K526" s="31">
        <v>36</v>
      </c>
      <c r="L526" s="31">
        <v>54.71</v>
      </c>
      <c r="M526" s="31">
        <v>0.73</v>
      </c>
      <c r="N526" s="31">
        <v>0.83</v>
      </c>
      <c r="O526" s="31">
        <v>5.72</v>
      </c>
      <c r="P526" s="31"/>
      <c r="W526" s="16" t="s">
        <v>1562</v>
      </c>
      <c r="X526" s="35">
        <v>41431</v>
      </c>
      <c r="Z526" s="16">
        <v>0</v>
      </c>
      <c r="AA526" s="30" t="s">
        <v>3662</v>
      </c>
      <c r="AB526" s="30" t="s">
        <v>3646</v>
      </c>
      <c r="AE526" s="1" t="e">
        <f>IF(MATCH(B526,B527:B$630,0),TRUE, FALSE)</f>
        <v>#N/A</v>
      </c>
    </row>
    <row r="527" spans="1:31" s="16" customFormat="1" ht="30">
      <c r="A527" s="31">
        <v>12</v>
      </c>
      <c r="B527" s="47" t="str">
        <f t="shared" si="17"/>
        <v>Pyle PLW12RD</v>
      </c>
      <c r="C527" s="31" t="s">
        <v>340</v>
      </c>
      <c r="D527" s="31" t="s">
        <v>659</v>
      </c>
      <c r="E527" s="33" t="s">
        <v>660</v>
      </c>
      <c r="F527" s="31"/>
      <c r="G527" s="31">
        <v>4</v>
      </c>
      <c r="H527" s="31">
        <v>400</v>
      </c>
      <c r="I527" s="31">
        <v>86</v>
      </c>
      <c r="J527" s="31"/>
      <c r="K527" s="31">
        <v>26</v>
      </c>
      <c r="L527" s="31">
        <v>117.4</v>
      </c>
      <c r="M527" s="31">
        <v>0.78</v>
      </c>
      <c r="N527" s="31">
        <v>0.9</v>
      </c>
      <c r="O527" s="31">
        <v>5.81</v>
      </c>
      <c r="P527" s="31"/>
      <c r="W527" s="16" t="s">
        <v>1562</v>
      </c>
      <c r="X527" s="36">
        <v>41431</v>
      </c>
      <c r="Z527" s="16">
        <v>0</v>
      </c>
      <c r="AA527" s="30" t="s">
        <v>3662</v>
      </c>
      <c r="AB527" s="30" t="s">
        <v>3646</v>
      </c>
      <c r="AE527" s="1" t="e">
        <f>IF(MATCH(B527,B528:B$630,0),TRUE, FALSE)</f>
        <v>#N/A</v>
      </c>
    </row>
    <row r="528" spans="1:31" s="16" customFormat="1" ht="30">
      <c r="A528" s="31">
        <v>10</v>
      </c>
      <c r="B528" s="47" t="str">
        <f t="shared" si="17"/>
        <v>Pyle PLW10BL</v>
      </c>
      <c r="C528" s="31" t="s">
        <v>340</v>
      </c>
      <c r="D528" s="31" t="s">
        <v>661</v>
      </c>
      <c r="E528" s="33" t="s">
        <v>662</v>
      </c>
      <c r="F528" s="31"/>
      <c r="G528" s="31">
        <v>4</v>
      </c>
      <c r="H528" s="31">
        <v>300</v>
      </c>
      <c r="I528" s="31">
        <v>87</v>
      </c>
      <c r="J528" s="31"/>
      <c r="K528" s="31">
        <v>36</v>
      </c>
      <c r="L528" s="31">
        <v>54.71</v>
      </c>
      <c r="M528" s="31">
        <v>0.73</v>
      </c>
      <c r="N528" s="31">
        <v>0.83</v>
      </c>
      <c r="O528" s="31">
        <v>5.72</v>
      </c>
      <c r="P528" s="31"/>
      <c r="W528" s="16" t="s">
        <v>1562</v>
      </c>
      <c r="X528" s="35">
        <v>41431</v>
      </c>
      <c r="Z528" s="16">
        <v>0</v>
      </c>
      <c r="AA528" s="30" t="s">
        <v>3663</v>
      </c>
      <c r="AB528" s="30" t="s">
        <v>3646</v>
      </c>
      <c r="AE528" s="1" t="e">
        <f>IF(MATCH(B528,B529:B$630,0),TRUE, FALSE)</f>
        <v>#N/A</v>
      </c>
    </row>
    <row r="529" spans="1:31" s="16" customFormat="1" ht="30">
      <c r="A529" s="31">
        <v>12</v>
      </c>
      <c r="B529" s="47" t="str">
        <f t="shared" si="17"/>
        <v>Pyle PLW12BL</v>
      </c>
      <c r="C529" s="31" t="s">
        <v>340</v>
      </c>
      <c r="D529" s="31" t="s">
        <v>663</v>
      </c>
      <c r="E529" s="33" t="s">
        <v>664</v>
      </c>
      <c r="F529" s="31"/>
      <c r="G529" s="31">
        <v>4</v>
      </c>
      <c r="H529" s="31">
        <v>400</v>
      </c>
      <c r="I529" s="31">
        <v>86</v>
      </c>
      <c r="J529" s="31"/>
      <c r="K529" s="31">
        <v>26</v>
      </c>
      <c r="L529" s="31">
        <v>117.4</v>
      </c>
      <c r="M529" s="31">
        <v>0.78</v>
      </c>
      <c r="N529" s="31">
        <v>0.9</v>
      </c>
      <c r="O529" s="31">
        <v>5.81</v>
      </c>
      <c r="P529" s="31"/>
      <c r="W529" s="16" t="s">
        <v>1562</v>
      </c>
      <c r="X529" s="36">
        <v>41431</v>
      </c>
      <c r="Z529" s="16">
        <v>0</v>
      </c>
      <c r="AA529" s="30" t="s">
        <v>3663</v>
      </c>
      <c r="AB529" s="30" t="s">
        <v>3646</v>
      </c>
      <c r="AE529" s="1" t="e">
        <f>IF(MATCH(B529,B530:B$630,0),TRUE, FALSE)</f>
        <v>#N/A</v>
      </c>
    </row>
    <row r="530" spans="1:31" s="16" customFormat="1" ht="30">
      <c r="A530" s="31">
        <v>8</v>
      </c>
      <c r="B530" s="47" t="str">
        <f t="shared" si="17"/>
        <v>Pyle PMW8A</v>
      </c>
      <c r="C530" s="31" t="s">
        <v>340</v>
      </c>
      <c r="D530" s="31" t="s">
        <v>665</v>
      </c>
      <c r="E530" s="33" t="s">
        <v>666</v>
      </c>
      <c r="F530" s="31"/>
      <c r="G530" s="31">
        <v>8</v>
      </c>
      <c r="H530" s="31">
        <v>220</v>
      </c>
      <c r="I530" s="31">
        <v>98</v>
      </c>
      <c r="J530" s="31"/>
      <c r="K530" s="31">
        <v>58</v>
      </c>
      <c r="L530" s="31">
        <v>27.81</v>
      </c>
      <c r="M530" s="31">
        <v>0.41</v>
      </c>
      <c r="N530" s="31">
        <v>0.43</v>
      </c>
      <c r="O530" s="31">
        <v>8.89</v>
      </c>
      <c r="P530" s="31"/>
      <c r="W530" s="16" t="s">
        <v>1562</v>
      </c>
      <c r="X530" s="35">
        <v>41431</v>
      </c>
      <c r="Z530" s="16">
        <v>0</v>
      </c>
      <c r="AA530" s="30" t="s">
        <v>3661</v>
      </c>
      <c r="AB530" s="30" t="s">
        <v>3632</v>
      </c>
      <c r="AE530" s="1" t="e">
        <f>IF(MATCH(B530,B531:B$630,0),TRUE, FALSE)</f>
        <v>#N/A</v>
      </c>
    </row>
    <row r="531" spans="1:31" s="16" customFormat="1" ht="30">
      <c r="A531" s="31">
        <v>10</v>
      </c>
      <c r="B531" s="47" t="str">
        <f t="shared" ref="B531:B594" si="18">CONCATENATE(C531,CHAR(32),D531)</f>
        <v>Pyle PMW10A</v>
      </c>
      <c r="C531" s="31" t="s">
        <v>340</v>
      </c>
      <c r="D531" s="31" t="s">
        <v>667</v>
      </c>
      <c r="E531" s="33" t="s">
        <v>668</v>
      </c>
      <c r="F531" s="31"/>
      <c r="G531" s="31">
        <v>8</v>
      </c>
      <c r="H531" s="31">
        <v>400</v>
      </c>
      <c r="I531" s="31">
        <v>98</v>
      </c>
      <c r="J531" s="31"/>
      <c r="K531" s="31">
        <v>42</v>
      </c>
      <c r="L531" s="31">
        <v>76.989999999999995</v>
      </c>
      <c r="M531" s="31">
        <v>0.32</v>
      </c>
      <c r="N531" s="31">
        <v>0.34</v>
      </c>
      <c r="O531" s="31">
        <v>5.08</v>
      </c>
      <c r="P531" s="31"/>
      <c r="W531" s="16" t="s">
        <v>1562</v>
      </c>
      <c r="X531" s="36">
        <v>41431</v>
      </c>
      <c r="Z531" s="16">
        <v>0</v>
      </c>
      <c r="AA531" s="30" t="s">
        <v>3661</v>
      </c>
      <c r="AB531" s="30" t="s">
        <v>3632</v>
      </c>
      <c r="AE531" s="1" t="e">
        <f>IF(MATCH(B531,B532:B$630,0),TRUE, FALSE)</f>
        <v>#N/A</v>
      </c>
    </row>
    <row r="532" spans="1:31" s="16" customFormat="1" ht="30">
      <c r="A532" s="31">
        <v>12</v>
      </c>
      <c r="B532" s="47" t="str">
        <f t="shared" si="18"/>
        <v>Pyle PMW12A</v>
      </c>
      <c r="C532" s="31" t="s">
        <v>340</v>
      </c>
      <c r="D532" s="31" t="s">
        <v>669</v>
      </c>
      <c r="E532" s="33" t="s">
        <v>670</v>
      </c>
      <c r="F532" s="31"/>
      <c r="G532" s="31">
        <v>8</v>
      </c>
      <c r="H532" s="31">
        <v>500</v>
      </c>
      <c r="I532" s="31">
        <v>100</v>
      </c>
      <c r="J532" s="31"/>
      <c r="K532" s="31">
        <v>32</v>
      </c>
      <c r="L532" s="31">
        <v>207.7</v>
      </c>
      <c r="M532" s="31">
        <v>0.23</v>
      </c>
      <c r="N532" s="31">
        <v>0.24</v>
      </c>
      <c r="O532" s="31">
        <v>3.76</v>
      </c>
      <c r="P532" s="31"/>
      <c r="W532" s="16" t="s">
        <v>1562</v>
      </c>
      <c r="X532" s="35">
        <v>41431</v>
      </c>
      <c r="Z532" s="16">
        <v>0</v>
      </c>
      <c r="AA532" s="30" t="s">
        <v>3661</v>
      </c>
      <c r="AB532" s="30" t="s">
        <v>3632</v>
      </c>
      <c r="AE532" s="1" t="e">
        <f>IF(MATCH(B532,B533:B$630,0),TRUE, FALSE)</f>
        <v>#N/A</v>
      </c>
    </row>
    <row r="533" spans="1:31" s="16" customFormat="1" ht="45">
      <c r="A533" s="31">
        <v>12</v>
      </c>
      <c r="B533" s="47" t="str">
        <f t="shared" si="18"/>
        <v>Pyle PDW128</v>
      </c>
      <c r="C533" s="31" t="s">
        <v>340</v>
      </c>
      <c r="D533" s="31" t="s">
        <v>671</v>
      </c>
      <c r="E533" s="33" t="s">
        <v>672</v>
      </c>
      <c r="F533" s="31"/>
      <c r="G533" s="31">
        <v>8</v>
      </c>
      <c r="H533" s="31">
        <v>450</v>
      </c>
      <c r="I533" s="31"/>
      <c r="J533" s="31"/>
      <c r="K533" s="31"/>
      <c r="L533" s="31"/>
      <c r="M533" s="31"/>
      <c r="N533" s="31"/>
      <c r="O533" s="31"/>
      <c r="P533" s="31"/>
      <c r="W533" s="16" t="s">
        <v>1562</v>
      </c>
      <c r="X533" s="36">
        <v>41431</v>
      </c>
      <c r="Z533" s="16">
        <v>0</v>
      </c>
      <c r="AA533" s="30" t="s">
        <v>3664</v>
      </c>
      <c r="AB533" s="30" t="s">
        <v>3632</v>
      </c>
      <c r="AE533" s="1" t="e">
        <f>IF(MATCH(B533,B534:B$630,0),TRUE, FALSE)</f>
        <v>#N/A</v>
      </c>
    </row>
    <row r="534" spans="1:31" s="16" customFormat="1" ht="45">
      <c r="A534" s="31">
        <v>15</v>
      </c>
      <c r="B534" s="47" t="str">
        <f t="shared" si="18"/>
        <v>Pyle PDW158</v>
      </c>
      <c r="C534" s="31" t="s">
        <v>340</v>
      </c>
      <c r="D534" s="31" t="s">
        <v>673</v>
      </c>
      <c r="E534" s="33" t="s">
        <v>674</v>
      </c>
      <c r="F534" s="31"/>
      <c r="G534" s="31">
        <v>8</v>
      </c>
      <c r="H534" s="31">
        <v>800</v>
      </c>
      <c r="I534" s="31"/>
      <c r="J534" s="31"/>
      <c r="K534" s="31"/>
      <c r="L534" s="31"/>
      <c r="M534" s="31"/>
      <c r="N534" s="31"/>
      <c r="O534" s="31"/>
      <c r="P534" s="31"/>
      <c r="W534" s="16" t="s">
        <v>1562</v>
      </c>
      <c r="X534" s="35">
        <v>41431</v>
      </c>
      <c r="Z534" s="16">
        <v>0</v>
      </c>
      <c r="AA534" s="30" t="s">
        <v>3664</v>
      </c>
      <c r="AB534" s="30" t="s">
        <v>3632</v>
      </c>
      <c r="AE534" s="1" t="e">
        <f>IF(MATCH(B534,B535:B$630,0),TRUE, FALSE)</f>
        <v>#N/A</v>
      </c>
    </row>
    <row r="535" spans="1:31" s="16" customFormat="1" ht="45">
      <c r="A535" s="31">
        <v>18</v>
      </c>
      <c r="B535" s="47" t="str">
        <f t="shared" si="18"/>
        <v>Pyle PDW188</v>
      </c>
      <c r="C535" s="31" t="s">
        <v>340</v>
      </c>
      <c r="D535" s="31" t="s">
        <v>675</v>
      </c>
      <c r="E535" s="33" t="s">
        <v>676</v>
      </c>
      <c r="F535" s="31"/>
      <c r="G535" s="31">
        <v>8</v>
      </c>
      <c r="H535" s="31">
        <v>1000</v>
      </c>
      <c r="I535" s="31"/>
      <c r="J535" s="31"/>
      <c r="K535" s="31"/>
      <c r="L535" s="31"/>
      <c r="M535" s="31"/>
      <c r="N535" s="31"/>
      <c r="O535" s="31"/>
      <c r="P535" s="31"/>
      <c r="W535" s="16" t="s">
        <v>1562</v>
      </c>
      <c r="X535" s="36">
        <v>41431</v>
      </c>
      <c r="Z535" s="16">
        <v>0</v>
      </c>
      <c r="AA535" s="30" t="s">
        <v>3664</v>
      </c>
      <c r="AB535" s="30" t="s">
        <v>3632</v>
      </c>
      <c r="AE535" s="1" t="e">
        <f>IF(MATCH(B535,B536:B$630,0),TRUE, FALSE)</f>
        <v>#N/A</v>
      </c>
    </row>
    <row r="536" spans="1:31" s="16" customFormat="1" ht="30">
      <c r="A536" s="31">
        <v>6.5</v>
      </c>
      <c r="B536" s="47" t="str">
        <f t="shared" si="18"/>
        <v>Pyle PM6DC</v>
      </c>
      <c r="C536" s="31" t="s">
        <v>340</v>
      </c>
      <c r="D536" s="31" t="s">
        <v>677</v>
      </c>
      <c r="E536" s="33" t="s">
        <v>678</v>
      </c>
      <c r="F536" s="31"/>
      <c r="G536" s="31">
        <v>4</v>
      </c>
      <c r="H536" s="31">
        <v>200</v>
      </c>
      <c r="I536" s="31"/>
      <c r="J536" s="31"/>
      <c r="K536" s="31"/>
      <c r="L536" s="31"/>
      <c r="M536" s="31"/>
      <c r="N536" s="31"/>
      <c r="O536" s="31"/>
      <c r="P536" s="31"/>
      <c r="W536" s="16" t="s">
        <v>1562</v>
      </c>
      <c r="X536" s="35">
        <v>41431</v>
      </c>
      <c r="Z536" s="16">
        <v>0</v>
      </c>
      <c r="AA536" s="30" t="s">
        <v>3661</v>
      </c>
      <c r="AB536" s="30" t="s">
        <v>3632</v>
      </c>
      <c r="AE536" s="1" t="e">
        <f>IF(MATCH(B536,B537:B$630,0),TRUE, FALSE)</f>
        <v>#N/A</v>
      </c>
    </row>
    <row r="537" spans="1:31" s="16" customFormat="1" ht="30">
      <c r="A537" s="31">
        <v>8</v>
      </c>
      <c r="B537" s="47" t="str">
        <f t="shared" si="18"/>
        <v>Pyle PM8DC</v>
      </c>
      <c r="C537" s="31" t="s">
        <v>340</v>
      </c>
      <c r="D537" s="31" t="s">
        <v>679</v>
      </c>
      <c r="E537" s="33" t="s">
        <v>680</v>
      </c>
      <c r="F537" s="31"/>
      <c r="G537" s="31">
        <v>4</v>
      </c>
      <c r="H537" s="31">
        <v>400</v>
      </c>
      <c r="I537" s="31"/>
      <c r="J537" s="31"/>
      <c r="K537" s="31"/>
      <c r="L537" s="31"/>
      <c r="M537" s="31"/>
      <c r="N537" s="31"/>
      <c r="O537" s="31"/>
      <c r="P537" s="31"/>
      <c r="W537" s="16" t="s">
        <v>1562</v>
      </c>
      <c r="X537" s="36">
        <v>41431</v>
      </c>
      <c r="Z537" s="16">
        <v>0</v>
      </c>
      <c r="AA537" s="30" t="s">
        <v>3661</v>
      </c>
      <c r="AB537" s="30" t="s">
        <v>3632</v>
      </c>
      <c r="AE537" s="1" t="e">
        <f>IF(MATCH(B537,B538:B$630,0),TRUE, FALSE)</f>
        <v>#N/A</v>
      </c>
    </row>
    <row r="538" spans="1:31" s="16" customFormat="1" ht="30">
      <c r="A538" s="31">
        <v>6.5</v>
      </c>
      <c r="B538" s="47" t="str">
        <f t="shared" si="18"/>
        <v>Pyle PMN65FP</v>
      </c>
      <c r="C538" s="31" t="s">
        <v>340</v>
      </c>
      <c r="D538" s="31" t="s">
        <v>681</v>
      </c>
      <c r="E538" s="33" t="s">
        <v>682</v>
      </c>
      <c r="F538" s="31"/>
      <c r="G538" s="31">
        <v>4</v>
      </c>
      <c r="H538" s="31">
        <v>300</v>
      </c>
      <c r="I538" s="31"/>
      <c r="J538" s="31"/>
      <c r="K538" s="31"/>
      <c r="L538" s="31"/>
      <c r="M538" s="31"/>
      <c r="N538" s="31"/>
      <c r="O538" s="31"/>
      <c r="P538" s="31"/>
      <c r="W538" s="16" t="s">
        <v>1562</v>
      </c>
      <c r="X538" s="35">
        <v>41431</v>
      </c>
      <c r="Z538" s="16">
        <v>0</v>
      </c>
      <c r="AA538" s="30" t="s">
        <v>3661</v>
      </c>
      <c r="AB538" s="30" t="s">
        <v>3632</v>
      </c>
      <c r="AE538" s="1" t="e">
        <f>IF(MATCH(B538,B539:B$630,0),TRUE, FALSE)</f>
        <v>#N/A</v>
      </c>
    </row>
    <row r="539" spans="1:31" s="16" customFormat="1" ht="30">
      <c r="A539" s="31">
        <v>6.5</v>
      </c>
      <c r="B539" s="47" t="str">
        <f t="shared" si="18"/>
        <v>Pyle PBW6S</v>
      </c>
      <c r="C539" s="31" t="s">
        <v>340</v>
      </c>
      <c r="D539" s="31" t="s">
        <v>683</v>
      </c>
      <c r="E539" s="33" t="s">
        <v>684</v>
      </c>
      <c r="F539" s="31"/>
      <c r="G539" s="31">
        <v>3</v>
      </c>
      <c r="H539" s="31">
        <v>230</v>
      </c>
      <c r="I539" s="31">
        <v>94</v>
      </c>
      <c r="J539" s="31"/>
      <c r="K539" s="31">
        <v>135</v>
      </c>
      <c r="L539" s="31">
        <v>3.91</v>
      </c>
      <c r="M539" s="31">
        <v>0.81</v>
      </c>
      <c r="N539" s="31">
        <v>1</v>
      </c>
      <c r="O539" s="31">
        <v>4.0599999999999996</v>
      </c>
      <c r="P539" s="31"/>
      <c r="W539" s="16" t="s">
        <v>1562</v>
      </c>
      <c r="X539" s="36">
        <v>41431</v>
      </c>
      <c r="Z539" s="16">
        <v>0</v>
      </c>
      <c r="AA539" s="30" t="s">
        <v>3661</v>
      </c>
      <c r="AB539" s="30" t="s">
        <v>3632</v>
      </c>
      <c r="AE539" s="1" t="e">
        <f>IF(MATCH(B539,B540:B$630,0),TRUE, FALSE)</f>
        <v>#N/A</v>
      </c>
    </row>
    <row r="540" spans="1:31" s="16" customFormat="1" ht="30">
      <c r="A540" s="31">
        <v>8</v>
      </c>
      <c r="B540" s="47" t="str">
        <f t="shared" si="18"/>
        <v>Pyle PBW8S</v>
      </c>
      <c r="C540" s="31" t="s">
        <v>340</v>
      </c>
      <c r="D540" s="31" t="s">
        <v>685</v>
      </c>
      <c r="E540" s="33" t="s">
        <v>686</v>
      </c>
      <c r="F540" s="31"/>
      <c r="G540" s="31">
        <v>3</v>
      </c>
      <c r="H540" s="31">
        <v>280</v>
      </c>
      <c r="I540" s="31">
        <v>96</v>
      </c>
      <c r="J540" s="31"/>
      <c r="K540" s="31">
        <v>101</v>
      </c>
      <c r="L540" s="31">
        <v>9.66</v>
      </c>
      <c r="M540" s="31">
        <v>0.61</v>
      </c>
      <c r="N540" s="31">
        <v>0.72</v>
      </c>
      <c r="O540" s="31">
        <v>3.97</v>
      </c>
      <c r="P540" s="31"/>
      <c r="W540" s="16" t="s">
        <v>1562</v>
      </c>
      <c r="X540" s="35">
        <v>41431</v>
      </c>
      <c r="Z540" s="16">
        <v>0</v>
      </c>
      <c r="AA540" s="30" t="s">
        <v>3661</v>
      </c>
      <c r="AB540" s="30" t="s">
        <v>3632</v>
      </c>
      <c r="AE540" s="1" t="e">
        <f>IF(MATCH(B540,B541:B$630,0),TRUE, FALSE)</f>
        <v>#N/A</v>
      </c>
    </row>
    <row r="541" spans="1:31" s="16" customFormat="1" ht="30">
      <c r="A541" s="31">
        <v>10</v>
      </c>
      <c r="B541" s="47" t="str">
        <f t="shared" si="18"/>
        <v>Pyle PBW10S</v>
      </c>
      <c r="C541" s="31" t="s">
        <v>340</v>
      </c>
      <c r="D541" s="31" t="s">
        <v>687</v>
      </c>
      <c r="E541" s="33" t="s">
        <v>688</v>
      </c>
      <c r="F541" s="31"/>
      <c r="G541" s="31">
        <v>3</v>
      </c>
      <c r="H541" s="31">
        <v>500</v>
      </c>
      <c r="I541" s="31">
        <v>100</v>
      </c>
      <c r="J541" s="31"/>
      <c r="K541" s="31">
        <v>65</v>
      </c>
      <c r="L541" s="31">
        <v>35.479999999999997</v>
      </c>
      <c r="M541" s="31">
        <v>0.49</v>
      </c>
      <c r="N541" s="31">
        <v>0.53</v>
      </c>
      <c r="O541" s="31">
        <v>6.73</v>
      </c>
      <c r="P541" s="31"/>
      <c r="W541" s="16" t="s">
        <v>1562</v>
      </c>
      <c r="X541" s="36">
        <v>41431</v>
      </c>
      <c r="Z541" s="16">
        <v>0</v>
      </c>
      <c r="AA541" s="30" t="s">
        <v>3661</v>
      </c>
      <c r="AB541" s="30" t="s">
        <v>3632</v>
      </c>
      <c r="AE541" s="1" t="e">
        <f>IF(MATCH(B541,B542:B$630,0),TRUE, FALSE)</f>
        <v>#N/A</v>
      </c>
    </row>
    <row r="542" spans="1:31" s="16" customFormat="1" ht="30">
      <c r="A542" s="31">
        <v>6.5</v>
      </c>
      <c r="B542" s="47" t="str">
        <f t="shared" si="18"/>
        <v>Pyramid WX65X (MCM)</v>
      </c>
      <c r="C542" s="31" t="s">
        <v>316</v>
      </c>
      <c r="D542" s="31" t="s">
        <v>4188</v>
      </c>
      <c r="E542" s="33" t="s">
        <v>689</v>
      </c>
      <c r="F542" s="31"/>
      <c r="G542" s="31">
        <v>4</v>
      </c>
      <c r="H542" s="31">
        <v>100</v>
      </c>
      <c r="I542" s="31">
        <v>87</v>
      </c>
      <c r="J542" s="31"/>
      <c r="K542" s="31">
        <v>70</v>
      </c>
      <c r="L542" s="31">
        <v>8.41</v>
      </c>
      <c r="M542" s="31">
        <v>0.57999999999999996</v>
      </c>
      <c r="N542" s="31">
        <v>0.82</v>
      </c>
      <c r="O542" s="31">
        <v>2.0299999999999998</v>
      </c>
      <c r="P542" s="31"/>
      <c r="W542" s="16" t="s">
        <v>1562</v>
      </c>
      <c r="X542" s="35">
        <v>41431</v>
      </c>
      <c r="Z542" s="16">
        <v>0</v>
      </c>
      <c r="AA542" s="30" t="s">
        <v>3665</v>
      </c>
      <c r="AB542" s="30" t="s">
        <v>3640</v>
      </c>
      <c r="AE542" s="1" t="e">
        <f>IF(MATCH(B542,B543:B$630,0),TRUE, FALSE)</f>
        <v>#N/A</v>
      </c>
    </row>
    <row r="543" spans="1:31" s="16" customFormat="1" ht="30">
      <c r="A543" s="31">
        <v>8</v>
      </c>
      <c r="B543" s="47" t="str">
        <f t="shared" si="18"/>
        <v>Pyramid WX85X (MCM)</v>
      </c>
      <c r="C543" s="31" t="s">
        <v>316</v>
      </c>
      <c r="D543" s="31" t="s">
        <v>4189</v>
      </c>
      <c r="E543" s="33" t="s">
        <v>690</v>
      </c>
      <c r="F543" s="31"/>
      <c r="G543" s="31">
        <v>4</v>
      </c>
      <c r="H543" s="31">
        <v>100</v>
      </c>
      <c r="I543" s="31">
        <v>88</v>
      </c>
      <c r="J543" s="31"/>
      <c r="K543" s="31">
        <v>54</v>
      </c>
      <c r="L543" s="31">
        <v>17.39</v>
      </c>
      <c r="M543" s="31">
        <v>0.56999999999999995</v>
      </c>
      <c r="N543" s="31">
        <v>0.71</v>
      </c>
      <c r="O543" s="31">
        <v>2.85</v>
      </c>
      <c r="P543" s="31"/>
      <c r="W543" s="16" t="s">
        <v>1562</v>
      </c>
      <c r="X543" s="36">
        <v>41431</v>
      </c>
      <c r="Z543" s="16">
        <v>0</v>
      </c>
      <c r="AA543" s="30" t="s">
        <v>3665</v>
      </c>
      <c r="AB543" s="30" t="s">
        <v>3640</v>
      </c>
      <c r="AE543" s="1" t="e">
        <f>IF(MATCH(B543,B544:B$630,0),TRUE, FALSE)</f>
        <v>#N/A</v>
      </c>
    </row>
    <row r="544" spans="1:31" s="16" customFormat="1" ht="30">
      <c r="A544" s="31">
        <v>10</v>
      </c>
      <c r="B544" s="47" t="str">
        <f t="shared" si="18"/>
        <v>Pyramid WX102X (MCM)</v>
      </c>
      <c r="C544" s="31" t="s">
        <v>316</v>
      </c>
      <c r="D544" s="31" t="s">
        <v>4190</v>
      </c>
      <c r="E544" s="33" t="s">
        <v>691</v>
      </c>
      <c r="F544" s="31"/>
      <c r="G544" s="31">
        <v>4</v>
      </c>
      <c r="H544" s="31">
        <v>125</v>
      </c>
      <c r="I544" s="31">
        <v>88</v>
      </c>
      <c r="J544" s="31"/>
      <c r="K544" s="31">
        <v>40</v>
      </c>
      <c r="L544" s="31">
        <v>49.5</v>
      </c>
      <c r="M544" s="31">
        <v>0.56000000000000005</v>
      </c>
      <c r="N544" s="31">
        <v>0.74</v>
      </c>
      <c r="O544" s="31">
        <v>2.35</v>
      </c>
      <c r="P544" s="31"/>
      <c r="W544" s="16" t="s">
        <v>1562</v>
      </c>
      <c r="X544" s="35">
        <v>41431</v>
      </c>
      <c r="Z544" s="16">
        <v>0</v>
      </c>
      <c r="AA544" s="30" t="s">
        <v>3665</v>
      </c>
      <c r="AB544" s="30" t="s">
        <v>3640</v>
      </c>
      <c r="AE544" s="1" t="e">
        <f>IF(MATCH(B544,B545:B$630,0),TRUE, FALSE)</f>
        <v>#N/A</v>
      </c>
    </row>
    <row r="545" spans="1:31" s="16" customFormat="1" ht="30">
      <c r="A545" s="31">
        <v>12</v>
      </c>
      <c r="B545" s="47" t="str">
        <f t="shared" si="18"/>
        <v>Pyramid WX120X (MCM)</v>
      </c>
      <c r="C545" s="31" t="s">
        <v>316</v>
      </c>
      <c r="D545" s="31" t="s">
        <v>4191</v>
      </c>
      <c r="E545" s="33" t="s">
        <v>692</v>
      </c>
      <c r="F545" s="31"/>
      <c r="G545" s="31">
        <v>4</v>
      </c>
      <c r="H545" s="31">
        <v>150</v>
      </c>
      <c r="I545" s="31">
        <v>88</v>
      </c>
      <c r="J545" s="31"/>
      <c r="K545" s="31">
        <v>38</v>
      </c>
      <c r="L545" s="31">
        <v>51.31</v>
      </c>
      <c r="M545" s="31">
        <v>0.55000000000000004</v>
      </c>
      <c r="N545" s="31">
        <v>0.88</v>
      </c>
      <c r="O545" s="31">
        <v>1.45</v>
      </c>
      <c r="P545" s="31"/>
      <c r="W545" s="16" t="s">
        <v>1562</v>
      </c>
      <c r="X545" s="36">
        <v>41431</v>
      </c>
      <c r="Z545" s="16">
        <v>0</v>
      </c>
      <c r="AA545" s="30" t="s">
        <v>3665</v>
      </c>
      <c r="AB545" s="30" t="s">
        <v>3640</v>
      </c>
      <c r="AE545" s="1" t="e">
        <f>IF(MATCH(B545,B546:B$630,0),TRUE, FALSE)</f>
        <v>#N/A</v>
      </c>
    </row>
    <row r="546" spans="1:31" s="16" customFormat="1">
      <c r="A546" s="31">
        <v>8</v>
      </c>
      <c r="B546" s="47" t="str">
        <f t="shared" si="18"/>
        <v>Pyramid WH8</v>
      </c>
      <c r="C546" s="31" t="s">
        <v>316</v>
      </c>
      <c r="D546" s="31" t="s">
        <v>693</v>
      </c>
      <c r="E546" s="33" t="s">
        <v>694</v>
      </c>
      <c r="F546" s="31"/>
      <c r="G546" s="31">
        <v>8</v>
      </c>
      <c r="H546" s="31">
        <v>100</v>
      </c>
      <c r="I546" s="31"/>
      <c r="J546" s="31"/>
      <c r="K546" s="31"/>
      <c r="L546" s="31"/>
      <c r="M546" s="31"/>
      <c r="N546" s="31"/>
      <c r="O546" s="31"/>
      <c r="P546" s="31"/>
      <c r="W546" s="16" t="s">
        <v>1562</v>
      </c>
      <c r="X546" s="35">
        <v>41431</v>
      </c>
      <c r="Z546" s="16">
        <v>0</v>
      </c>
      <c r="AA546" s="30" t="s">
        <v>3666</v>
      </c>
      <c r="AB546" s="30" t="s">
        <v>3632</v>
      </c>
      <c r="AE546" s="1" t="e">
        <f>IF(MATCH(B546,B547:B$630,0),TRUE, FALSE)</f>
        <v>#N/A</v>
      </c>
    </row>
    <row r="547" spans="1:31" s="16" customFormat="1">
      <c r="A547" s="31">
        <v>10</v>
      </c>
      <c r="B547" s="47" t="str">
        <f t="shared" si="18"/>
        <v>Pyramid WH10</v>
      </c>
      <c r="C547" s="31" t="s">
        <v>316</v>
      </c>
      <c r="D547" s="31" t="s">
        <v>695</v>
      </c>
      <c r="E547" s="33" t="s">
        <v>696</v>
      </c>
      <c r="F547" s="31"/>
      <c r="G547" s="31">
        <v>8</v>
      </c>
      <c r="H547" s="31">
        <v>125</v>
      </c>
      <c r="I547" s="31"/>
      <c r="J547" s="31"/>
      <c r="K547" s="31"/>
      <c r="L547" s="31"/>
      <c r="M547" s="31"/>
      <c r="N547" s="31"/>
      <c r="O547" s="31"/>
      <c r="P547" s="31"/>
      <c r="W547" s="16" t="s">
        <v>1562</v>
      </c>
      <c r="X547" s="36">
        <v>41431</v>
      </c>
      <c r="Z547" s="16">
        <v>0</v>
      </c>
      <c r="AA547" s="30" t="s">
        <v>3666</v>
      </c>
      <c r="AB547" s="30" t="s">
        <v>3632</v>
      </c>
      <c r="AE547" s="1" t="e">
        <f>IF(MATCH(B547,B548:B$630,0),TRUE, FALSE)</f>
        <v>#N/A</v>
      </c>
    </row>
    <row r="548" spans="1:31" s="16" customFormat="1">
      <c r="A548" s="31">
        <v>12</v>
      </c>
      <c r="B548" s="47" t="str">
        <f t="shared" si="18"/>
        <v>Pyramid WH12</v>
      </c>
      <c r="C548" s="31" t="s">
        <v>316</v>
      </c>
      <c r="D548" s="31" t="s">
        <v>697</v>
      </c>
      <c r="E548" s="33" t="s">
        <v>698</v>
      </c>
      <c r="F548" s="31"/>
      <c r="G548" s="31">
        <v>8</v>
      </c>
      <c r="H548" s="31">
        <v>150</v>
      </c>
      <c r="I548" s="31"/>
      <c r="J548" s="31"/>
      <c r="K548" s="31"/>
      <c r="L548" s="31"/>
      <c r="M548" s="31"/>
      <c r="N548" s="31"/>
      <c r="O548" s="31"/>
      <c r="P548" s="31"/>
      <c r="W548" s="16" t="s">
        <v>1562</v>
      </c>
      <c r="X548" s="35">
        <v>41431</v>
      </c>
      <c r="Z548" s="16">
        <v>0</v>
      </c>
      <c r="AA548" s="30" t="s">
        <v>3666</v>
      </c>
      <c r="AB548" s="30" t="s">
        <v>3632</v>
      </c>
      <c r="AE548" s="1" t="e">
        <f>IF(MATCH(B548,B549:B$630,0),TRUE, FALSE)</f>
        <v>#N/A</v>
      </c>
    </row>
    <row r="549" spans="1:31" s="16" customFormat="1" ht="30">
      <c r="A549" s="31">
        <v>10</v>
      </c>
      <c r="B549" s="47" t="str">
        <f t="shared" si="18"/>
        <v>Pyramid PW1086X</v>
      </c>
      <c r="C549" s="31" t="s">
        <v>316</v>
      </c>
      <c r="D549" s="31" t="s">
        <v>699</v>
      </c>
      <c r="E549" s="33" t="s">
        <v>700</v>
      </c>
      <c r="F549" s="31"/>
      <c r="G549" s="31">
        <v>4</v>
      </c>
      <c r="H549" s="31">
        <v>350</v>
      </c>
      <c r="I549" s="31">
        <v>86</v>
      </c>
      <c r="J549" s="31"/>
      <c r="K549" s="31">
        <v>40</v>
      </c>
      <c r="L549" s="31">
        <v>37.15</v>
      </c>
      <c r="M549" s="31"/>
      <c r="N549" s="31"/>
      <c r="O549" s="31"/>
      <c r="P549" s="31"/>
      <c r="W549" s="16" t="s">
        <v>1562</v>
      </c>
      <c r="X549" s="36">
        <v>41431</v>
      </c>
      <c r="Z549" s="16">
        <v>0</v>
      </c>
      <c r="AA549" s="30" t="s">
        <v>3667</v>
      </c>
      <c r="AB549" s="30" t="s">
        <v>3643</v>
      </c>
      <c r="AE549" s="1" t="e">
        <f>IF(MATCH(B549,B550:B$630,0),TRUE, FALSE)</f>
        <v>#N/A</v>
      </c>
    </row>
    <row r="550" spans="1:31" s="16" customFormat="1" ht="30">
      <c r="A550" s="31">
        <v>12</v>
      </c>
      <c r="B550" s="47" t="str">
        <f t="shared" si="18"/>
        <v>Pyramid PW1286X</v>
      </c>
      <c r="C550" s="31" t="s">
        <v>316</v>
      </c>
      <c r="D550" s="31" t="s">
        <v>701</v>
      </c>
      <c r="E550" s="33" t="s">
        <v>702</v>
      </c>
      <c r="F550" s="31"/>
      <c r="G550" s="31">
        <v>4</v>
      </c>
      <c r="H550" s="31">
        <v>500</v>
      </c>
      <c r="I550" s="31">
        <v>86</v>
      </c>
      <c r="J550" s="31"/>
      <c r="K550" s="31">
        <v>25</v>
      </c>
      <c r="L550" s="31"/>
      <c r="M550" s="31"/>
      <c r="N550" s="31"/>
      <c r="O550" s="31"/>
      <c r="P550" s="31"/>
      <c r="W550" s="16" t="s">
        <v>1562</v>
      </c>
      <c r="X550" s="35">
        <v>41431</v>
      </c>
      <c r="Z550" s="16">
        <v>0</v>
      </c>
      <c r="AA550" s="30" t="s">
        <v>3667</v>
      </c>
      <c r="AB550" s="30" t="s">
        <v>3643</v>
      </c>
      <c r="AE550" s="1" t="e">
        <f>IF(MATCH(B550,B551:B$630,0),TRUE, FALSE)</f>
        <v>#N/A</v>
      </c>
    </row>
    <row r="551" spans="1:31" s="16" customFormat="1" ht="30">
      <c r="A551" s="31">
        <v>15</v>
      </c>
      <c r="B551" s="47" t="str">
        <f t="shared" si="18"/>
        <v>Pyramid PW1586X</v>
      </c>
      <c r="C551" s="31" t="s">
        <v>316</v>
      </c>
      <c r="D551" s="31" t="s">
        <v>703</v>
      </c>
      <c r="E551" s="33" t="s">
        <v>704</v>
      </c>
      <c r="F551" s="31"/>
      <c r="G551" s="31">
        <v>4</v>
      </c>
      <c r="H551" s="31">
        <v>600</v>
      </c>
      <c r="I551" s="31">
        <v>90</v>
      </c>
      <c r="J551" s="31"/>
      <c r="K551" s="31">
        <v>32</v>
      </c>
      <c r="L551" s="31"/>
      <c r="M551" s="31"/>
      <c r="N551" s="31"/>
      <c r="O551" s="31"/>
      <c r="P551" s="31"/>
      <c r="W551" s="16" t="s">
        <v>1562</v>
      </c>
      <c r="X551" s="36">
        <v>41431</v>
      </c>
      <c r="Z551" s="16">
        <v>0</v>
      </c>
      <c r="AA551" s="30" t="s">
        <v>3667</v>
      </c>
      <c r="AB551" s="30" t="s">
        <v>3643</v>
      </c>
      <c r="AE551" s="1" t="e">
        <f>IF(MATCH(B551,B552:B$630,0),TRUE, FALSE)</f>
        <v>#N/A</v>
      </c>
    </row>
    <row r="552" spans="1:31" s="16" customFormat="1" ht="30">
      <c r="A552" s="31">
        <v>8</v>
      </c>
      <c r="B552" s="47" t="str">
        <f t="shared" si="18"/>
        <v>Pyramid PW855USX</v>
      </c>
      <c r="C552" s="31" t="s">
        <v>316</v>
      </c>
      <c r="D552" s="31" t="s">
        <v>705</v>
      </c>
      <c r="E552" s="33" t="s">
        <v>706</v>
      </c>
      <c r="F552" s="31"/>
      <c r="G552" s="31">
        <v>4</v>
      </c>
      <c r="H552" s="31">
        <v>175</v>
      </c>
      <c r="I552" s="31">
        <v>88</v>
      </c>
      <c r="J552" s="31"/>
      <c r="K552" s="31">
        <v>46</v>
      </c>
      <c r="L552" s="31">
        <v>26.7</v>
      </c>
      <c r="M552" s="31">
        <v>0.56000000000000005</v>
      </c>
      <c r="N552" s="31">
        <v>0.6</v>
      </c>
      <c r="O552" s="31">
        <v>8.6300000000000008</v>
      </c>
      <c r="P552" s="31"/>
      <c r="W552" s="16" t="s">
        <v>1562</v>
      </c>
      <c r="X552" s="35">
        <v>41431</v>
      </c>
      <c r="Z552" s="16">
        <v>0</v>
      </c>
      <c r="AA552" s="30" t="s">
        <v>3668</v>
      </c>
      <c r="AB552" s="30" t="s">
        <v>3669</v>
      </c>
      <c r="AE552" s="1" t="e">
        <f>IF(MATCH(B552,B553:B$630,0),TRUE, FALSE)</f>
        <v>#N/A</v>
      </c>
    </row>
    <row r="553" spans="1:31" s="16" customFormat="1" ht="30">
      <c r="A553" s="31">
        <v>10</v>
      </c>
      <c r="B553" s="47" t="str">
        <f t="shared" si="18"/>
        <v>Pyramid PW1055USX</v>
      </c>
      <c r="C553" s="31" t="s">
        <v>316</v>
      </c>
      <c r="D553" s="31" t="s">
        <v>707</v>
      </c>
      <c r="E553" s="33" t="s">
        <v>708</v>
      </c>
      <c r="F553" s="31"/>
      <c r="G553" s="31">
        <v>4</v>
      </c>
      <c r="H553" s="31">
        <v>250</v>
      </c>
      <c r="I553" s="31">
        <v>86</v>
      </c>
      <c r="J553" s="31"/>
      <c r="K553" s="31">
        <v>29</v>
      </c>
      <c r="L553" s="31">
        <v>58.39</v>
      </c>
      <c r="M553" s="31">
        <v>0.47</v>
      </c>
      <c r="N553" s="31">
        <v>0.53</v>
      </c>
      <c r="O553" s="31">
        <v>4.82</v>
      </c>
      <c r="P553" s="31"/>
      <c r="W553" s="16" t="s">
        <v>1562</v>
      </c>
      <c r="X553" s="36">
        <v>41431</v>
      </c>
      <c r="Z553" s="16">
        <v>0</v>
      </c>
      <c r="AA553" s="30" t="s">
        <v>3668</v>
      </c>
      <c r="AB553" s="30" t="s">
        <v>3669</v>
      </c>
      <c r="AE553" s="1" t="e">
        <f>IF(MATCH(B553,B554:B$630,0),TRUE, FALSE)</f>
        <v>#N/A</v>
      </c>
    </row>
    <row r="554" spans="1:31" s="16" customFormat="1" ht="30">
      <c r="A554" s="31">
        <v>18</v>
      </c>
      <c r="B554" s="47" t="str">
        <f t="shared" si="18"/>
        <v>Pyramid PW18110US</v>
      </c>
      <c r="C554" s="31" t="s">
        <v>316</v>
      </c>
      <c r="D554" s="31" t="s">
        <v>709</v>
      </c>
      <c r="E554" s="33" t="s">
        <v>710</v>
      </c>
      <c r="F554" s="31"/>
      <c r="G554" s="31">
        <v>4</v>
      </c>
      <c r="H554" s="31">
        <v>1000</v>
      </c>
      <c r="I554" s="31">
        <v>89</v>
      </c>
      <c r="J554" s="31"/>
      <c r="K554" s="31"/>
      <c r="L554" s="31"/>
      <c r="M554" s="31"/>
      <c r="N554" s="31"/>
      <c r="O554" s="31"/>
      <c r="P554" s="31"/>
      <c r="W554" s="16" t="s">
        <v>1562</v>
      </c>
      <c r="X554" s="35">
        <v>41431</v>
      </c>
      <c r="Z554" s="16">
        <v>0</v>
      </c>
      <c r="AA554" s="30" t="s">
        <v>3668</v>
      </c>
      <c r="AB554" s="30" t="s">
        <v>3669</v>
      </c>
      <c r="AE554" s="1" t="e">
        <f>IF(MATCH(B554,B555:B$630,0),TRUE, FALSE)</f>
        <v>#N/A</v>
      </c>
    </row>
    <row r="555" spans="1:31" s="16" customFormat="1" ht="30">
      <c r="A555" s="31">
        <v>8</v>
      </c>
      <c r="B555" s="47" t="str">
        <f t="shared" si="18"/>
        <v>Pyramid PW848USX</v>
      </c>
      <c r="C555" s="31" t="s">
        <v>316</v>
      </c>
      <c r="D555" s="31" t="s">
        <v>711</v>
      </c>
      <c r="E555" s="33" t="s">
        <v>712</v>
      </c>
      <c r="F555" s="31"/>
      <c r="G555" s="31">
        <v>8</v>
      </c>
      <c r="H555" s="31">
        <v>175</v>
      </c>
      <c r="I555" s="31">
        <v>88</v>
      </c>
      <c r="J555" s="31"/>
      <c r="K555" s="31">
        <v>48</v>
      </c>
      <c r="L555" s="31">
        <v>28.4</v>
      </c>
      <c r="M555" s="31">
        <v>0.57999999999999996</v>
      </c>
      <c r="N555" s="31">
        <v>0.79</v>
      </c>
      <c r="O555" s="31">
        <v>2.15</v>
      </c>
      <c r="P555" s="31"/>
      <c r="W555" s="16" t="s">
        <v>1562</v>
      </c>
      <c r="X555" s="36">
        <v>41431</v>
      </c>
      <c r="Z555" s="16">
        <v>0</v>
      </c>
      <c r="AA555" s="30" t="s">
        <v>3668</v>
      </c>
      <c r="AB555" s="30" t="s">
        <v>3669</v>
      </c>
      <c r="AE555" s="1" t="e">
        <f>IF(MATCH(B555,B556:B$630,0),TRUE, FALSE)</f>
        <v>#N/A</v>
      </c>
    </row>
    <row r="556" spans="1:31" s="16" customFormat="1" ht="30">
      <c r="A556" s="31">
        <v>18</v>
      </c>
      <c r="B556" s="47" t="str">
        <f t="shared" si="18"/>
        <v>Pyramid PW18118US</v>
      </c>
      <c r="C556" s="31" t="s">
        <v>316</v>
      </c>
      <c r="D556" s="31" t="s">
        <v>713</v>
      </c>
      <c r="E556" s="33" t="s">
        <v>714</v>
      </c>
      <c r="F556" s="31"/>
      <c r="G556" s="31">
        <v>8</v>
      </c>
      <c r="H556" s="31">
        <v>1000</v>
      </c>
      <c r="I556" s="31">
        <v>89</v>
      </c>
      <c r="J556" s="31"/>
      <c r="K556" s="31"/>
      <c r="L556" s="31"/>
      <c r="M556" s="31"/>
      <c r="N556" s="31"/>
      <c r="O556" s="31"/>
      <c r="P556" s="31"/>
      <c r="W556" s="16" t="s">
        <v>1562</v>
      </c>
      <c r="X556" s="35">
        <v>41431</v>
      </c>
      <c r="Z556" s="16">
        <v>0</v>
      </c>
      <c r="AA556" s="30" t="s">
        <v>3668</v>
      </c>
      <c r="AB556" s="30" t="s">
        <v>3669</v>
      </c>
      <c r="AE556" s="1" t="e">
        <f>IF(MATCH(B556,B557:B$630,0),TRUE, FALSE)</f>
        <v>#N/A</v>
      </c>
    </row>
    <row r="557" spans="1:31" s="16" customFormat="1">
      <c r="A557" s="31">
        <v>6</v>
      </c>
      <c r="B557" s="47" t="str">
        <f t="shared" si="18"/>
        <v>Pyramid WH68</v>
      </c>
      <c r="C557" s="31" t="s">
        <v>316</v>
      </c>
      <c r="D557" s="31" t="s">
        <v>715</v>
      </c>
      <c r="E557" s="33" t="s">
        <v>716</v>
      </c>
      <c r="F557" s="31"/>
      <c r="G557" s="31">
        <v>8</v>
      </c>
      <c r="H557" s="31">
        <v>100</v>
      </c>
      <c r="I557" s="31">
        <v>96</v>
      </c>
      <c r="J557" s="31"/>
      <c r="K557" s="31">
        <v>80</v>
      </c>
      <c r="L557" s="31">
        <v>3.11</v>
      </c>
      <c r="M557" s="31">
        <v>0.75</v>
      </c>
      <c r="N557" s="31">
        <v>0.9</v>
      </c>
      <c r="O557" s="31">
        <v>4.46</v>
      </c>
      <c r="P557" s="31"/>
      <c r="W557" s="16" t="s">
        <v>1562</v>
      </c>
      <c r="X557" s="36">
        <v>41431</v>
      </c>
      <c r="Z557" s="16">
        <v>0</v>
      </c>
      <c r="AA557" s="30" t="s">
        <v>3665</v>
      </c>
      <c r="AB557" s="30" t="s">
        <v>3632</v>
      </c>
      <c r="AE557" s="1" t="e">
        <f>IF(MATCH(B557,B558:B$630,0),TRUE, FALSE)</f>
        <v>#N/A</v>
      </c>
    </row>
    <row r="558" spans="1:31" s="16" customFormat="1">
      <c r="A558" s="31">
        <v>8</v>
      </c>
      <c r="B558" s="47" t="str">
        <f t="shared" si="18"/>
        <v>Pyramid WH88</v>
      </c>
      <c r="C558" s="31" t="s">
        <v>316</v>
      </c>
      <c r="D558" s="31" t="s">
        <v>717</v>
      </c>
      <c r="E558" s="33" t="s">
        <v>718</v>
      </c>
      <c r="F558" s="31"/>
      <c r="G558" s="31">
        <v>8</v>
      </c>
      <c r="H558" s="31">
        <v>125</v>
      </c>
      <c r="I558" s="31">
        <v>96</v>
      </c>
      <c r="J558" s="31"/>
      <c r="K558" s="31"/>
      <c r="L558" s="31"/>
      <c r="M558" s="31"/>
      <c r="N558" s="31"/>
      <c r="O558" s="31"/>
      <c r="P558" s="31"/>
      <c r="W558" s="16" t="s">
        <v>1562</v>
      </c>
      <c r="X558" s="35">
        <v>41431</v>
      </c>
      <c r="Z558" s="16">
        <v>0</v>
      </c>
      <c r="AA558" s="30" t="s">
        <v>3665</v>
      </c>
      <c r="AB558" s="30" t="s">
        <v>3632</v>
      </c>
      <c r="AE558" s="1" t="e">
        <f>IF(MATCH(B558,B559:B$630,0),TRUE, FALSE)</f>
        <v>#N/A</v>
      </c>
    </row>
    <row r="559" spans="1:31" s="16" customFormat="1">
      <c r="A559" s="31">
        <v>10</v>
      </c>
      <c r="B559" s="47" t="str">
        <f t="shared" si="18"/>
        <v>Pyramid WH1038</v>
      </c>
      <c r="C559" s="31" t="s">
        <v>316</v>
      </c>
      <c r="D559" s="31" t="s">
        <v>719</v>
      </c>
      <c r="E559" s="33" t="s">
        <v>720</v>
      </c>
      <c r="F559" s="31"/>
      <c r="G559" s="31">
        <v>8</v>
      </c>
      <c r="H559" s="31">
        <v>150</v>
      </c>
      <c r="I559" s="31">
        <v>98</v>
      </c>
      <c r="J559" s="31"/>
      <c r="K559" s="31"/>
      <c r="L559" s="31"/>
      <c r="M559" s="31"/>
      <c r="N559" s="31"/>
      <c r="O559" s="31"/>
      <c r="P559" s="31"/>
      <c r="W559" s="16" t="s">
        <v>1562</v>
      </c>
      <c r="X559" s="36">
        <v>41431</v>
      </c>
      <c r="Z559" s="16">
        <v>0</v>
      </c>
      <c r="AA559" s="30" t="s">
        <v>3665</v>
      </c>
      <c r="AB559" s="30" t="s">
        <v>3632</v>
      </c>
      <c r="AE559" s="1" t="e">
        <f>IF(MATCH(B559,B560:B$630,0),TRUE, FALSE)</f>
        <v>#N/A</v>
      </c>
    </row>
    <row r="560" spans="1:31" s="16" customFormat="1">
      <c r="A560" s="31">
        <v>12</v>
      </c>
      <c r="B560" s="47" t="str">
        <f t="shared" si="18"/>
        <v>Pyramid WH1238</v>
      </c>
      <c r="C560" s="31" t="s">
        <v>316</v>
      </c>
      <c r="D560" s="31" t="s">
        <v>721</v>
      </c>
      <c r="E560" s="33" t="s">
        <v>722</v>
      </c>
      <c r="F560" s="31"/>
      <c r="G560" s="31">
        <v>8</v>
      </c>
      <c r="H560" s="31">
        <v>150</v>
      </c>
      <c r="I560" s="31">
        <v>98</v>
      </c>
      <c r="J560" s="31"/>
      <c r="K560" s="31">
        <v>40</v>
      </c>
      <c r="L560" s="31">
        <v>12.74</v>
      </c>
      <c r="M560" s="31">
        <v>0.7</v>
      </c>
      <c r="N560" s="31">
        <v>0.78</v>
      </c>
      <c r="O560" s="31">
        <v>4</v>
      </c>
      <c r="P560" s="31"/>
      <c r="W560" s="16" t="s">
        <v>1562</v>
      </c>
      <c r="X560" s="35">
        <v>41431</v>
      </c>
      <c r="Z560" s="16">
        <v>0</v>
      </c>
      <c r="AA560" s="30" t="s">
        <v>3665</v>
      </c>
      <c r="AB560" s="30" t="s">
        <v>3632</v>
      </c>
      <c r="AE560" s="1" t="e">
        <f>IF(MATCH(B560,B561:B$630,0),TRUE, FALSE)</f>
        <v>#N/A</v>
      </c>
    </row>
    <row r="561" spans="1:31" customFormat="1">
      <c r="A561" s="6">
        <v>10</v>
      </c>
      <c r="B561" s="47" t="str">
        <f t="shared" si="18"/>
        <v>ESS 689-1012</v>
      </c>
      <c r="C561" t="s">
        <v>3601</v>
      </c>
      <c r="D561" t="s">
        <v>4064</v>
      </c>
      <c r="E561" s="15" t="s">
        <v>3607</v>
      </c>
      <c r="G561" s="6"/>
      <c r="H561" s="6"/>
      <c r="I561" s="6"/>
      <c r="J561" s="6"/>
      <c r="K561" s="6">
        <v>37.68</v>
      </c>
      <c r="L561" s="6">
        <f>AD561*28.3169</f>
        <v>50.404082000000002</v>
      </c>
      <c r="M561" s="6">
        <v>0.56599999999999995</v>
      </c>
      <c r="N561" s="6">
        <v>0.66100000000000003</v>
      </c>
      <c r="O561" s="6">
        <v>3.931</v>
      </c>
      <c r="P561" s="6">
        <v>8.125</v>
      </c>
      <c r="Q561" s="6">
        <v>3.359</v>
      </c>
      <c r="R561" s="6" t="s">
        <v>3532</v>
      </c>
      <c r="W561" t="s">
        <v>4067</v>
      </c>
      <c r="X561" s="37">
        <v>41431</v>
      </c>
      <c r="Z561" s="6">
        <v>0</v>
      </c>
      <c r="AA561" t="s">
        <v>4061</v>
      </c>
      <c r="AD561" s="6">
        <v>1.78</v>
      </c>
      <c r="AE561" s="1" t="e">
        <f>IF(MATCH(B561,B562:B$630,0),TRUE, FALSE)</f>
        <v>#N/A</v>
      </c>
    </row>
    <row r="562" spans="1:31" customFormat="1">
      <c r="A562" s="6">
        <v>12</v>
      </c>
      <c r="B562" s="47" t="str">
        <f t="shared" si="18"/>
        <v>ESS 689-1220</v>
      </c>
      <c r="C562" t="s">
        <v>3601</v>
      </c>
      <c r="D562" t="s">
        <v>4062</v>
      </c>
      <c r="E562" s="15" t="s">
        <v>3608</v>
      </c>
      <c r="G562" s="6"/>
      <c r="H562" s="6"/>
      <c r="I562" s="6"/>
      <c r="J562" s="6"/>
      <c r="K562" s="6">
        <v>26.24</v>
      </c>
      <c r="L562" s="6">
        <f t="shared" ref="L562:L625" si="19">AD562*28.3169</f>
        <v>132.52309199999999</v>
      </c>
      <c r="M562" s="6">
        <v>0.48599999999999999</v>
      </c>
      <c r="N562" s="6">
        <v>0.58699999999999997</v>
      </c>
      <c r="O562" s="6">
        <v>2.2839999999999998</v>
      </c>
      <c r="P562" s="6">
        <v>10.5</v>
      </c>
      <c r="Q562" s="6">
        <v>3.3359999999999999</v>
      </c>
      <c r="R562" s="6" t="s">
        <v>3533</v>
      </c>
      <c r="W562" t="s">
        <v>4067</v>
      </c>
      <c r="X562" s="37">
        <v>41431</v>
      </c>
      <c r="Z562" s="6">
        <v>0</v>
      </c>
      <c r="AA562" t="s">
        <v>4063</v>
      </c>
      <c r="AD562" s="6">
        <v>4.68</v>
      </c>
      <c r="AE562" s="1" t="e">
        <f>IF(MATCH(B562,B563:B$630,0),TRUE, FALSE)</f>
        <v>#N/A</v>
      </c>
    </row>
    <row r="563" spans="1:31" customFormat="1">
      <c r="A563" s="6">
        <v>5.25</v>
      </c>
      <c r="B563" s="47" t="str">
        <f t="shared" si="18"/>
        <v>Tang Band W5-1138SM</v>
      </c>
      <c r="C563" t="s">
        <v>14</v>
      </c>
      <c r="D563" t="s">
        <v>4065</v>
      </c>
      <c r="E563" s="15" t="s">
        <v>3609</v>
      </c>
      <c r="G563" s="6"/>
      <c r="H563" s="6"/>
      <c r="I563" s="6"/>
      <c r="J563" s="6"/>
      <c r="K563" s="6">
        <v>47.1</v>
      </c>
      <c r="L563" s="6">
        <f t="shared" si="19"/>
        <v>3.9643660000000005</v>
      </c>
      <c r="M563" s="6">
        <v>0.64100000000000001</v>
      </c>
      <c r="N563" s="6">
        <v>0.80800000000000005</v>
      </c>
      <c r="O563" s="6">
        <v>3.11</v>
      </c>
      <c r="P563" s="6">
        <v>4</v>
      </c>
      <c r="Q563" s="6">
        <v>3.4710000000000001</v>
      </c>
      <c r="R563" s="6" t="s">
        <v>3534</v>
      </c>
      <c r="W563" t="s">
        <v>4067</v>
      </c>
      <c r="X563" s="37">
        <v>41431</v>
      </c>
      <c r="Z563" s="6">
        <v>0</v>
      </c>
      <c r="AA563" t="s">
        <v>4068</v>
      </c>
      <c r="AD563" s="6">
        <v>0.14000000000000001</v>
      </c>
      <c r="AE563" s="1" t="e">
        <f>IF(MATCH(B563,B564:B$630,0),TRUE, FALSE)</f>
        <v>#N/A</v>
      </c>
    </row>
    <row r="564" spans="1:31" customFormat="1">
      <c r="A564" s="6">
        <v>3</v>
      </c>
      <c r="B564" s="47" t="str">
        <f t="shared" si="18"/>
        <v>Tang Band W3-1750S</v>
      </c>
      <c r="C564" t="s">
        <v>14</v>
      </c>
      <c r="D564" t="s">
        <v>4066</v>
      </c>
      <c r="E564" s="15" t="s">
        <v>3610</v>
      </c>
      <c r="G564" s="6"/>
      <c r="H564" s="6"/>
      <c r="I564" s="6"/>
      <c r="J564" s="6"/>
      <c r="K564" s="6">
        <v>82.1</v>
      </c>
      <c r="L564" s="6">
        <f t="shared" si="19"/>
        <v>0.87782389999999999</v>
      </c>
      <c r="M564" s="6">
        <v>0.56799999999999995</v>
      </c>
      <c r="N564" s="6">
        <v>0.59599999999999997</v>
      </c>
      <c r="O564" s="6">
        <v>11.85</v>
      </c>
      <c r="P564" s="6">
        <v>3</v>
      </c>
      <c r="Q564" s="6">
        <v>6.8369999999999997</v>
      </c>
      <c r="R564" s="6" t="s">
        <v>3535</v>
      </c>
      <c r="W564" t="s">
        <v>4067</v>
      </c>
      <c r="X564" s="37">
        <v>41431</v>
      </c>
      <c r="Z564" s="6">
        <v>0</v>
      </c>
      <c r="AA564" t="s">
        <v>4069</v>
      </c>
      <c r="AD564" s="6">
        <v>3.1E-2</v>
      </c>
      <c r="AE564" s="1" t="e">
        <f>IF(MATCH(B564,B565:B$630,0),TRUE, FALSE)</f>
        <v>#N/A</v>
      </c>
    </row>
    <row r="565" spans="1:31" customFormat="1">
      <c r="A565" s="6">
        <v>4</v>
      </c>
      <c r="B565" s="47" t="str">
        <f t="shared" si="18"/>
        <v>Tang Band W4-1658SB (mattp)</v>
      </c>
      <c r="C565" t="s">
        <v>14</v>
      </c>
      <c r="D565" t="s">
        <v>4186</v>
      </c>
      <c r="E565" s="15" t="s">
        <v>3611</v>
      </c>
      <c r="G565" s="6"/>
      <c r="H565" s="6"/>
      <c r="I565" s="6"/>
      <c r="J565" s="6"/>
      <c r="K565" s="6">
        <v>53.16</v>
      </c>
      <c r="L565" s="6">
        <f t="shared" si="19"/>
        <v>6.6827883999999997</v>
      </c>
      <c r="M565" s="6">
        <v>0.434</v>
      </c>
      <c r="N565" s="6">
        <v>0.46899999999999997</v>
      </c>
      <c r="O565" s="6">
        <v>5.8490000000000002</v>
      </c>
      <c r="P565" s="6">
        <v>3.75</v>
      </c>
      <c r="Q565" s="6">
        <v>3.8690000000000002</v>
      </c>
      <c r="R565" s="6" t="s">
        <v>3536</v>
      </c>
      <c r="W565" t="s">
        <v>4067</v>
      </c>
      <c r="X565" s="37">
        <v>41431</v>
      </c>
      <c r="Z565" s="6">
        <v>0</v>
      </c>
      <c r="AA565" t="s">
        <v>4070</v>
      </c>
      <c r="AD565" s="6">
        <v>0.23599999999999999</v>
      </c>
      <c r="AE565" s="1" t="e">
        <f>IF(MATCH(B565,B566:B$630,0),TRUE, FALSE)</f>
        <v>#N/A</v>
      </c>
    </row>
    <row r="566" spans="1:31" customFormat="1">
      <c r="A566" s="6">
        <v>3</v>
      </c>
      <c r="B566" s="47" t="str">
        <f t="shared" si="18"/>
        <v>Tang Band W3-1053SC</v>
      </c>
      <c r="C566" t="s">
        <v>14</v>
      </c>
      <c r="D566" t="s">
        <v>4071</v>
      </c>
      <c r="E566" s="15" t="s">
        <v>3612</v>
      </c>
      <c r="G566" s="6"/>
      <c r="H566" s="6"/>
      <c r="I566" s="6"/>
      <c r="J566" s="6"/>
      <c r="K566" s="6">
        <v>115.7</v>
      </c>
      <c r="L566" s="6">
        <f t="shared" si="19"/>
        <v>1.0477253</v>
      </c>
      <c r="M566" s="6">
        <v>0.69799999999999995</v>
      </c>
      <c r="N566" s="6">
        <v>0.78200000000000003</v>
      </c>
      <c r="O566" s="6">
        <v>6.5129999999999999</v>
      </c>
      <c r="P566" s="6">
        <v>2.5</v>
      </c>
      <c r="Q566" s="6">
        <v>6.1890000000000001</v>
      </c>
      <c r="R566" s="6" t="s">
        <v>3537</v>
      </c>
      <c r="W566" t="s">
        <v>4067</v>
      </c>
      <c r="X566" s="37">
        <v>41431</v>
      </c>
      <c r="Z566" s="6">
        <v>0</v>
      </c>
      <c r="AA566" t="s">
        <v>4072</v>
      </c>
      <c r="AD566" s="6">
        <v>3.6999999999999998E-2</v>
      </c>
      <c r="AE566" s="1" t="e">
        <f>IF(MATCH(B566,B567:B$630,0),TRUE, FALSE)</f>
        <v>#N/A</v>
      </c>
    </row>
    <row r="567" spans="1:31" customFormat="1">
      <c r="A567" s="6">
        <v>2</v>
      </c>
      <c r="B567" s="47" t="str">
        <f t="shared" si="18"/>
        <v>Tang Band W2-1767S</v>
      </c>
      <c r="C567" t="s">
        <v>14</v>
      </c>
      <c r="D567" t="s">
        <v>4073</v>
      </c>
      <c r="E567" s="15" t="s">
        <v>3613</v>
      </c>
      <c r="G567" s="6"/>
      <c r="H567" s="6"/>
      <c r="I567" s="6"/>
      <c r="J567" s="6"/>
      <c r="K567" s="6">
        <v>105</v>
      </c>
      <c r="L567" s="6">
        <f t="shared" si="19"/>
        <v>0.65128870000000005</v>
      </c>
      <c r="M567" s="6">
        <v>0.42</v>
      </c>
      <c r="N567" s="6">
        <v>0.58099999999999996</v>
      </c>
      <c r="O567" s="6">
        <v>1.518</v>
      </c>
      <c r="P567" s="6">
        <v>1.5</v>
      </c>
      <c r="Q567" s="6">
        <v>6.6890000000000001</v>
      </c>
      <c r="R567" s="6" t="s">
        <v>3537</v>
      </c>
      <c r="W567" t="s">
        <v>4067</v>
      </c>
      <c r="X567" s="37">
        <v>41431</v>
      </c>
      <c r="Z567" s="6">
        <v>0</v>
      </c>
      <c r="AA567" t="s">
        <v>4074</v>
      </c>
      <c r="AD567" s="6">
        <v>2.3E-2</v>
      </c>
      <c r="AE567" s="1" t="e">
        <f>IF(MATCH(B567,B568:B$630,0),TRUE, FALSE)</f>
        <v>#N/A</v>
      </c>
    </row>
    <row r="568" spans="1:31" customFormat="1">
      <c r="A568" s="6">
        <v>3</v>
      </c>
      <c r="B568" s="47" t="str">
        <f t="shared" si="18"/>
        <v>Tang Band W3-1876S</v>
      </c>
      <c r="C568" t="s">
        <v>14</v>
      </c>
      <c r="D568" t="s">
        <v>4075</v>
      </c>
      <c r="E568" s="15" t="s">
        <v>3614</v>
      </c>
      <c r="G568" s="6"/>
      <c r="H568" s="6"/>
      <c r="I568" s="6"/>
      <c r="J568" s="6"/>
      <c r="K568" s="6">
        <v>55.85</v>
      </c>
      <c r="L568" s="6">
        <f t="shared" si="19"/>
        <v>0.79287320000000006</v>
      </c>
      <c r="M568" s="6">
        <v>0.42899999999999999</v>
      </c>
      <c r="N568" s="6">
        <v>0.52100000000000002</v>
      </c>
      <c r="O568" s="6">
        <v>2.4239999999999999</v>
      </c>
      <c r="P568" s="6">
        <v>2.5</v>
      </c>
      <c r="Q568" s="6">
        <v>3.7949999999999999</v>
      </c>
      <c r="R568" s="6" t="s">
        <v>3538</v>
      </c>
      <c r="W568" t="s">
        <v>4067</v>
      </c>
      <c r="X568" s="37">
        <v>41431</v>
      </c>
      <c r="Z568" s="6">
        <v>0</v>
      </c>
      <c r="AA568" t="s">
        <v>4076</v>
      </c>
      <c r="AD568" s="6">
        <v>2.8000000000000001E-2</v>
      </c>
      <c r="AE568" s="1" t="e">
        <f>IF(MATCH(B568,B569:B$630,0),TRUE, FALSE)</f>
        <v>#N/A</v>
      </c>
    </row>
    <row r="569" spans="1:31" customFormat="1">
      <c r="A569" s="6">
        <v>5.25</v>
      </c>
      <c r="B569" s="47" t="str">
        <f t="shared" si="18"/>
        <v>Tang Band W5-1138SMF</v>
      </c>
      <c r="C569" t="s">
        <v>14</v>
      </c>
      <c r="D569" t="s">
        <v>4078</v>
      </c>
      <c r="E569" s="15" t="s">
        <v>3615</v>
      </c>
      <c r="G569" s="6"/>
      <c r="H569" s="6"/>
      <c r="I569" s="6"/>
      <c r="J569" s="6"/>
      <c r="K569" s="6">
        <v>45.76</v>
      </c>
      <c r="L569" s="6">
        <f t="shared" si="19"/>
        <v>4.0493166999999994</v>
      </c>
      <c r="M569" s="6">
        <v>0.57799999999999996</v>
      </c>
      <c r="N569" s="6">
        <v>0.67400000000000004</v>
      </c>
      <c r="O569" s="6">
        <v>4.0629999999999997</v>
      </c>
      <c r="P569" s="6">
        <v>4</v>
      </c>
      <c r="Q569" s="6">
        <v>3.5270000000000001</v>
      </c>
      <c r="R569" s="6" t="s">
        <v>3539</v>
      </c>
      <c r="W569" t="s">
        <v>4067</v>
      </c>
      <c r="X569" s="37">
        <v>41431</v>
      </c>
      <c r="Z569" s="6">
        <v>0</v>
      </c>
      <c r="AA569" t="s">
        <v>4079</v>
      </c>
      <c r="AD569" s="6">
        <v>0.14299999999999999</v>
      </c>
      <c r="AE569" s="1" t="e">
        <f>IF(MATCH(B569,B570:B$630,0),TRUE, FALSE)</f>
        <v>#N/A</v>
      </c>
    </row>
    <row r="570" spans="1:31" customFormat="1">
      <c r="A570" s="6">
        <v>6.5</v>
      </c>
      <c r="B570" s="47" t="str">
        <f t="shared" si="18"/>
        <v>Tang Band W6-1139SIF</v>
      </c>
      <c r="C570" t="s">
        <v>14</v>
      </c>
      <c r="D570" t="s">
        <v>4080</v>
      </c>
      <c r="E570" s="15" t="s">
        <v>3616</v>
      </c>
      <c r="G570" s="6"/>
      <c r="H570" s="6"/>
      <c r="I570" s="6"/>
      <c r="J570" s="6"/>
      <c r="K570" s="6">
        <v>34.99</v>
      </c>
      <c r="L570" s="6">
        <f t="shared" si="19"/>
        <v>14.6964711</v>
      </c>
      <c r="M570" s="6">
        <v>0.50600000000000001</v>
      </c>
      <c r="N570" s="6">
        <v>0.57099999999999995</v>
      </c>
      <c r="O570" s="6">
        <v>4.45</v>
      </c>
      <c r="P570" s="6">
        <v>4.875</v>
      </c>
      <c r="Q570" s="6">
        <v>3.7440000000000002</v>
      </c>
      <c r="R570" s="6" t="s">
        <v>3540</v>
      </c>
      <c r="W570" t="s">
        <v>4067</v>
      </c>
      <c r="X570" s="37">
        <v>41431</v>
      </c>
      <c r="Z570" s="6">
        <v>0</v>
      </c>
      <c r="AA570" t="s">
        <v>4081</v>
      </c>
      <c r="AD570" s="6">
        <v>0.51900000000000002</v>
      </c>
      <c r="AE570" s="1" t="e">
        <f>IF(MATCH(B570,B571:B$630,0),TRUE, FALSE)</f>
        <v>#N/A</v>
      </c>
    </row>
    <row r="571" spans="1:31" customFormat="1">
      <c r="A571" s="6">
        <v>2</v>
      </c>
      <c r="B571" s="47" t="str">
        <f t="shared" si="18"/>
        <v>Vifa NE65W-04</v>
      </c>
      <c r="C571" t="s">
        <v>260</v>
      </c>
      <c r="D571" t="s">
        <v>4082</v>
      </c>
      <c r="E571" s="15" t="s">
        <v>3618</v>
      </c>
      <c r="G571" s="6"/>
      <c r="H571" s="6"/>
      <c r="I571" s="6"/>
      <c r="J571" s="6"/>
      <c r="K571" s="6">
        <v>160.19999999999999</v>
      </c>
      <c r="L571" s="6">
        <f t="shared" si="19"/>
        <v>0.19821830000000001</v>
      </c>
      <c r="M571" s="6">
        <v>0.68799999999999994</v>
      </c>
      <c r="N571" s="6">
        <v>0.77900000000000003</v>
      </c>
      <c r="O571" s="6">
        <v>5.8689999999999998</v>
      </c>
      <c r="P571" s="6">
        <v>1.6</v>
      </c>
      <c r="Q571" s="6">
        <v>3.544</v>
      </c>
      <c r="R571" s="6" t="s">
        <v>3541</v>
      </c>
      <c r="W571" t="s">
        <v>4067</v>
      </c>
      <c r="X571" s="37">
        <v>41431</v>
      </c>
      <c r="Z571" s="6">
        <v>0</v>
      </c>
      <c r="AA571" t="s">
        <v>4083</v>
      </c>
      <c r="AD571" s="6">
        <v>7.0000000000000001E-3</v>
      </c>
      <c r="AE571" s="1" t="e">
        <f>IF(MATCH(B571,B572:B$630,0),TRUE, FALSE)</f>
        <v>#N/A</v>
      </c>
    </row>
    <row r="572" spans="1:31" customFormat="1">
      <c r="A572" s="6">
        <v>3.5</v>
      </c>
      <c r="B572" s="47" t="str">
        <f t="shared" si="18"/>
        <v>Vifa TG9FD-10-04</v>
      </c>
      <c r="C572" t="s">
        <v>260</v>
      </c>
      <c r="D572" t="s">
        <v>823</v>
      </c>
      <c r="E572" s="15" t="s">
        <v>3617</v>
      </c>
      <c r="G572" s="6"/>
      <c r="H572" s="6"/>
      <c r="I572" s="6"/>
      <c r="J572" s="6"/>
      <c r="K572" s="6">
        <v>103</v>
      </c>
      <c r="L572" s="6">
        <f t="shared" si="19"/>
        <v>2.6901055</v>
      </c>
      <c r="M572" s="6">
        <v>0.81100000000000005</v>
      </c>
      <c r="N572" s="6">
        <v>1.139</v>
      </c>
      <c r="O572" s="6">
        <v>2.8180000000000001</v>
      </c>
      <c r="P572" s="6">
        <v>3.25</v>
      </c>
      <c r="Q572" s="6">
        <v>5.4409999999999998</v>
      </c>
      <c r="R572" s="6" t="s">
        <v>3542</v>
      </c>
      <c r="W572" t="s">
        <v>4067</v>
      </c>
      <c r="X572" s="37">
        <v>41431</v>
      </c>
      <c r="Z572" s="6">
        <v>0</v>
      </c>
      <c r="AA572" t="s">
        <v>4084</v>
      </c>
      <c r="AD572" s="6">
        <v>9.5000000000000001E-2</v>
      </c>
      <c r="AE572" s="1" t="e">
        <f>IF(MATCH(B572,B573:B$630,0),TRUE, FALSE)</f>
        <v>#N/A</v>
      </c>
    </row>
    <row r="573" spans="1:31" customFormat="1">
      <c r="A573" s="6">
        <v>4</v>
      </c>
      <c r="B573" s="47" t="str">
        <f t="shared" si="18"/>
        <v>Peerless 830992 (mattp)</v>
      </c>
      <c r="C573" t="s">
        <v>236</v>
      </c>
      <c r="D573" t="s">
        <v>4178</v>
      </c>
      <c r="E573" s="15" t="s">
        <v>3619</v>
      </c>
      <c r="G573" s="6"/>
      <c r="H573" s="6"/>
      <c r="I573" s="6"/>
      <c r="J573" s="6"/>
      <c r="K573" s="6">
        <v>92.19</v>
      </c>
      <c r="L573" s="6">
        <f t="shared" si="19"/>
        <v>2.3219858000000002</v>
      </c>
      <c r="M573" s="6">
        <v>0.62</v>
      </c>
      <c r="N573" s="6">
        <v>0.79300000000000004</v>
      </c>
      <c r="O573" s="6">
        <v>2.8239999999999998</v>
      </c>
      <c r="P573" s="6">
        <v>3.25</v>
      </c>
      <c r="Q573" s="6">
        <v>5.3760000000000003</v>
      </c>
      <c r="R573" s="6" t="s">
        <v>3543</v>
      </c>
      <c r="W573" t="s">
        <v>4067</v>
      </c>
      <c r="X573" s="37">
        <v>41431</v>
      </c>
      <c r="Z573" s="6">
        <v>0</v>
      </c>
      <c r="AA573" t="s">
        <v>4085</v>
      </c>
      <c r="AD573" s="6">
        <v>8.2000000000000003E-2</v>
      </c>
      <c r="AE573" s="1" t="e">
        <f>IF(MATCH(B573,B574:B$630,0),TRUE, FALSE)</f>
        <v>#N/A</v>
      </c>
    </row>
    <row r="574" spans="1:31" customFormat="1">
      <c r="A574" s="6">
        <v>4</v>
      </c>
      <c r="B574" s="47" t="str">
        <f t="shared" si="18"/>
        <v>Peerless 835023</v>
      </c>
      <c r="C574" t="s">
        <v>236</v>
      </c>
      <c r="D574">
        <v>835023</v>
      </c>
      <c r="E574" s="15" t="s">
        <v>3620</v>
      </c>
      <c r="G574" s="6"/>
      <c r="H574" s="6"/>
      <c r="I574" s="6"/>
      <c r="J574" s="6"/>
      <c r="K574" s="6">
        <v>88.82</v>
      </c>
      <c r="L574" s="6">
        <f t="shared" si="19"/>
        <v>1.7556478</v>
      </c>
      <c r="M574" s="6">
        <v>0.72099999999999997</v>
      </c>
      <c r="N574" s="6">
        <v>0.94899999999999995</v>
      </c>
      <c r="O574" s="6">
        <v>3.004</v>
      </c>
      <c r="P574" s="6">
        <v>3.25</v>
      </c>
      <c r="Q574" s="6">
        <v>5.319</v>
      </c>
      <c r="R574" s="6" t="s">
        <v>3544</v>
      </c>
      <c r="W574" t="s">
        <v>4067</v>
      </c>
      <c r="X574" s="37">
        <v>41431</v>
      </c>
      <c r="Z574" s="6">
        <v>0</v>
      </c>
      <c r="AA574" t="s">
        <v>4086</v>
      </c>
      <c r="AD574" s="6">
        <v>6.2E-2</v>
      </c>
      <c r="AE574" s="1" t="e">
        <f>IF(MATCH(B574,B575:B$630,0),TRUE, FALSE)</f>
        <v>#N/A</v>
      </c>
    </row>
    <row r="575" spans="1:31" customFormat="1">
      <c r="A575" s="6">
        <v>6.5</v>
      </c>
      <c r="B575" s="47" t="str">
        <f t="shared" si="18"/>
        <v>Peerless 830883 (mattp)</v>
      </c>
      <c r="C575" t="s">
        <v>236</v>
      </c>
      <c r="D575" t="s">
        <v>4180</v>
      </c>
      <c r="E575" s="15" t="s">
        <v>3621</v>
      </c>
      <c r="G575" s="6"/>
      <c r="H575" s="6"/>
      <c r="I575" s="6"/>
      <c r="J575" s="6"/>
      <c r="K575" s="6">
        <v>37.01</v>
      </c>
      <c r="L575" s="6">
        <f t="shared" si="19"/>
        <v>26.334717000000001</v>
      </c>
      <c r="M575" s="6">
        <v>0.34499999999999997</v>
      </c>
      <c r="N575" s="6">
        <v>0.41199999999999998</v>
      </c>
      <c r="O575" s="6">
        <v>2.1360000000000001</v>
      </c>
      <c r="P575" s="6">
        <v>5.5</v>
      </c>
      <c r="Q575" s="6">
        <v>5.9589999999999996</v>
      </c>
      <c r="R575" s="6" t="s">
        <v>3545</v>
      </c>
      <c r="W575" t="s">
        <v>4067</v>
      </c>
      <c r="X575" s="37">
        <v>41431</v>
      </c>
      <c r="Z575" s="6">
        <v>0</v>
      </c>
      <c r="AA575" t="s">
        <v>4087</v>
      </c>
      <c r="AD575" s="6">
        <v>0.93</v>
      </c>
      <c r="AE575" s="1" t="e">
        <f>IF(MATCH(B575,B576:B$630,0),TRUE, FALSE)</f>
        <v>#N/A</v>
      </c>
    </row>
    <row r="576" spans="1:31" customFormat="1">
      <c r="A576" s="6">
        <v>6.5</v>
      </c>
      <c r="B576" s="47" t="str">
        <f t="shared" si="18"/>
        <v>Vifa NE180W-04 (mattp)</v>
      </c>
      <c r="C576" t="s">
        <v>260</v>
      </c>
      <c r="D576" t="s">
        <v>4181</v>
      </c>
      <c r="E576" s="15" t="s">
        <v>3622</v>
      </c>
      <c r="G576" s="6"/>
      <c r="H576" s="6"/>
      <c r="I576" s="6"/>
      <c r="J576" s="6"/>
      <c r="K576" s="6">
        <v>44.41</v>
      </c>
      <c r="L576" s="6">
        <f t="shared" si="19"/>
        <v>26.0232311</v>
      </c>
      <c r="M576" s="6">
        <v>0.34899999999999998</v>
      </c>
      <c r="N576" s="6">
        <v>0.36899999999999999</v>
      </c>
      <c r="O576" s="6">
        <v>6.5709999999999997</v>
      </c>
      <c r="P576" s="6">
        <v>5.1749999999999998</v>
      </c>
      <c r="Q576" s="6">
        <v>3.331</v>
      </c>
      <c r="R576" s="6" t="s">
        <v>3546</v>
      </c>
      <c r="W576" t="s">
        <v>4067</v>
      </c>
      <c r="X576" s="37">
        <v>41431</v>
      </c>
      <c r="Z576" s="6">
        <v>0</v>
      </c>
      <c r="AA576" t="s">
        <v>4088</v>
      </c>
      <c r="AD576" s="6">
        <v>0.91900000000000004</v>
      </c>
      <c r="AE576" s="1" t="e">
        <f>IF(MATCH(B576,B577:B$630,0),TRUE, FALSE)</f>
        <v>#N/A</v>
      </c>
    </row>
    <row r="577" spans="1:31" customFormat="1">
      <c r="A577" s="6">
        <v>8</v>
      </c>
      <c r="B577" s="47" t="str">
        <f t="shared" si="18"/>
        <v>Peerless 830869 (mattp)</v>
      </c>
      <c r="C577" t="s">
        <v>236</v>
      </c>
      <c r="D577" t="s">
        <v>4183</v>
      </c>
      <c r="E577" s="15" t="s">
        <v>3623</v>
      </c>
      <c r="G577" s="6"/>
      <c r="H577" s="6"/>
      <c r="I577" s="6"/>
      <c r="J577" s="6"/>
      <c r="K577" s="6">
        <v>31.63</v>
      </c>
      <c r="L577" s="6">
        <f t="shared" si="19"/>
        <v>74.246911799999992</v>
      </c>
      <c r="M577" s="6">
        <v>0.34399999999999997</v>
      </c>
      <c r="N577" s="6">
        <v>0.36899999999999999</v>
      </c>
      <c r="O577" s="6">
        <v>5.1710000000000003</v>
      </c>
      <c r="P577" s="6">
        <v>6.5</v>
      </c>
      <c r="Q577" s="6">
        <v>6.0140000000000002</v>
      </c>
      <c r="R577" s="6" t="s">
        <v>3547</v>
      </c>
      <c r="W577" t="s">
        <v>4067</v>
      </c>
      <c r="X577" s="37">
        <v>41431</v>
      </c>
      <c r="Z577" s="6">
        <v>0</v>
      </c>
      <c r="AA577" t="s">
        <v>4089</v>
      </c>
      <c r="AD577" s="6">
        <v>2.6219999999999999</v>
      </c>
      <c r="AE577" s="1" t="e">
        <f>IF(MATCH(B577,B578:B$630,0),TRUE, FALSE)</f>
        <v>#N/A</v>
      </c>
    </row>
    <row r="578" spans="1:31" customFormat="1">
      <c r="A578" s="6">
        <v>8</v>
      </c>
      <c r="B578" s="47" t="str">
        <f t="shared" si="18"/>
        <v>Peerless 830667 (mattp)</v>
      </c>
      <c r="C578" t="s">
        <v>236</v>
      </c>
      <c r="D578" t="s">
        <v>4185</v>
      </c>
      <c r="E578" s="15" t="s">
        <v>3624</v>
      </c>
      <c r="G578" s="6"/>
      <c r="H578" s="6"/>
      <c r="I578" s="6"/>
      <c r="J578" s="6"/>
      <c r="K578" s="6">
        <v>38.36</v>
      </c>
      <c r="L578" s="6">
        <f t="shared" si="19"/>
        <v>28.656702800000001</v>
      </c>
      <c r="M578" s="6">
        <v>0.625</v>
      </c>
      <c r="N578" s="6">
        <v>0.70499999999999996</v>
      </c>
      <c r="O578" s="6">
        <v>5.4749999999999996</v>
      </c>
      <c r="P578" s="6">
        <v>6.25</v>
      </c>
      <c r="Q578" s="6">
        <v>5.5030000000000001</v>
      </c>
      <c r="R578" s="6" t="s">
        <v>3548</v>
      </c>
      <c r="W578" t="s">
        <v>4067</v>
      </c>
      <c r="X578" s="37">
        <v>41431</v>
      </c>
      <c r="Z578" s="6">
        <v>0</v>
      </c>
      <c r="AA578" t="s">
        <v>4090</v>
      </c>
      <c r="AD578" s="6">
        <v>1.012</v>
      </c>
      <c r="AE578" s="1" t="e">
        <f>IF(MATCH(B578,B579:B$630,0),TRUE, FALSE)</f>
        <v>#N/A</v>
      </c>
    </row>
    <row r="579" spans="1:31" customFormat="1">
      <c r="A579" s="6">
        <v>8</v>
      </c>
      <c r="B579" s="47" t="str">
        <f t="shared" si="18"/>
        <v>Vifa NE225W-04</v>
      </c>
      <c r="C579" t="s">
        <v>260</v>
      </c>
      <c r="D579" t="s">
        <v>4091</v>
      </c>
      <c r="E579" s="15" t="s">
        <v>3625</v>
      </c>
      <c r="G579" s="6"/>
      <c r="H579" s="6"/>
      <c r="I579" s="6"/>
      <c r="J579" s="6"/>
      <c r="K579" s="6">
        <v>43.07</v>
      </c>
      <c r="L579" s="6">
        <f t="shared" si="19"/>
        <v>25.612636049999999</v>
      </c>
      <c r="M579" s="6">
        <v>0.39300000000000002</v>
      </c>
      <c r="N579" s="6">
        <v>0.44700000000000001</v>
      </c>
      <c r="O579" s="6">
        <v>3.24</v>
      </c>
      <c r="P579" s="6">
        <v>6.6749999999999998</v>
      </c>
      <c r="Q579" s="6">
        <v>3.28</v>
      </c>
      <c r="R579" s="6" t="s">
        <v>3549</v>
      </c>
      <c r="W579" t="s">
        <v>4067</v>
      </c>
      <c r="X579" s="37">
        <v>41431</v>
      </c>
      <c r="Z579" s="6">
        <v>0</v>
      </c>
      <c r="AA579" t="s">
        <v>4092</v>
      </c>
      <c r="AD579" s="6">
        <v>0.90449999999999997</v>
      </c>
      <c r="AE579" s="1" t="e">
        <f>IF(MATCH(B579,B580:B$630,0),TRUE, FALSE)</f>
        <v>#N/A</v>
      </c>
    </row>
    <row r="580" spans="1:31" customFormat="1">
      <c r="A580" s="6">
        <v>6.5</v>
      </c>
      <c r="B580" s="47" t="str">
        <f t="shared" si="18"/>
        <v>Peerless 830946</v>
      </c>
      <c r="C580" t="s">
        <v>236</v>
      </c>
      <c r="D580">
        <v>830946</v>
      </c>
      <c r="E580" s="15" t="s">
        <v>3626</v>
      </c>
      <c r="G580" s="6"/>
      <c r="H580" s="6"/>
      <c r="I580" s="6"/>
      <c r="J580" s="6"/>
      <c r="K580" s="6">
        <v>46.43</v>
      </c>
      <c r="L580" s="6">
        <f t="shared" si="19"/>
        <v>6.75358065</v>
      </c>
      <c r="M580" s="6">
        <v>0.436</v>
      </c>
      <c r="N580" s="6">
        <v>0.46700000000000003</v>
      </c>
      <c r="O580" s="6">
        <v>6.569</v>
      </c>
      <c r="P580" s="6">
        <v>4.875</v>
      </c>
      <c r="Q580" s="6">
        <v>2.8029999999999999</v>
      </c>
      <c r="R580" s="6" t="s">
        <v>3550</v>
      </c>
      <c r="W580" t="s">
        <v>4067</v>
      </c>
      <c r="X580" s="37">
        <v>41431</v>
      </c>
      <c r="Z580" s="6">
        <v>0</v>
      </c>
      <c r="AA580" t="s">
        <v>4093</v>
      </c>
      <c r="AD580" s="6">
        <v>0.23849999999999999</v>
      </c>
      <c r="AE580" s="1" t="e">
        <f>IF(MATCH(B580,B581:B$630,0),TRUE, FALSE)</f>
        <v>#N/A</v>
      </c>
    </row>
    <row r="581" spans="1:31" customFormat="1">
      <c r="A581" s="6">
        <v>12</v>
      </c>
      <c r="B581" s="47" t="str">
        <f t="shared" si="18"/>
        <v>Boss D12F Phantom</v>
      </c>
      <c r="C581" t="s">
        <v>3602</v>
      </c>
      <c r="D581" t="s">
        <v>4094</v>
      </c>
      <c r="E581" s="15" t="s">
        <v>3627</v>
      </c>
      <c r="G581" s="6"/>
      <c r="H581" s="6"/>
      <c r="I581" s="6"/>
      <c r="J581" s="6"/>
      <c r="K581" s="6">
        <v>36.340000000000003</v>
      </c>
      <c r="L581" s="6">
        <f t="shared" si="19"/>
        <v>44.853969599999999</v>
      </c>
      <c r="M581" s="6">
        <v>0.72099999999999997</v>
      </c>
      <c r="N581" s="6">
        <v>0.83599999999999997</v>
      </c>
      <c r="O581" s="6">
        <v>5.2210000000000001</v>
      </c>
      <c r="P581" s="6">
        <v>9.75</v>
      </c>
      <c r="Q581" s="6">
        <v>3.6360000000000001</v>
      </c>
      <c r="R581" s="6" t="s">
        <v>3551</v>
      </c>
      <c r="W581" t="s">
        <v>4067</v>
      </c>
      <c r="X581" s="37">
        <v>41431</v>
      </c>
      <c r="Z581" s="6">
        <v>0</v>
      </c>
      <c r="AA581" t="s">
        <v>4095</v>
      </c>
      <c r="AD581" s="6">
        <v>1.5840000000000001</v>
      </c>
      <c r="AE581" s="1" t="e">
        <f>IF(MATCH(B581,B582:B$630,0),TRUE, FALSE)</f>
        <v>#N/A</v>
      </c>
    </row>
    <row r="582" spans="1:31" customFormat="1">
      <c r="A582" s="6">
        <v>10</v>
      </c>
      <c r="B582" s="47" t="str">
        <f t="shared" si="18"/>
        <v>Kenwood KFC-W2513PS</v>
      </c>
      <c r="C582" t="s">
        <v>3603</v>
      </c>
      <c r="D582" t="s">
        <v>3628</v>
      </c>
      <c r="E582" s="15" t="s">
        <v>4012</v>
      </c>
      <c r="G582" s="6"/>
      <c r="H582" s="6"/>
      <c r="I582" s="6"/>
      <c r="J582" s="6"/>
      <c r="K582" s="6">
        <v>31.63</v>
      </c>
      <c r="L582" s="6">
        <f t="shared" si="19"/>
        <v>39.983462799999998</v>
      </c>
      <c r="M582" s="6">
        <v>0.54700000000000004</v>
      </c>
      <c r="N582" s="6">
        <v>0.59699999999999998</v>
      </c>
      <c r="O582" s="6">
        <v>6.5119999999999996</v>
      </c>
      <c r="P582" s="6">
        <v>8.125</v>
      </c>
      <c r="Q582" s="6">
        <v>3.6779999999999999</v>
      </c>
      <c r="R582" s="6" t="s">
        <v>3552</v>
      </c>
      <c r="W582" t="s">
        <v>4067</v>
      </c>
      <c r="X582" s="37">
        <v>41431</v>
      </c>
      <c r="Z582" s="6">
        <v>0</v>
      </c>
      <c r="AA582" t="s">
        <v>4096</v>
      </c>
      <c r="AD582" s="6">
        <v>1.4119999999999999</v>
      </c>
      <c r="AE582" s="1" t="e">
        <f>IF(MATCH(B582,B583:B$630,0),TRUE, FALSE)</f>
        <v>#N/A</v>
      </c>
    </row>
    <row r="583" spans="1:31" customFormat="1">
      <c r="A583" s="6">
        <v>18</v>
      </c>
      <c r="B583" s="47" t="str">
        <f t="shared" si="18"/>
        <v>Aura MR-18.4</v>
      </c>
      <c r="C583" t="s">
        <v>724</v>
      </c>
      <c r="D583" t="s">
        <v>4097</v>
      </c>
      <c r="E583" s="15" t="s">
        <v>4013</v>
      </c>
      <c r="G583" s="6"/>
      <c r="H583" s="6"/>
      <c r="I583" s="6"/>
      <c r="J583" s="6"/>
      <c r="K583" s="6">
        <v>21.53</v>
      </c>
      <c r="L583" s="6">
        <f t="shared" si="19"/>
        <v>192.55492000000001</v>
      </c>
      <c r="M583" s="6">
        <v>0.49199999999999999</v>
      </c>
      <c r="N583" s="6">
        <v>0.59299999999999997</v>
      </c>
      <c r="O583" s="6">
        <v>2.847</v>
      </c>
      <c r="P583" s="6">
        <v>15.25</v>
      </c>
      <c r="Q583" s="6">
        <v>3.3820000000000001</v>
      </c>
      <c r="R583" s="6" t="s">
        <v>3553</v>
      </c>
      <c r="W583" t="s">
        <v>4067</v>
      </c>
      <c r="X583" s="37">
        <v>41431</v>
      </c>
      <c r="Z583" s="6">
        <v>0</v>
      </c>
      <c r="AA583" t="s">
        <v>4098</v>
      </c>
      <c r="AD583" s="6">
        <v>6.8</v>
      </c>
      <c r="AE583" s="1" t="e">
        <f>IF(MATCH(B583,B584:B$630,0),TRUE, FALSE)</f>
        <v>#N/A</v>
      </c>
    </row>
    <row r="584" spans="1:31" customFormat="1">
      <c r="A584" s="6">
        <v>6.5</v>
      </c>
      <c r="B584" s="47" t="str">
        <f t="shared" si="18"/>
        <v>Pyramid W64</v>
      </c>
      <c r="C584" t="s">
        <v>316</v>
      </c>
      <c r="D584" t="s">
        <v>4099</v>
      </c>
      <c r="E584" s="15" t="s">
        <v>4014</v>
      </c>
      <c r="G584" s="6"/>
      <c r="H584" s="6"/>
      <c r="I584" s="6"/>
      <c r="J584" s="6"/>
      <c r="K584" s="6">
        <v>69.31</v>
      </c>
      <c r="L584" s="6">
        <f t="shared" si="19"/>
        <v>13.280626099999999</v>
      </c>
      <c r="M584" s="6">
        <v>0.88300000000000001</v>
      </c>
      <c r="N584" s="6">
        <v>1.085</v>
      </c>
      <c r="O584" s="6">
        <v>4.7619999999999996</v>
      </c>
      <c r="P584" s="6">
        <v>5.25</v>
      </c>
      <c r="Q584" s="6">
        <v>3.6230000000000002</v>
      </c>
      <c r="R584" s="6" t="s">
        <v>3554</v>
      </c>
      <c r="W584" t="s">
        <v>4067</v>
      </c>
      <c r="X584" s="37">
        <v>41431</v>
      </c>
      <c r="Z584" s="6">
        <v>0</v>
      </c>
      <c r="AA584" t="s">
        <v>4100</v>
      </c>
      <c r="AD584" s="6">
        <v>0.46899999999999997</v>
      </c>
      <c r="AE584" s="1" t="e">
        <f>IF(MATCH(B584,B585:B$630,0),TRUE, FALSE)</f>
        <v>#N/A</v>
      </c>
    </row>
    <row r="585" spans="1:31" customFormat="1">
      <c r="A585" s="6">
        <v>3.5</v>
      </c>
      <c r="B585" s="47" t="str">
        <f t="shared" si="18"/>
        <v>Dayton Audio ND90-8 (mattp)</v>
      </c>
      <c r="C585" t="s">
        <v>301</v>
      </c>
      <c r="D585" t="s">
        <v>4187</v>
      </c>
      <c r="E585" s="15" t="s">
        <v>4015</v>
      </c>
      <c r="G585" s="6"/>
      <c r="H585" s="6"/>
      <c r="I585" s="6"/>
      <c r="J585" s="6"/>
      <c r="K585" s="6">
        <v>101.6</v>
      </c>
      <c r="L585" s="6">
        <f t="shared" si="19"/>
        <v>1.0788738900000001</v>
      </c>
      <c r="M585" s="6">
        <v>0.92549999999999999</v>
      </c>
      <c r="N585" s="6">
        <v>1.0780000000000001</v>
      </c>
      <c r="O585" s="6">
        <v>6.5250000000000004</v>
      </c>
      <c r="P585" s="6">
        <v>2.5</v>
      </c>
      <c r="Q585" s="6">
        <v>7.38</v>
      </c>
      <c r="R585" s="6" t="s">
        <v>3555</v>
      </c>
      <c r="W585" t="s">
        <v>4067</v>
      </c>
      <c r="X585" s="37">
        <v>41431</v>
      </c>
      <c r="Z585" s="6">
        <v>0</v>
      </c>
      <c r="AA585" t="s">
        <v>4101</v>
      </c>
      <c r="AD585" s="6">
        <v>3.8100000000000002E-2</v>
      </c>
      <c r="AE585" s="1" t="e">
        <f>IF(MATCH(B585,B586:B$630,0),TRUE, FALSE)</f>
        <v>#N/A</v>
      </c>
    </row>
    <row r="586" spans="1:31" customFormat="1">
      <c r="A586" s="6">
        <v>18</v>
      </c>
      <c r="B586" s="47" t="str">
        <f t="shared" si="18"/>
        <v xml:space="preserve">Eminence Sigma Pro-18A-2 </v>
      </c>
      <c r="C586" t="s">
        <v>1148</v>
      </c>
      <c r="D586" t="s">
        <v>4102</v>
      </c>
      <c r="E586" s="15" t="s">
        <v>4016</v>
      </c>
      <c r="G586" s="6"/>
      <c r="H586" s="6"/>
      <c r="I586" s="6"/>
      <c r="J586" s="6"/>
      <c r="K586" s="6">
        <v>32.299999999999997</v>
      </c>
      <c r="L586" s="6">
        <f t="shared" si="19"/>
        <v>391.05638900000002</v>
      </c>
      <c r="M586" s="6">
        <v>0.308</v>
      </c>
      <c r="N586" s="6">
        <v>0.32300000000000001</v>
      </c>
      <c r="O586" s="6">
        <v>6.6920000000000002</v>
      </c>
      <c r="P586" s="6">
        <v>15.5</v>
      </c>
      <c r="Q586" s="6">
        <v>6.5629999999999997</v>
      </c>
      <c r="R586" s="6" t="s">
        <v>3556</v>
      </c>
      <c r="W586" t="s">
        <v>4067</v>
      </c>
      <c r="X586" s="37">
        <v>41431</v>
      </c>
      <c r="Z586" s="6">
        <v>0</v>
      </c>
      <c r="AA586" t="s">
        <v>4103</v>
      </c>
      <c r="AD586" s="6">
        <v>13.81</v>
      </c>
      <c r="AE586" s="1" t="e">
        <f>IF(MATCH(B586,B587:B$630,0),TRUE, FALSE)</f>
        <v>#N/A</v>
      </c>
    </row>
    <row r="587" spans="1:31" customFormat="1">
      <c r="A587" s="6">
        <v>18</v>
      </c>
      <c r="B587" s="47" t="str">
        <f t="shared" si="18"/>
        <v>Eminence Definimax 4018LF (mattp)</v>
      </c>
      <c r="C587" t="s">
        <v>1148</v>
      </c>
      <c r="D587" t="s">
        <v>4206</v>
      </c>
      <c r="E587" s="15" t="s">
        <v>4017</v>
      </c>
      <c r="G587" s="6"/>
      <c r="H587" s="6"/>
      <c r="I587" s="6"/>
      <c r="J587" s="6"/>
      <c r="K587" s="6">
        <v>31.63</v>
      </c>
      <c r="L587" s="6">
        <f t="shared" si="19"/>
        <v>261.81805740000004</v>
      </c>
      <c r="M587" s="6">
        <v>0.38300000000000001</v>
      </c>
      <c r="N587" s="6">
        <v>0.39600000000000002</v>
      </c>
      <c r="O587" s="6">
        <v>11.93</v>
      </c>
      <c r="P587" s="6">
        <v>15.75</v>
      </c>
      <c r="Q587" s="6">
        <v>6.1680000000000001</v>
      </c>
      <c r="R587" s="6" t="s">
        <v>3557</v>
      </c>
      <c r="W587" t="s">
        <v>4067</v>
      </c>
      <c r="X587" s="37">
        <v>41431</v>
      </c>
      <c r="Z587" s="6">
        <v>0</v>
      </c>
      <c r="AA587" t="s">
        <v>4104</v>
      </c>
      <c r="AD587" s="6">
        <v>9.2460000000000004</v>
      </c>
      <c r="AE587" s="1" t="e">
        <f>IF(MATCH(B587,B588:B$630,0),TRUE, FALSE)</f>
        <v>#N/A</v>
      </c>
    </row>
    <row r="588" spans="1:31" customFormat="1">
      <c r="A588" s="6">
        <v>10</v>
      </c>
      <c r="B588" s="47" t="str">
        <f t="shared" si="18"/>
        <v>Eminence Eminator 2010</v>
      </c>
      <c r="C588" t="s">
        <v>1148</v>
      </c>
      <c r="D588" t="s">
        <v>4105</v>
      </c>
      <c r="E588" s="15" t="s">
        <v>4018</v>
      </c>
      <c r="G588" s="6"/>
      <c r="H588" s="6"/>
      <c r="I588" s="6"/>
      <c r="J588" s="6"/>
      <c r="K588" s="6">
        <v>40.369999999999997</v>
      </c>
      <c r="L588" s="6">
        <f t="shared" si="19"/>
        <v>67.6207572</v>
      </c>
      <c r="M588" s="6">
        <v>0.64300000000000002</v>
      </c>
      <c r="N588" s="6">
        <v>0.68799999999999994</v>
      </c>
      <c r="O588" s="6">
        <v>9.8810000000000002</v>
      </c>
      <c r="P588" s="6">
        <v>8.25</v>
      </c>
      <c r="Q588" s="6">
        <v>3.5510000000000002</v>
      </c>
      <c r="R588" s="6" t="s">
        <v>3558</v>
      </c>
      <c r="W588" t="s">
        <v>4067</v>
      </c>
      <c r="X588" s="37">
        <v>41431</v>
      </c>
      <c r="Z588" s="6">
        <v>0</v>
      </c>
      <c r="AA588" t="s">
        <v>4106</v>
      </c>
      <c r="AD588" s="6">
        <v>2.3879999999999999</v>
      </c>
      <c r="AE588" s="1" t="e">
        <f>IF(MATCH(B588,B589:B$630,0),TRUE, FALSE)</f>
        <v>#N/A</v>
      </c>
    </row>
    <row r="589" spans="1:31" customFormat="1">
      <c r="A589" s="6">
        <v>15</v>
      </c>
      <c r="B589" s="47" t="str">
        <f t="shared" si="18"/>
        <v>Pyle PDW15125</v>
      </c>
      <c r="C589" t="s">
        <v>340</v>
      </c>
      <c r="D589" t="s">
        <v>651</v>
      </c>
      <c r="E589" s="15" t="s">
        <v>4019</v>
      </c>
      <c r="G589" s="6"/>
      <c r="H589" s="6"/>
      <c r="I589" s="6"/>
      <c r="J589" s="6"/>
      <c r="K589" s="6">
        <v>42.39</v>
      </c>
      <c r="L589" s="6">
        <f t="shared" si="19"/>
        <v>243.12890340000001</v>
      </c>
      <c r="M589" s="6">
        <v>1.2929999999999999</v>
      </c>
      <c r="N589" s="6">
        <v>1.8069999999999999</v>
      </c>
      <c r="O589" s="6">
        <v>4.5519999999999996</v>
      </c>
      <c r="P589" s="6">
        <v>13</v>
      </c>
      <c r="Q589" s="6">
        <v>6.9779999999999998</v>
      </c>
      <c r="R589" s="6" t="s">
        <v>3559</v>
      </c>
      <c r="W589" t="s">
        <v>4067</v>
      </c>
      <c r="X589" s="37">
        <v>41431</v>
      </c>
      <c r="Z589" s="6">
        <v>0</v>
      </c>
      <c r="AA589" t="s">
        <v>4107</v>
      </c>
      <c r="AD589" s="6">
        <v>8.5860000000000003</v>
      </c>
      <c r="AE589" s="1" t="e">
        <f>IF(MATCH(B589,B590:B$630,0),TRUE, FALSE)</f>
        <v>#N/A</v>
      </c>
    </row>
    <row r="590" spans="1:31" customFormat="1">
      <c r="A590" s="6">
        <v>8</v>
      </c>
      <c r="B590" s="47" t="str">
        <f t="shared" si="18"/>
        <v>Pyle PFM8</v>
      </c>
      <c r="C590" t="s">
        <v>340</v>
      </c>
      <c r="D590" t="s">
        <v>4108</v>
      </c>
      <c r="E590" s="15" t="s">
        <v>4020</v>
      </c>
      <c r="G590" s="6"/>
      <c r="H590" s="6"/>
      <c r="I590" s="6"/>
      <c r="J590" s="6"/>
      <c r="K590" s="6">
        <v>107.7</v>
      </c>
      <c r="L590" s="6">
        <f t="shared" si="19"/>
        <v>5.3830426899999999</v>
      </c>
      <c r="M590" s="6">
        <v>0.38700000000000001</v>
      </c>
      <c r="N590" s="6">
        <v>0.41399999999999998</v>
      </c>
      <c r="O590" s="6">
        <v>5.9210000000000003</v>
      </c>
      <c r="P590" s="6">
        <v>6.5</v>
      </c>
      <c r="Q590" s="6">
        <v>3.802</v>
      </c>
      <c r="R590" s="6" t="s">
        <v>3560</v>
      </c>
      <c r="W590" t="s">
        <v>4067</v>
      </c>
      <c r="X590" s="37">
        <v>41431</v>
      </c>
      <c r="Z590" s="6">
        <v>0</v>
      </c>
      <c r="AA590" t="s">
        <v>4109</v>
      </c>
      <c r="AD590" s="6">
        <v>0.19009999999999999</v>
      </c>
      <c r="AE590" s="1" t="e">
        <f>IF(MATCH(B590,B591:B$630,0),TRUE, FALSE)</f>
        <v>#N/A</v>
      </c>
    </row>
    <row r="591" spans="1:31" customFormat="1">
      <c r="A591" s="6">
        <v>7</v>
      </c>
      <c r="B591" s="47" t="str">
        <f t="shared" si="18"/>
        <v>Usher 8945A (mattp)</v>
      </c>
      <c r="C591" t="s">
        <v>114</v>
      </c>
      <c r="D591" t="s">
        <v>4201</v>
      </c>
      <c r="E591" s="15" t="s">
        <v>4021</v>
      </c>
      <c r="G591" s="6"/>
      <c r="H591" s="6"/>
      <c r="I591" s="6"/>
      <c r="J591" s="6"/>
      <c r="K591" s="6">
        <v>32.299999999999997</v>
      </c>
      <c r="L591" s="6">
        <f t="shared" si="19"/>
        <v>29.421259099999997</v>
      </c>
      <c r="M591" s="6">
        <v>0.32290000000000002</v>
      </c>
      <c r="N591" s="6">
        <v>0.38519999999999999</v>
      </c>
      <c r="O591" s="6">
        <v>1.996</v>
      </c>
      <c r="P591" s="6">
        <v>5.5</v>
      </c>
      <c r="Q591" s="6">
        <v>5.9390000000000001</v>
      </c>
      <c r="R591" s="6" t="s">
        <v>3561</v>
      </c>
      <c r="W591" t="s">
        <v>4067</v>
      </c>
      <c r="X591" s="37">
        <v>41431</v>
      </c>
      <c r="Z591" s="6">
        <v>0</v>
      </c>
      <c r="AA591" t="s">
        <v>4110</v>
      </c>
      <c r="AD591" s="6">
        <v>1.0389999999999999</v>
      </c>
      <c r="AE591" s="1" t="e">
        <f>IF(MATCH(B591,B592:B$630,0),TRUE, FALSE)</f>
        <v>#N/A</v>
      </c>
    </row>
    <row r="592" spans="1:31" customFormat="1">
      <c r="A592" s="6">
        <v>8</v>
      </c>
      <c r="B592" s="47" t="str">
        <f t="shared" si="18"/>
        <v>TC Sounds Epic 8"</v>
      </c>
      <c r="C592" t="s">
        <v>377</v>
      </c>
      <c r="D592" t="s">
        <v>4111</v>
      </c>
      <c r="E592" s="15" t="s">
        <v>4022</v>
      </c>
      <c r="G592" s="6"/>
      <c r="H592" s="6"/>
      <c r="I592" s="6"/>
      <c r="J592" s="6"/>
      <c r="K592" s="6">
        <v>37.68</v>
      </c>
      <c r="L592" s="6">
        <f t="shared" si="19"/>
        <v>10.6471544</v>
      </c>
      <c r="M592" s="6">
        <v>0.36530000000000001</v>
      </c>
      <c r="N592" s="6">
        <v>0.38069999999999998</v>
      </c>
      <c r="O592" s="6">
        <v>8.9890000000000008</v>
      </c>
      <c r="P592" s="6">
        <v>6.5</v>
      </c>
      <c r="Q592" s="6">
        <v>3.9239999999999999</v>
      </c>
      <c r="R592" s="6" t="s">
        <v>3562</v>
      </c>
      <c r="W592" t="s">
        <v>4067</v>
      </c>
      <c r="X592" s="37">
        <v>41431</v>
      </c>
      <c r="Z592" s="6">
        <v>0</v>
      </c>
      <c r="AA592" t="s">
        <v>4112</v>
      </c>
      <c r="AD592" s="6">
        <v>0.376</v>
      </c>
      <c r="AE592" s="1" t="e">
        <f>IF(MATCH(B592,B593:B$630,0),TRUE, FALSE)</f>
        <v>#N/A</v>
      </c>
    </row>
    <row r="593" spans="1:31" customFormat="1">
      <c r="A593" s="6">
        <v>10</v>
      </c>
      <c r="B593" s="47" t="str">
        <f t="shared" si="18"/>
        <v>Dayton Audio PA255-8 (mattp)</v>
      </c>
      <c r="C593" t="s">
        <v>301</v>
      </c>
      <c r="D593" t="s">
        <v>4214</v>
      </c>
      <c r="E593" s="15" t="s">
        <v>4023</v>
      </c>
      <c r="G593" s="6"/>
      <c r="H593" s="6"/>
      <c r="I593" s="6"/>
      <c r="J593" s="6"/>
      <c r="K593" s="6">
        <v>43.07</v>
      </c>
      <c r="L593" s="6">
        <f t="shared" si="19"/>
        <v>67.875609299999994</v>
      </c>
      <c r="M593" s="6">
        <v>0.53300000000000003</v>
      </c>
      <c r="N593" s="6">
        <v>0.56699999999999995</v>
      </c>
      <c r="O593" s="6">
        <v>8.7870000000000008</v>
      </c>
      <c r="P593" s="6">
        <v>8.2680000000000007</v>
      </c>
      <c r="Q593" s="6">
        <v>5.5549999999999997</v>
      </c>
      <c r="R593" s="6" t="s">
        <v>3563</v>
      </c>
      <c r="W593" t="s">
        <v>4067</v>
      </c>
      <c r="X593" s="37">
        <v>41431</v>
      </c>
      <c r="Z593" s="6">
        <v>0</v>
      </c>
      <c r="AA593" t="s">
        <v>4113</v>
      </c>
      <c r="AD593" s="6">
        <v>2.3969999999999998</v>
      </c>
      <c r="AE593" s="1" t="e">
        <f>IF(MATCH(B593,B594:B$630,0),TRUE, FALSE)</f>
        <v>#N/A</v>
      </c>
    </row>
    <row r="594" spans="1:31" customFormat="1">
      <c r="A594" s="6">
        <v>12</v>
      </c>
      <c r="B594" s="47" t="str">
        <f t="shared" si="18"/>
        <v>Dayton Audio PA310-8 (mattp)</v>
      </c>
      <c r="C594" t="s">
        <v>301</v>
      </c>
      <c r="D594" t="s">
        <v>4215</v>
      </c>
      <c r="E594" s="15" t="s">
        <v>4024</v>
      </c>
      <c r="G594" s="6"/>
      <c r="H594" s="6"/>
      <c r="I594" s="6"/>
      <c r="J594" s="6"/>
      <c r="K594" s="6">
        <v>36.340000000000003</v>
      </c>
      <c r="L594" s="6">
        <f t="shared" si="19"/>
        <v>122.18742350000001</v>
      </c>
      <c r="M594" s="6">
        <v>0.46</v>
      </c>
      <c r="N594" s="6">
        <v>0.48699999999999999</v>
      </c>
      <c r="O594" s="6">
        <v>8.5009999999999994</v>
      </c>
      <c r="P594" s="6">
        <v>10.24</v>
      </c>
      <c r="Q594" s="6">
        <v>6.0730000000000004</v>
      </c>
      <c r="R594" s="6" t="s">
        <v>3564</v>
      </c>
      <c r="W594" t="s">
        <v>4067</v>
      </c>
      <c r="X594" s="37">
        <v>41431</v>
      </c>
      <c r="Z594" s="6">
        <v>0</v>
      </c>
      <c r="AA594" t="s">
        <v>4114</v>
      </c>
      <c r="AD594" s="6">
        <v>4.3150000000000004</v>
      </c>
      <c r="AE594" s="1" t="e">
        <f>IF(MATCH(B594,B595:B$630,0),TRUE, FALSE)</f>
        <v>#N/A</v>
      </c>
    </row>
    <row r="595" spans="1:31" customFormat="1">
      <c r="A595" s="6">
        <v>8</v>
      </c>
      <c r="B595" s="47" t="str">
        <f t="shared" ref="B595:B630" si="20">CONCATENATE(C595,CHAR(32),D595)</f>
        <v>Dayton Audio ST210-8 (mattp)</v>
      </c>
      <c r="C595" t="s">
        <v>301</v>
      </c>
      <c r="D595" t="s">
        <v>4192</v>
      </c>
      <c r="E595" s="15" t="s">
        <v>4025</v>
      </c>
      <c r="G595" s="6"/>
      <c r="H595" s="6"/>
      <c r="I595" s="6"/>
      <c r="J595" s="6"/>
      <c r="K595" s="6">
        <v>42.39</v>
      </c>
      <c r="L595" s="6">
        <f t="shared" si="19"/>
        <v>36.358899600000001</v>
      </c>
      <c r="M595" s="6">
        <v>0.35699999999999998</v>
      </c>
      <c r="N595" s="6">
        <v>0.373</v>
      </c>
      <c r="O595" s="6">
        <v>8.3279999999999994</v>
      </c>
      <c r="P595" s="6">
        <v>6.6</v>
      </c>
      <c r="Q595" s="6">
        <v>7.9489999999999998</v>
      </c>
      <c r="R595" s="6" t="s">
        <v>3565</v>
      </c>
      <c r="W595" t="s">
        <v>4067</v>
      </c>
      <c r="X595" s="37">
        <v>41431</v>
      </c>
      <c r="Z595" s="6">
        <v>0</v>
      </c>
      <c r="AA595" t="s">
        <v>4115</v>
      </c>
      <c r="AD595" s="6">
        <v>1.284</v>
      </c>
      <c r="AE595" s="1" t="e">
        <f>IF(MATCH(B595,B596:B$630,0),TRUE, FALSE)</f>
        <v>#N/A</v>
      </c>
    </row>
    <row r="596" spans="1:31" customFormat="1">
      <c r="A596" s="6">
        <v>8</v>
      </c>
      <c r="B596" s="47" t="str">
        <f t="shared" si="20"/>
        <v>Dayton Audio DCS205-4 (mattp)</v>
      </c>
      <c r="C596" t="s">
        <v>301</v>
      </c>
      <c r="D596" t="s">
        <v>4193</v>
      </c>
      <c r="E596" s="15" t="s">
        <v>4026</v>
      </c>
      <c r="G596" s="6"/>
      <c r="H596" s="6"/>
      <c r="I596" s="6"/>
      <c r="J596" s="6"/>
      <c r="K596" s="6">
        <v>29.61</v>
      </c>
      <c r="L596" s="6">
        <f t="shared" si="19"/>
        <v>36.245632000000001</v>
      </c>
      <c r="M596" s="6">
        <v>0.38600000000000001</v>
      </c>
      <c r="N596" s="6">
        <v>0.41</v>
      </c>
      <c r="O596" s="6">
        <v>6.78</v>
      </c>
      <c r="P596" s="6">
        <v>6.5</v>
      </c>
      <c r="Q596" s="6">
        <v>4.0060000000000002</v>
      </c>
      <c r="R596" s="6" t="s">
        <v>3566</v>
      </c>
      <c r="W596" t="s">
        <v>4067</v>
      </c>
      <c r="X596" s="37">
        <v>41431</v>
      </c>
      <c r="Z596" s="6">
        <v>0</v>
      </c>
      <c r="AA596" t="s">
        <v>4116</v>
      </c>
      <c r="AD596" s="6">
        <v>1.28</v>
      </c>
      <c r="AE596" s="1" t="e">
        <f>IF(MATCH(B596,B597:B$630,0),TRUE, FALSE)</f>
        <v>#N/A</v>
      </c>
    </row>
    <row r="597" spans="1:31" customFormat="1">
      <c r="A597" s="6">
        <v>10</v>
      </c>
      <c r="B597" s="47" t="str">
        <f t="shared" si="20"/>
        <v>Dayton Audio DCS255-4 (mattp)</v>
      </c>
      <c r="C597" t="s">
        <v>301</v>
      </c>
      <c r="D597" t="s">
        <v>4194</v>
      </c>
      <c r="E597" s="15" t="s">
        <v>4027</v>
      </c>
      <c r="G597" s="6"/>
      <c r="H597" s="6"/>
      <c r="I597" s="6"/>
      <c r="J597" s="6"/>
      <c r="K597" s="6">
        <v>33.65</v>
      </c>
      <c r="L597" s="6">
        <f t="shared" si="19"/>
        <v>39.926828999999998</v>
      </c>
      <c r="M597" s="6">
        <v>0.46400000000000002</v>
      </c>
      <c r="N597" s="6">
        <v>0.503</v>
      </c>
      <c r="O597" s="6">
        <v>5.8769999999999998</v>
      </c>
      <c r="P597" s="6">
        <v>8.25</v>
      </c>
      <c r="Q597" s="6">
        <v>3.51</v>
      </c>
      <c r="R597" s="6" t="s">
        <v>3567</v>
      </c>
      <c r="W597" t="s">
        <v>4067</v>
      </c>
      <c r="X597" s="37">
        <v>41431</v>
      </c>
      <c r="Z597" s="6">
        <v>0</v>
      </c>
      <c r="AA597" t="s">
        <v>4117</v>
      </c>
      <c r="AD597" s="6">
        <v>1.41</v>
      </c>
      <c r="AE597" s="1" t="e">
        <f>IF(MATCH(B597,B598:B$630,0),TRUE, FALSE)</f>
        <v>#N/A</v>
      </c>
    </row>
    <row r="598" spans="1:31" customFormat="1">
      <c r="A598" s="6">
        <v>5.25</v>
      </c>
      <c r="B598" s="47" t="str">
        <f t="shared" si="20"/>
        <v>Dayton Audio DC130BS-4 (mattp)</v>
      </c>
      <c r="C598" t="s">
        <v>301</v>
      </c>
      <c r="D598" t="s">
        <v>4195</v>
      </c>
      <c r="E598" s="15" t="s">
        <v>4028</v>
      </c>
      <c r="G598" s="6"/>
      <c r="H598" s="6"/>
      <c r="I598" s="6"/>
      <c r="J598" s="6"/>
      <c r="K598" s="6">
        <v>54.51</v>
      </c>
      <c r="L598" s="6">
        <f t="shared" si="19"/>
        <v>9.4861615000000015</v>
      </c>
      <c r="M598" s="6">
        <v>0.46800000000000003</v>
      </c>
      <c r="N598" s="6">
        <v>0.59699999999999998</v>
      </c>
      <c r="O598" s="6">
        <v>2.1760000000000002</v>
      </c>
      <c r="P598" s="6">
        <v>4.375</v>
      </c>
      <c r="Q598" s="6">
        <v>3.61</v>
      </c>
      <c r="R598" s="6" t="s">
        <v>3568</v>
      </c>
      <c r="W598" t="s">
        <v>4067</v>
      </c>
      <c r="X598" s="37">
        <v>41431</v>
      </c>
      <c r="Z598" s="6">
        <v>0</v>
      </c>
      <c r="AA598" t="s">
        <v>4118</v>
      </c>
      <c r="AD598" s="6">
        <v>0.33500000000000002</v>
      </c>
      <c r="AE598" s="1" t="e">
        <f>IF(MATCH(B598,B599:B$630,0),TRUE, FALSE)</f>
        <v>#N/A</v>
      </c>
    </row>
    <row r="599" spans="1:31" customFormat="1">
      <c r="A599" s="6">
        <v>6.5</v>
      </c>
      <c r="B599" s="47" t="str">
        <f t="shared" si="20"/>
        <v>Dayton Audio DC160S-4 (mattp)</v>
      </c>
      <c r="C599" t="s">
        <v>301</v>
      </c>
      <c r="D599" t="s">
        <v>4196</v>
      </c>
      <c r="E599" s="15" t="s">
        <v>4029</v>
      </c>
      <c r="G599" s="6"/>
      <c r="H599" s="6"/>
      <c r="I599" s="6"/>
      <c r="J599" s="6"/>
      <c r="K599" s="6">
        <v>27.59</v>
      </c>
      <c r="L599" s="6">
        <f t="shared" si="19"/>
        <v>42.588617599999999</v>
      </c>
      <c r="M599" s="6">
        <v>0.30359999999999998</v>
      </c>
      <c r="N599" s="6">
        <v>0.34749999999999998</v>
      </c>
      <c r="O599" s="6">
        <v>2.407</v>
      </c>
      <c r="P599" s="6">
        <v>5.1749999999999998</v>
      </c>
      <c r="Q599" s="6">
        <v>3.544</v>
      </c>
      <c r="R599" s="6" t="s">
        <v>3569</v>
      </c>
      <c r="W599" t="s">
        <v>4067</v>
      </c>
      <c r="X599" s="37">
        <v>41431</v>
      </c>
      <c r="Z599" s="6">
        <v>0</v>
      </c>
      <c r="AA599" t="s">
        <v>4119</v>
      </c>
      <c r="AD599" s="6">
        <v>1.504</v>
      </c>
      <c r="AE599" s="1" t="e">
        <f>IF(MATCH(B599,B600:B$630,0),TRUE, FALSE)</f>
        <v>#N/A</v>
      </c>
    </row>
    <row r="600" spans="1:31" customFormat="1">
      <c r="A600" s="6">
        <v>4</v>
      </c>
      <c r="B600" s="47" t="str">
        <f t="shared" si="20"/>
        <v>Dayton Audio RS100-4 (mattp)</v>
      </c>
      <c r="C600" t="s">
        <v>301</v>
      </c>
      <c r="D600" t="s">
        <v>4197</v>
      </c>
      <c r="E600" s="15" t="s">
        <v>4030</v>
      </c>
      <c r="G600" s="6"/>
      <c r="H600" s="6"/>
      <c r="I600" s="6"/>
      <c r="J600" s="6"/>
      <c r="K600" s="6">
        <v>82.1</v>
      </c>
      <c r="L600" s="6">
        <f t="shared" si="19"/>
        <v>2.1775696099999999</v>
      </c>
      <c r="M600" s="6">
        <v>0.56799999999999995</v>
      </c>
      <c r="N600" s="6">
        <v>0.70799999999999996</v>
      </c>
      <c r="O600" s="6">
        <v>2.8610000000000002</v>
      </c>
      <c r="P600" s="6">
        <v>2.7170000000000001</v>
      </c>
      <c r="Q600" s="6">
        <v>3.1150000000000002</v>
      </c>
      <c r="R600" s="6" t="s">
        <v>3570</v>
      </c>
      <c r="W600" t="s">
        <v>4067</v>
      </c>
      <c r="X600" s="37">
        <v>41431</v>
      </c>
      <c r="Z600" s="6">
        <v>0</v>
      </c>
      <c r="AA600" t="s">
        <v>4120</v>
      </c>
      <c r="AD600" s="6">
        <v>7.6899999999999996E-2</v>
      </c>
      <c r="AE600" s="1" t="e">
        <f>IF(MATCH(B600,B601:B$630,0),TRUE, FALSE)</f>
        <v>#N/A</v>
      </c>
    </row>
    <row r="601" spans="1:31" customFormat="1">
      <c r="A601" s="6">
        <v>3</v>
      </c>
      <c r="B601" s="47" t="str">
        <f t="shared" si="20"/>
        <v>Dayton Audio DS90-8</v>
      </c>
      <c r="C601" t="s">
        <v>301</v>
      </c>
      <c r="D601" t="s">
        <v>4121</v>
      </c>
      <c r="E601" s="15" t="s">
        <v>4031</v>
      </c>
      <c r="G601" s="6"/>
      <c r="H601" s="6"/>
      <c r="I601" s="6"/>
      <c r="J601" s="6"/>
      <c r="K601" s="6">
        <v>82.1</v>
      </c>
      <c r="L601" s="6">
        <f t="shared" si="19"/>
        <v>1.6706970999999999</v>
      </c>
      <c r="M601" s="6">
        <v>0.46400000000000002</v>
      </c>
      <c r="N601" s="6">
        <v>0.57199999999999995</v>
      </c>
      <c r="O601" s="6">
        <v>2.4510000000000001</v>
      </c>
      <c r="P601" s="6">
        <v>2.5</v>
      </c>
      <c r="Q601" s="6">
        <v>6.6719999999999997</v>
      </c>
      <c r="R601" s="6" t="s">
        <v>3571</v>
      </c>
      <c r="W601" t="s">
        <v>4067</v>
      </c>
      <c r="X601" s="37">
        <v>41431</v>
      </c>
      <c r="Z601" s="6">
        <v>0</v>
      </c>
      <c r="AA601" t="s">
        <v>4122</v>
      </c>
      <c r="AD601" s="6">
        <v>5.8999999999999997E-2</v>
      </c>
      <c r="AE601" s="1" t="e">
        <f>IF(MATCH(B601,B602:B$630,0),TRUE, FALSE)</f>
        <v>#N/A</v>
      </c>
    </row>
    <row r="602" spans="1:31" customFormat="1">
      <c r="A602" s="6">
        <v>4</v>
      </c>
      <c r="B602" s="47" t="str">
        <f t="shared" si="20"/>
        <v>Dayton Audio DS115-8</v>
      </c>
      <c r="C602" t="s">
        <v>301</v>
      </c>
      <c r="D602" t="s">
        <v>4123</v>
      </c>
      <c r="E602" s="15" t="s">
        <v>4032</v>
      </c>
      <c r="G602" s="6"/>
      <c r="H602" s="6"/>
      <c r="I602" s="6"/>
      <c r="J602" s="6"/>
      <c r="K602" s="6">
        <v>57.1</v>
      </c>
      <c r="L602" s="6">
        <f t="shared" si="19"/>
        <v>7.1500172500000003</v>
      </c>
      <c r="M602" s="6">
        <v>0.40600000000000003</v>
      </c>
      <c r="N602" s="6">
        <v>0.49399999999999999</v>
      </c>
      <c r="O602" s="6">
        <v>2.2730000000000001</v>
      </c>
      <c r="P602" s="6">
        <v>3.25</v>
      </c>
      <c r="Q602" s="6">
        <v>5.9329999999999998</v>
      </c>
      <c r="R602" s="6" t="s">
        <v>3572</v>
      </c>
      <c r="W602" t="s">
        <v>4067</v>
      </c>
      <c r="X602" s="37">
        <v>41431</v>
      </c>
      <c r="Z602" s="6">
        <v>0</v>
      </c>
      <c r="AA602" t="s">
        <v>4124</v>
      </c>
      <c r="AD602" s="6">
        <v>0.2525</v>
      </c>
      <c r="AE602" s="1" t="e">
        <f>IF(MATCH(B602,B603:B$630,0),TRUE, FALSE)</f>
        <v>#N/A</v>
      </c>
    </row>
    <row r="603" spans="1:31" customFormat="1">
      <c r="A603" s="6">
        <v>8</v>
      </c>
      <c r="B603" s="47" t="str">
        <f t="shared" si="20"/>
        <v>Dayton Audio DS215-8</v>
      </c>
      <c r="C603" t="s">
        <v>301</v>
      </c>
      <c r="D603" t="s">
        <v>4125</v>
      </c>
      <c r="E603" s="15" t="s">
        <v>4033</v>
      </c>
      <c r="G603" s="6"/>
      <c r="H603" s="6"/>
      <c r="I603" s="6"/>
      <c r="J603" s="6"/>
      <c r="K603" s="6">
        <v>33.65</v>
      </c>
      <c r="L603" s="6">
        <f t="shared" si="19"/>
        <v>39.785244500000005</v>
      </c>
      <c r="M603" s="6">
        <v>0.34300000000000003</v>
      </c>
      <c r="N603" s="6">
        <v>0.41699999999999998</v>
      </c>
      <c r="O603" s="6">
        <v>1.9370000000000001</v>
      </c>
      <c r="P603" s="6">
        <v>6.25</v>
      </c>
      <c r="Q603" s="6">
        <v>5.9349999999999996</v>
      </c>
      <c r="R603" s="6" t="s">
        <v>3573</v>
      </c>
      <c r="W603" t="s">
        <v>4067</v>
      </c>
      <c r="X603" s="37">
        <v>41431</v>
      </c>
      <c r="Z603" s="6">
        <v>0</v>
      </c>
      <c r="AA603" t="s">
        <v>4126</v>
      </c>
      <c r="AD603" s="6">
        <v>1.405</v>
      </c>
      <c r="AE603" s="1" t="e">
        <f>IF(MATCH(B603,B604:B$630,0),TRUE, FALSE)</f>
        <v>#N/A</v>
      </c>
    </row>
    <row r="604" spans="1:31" customFormat="1">
      <c r="A604" s="6">
        <v>8</v>
      </c>
      <c r="B604" s="47" t="str">
        <f t="shared" si="20"/>
        <v>Dayton Audio RSS210HF-4 (mattp)</v>
      </c>
      <c r="C604" t="s">
        <v>301</v>
      </c>
      <c r="D604" t="s">
        <v>4198</v>
      </c>
      <c r="E604" s="15" t="s">
        <v>4034</v>
      </c>
      <c r="G604" s="6"/>
      <c r="H604" s="6"/>
      <c r="I604" s="6"/>
      <c r="J604" s="6"/>
      <c r="K604" s="6">
        <v>29.61</v>
      </c>
      <c r="L604" s="6">
        <f t="shared" si="19"/>
        <v>34.320082800000002</v>
      </c>
      <c r="M604" s="6">
        <v>0.60799999999999998</v>
      </c>
      <c r="N604" s="6">
        <v>0.73399999999999999</v>
      </c>
      <c r="O604" s="6">
        <v>3.5430000000000001</v>
      </c>
      <c r="P604" s="6">
        <v>6.5</v>
      </c>
      <c r="Q604" s="6">
        <v>3.3450000000000002</v>
      </c>
      <c r="R604" s="6" t="s">
        <v>3574</v>
      </c>
      <c r="W604" t="s">
        <v>4067</v>
      </c>
      <c r="X604" s="37">
        <v>41431</v>
      </c>
      <c r="Z604" s="6">
        <v>0</v>
      </c>
      <c r="AA604" t="s">
        <v>4128</v>
      </c>
      <c r="AD604" s="6">
        <v>1.212</v>
      </c>
      <c r="AE604" s="1" t="e">
        <f>IF(MATCH(B604,B605:B$630,0),TRUE, FALSE)</f>
        <v>#N/A</v>
      </c>
    </row>
    <row r="605" spans="1:31" customFormat="1">
      <c r="A605" s="6">
        <v>8</v>
      </c>
      <c r="B605" s="47" t="str">
        <f t="shared" si="20"/>
        <v>Dayton Audio RSS210HO-4</v>
      </c>
      <c r="C605" t="s">
        <v>301</v>
      </c>
      <c r="D605" t="s">
        <v>4127</v>
      </c>
      <c r="E605" s="15" t="s">
        <v>4035</v>
      </c>
      <c r="G605" s="6"/>
      <c r="H605" s="6"/>
      <c r="I605" s="6"/>
      <c r="J605" s="6"/>
      <c r="K605" s="6">
        <v>28.94</v>
      </c>
      <c r="L605" s="6">
        <f t="shared" si="19"/>
        <v>36.0190968</v>
      </c>
      <c r="M605" s="6">
        <v>0.46500000000000002</v>
      </c>
      <c r="N605" s="6">
        <v>0.52800000000000002</v>
      </c>
      <c r="O605" s="6">
        <v>3.8540000000000001</v>
      </c>
      <c r="P605" s="6">
        <v>6.5</v>
      </c>
      <c r="Q605" s="6">
        <v>3.5819999999999999</v>
      </c>
      <c r="R605" s="6" t="s">
        <v>3575</v>
      </c>
      <c r="W605" t="s">
        <v>4067</v>
      </c>
      <c r="X605" s="37">
        <v>41431</v>
      </c>
      <c r="Z605" s="6">
        <v>0</v>
      </c>
      <c r="AA605" t="s">
        <v>4129</v>
      </c>
      <c r="AD605" s="6">
        <v>1.272</v>
      </c>
      <c r="AE605" s="1" t="e">
        <f>IF(MATCH(B605,B606:B$630,0),TRUE, FALSE)</f>
        <v>#N/A</v>
      </c>
    </row>
    <row r="606" spans="1:31" customFormat="1">
      <c r="A606" s="6">
        <v>12</v>
      </c>
      <c r="B606" s="47" t="str">
        <f t="shared" si="20"/>
        <v>Dayton Audio RSS315HO-4 (mattp)</v>
      </c>
      <c r="C606" t="s">
        <v>301</v>
      </c>
      <c r="D606" t="s">
        <v>4199</v>
      </c>
      <c r="E606" s="15" t="s">
        <v>4036</v>
      </c>
      <c r="G606" s="6"/>
      <c r="H606" s="6"/>
      <c r="I606" s="6"/>
      <c r="J606" s="6"/>
      <c r="K606" s="6">
        <v>30.28</v>
      </c>
      <c r="L606" s="6">
        <f t="shared" si="19"/>
        <v>35.339491199999998</v>
      </c>
      <c r="M606" s="6">
        <v>0.40500000000000003</v>
      </c>
      <c r="N606" s="6">
        <v>0.44800000000000001</v>
      </c>
      <c r="O606" s="6">
        <v>4.2389999999999999</v>
      </c>
      <c r="P606" s="6">
        <v>10.08</v>
      </c>
      <c r="Q606" s="6">
        <v>3.3769999999999998</v>
      </c>
      <c r="R606" s="6" t="s">
        <v>3576</v>
      </c>
      <c r="W606" t="s">
        <v>4067</v>
      </c>
      <c r="X606" s="37">
        <v>41431</v>
      </c>
      <c r="Z606" s="6">
        <v>0</v>
      </c>
      <c r="AA606" t="s">
        <v>4130</v>
      </c>
      <c r="AD606" s="6">
        <v>1.248</v>
      </c>
      <c r="AE606" s="1" t="e">
        <f>IF(MATCH(B606,B607:B$630,0),TRUE, FALSE)</f>
        <v>#N/A</v>
      </c>
    </row>
    <row r="607" spans="1:31" customFormat="1">
      <c r="A607" s="6">
        <v>18</v>
      </c>
      <c r="B607" s="47" t="str">
        <f t="shared" si="20"/>
        <v>Dayton Audio RSS460HO-4</v>
      </c>
      <c r="C607" t="s">
        <v>301</v>
      </c>
      <c r="D607" t="s">
        <v>4131</v>
      </c>
      <c r="E607" s="15" t="s">
        <v>4037</v>
      </c>
      <c r="G607" s="6"/>
      <c r="H607" s="6"/>
      <c r="I607" s="6"/>
      <c r="J607" s="6"/>
      <c r="K607" s="6">
        <v>18.84</v>
      </c>
      <c r="L607" s="6">
        <f t="shared" si="19"/>
        <v>297.89378799999997</v>
      </c>
      <c r="M607" s="6">
        <v>0.40400000000000003</v>
      </c>
      <c r="N607" s="6">
        <v>0.443</v>
      </c>
      <c r="O607" s="6">
        <v>4.5540000000000003</v>
      </c>
      <c r="P607" s="6">
        <v>15</v>
      </c>
      <c r="Q607" s="6">
        <v>3.512</v>
      </c>
      <c r="R607" s="6" t="s">
        <v>3577</v>
      </c>
      <c r="W607" t="s">
        <v>4067</v>
      </c>
      <c r="X607" s="37">
        <v>41431</v>
      </c>
      <c r="Z607" s="6">
        <v>0</v>
      </c>
      <c r="AA607" t="s">
        <v>4132</v>
      </c>
      <c r="AD607" s="6">
        <v>10.52</v>
      </c>
      <c r="AE607" s="1" t="e">
        <f>IF(MATCH(B607,B608:B$630,0),TRUE, FALSE)</f>
        <v>#N/A</v>
      </c>
    </row>
    <row r="608" spans="1:31" customFormat="1">
      <c r="A608" s="6">
        <v>8</v>
      </c>
      <c r="B608" s="47" t="str">
        <f t="shared" si="20"/>
        <v>Dynavox LW8004PMR (mattp)</v>
      </c>
      <c r="C608" t="s">
        <v>47</v>
      </c>
      <c r="D608" t="s">
        <v>4200</v>
      </c>
      <c r="E608" s="15" t="s">
        <v>4038</v>
      </c>
      <c r="G608" s="6"/>
      <c r="H608" s="6"/>
      <c r="I608" s="6"/>
      <c r="J608" s="6"/>
      <c r="K608" s="6">
        <v>49.12</v>
      </c>
      <c r="L608" s="6">
        <f t="shared" si="19"/>
        <v>35.9907799</v>
      </c>
      <c r="M608" s="6">
        <v>0.629</v>
      </c>
      <c r="N608" s="6">
        <v>0.77</v>
      </c>
      <c r="O608" s="6">
        <v>3.419</v>
      </c>
      <c r="P608" s="6">
        <v>6.75</v>
      </c>
      <c r="Q608" s="6">
        <v>5.2060000000000004</v>
      </c>
      <c r="R608" s="6" t="s">
        <v>3578</v>
      </c>
      <c r="W608" t="s">
        <v>4067</v>
      </c>
      <c r="X608" s="37">
        <v>41431</v>
      </c>
      <c r="Z608" s="6">
        <v>0</v>
      </c>
      <c r="AA608" t="s">
        <v>4133</v>
      </c>
      <c r="AD608" s="6">
        <v>1.2709999999999999</v>
      </c>
      <c r="AE608" s="1" t="e">
        <f>IF(MATCH(B608,B609:B$630,0),TRUE, FALSE)</f>
        <v>#N/A</v>
      </c>
    </row>
    <row r="609" spans="1:31" customFormat="1">
      <c r="A609" s="6">
        <v>10</v>
      </c>
      <c r="B609" s="47" t="str">
        <f t="shared" si="20"/>
        <v>Aurum Cantus AC-250SW</v>
      </c>
      <c r="C609" t="s">
        <v>34</v>
      </c>
      <c r="D609" t="s">
        <v>4134</v>
      </c>
      <c r="E609" s="15" t="s">
        <v>4039</v>
      </c>
      <c r="G609" s="6"/>
      <c r="H609" s="6"/>
      <c r="I609" s="6"/>
      <c r="J609" s="6"/>
      <c r="K609" s="6">
        <v>43.74</v>
      </c>
      <c r="L609" s="6">
        <f t="shared" si="19"/>
        <v>33.470575799999999</v>
      </c>
      <c r="M609" s="6">
        <v>0.86499999999999999</v>
      </c>
      <c r="N609" s="6">
        <v>1.0880000000000001</v>
      </c>
      <c r="O609" s="6">
        <v>4.2140000000000004</v>
      </c>
      <c r="P609" s="6">
        <v>8.25</v>
      </c>
      <c r="Q609" s="6">
        <v>3.843</v>
      </c>
      <c r="R609" s="6" t="s">
        <v>3579</v>
      </c>
      <c r="W609" t="s">
        <v>4067</v>
      </c>
      <c r="X609" s="37">
        <v>41431</v>
      </c>
      <c r="Z609" s="6">
        <v>0</v>
      </c>
      <c r="AA609" t="s">
        <v>4135</v>
      </c>
      <c r="AD609" s="6">
        <v>1.1819999999999999</v>
      </c>
      <c r="AE609" s="1" t="e">
        <f>IF(MATCH(B609,B610:B$630,0),TRUE, FALSE)</f>
        <v>#N/A</v>
      </c>
    </row>
    <row r="610" spans="1:31" customFormat="1">
      <c r="A610" s="6">
        <v>5</v>
      </c>
      <c r="B610" s="47" t="str">
        <f t="shared" si="20"/>
        <v>Aurum Cantus AC120/50CK</v>
      </c>
      <c r="C610" t="s">
        <v>34</v>
      </c>
      <c r="D610" t="s">
        <v>4136</v>
      </c>
      <c r="E610" s="15" t="s">
        <v>4040</v>
      </c>
      <c r="G610" s="6"/>
      <c r="H610" s="6"/>
      <c r="I610" s="6"/>
      <c r="J610" s="6"/>
      <c r="K610" s="6">
        <v>55.85</v>
      </c>
      <c r="L610" s="6">
        <f t="shared" si="19"/>
        <v>9.5994291</v>
      </c>
      <c r="M610" s="6">
        <v>0.50800000000000001</v>
      </c>
      <c r="N610" s="6">
        <v>0.55000000000000004</v>
      </c>
      <c r="O610" s="6">
        <v>6.6159999999999997</v>
      </c>
      <c r="P610" s="6">
        <v>3.875</v>
      </c>
      <c r="Q610" s="6">
        <v>7.48</v>
      </c>
      <c r="R610" s="6" t="s">
        <v>3580</v>
      </c>
      <c r="W610" t="s">
        <v>4067</v>
      </c>
      <c r="X610" s="37">
        <v>41431</v>
      </c>
      <c r="Z610" s="6">
        <v>0</v>
      </c>
      <c r="AA610" t="s">
        <v>4137</v>
      </c>
      <c r="AD610" s="6">
        <v>0.33900000000000002</v>
      </c>
      <c r="AE610" s="1" t="e">
        <f>IF(MATCH(B610,B611:B$630,0),TRUE, FALSE)</f>
        <v>#N/A</v>
      </c>
    </row>
    <row r="611" spans="1:31" customFormat="1">
      <c r="A611" s="6">
        <v>7</v>
      </c>
      <c r="B611" s="47" t="str">
        <f t="shared" si="20"/>
        <v>Usher  8945P (mattp)</v>
      </c>
      <c r="C611" t="s">
        <v>114</v>
      </c>
      <c r="D611" t="s">
        <v>4204</v>
      </c>
      <c r="E611" s="15" t="s">
        <v>4041</v>
      </c>
      <c r="G611" s="6"/>
      <c r="H611" s="6"/>
      <c r="I611" s="6"/>
      <c r="J611" s="6"/>
      <c r="K611" s="6">
        <v>34.32</v>
      </c>
      <c r="L611" s="6">
        <f t="shared" si="19"/>
        <v>34.886420800000003</v>
      </c>
      <c r="M611" s="6">
        <v>0.36699999999999999</v>
      </c>
      <c r="N611" s="6">
        <v>0.435</v>
      </c>
      <c r="O611" s="6">
        <v>2.3690000000000002</v>
      </c>
      <c r="P611" s="6">
        <v>5.5</v>
      </c>
      <c r="Q611" s="6">
        <v>5.8630000000000004</v>
      </c>
      <c r="R611" s="6" t="s">
        <v>3581</v>
      </c>
      <c r="W611" t="s">
        <v>4067</v>
      </c>
      <c r="X611" s="37">
        <v>41431</v>
      </c>
      <c r="Z611" s="6">
        <v>0</v>
      </c>
      <c r="AA611" t="s">
        <v>4139</v>
      </c>
      <c r="AD611" s="6">
        <v>1.232</v>
      </c>
      <c r="AE611" s="1" t="e">
        <f>IF(MATCH(B611,B612:B$630,0),TRUE, FALSE)</f>
        <v>#N/A</v>
      </c>
    </row>
    <row r="612" spans="1:31" customFormat="1">
      <c r="A612" s="6">
        <v>8</v>
      </c>
      <c r="B612" s="47" t="str">
        <f t="shared" si="20"/>
        <v>Usher 8137A (mattp)</v>
      </c>
      <c r="C612" t="s">
        <v>114</v>
      </c>
      <c r="D612" t="s">
        <v>4203</v>
      </c>
      <c r="E612" s="15" t="s">
        <v>4042</v>
      </c>
      <c r="G612" s="6"/>
      <c r="H612" s="6"/>
      <c r="I612" s="6"/>
      <c r="J612" s="6"/>
      <c r="K612" s="6">
        <v>31.63</v>
      </c>
      <c r="L612" s="6">
        <f t="shared" si="19"/>
        <v>71.103735900000004</v>
      </c>
      <c r="M612" s="6">
        <v>0.43230000000000002</v>
      </c>
      <c r="N612" s="6">
        <v>0.52659999999999996</v>
      </c>
      <c r="O612" s="6">
        <v>2.4140000000000001</v>
      </c>
      <c r="P612" s="6">
        <v>6.5</v>
      </c>
      <c r="Q612" s="6">
        <v>5.7060000000000004</v>
      </c>
      <c r="R612" s="6" t="s">
        <v>3582</v>
      </c>
      <c r="W612" t="s">
        <v>4067</v>
      </c>
      <c r="X612" s="37">
        <v>41431</v>
      </c>
      <c r="Z612" s="6">
        <v>0</v>
      </c>
      <c r="AA612" t="s">
        <v>4140</v>
      </c>
      <c r="AD612" s="6">
        <v>2.5110000000000001</v>
      </c>
      <c r="AE612" s="1" t="e">
        <f>IF(MATCH(B612,B613:B$630,0),TRUE, FALSE)</f>
        <v>#N/A</v>
      </c>
    </row>
    <row r="613" spans="1:31" customFormat="1">
      <c r="A613" s="6">
        <v>5</v>
      </c>
      <c r="B613" s="47" t="str">
        <f t="shared" si="20"/>
        <v>Morel CAW 538</v>
      </c>
      <c r="C613" t="s">
        <v>13</v>
      </c>
      <c r="D613" t="s">
        <v>4142</v>
      </c>
      <c r="E613" s="15" t="s">
        <v>4043</v>
      </c>
      <c r="G613" s="6"/>
      <c r="H613" s="6"/>
      <c r="I613" s="6"/>
      <c r="J613" s="6"/>
      <c r="K613" s="6">
        <v>56.52</v>
      </c>
      <c r="L613" s="6">
        <f t="shared" si="19"/>
        <v>9.2256460199999992</v>
      </c>
      <c r="M613" s="6">
        <v>0.498</v>
      </c>
      <c r="N613" s="6">
        <v>0.64700000000000002</v>
      </c>
      <c r="O613" s="6">
        <v>2.1640000000000001</v>
      </c>
      <c r="P613" s="6">
        <v>4</v>
      </c>
      <c r="Q613" s="6">
        <v>5.399</v>
      </c>
      <c r="R613" s="6" t="s">
        <v>3583</v>
      </c>
      <c r="W613" t="s">
        <v>4067</v>
      </c>
      <c r="X613" s="37">
        <v>41431</v>
      </c>
      <c r="Z613" s="6">
        <v>0</v>
      </c>
      <c r="AA613" t="s">
        <v>4143</v>
      </c>
      <c r="AD613" s="6">
        <v>0.32579999999999998</v>
      </c>
      <c r="AE613" s="1" t="e">
        <f>IF(MATCH(B613,B614:B$630,0),TRUE, FALSE)</f>
        <v>#N/A</v>
      </c>
    </row>
    <row r="614" spans="1:31" customFormat="1">
      <c r="A614" s="6">
        <v>10</v>
      </c>
      <c r="B614" s="47" t="str">
        <f t="shared" si="20"/>
        <v>Morel Ultimate UW 1058 (mattp)</v>
      </c>
      <c r="C614" t="s">
        <v>13</v>
      </c>
      <c r="D614" t="s">
        <v>4205</v>
      </c>
      <c r="E614" s="15" t="s">
        <v>4044</v>
      </c>
      <c r="G614" s="6"/>
      <c r="H614" s="6"/>
      <c r="I614" s="6"/>
      <c r="J614" s="6"/>
      <c r="K614" s="6">
        <v>30.28</v>
      </c>
      <c r="L614" s="6">
        <f t="shared" si="19"/>
        <v>43.834561200000003</v>
      </c>
      <c r="M614" s="6">
        <v>0.53600000000000003</v>
      </c>
      <c r="N614" s="6">
        <v>0.69899999999999995</v>
      </c>
      <c r="O614" s="6">
        <v>2.2879999999999998</v>
      </c>
      <c r="P614" s="6">
        <v>8.125</v>
      </c>
      <c r="Q614" s="6">
        <v>6.5140000000000002</v>
      </c>
      <c r="R614" s="6" t="s">
        <v>3584</v>
      </c>
      <c r="W614" t="s">
        <v>4067</v>
      </c>
      <c r="X614" s="37">
        <v>41431</v>
      </c>
      <c r="Z614" s="6">
        <v>0</v>
      </c>
      <c r="AA614" t="s">
        <v>4141</v>
      </c>
      <c r="AD614" s="6">
        <v>1.548</v>
      </c>
      <c r="AE614" s="1" t="e">
        <f>IF(MATCH(B614,B615:B$630,0),TRUE, FALSE)</f>
        <v>#N/A</v>
      </c>
    </row>
    <row r="615" spans="1:31" customFormat="1">
      <c r="A615" s="6">
        <v>2</v>
      </c>
      <c r="B615" s="47" t="str">
        <f t="shared" si="20"/>
        <v>HiWave BMR12</v>
      </c>
      <c r="C615" t="s">
        <v>3604</v>
      </c>
      <c r="D615" t="s">
        <v>4144</v>
      </c>
      <c r="E615" s="15" t="s">
        <v>4045</v>
      </c>
      <c r="G615" s="6"/>
      <c r="H615" s="6"/>
      <c r="I615" s="6"/>
      <c r="J615" s="6"/>
      <c r="K615" s="6">
        <v>170.2</v>
      </c>
      <c r="L615" s="6">
        <f t="shared" si="19"/>
        <v>0.19821830000000001</v>
      </c>
      <c r="M615" s="6">
        <v>0.66900000000000004</v>
      </c>
      <c r="N615" s="6">
        <v>0.94499999999999995</v>
      </c>
      <c r="O615" s="6">
        <v>2.2879999999999998</v>
      </c>
      <c r="P615" s="6">
        <v>1.75</v>
      </c>
      <c r="Q615" s="6">
        <v>7.976</v>
      </c>
      <c r="R615" s="6" t="s">
        <v>3585</v>
      </c>
      <c r="W615" t="s">
        <v>4067</v>
      </c>
      <c r="X615" s="37">
        <v>41431</v>
      </c>
      <c r="Z615" s="6">
        <v>0</v>
      </c>
      <c r="AA615" t="s">
        <v>4145</v>
      </c>
      <c r="AD615" s="6">
        <v>7.0000000000000001E-3</v>
      </c>
      <c r="AE615" s="1" t="e">
        <f>IF(MATCH(B615,B616:B$630,0),TRUE, FALSE)</f>
        <v>#N/A</v>
      </c>
    </row>
    <row r="616" spans="1:31" customFormat="1">
      <c r="A616" s="6">
        <v>5</v>
      </c>
      <c r="B616" s="47" t="str">
        <f t="shared" si="20"/>
        <v>HiVi D5G</v>
      </c>
      <c r="C616" t="s">
        <v>3605</v>
      </c>
      <c r="D616" t="s">
        <v>4146</v>
      </c>
      <c r="E616" s="15" t="s">
        <v>4046</v>
      </c>
      <c r="G616" s="6"/>
      <c r="H616" s="6"/>
      <c r="I616" s="6"/>
      <c r="J616" s="6"/>
      <c r="K616" s="6">
        <v>57.2</v>
      </c>
      <c r="L616" s="6">
        <f t="shared" si="19"/>
        <v>3.9926828999999997</v>
      </c>
      <c r="M616" s="6">
        <v>0.498</v>
      </c>
      <c r="N616" s="6">
        <v>0.57699999999999996</v>
      </c>
      <c r="O616" s="6">
        <v>3.6419999999999999</v>
      </c>
      <c r="P616" s="6">
        <v>4.125</v>
      </c>
      <c r="Q616" s="6">
        <v>6.6779999999999999</v>
      </c>
      <c r="R616" s="6" t="s">
        <v>3586</v>
      </c>
      <c r="W616" t="s">
        <v>4067</v>
      </c>
      <c r="X616" s="37">
        <v>41431</v>
      </c>
      <c r="Z616" s="6">
        <v>0</v>
      </c>
      <c r="AA616" t="s">
        <v>4147</v>
      </c>
      <c r="AD616" s="6">
        <v>0.14099999999999999</v>
      </c>
      <c r="AE616" s="1" t="e">
        <f>IF(MATCH(B616,B617:B$630,0),TRUE, FALSE)</f>
        <v>#N/A</v>
      </c>
    </row>
    <row r="617" spans="1:31" customFormat="1">
      <c r="A617" s="6">
        <v>3</v>
      </c>
      <c r="B617" s="47" t="str">
        <f t="shared" si="20"/>
        <v>HiVi B3N</v>
      </c>
      <c r="C617" t="s">
        <v>3605</v>
      </c>
      <c r="D617" t="s">
        <v>4148</v>
      </c>
      <c r="E617" s="15" t="s">
        <v>4047</v>
      </c>
      <c r="G617" s="6"/>
      <c r="H617" s="6"/>
      <c r="I617" s="6"/>
      <c r="J617" s="6"/>
      <c r="K617" s="6">
        <v>107.7</v>
      </c>
      <c r="L617" s="6">
        <f t="shared" si="19"/>
        <v>0.86649714</v>
      </c>
      <c r="M617" s="6">
        <v>1.0129999999999999</v>
      </c>
      <c r="N617" s="6">
        <v>1.323</v>
      </c>
      <c r="O617" s="6">
        <v>4.3150000000000004</v>
      </c>
      <c r="P617" s="6">
        <v>2.5</v>
      </c>
      <c r="Q617" s="6">
        <v>6.6289999999999996</v>
      </c>
      <c r="R617" s="6" t="s">
        <v>3587</v>
      </c>
      <c r="W617" t="s">
        <v>4067</v>
      </c>
      <c r="X617" s="37">
        <v>41431</v>
      </c>
      <c r="Z617" s="6">
        <v>0</v>
      </c>
      <c r="AA617" t="s">
        <v>4149</v>
      </c>
      <c r="AD617" s="6">
        <v>3.0599999999999999E-2</v>
      </c>
      <c r="AE617" s="1" t="e">
        <f>IF(MATCH(B617,B618:B$630,0),TRUE, FALSE)</f>
        <v>#N/A</v>
      </c>
    </row>
    <row r="618" spans="1:31" customFormat="1">
      <c r="A618" s="6">
        <v>5</v>
      </c>
      <c r="B618" s="47" t="str">
        <f t="shared" si="20"/>
        <v>HiVi D5.8</v>
      </c>
      <c r="C618" t="s">
        <v>3605</v>
      </c>
      <c r="D618" t="s">
        <v>31</v>
      </c>
      <c r="E618" s="15" t="s">
        <v>4048</v>
      </c>
      <c r="G618" s="6"/>
      <c r="H618" s="6"/>
      <c r="I618" s="6"/>
      <c r="J618" s="6"/>
      <c r="K618" s="6">
        <v>70.66</v>
      </c>
      <c r="L618" s="6">
        <f t="shared" si="19"/>
        <v>2.83169</v>
      </c>
      <c r="M618" s="6">
        <v>0.55900000000000005</v>
      </c>
      <c r="N618" s="6">
        <v>0.61099999999999999</v>
      </c>
      <c r="O618" s="6">
        <v>6.5030000000000001</v>
      </c>
      <c r="P618" s="6">
        <v>4.125</v>
      </c>
      <c r="Q618" s="6">
        <v>6.3739999999999997</v>
      </c>
      <c r="R618" s="6" t="s">
        <v>3588</v>
      </c>
      <c r="W618" t="s">
        <v>4067</v>
      </c>
      <c r="X618" s="37">
        <v>41431</v>
      </c>
      <c r="Z618" s="6">
        <v>0</v>
      </c>
      <c r="AA618" t="s">
        <v>4150</v>
      </c>
      <c r="AD618" s="6">
        <v>0.1</v>
      </c>
      <c r="AE618" s="1" t="e">
        <f>IF(MATCH(B618,B619:B$630,0),TRUE, FALSE)</f>
        <v>#N/A</v>
      </c>
    </row>
    <row r="619" spans="1:31" customFormat="1">
      <c r="A619" s="6">
        <v>6</v>
      </c>
      <c r="B619" s="47" t="str">
        <f t="shared" si="20"/>
        <v>HiVi F6</v>
      </c>
      <c r="C619" t="s">
        <v>3605</v>
      </c>
      <c r="D619" t="s">
        <v>65</v>
      </c>
      <c r="E619" s="15" t="s">
        <v>4049</v>
      </c>
      <c r="G619" s="6"/>
      <c r="H619" s="6"/>
      <c r="I619" s="6"/>
      <c r="J619" s="6"/>
      <c r="K619" s="6">
        <v>51.14</v>
      </c>
      <c r="L619" s="6">
        <f t="shared" si="19"/>
        <v>17.111902669999999</v>
      </c>
      <c r="M619" s="6">
        <v>0.505</v>
      </c>
      <c r="N619" s="6">
        <v>0.56100000000000005</v>
      </c>
      <c r="O619" s="6">
        <v>5.056</v>
      </c>
      <c r="P619" s="6">
        <v>5.25</v>
      </c>
      <c r="Q619" s="6">
        <v>6.56</v>
      </c>
      <c r="R619" s="6" t="s">
        <v>3589</v>
      </c>
      <c r="W619" t="s">
        <v>4067</v>
      </c>
      <c r="X619" s="37">
        <v>41431</v>
      </c>
      <c r="Z619" s="6">
        <v>0</v>
      </c>
      <c r="AA619" t="s">
        <v>4151</v>
      </c>
      <c r="AD619" s="6">
        <v>0.60429999999999995</v>
      </c>
      <c r="AE619" s="1" t="e">
        <f>IF(MATCH(B619,B620:B$630,0),TRUE, FALSE)</f>
        <v>#N/A</v>
      </c>
    </row>
    <row r="620" spans="1:31" customFormat="1">
      <c r="A620" s="6">
        <v>6</v>
      </c>
      <c r="B620" s="47" t="str">
        <f t="shared" si="20"/>
        <v>HiVi M6a</v>
      </c>
      <c r="C620" t="s">
        <v>3605</v>
      </c>
      <c r="D620" t="s">
        <v>4152</v>
      </c>
      <c r="E620" s="15" t="s">
        <v>4050</v>
      </c>
      <c r="G620" s="6"/>
      <c r="H620" s="6"/>
      <c r="I620" s="6"/>
      <c r="J620" s="6"/>
      <c r="K620" s="6">
        <v>57.87</v>
      </c>
      <c r="L620" s="6">
        <f t="shared" si="19"/>
        <v>13.87244931</v>
      </c>
      <c r="M620" s="6">
        <v>0.59699999999999998</v>
      </c>
      <c r="N620" s="6">
        <v>0.65900000000000003</v>
      </c>
      <c r="O620" s="6">
        <v>6.3259999999999996</v>
      </c>
      <c r="P620" s="6">
        <v>5.125</v>
      </c>
      <c r="Q620" s="6">
        <v>6.7080000000000002</v>
      </c>
      <c r="R620" s="6" t="s">
        <v>3590</v>
      </c>
      <c r="W620" t="s">
        <v>4067</v>
      </c>
      <c r="X620" s="37">
        <v>41431</v>
      </c>
      <c r="Z620" s="6">
        <v>0</v>
      </c>
      <c r="AA620" t="s">
        <v>4153</v>
      </c>
      <c r="AD620" s="6">
        <v>0.4899</v>
      </c>
      <c r="AE620" s="1" t="e">
        <f>IF(MATCH(B620,B621:B$630,0),TRUE, FALSE)</f>
        <v>#N/A</v>
      </c>
    </row>
    <row r="621" spans="1:31" customFormat="1">
      <c r="A621" s="6">
        <v>6</v>
      </c>
      <c r="B621" s="47" t="str">
        <f t="shared" si="20"/>
        <v>HiVi D6.8</v>
      </c>
      <c r="C621" t="s">
        <v>3605</v>
      </c>
      <c r="D621" t="s">
        <v>4154</v>
      </c>
      <c r="E621" s="15" t="s">
        <v>4051</v>
      </c>
      <c r="G621" s="6"/>
      <c r="H621" s="6"/>
      <c r="I621" s="6"/>
      <c r="J621" s="6"/>
      <c r="K621" s="6">
        <v>52.49</v>
      </c>
      <c r="L621" s="6">
        <f t="shared" si="19"/>
        <v>8.7244368899999998</v>
      </c>
      <c r="M621" s="6">
        <v>0.54300000000000004</v>
      </c>
      <c r="N621" s="6">
        <v>0.61899999999999999</v>
      </c>
      <c r="O621" s="6">
        <v>4.4809999999999999</v>
      </c>
      <c r="P621" s="6">
        <v>4.75</v>
      </c>
      <c r="Q621" s="6">
        <v>6.4530000000000003</v>
      </c>
      <c r="R621" s="6" t="s">
        <v>3591</v>
      </c>
      <c r="W621" t="s">
        <v>4067</v>
      </c>
      <c r="X621" s="37">
        <v>41431</v>
      </c>
      <c r="Z621" s="6">
        <v>0</v>
      </c>
      <c r="AA621" t="s">
        <v>4155</v>
      </c>
      <c r="AD621" s="6">
        <v>0.30809999999999998</v>
      </c>
      <c r="AE621" s="1" t="e">
        <f>IF(MATCH(B621,B622:B$630,0),TRUE, FALSE)</f>
        <v>#N/A</v>
      </c>
    </row>
    <row r="622" spans="1:31" customFormat="1">
      <c r="A622" s="6">
        <v>8</v>
      </c>
      <c r="B622" s="47" t="str">
        <f t="shared" si="20"/>
        <v>HiVi F8</v>
      </c>
      <c r="C622" t="s">
        <v>3605</v>
      </c>
      <c r="D622" t="s">
        <v>144</v>
      </c>
      <c r="E622" s="15" t="s">
        <v>4052</v>
      </c>
      <c r="G622" s="6"/>
      <c r="H622" s="6"/>
      <c r="I622" s="6"/>
      <c r="J622" s="6"/>
      <c r="K622" s="6">
        <v>41.72</v>
      </c>
      <c r="L622" s="6">
        <f t="shared" si="19"/>
        <v>29.166407</v>
      </c>
      <c r="M622" s="6">
        <v>0.441</v>
      </c>
      <c r="N622" s="6">
        <v>0.47599999999999998</v>
      </c>
      <c r="O622" s="6">
        <v>6.032</v>
      </c>
      <c r="P622" s="6">
        <v>6.5</v>
      </c>
      <c r="Q622" s="6">
        <v>6.4770000000000003</v>
      </c>
      <c r="R622" s="6" t="s">
        <v>3592</v>
      </c>
      <c r="W622" t="s">
        <v>4067</v>
      </c>
      <c r="X622" s="37">
        <v>41431</v>
      </c>
      <c r="Z622" s="6">
        <v>0</v>
      </c>
      <c r="AA622" t="s">
        <v>4156</v>
      </c>
      <c r="AD622" s="6">
        <v>1.03</v>
      </c>
      <c r="AE622" s="1" t="e">
        <f>IF(MATCH(B622,B623:B$630,0),TRUE, FALSE)</f>
        <v>#N/A</v>
      </c>
    </row>
    <row r="623" spans="1:31" customFormat="1">
      <c r="A623" s="6">
        <v>8</v>
      </c>
      <c r="B623" s="47" t="str">
        <f t="shared" si="20"/>
        <v>HiVi M8N-1</v>
      </c>
      <c r="C623" t="s">
        <v>3605</v>
      </c>
      <c r="D623" t="s">
        <v>4157</v>
      </c>
      <c r="E623" s="15" t="s">
        <v>4053</v>
      </c>
      <c r="G623" s="6"/>
      <c r="H623" s="6"/>
      <c r="I623" s="6"/>
      <c r="J623" s="6"/>
      <c r="K623" s="6">
        <v>41.05</v>
      </c>
      <c r="L623" s="6">
        <f t="shared" si="19"/>
        <v>38.624251600000001</v>
      </c>
      <c r="M623" s="6">
        <v>0.65500000000000003</v>
      </c>
      <c r="N623" s="6">
        <v>0.72699999999999998</v>
      </c>
      <c r="O623" s="6">
        <v>6.617</v>
      </c>
      <c r="P623" s="6">
        <v>6.5</v>
      </c>
      <c r="Q623" s="6">
        <v>6.5389999999999997</v>
      </c>
      <c r="R623" s="6" t="s">
        <v>3593</v>
      </c>
      <c r="W623" t="s">
        <v>4067</v>
      </c>
      <c r="X623" s="37">
        <v>41431</v>
      </c>
      <c r="Z623" s="6">
        <v>0</v>
      </c>
      <c r="AA623" t="s">
        <v>4158</v>
      </c>
      <c r="AD623" s="6">
        <v>1.3640000000000001</v>
      </c>
      <c r="AE623" s="1" t="e">
        <f>IF(MATCH(B623,B624:B$630,0),TRUE, FALSE)</f>
        <v>#N/A</v>
      </c>
    </row>
    <row r="624" spans="1:31" customFormat="1">
      <c r="A624" s="6">
        <v>8</v>
      </c>
      <c r="B624" s="47" t="str">
        <f t="shared" si="20"/>
        <v>HiVi D8.8</v>
      </c>
      <c r="C624" t="s">
        <v>3605</v>
      </c>
      <c r="D624" t="s">
        <v>150</v>
      </c>
      <c r="E624" s="15" t="s">
        <v>4054</v>
      </c>
      <c r="G624" s="6"/>
      <c r="H624" s="6"/>
      <c r="I624" s="6"/>
      <c r="J624" s="6"/>
      <c r="K624" s="6">
        <v>37.01</v>
      </c>
      <c r="L624" s="6">
        <f t="shared" si="19"/>
        <v>23.667265019999999</v>
      </c>
      <c r="M624" s="6">
        <v>0.41899999999999998</v>
      </c>
      <c r="N624" s="6">
        <v>0.46600000000000003</v>
      </c>
      <c r="O624" s="6">
        <v>4.117</v>
      </c>
      <c r="P624" s="6">
        <v>6.75</v>
      </c>
      <c r="Q624" s="6">
        <v>6.484</v>
      </c>
      <c r="R624" s="6" t="s">
        <v>3594</v>
      </c>
      <c r="W624" t="s">
        <v>4067</v>
      </c>
      <c r="X624" s="37">
        <v>41431</v>
      </c>
      <c r="Z624" s="6">
        <v>0</v>
      </c>
      <c r="AA624" t="s">
        <v>4159</v>
      </c>
      <c r="AD624" s="6">
        <v>0.83579999999999999</v>
      </c>
      <c r="AE624" s="1" t="e">
        <f>IF(MATCH(B624,B625:B$630,0),TRUE, FALSE)</f>
        <v>#N/A</v>
      </c>
    </row>
    <row r="625" spans="1:31" customFormat="1">
      <c r="A625" s="6">
        <v>6</v>
      </c>
      <c r="B625" s="47" t="str">
        <f t="shared" si="20"/>
        <v>Aura NS6-255-8A</v>
      </c>
      <c r="C625" t="s">
        <v>724</v>
      </c>
      <c r="D625" t="s">
        <v>4160</v>
      </c>
      <c r="E625" s="15" t="s">
        <v>4055</v>
      </c>
      <c r="G625" s="6"/>
      <c r="H625" s="6"/>
      <c r="I625" s="6"/>
      <c r="J625" s="6"/>
      <c r="K625" s="6">
        <v>47.1</v>
      </c>
      <c r="L625" s="6">
        <f t="shared" si="19"/>
        <v>24.8339213</v>
      </c>
      <c r="M625" s="6">
        <v>0.503</v>
      </c>
      <c r="N625" s="6">
        <v>0.52900000000000003</v>
      </c>
      <c r="O625" s="6">
        <v>10.27</v>
      </c>
      <c r="P625" s="6">
        <v>5.75</v>
      </c>
      <c r="Q625" s="6">
        <v>7.08</v>
      </c>
      <c r="R625" s="6" t="s">
        <v>3595</v>
      </c>
      <c r="W625" t="s">
        <v>4067</v>
      </c>
      <c r="X625" s="37">
        <v>41431</v>
      </c>
      <c r="Z625" s="6">
        <v>0</v>
      </c>
      <c r="AA625" t="s">
        <v>4161</v>
      </c>
      <c r="AD625" s="6">
        <v>0.877</v>
      </c>
      <c r="AE625" s="1" t="e">
        <f>IF(MATCH(B625,B626:B$630,0),TRUE, FALSE)</f>
        <v>#N/A</v>
      </c>
    </row>
    <row r="626" spans="1:31" customFormat="1">
      <c r="A626" s="6">
        <v>6.5</v>
      </c>
      <c r="B626" s="47" t="str">
        <f t="shared" si="20"/>
        <v>Factory Buyouts 299-101</v>
      </c>
      <c r="C626" t="s">
        <v>3606</v>
      </c>
      <c r="D626" t="s">
        <v>4162</v>
      </c>
      <c r="E626" s="15" t="s">
        <v>4056</v>
      </c>
      <c r="G626" s="6"/>
      <c r="H626" s="6"/>
      <c r="I626" s="6"/>
      <c r="J626" s="6"/>
      <c r="K626" s="6">
        <v>51.14</v>
      </c>
      <c r="L626" s="6">
        <f t="shared" ref="L626:L630" si="21">AD626*28.3169</f>
        <v>16.381326650000002</v>
      </c>
      <c r="M626" s="6">
        <v>0.48899999999999999</v>
      </c>
      <c r="N626" s="6">
        <v>0.53700000000000003</v>
      </c>
      <c r="O626" s="6">
        <v>5.4160000000000004</v>
      </c>
      <c r="P626" s="6">
        <v>5.25</v>
      </c>
      <c r="Q626" s="6">
        <v>6.4420000000000002</v>
      </c>
      <c r="R626" s="6" t="s">
        <v>3550</v>
      </c>
      <c r="W626" t="s">
        <v>4067</v>
      </c>
      <c r="X626" s="37">
        <v>41431</v>
      </c>
      <c r="Z626" s="6">
        <v>0</v>
      </c>
      <c r="AA626" t="s">
        <v>4163</v>
      </c>
      <c r="AD626" s="6">
        <v>0.57850000000000001</v>
      </c>
      <c r="AE626" s="1" t="e">
        <f>IF(MATCH(B626,B627:B$630,0),TRUE, FALSE)</f>
        <v>#N/A</v>
      </c>
    </row>
    <row r="627" spans="1:31" customFormat="1">
      <c r="A627" s="6">
        <v>4</v>
      </c>
      <c r="B627" s="47" t="str">
        <f t="shared" si="20"/>
        <v>Peerless 830872</v>
      </c>
      <c r="C627" t="s">
        <v>236</v>
      </c>
      <c r="D627">
        <v>830872</v>
      </c>
      <c r="E627" s="15" t="s">
        <v>4057</v>
      </c>
      <c r="G627" s="6"/>
      <c r="H627" s="6"/>
      <c r="I627" s="6"/>
      <c r="J627" s="6"/>
      <c r="K627" s="6">
        <v>83.44</v>
      </c>
      <c r="L627" s="6">
        <f t="shared" si="21"/>
        <v>1.61689499</v>
      </c>
      <c r="M627" s="6">
        <v>0.44679999999999997</v>
      </c>
      <c r="N627" s="6">
        <v>0.57840000000000003</v>
      </c>
      <c r="O627" s="6">
        <v>1.962</v>
      </c>
      <c r="P627" s="6">
        <v>3.25</v>
      </c>
      <c r="Q627" s="6">
        <v>5.6379999999999999</v>
      </c>
      <c r="R627" s="6" t="s">
        <v>3596</v>
      </c>
      <c r="W627" t="s">
        <v>4067</v>
      </c>
      <c r="X627" s="37">
        <v>41431</v>
      </c>
      <c r="Z627" s="6">
        <v>0</v>
      </c>
      <c r="AA627" t="s">
        <v>4164</v>
      </c>
      <c r="AD627" s="6">
        <v>5.7099999999999998E-2</v>
      </c>
      <c r="AE627" s="1" t="e">
        <f>IF(MATCH(B627,B628:B$630,0),TRUE, FALSE)</f>
        <v>#N/A</v>
      </c>
    </row>
    <row r="628" spans="1:31" customFormat="1">
      <c r="A628" s="6">
        <v>5.25</v>
      </c>
      <c r="B628" s="47" t="str">
        <f t="shared" si="20"/>
        <v>Peerless 830862</v>
      </c>
      <c r="C628" t="s">
        <v>236</v>
      </c>
      <c r="D628">
        <v>830862</v>
      </c>
      <c r="E628" s="15" t="s">
        <v>4058</v>
      </c>
      <c r="G628" s="6"/>
      <c r="H628" s="6"/>
      <c r="I628" s="6"/>
      <c r="J628" s="6"/>
      <c r="K628" s="6">
        <v>59.22</v>
      </c>
      <c r="L628" s="6">
        <f t="shared" si="21"/>
        <v>8.7923974499999993</v>
      </c>
      <c r="M628" s="6">
        <v>0.49299999999999999</v>
      </c>
      <c r="N628" s="6">
        <v>0.56340000000000001</v>
      </c>
      <c r="O628" s="6">
        <v>3.9409999999999998</v>
      </c>
      <c r="P628" s="6">
        <v>4.125</v>
      </c>
      <c r="Q628" s="6">
        <v>6.0709999999999997</v>
      </c>
      <c r="R628" s="6" t="s">
        <v>3597</v>
      </c>
      <c r="W628" t="s">
        <v>4067</v>
      </c>
      <c r="X628" s="37">
        <v>41431</v>
      </c>
      <c r="Z628" s="6">
        <v>0</v>
      </c>
      <c r="AA628" t="s">
        <v>4165</v>
      </c>
      <c r="AD628" s="6">
        <v>0.3105</v>
      </c>
      <c r="AE628" s="1" t="e">
        <f>IF(MATCH(B628,B629:B$630,0),TRUE, FALSE)</f>
        <v>#N/A</v>
      </c>
    </row>
    <row r="629" spans="1:31" customFormat="1">
      <c r="A629" s="6">
        <v>5</v>
      </c>
      <c r="B629" s="47" t="str">
        <f t="shared" si="20"/>
        <v>Factory Buyouts 299-289</v>
      </c>
      <c r="C629" t="s">
        <v>3606</v>
      </c>
      <c r="D629" t="s">
        <v>4166</v>
      </c>
      <c r="E629" s="15" t="s">
        <v>4059</v>
      </c>
      <c r="G629" s="6"/>
      <c r="H629" s="6"/>
      <c r="I629" s="6"/>
      <c r="J629" s="6"/>
      <c r="K629" s="6">
        <v>59.22</v>
      </c>
      <c r="L629" s="6">
        <f t="shared" si="21"/>
        <v>6.0173412500000003</v>
      </c>
      <c r="M629" s="6">
        <v>0.53</v>
      </c>
      <c r="N629" s="6">
        <v>0.61099999999999999</v>
      </c>
      <c r="O629" s="6">
        <v>3.9870000000000001</v>
      </c>
      <c r="P629" s="6">
        <v>4</v>
      </c>
      <c r="Q629" s="6">
        <v>1.722</v>
      </c>
      <c r="R629" s="6" t="s">
        <v>3598</v>
      </c>
      <c r="W629" t="s">
        <v>4067</v>
      </c>
      <c r="X629" s="37">
        <v>41431</v>
      </c>
      <c r="Z629" s="6">
        <v>0</v>
      </c>
      <c r="AA629" t="s">
        <v>4167</v>
      </c>
      <c r="AD629" s="6">
        <v>0.21249999999999999</v>
      </c>
      <c r="AE629" s="1" t="e">
        <f>IF(MATCH(B629,B630:B$630,0),TRUE, FALSE)</f>
        <v>#N/A</v>
      </c>
    </row>
    <row r="630" spans="1:31" customFormat="1">
      <c r="A630" s="6">
        <v>7</v>
      </c>
      <c r="B630" s="47" t="str">
        <f t="shared" si="20"/>
        <v>Usher 8948A (mattp)</v>
      </c>
      <c r="C630" t="s">
        <v>114</v>
      </c>
      <c r="D630" t="s">
        <v>4202</v>
      </c>
      <c r="E630" s="15" t="s">
        <v>4060</v>
      </c>
      <c r="G630" s="6"/>
      <c r="H630" s="6"/>
      <c r="I630" s="6"/>
      <c r="J630" s="6"/>
      <c r="K630" s="6">
        <v>31.63</v>
      </c>
      <c r="L630" s="6">
        <f t="shared" si="21"/>
        <v>50.772201699999997</v>
      </c>
      <c r="M630" s="6">
        <v>0.32600000000000001</v>
      </c>
      <c r="N630" s="6">
        <v>0.38500000000000001</v>
      </c>
      <c r="O630" s="6">
        <v>2.1349999999999998</v>
      </c>
      <c r="P630" s="6">
        <v>5.5</v>
      </c>
      <c r="Q630" s="6">
        <v>5.94</v>
      </c>
      <c r="R630" s="6" t="s">
        <v>3599</v>
      </c>
      <c r="W630" t="s">
        <v>4067</v>
      </c>
      <c r="X630" s="37">
        <v>41431</v>
      </c>
      <c r="Z630" s="6">
        <v>0</v>
      </c>
      <c r="AA630" t="s">
        <v>4168</v>
      </c>
      <c r="AD630" s="6">
        <v>1.7929999999999999</v>
      </c>
      <c r="AE630" s="1" t="b">
        <f>IF(MATCH(B630,B$630:B631,0),TRUE, FALSE)</f>
        <v>1</v>
      </c>
    </row>
  </sheetData>
  <hyperlinks>
    <hyperlink ref="E2" r:id="rId1" display="http://www.parts-express.com/pe/showdetl.cfm?&amp;Partnumber=264-1066"/>
    <hyperlink ref="E3" r:id="rId2" display="http://www.parts-express.com/pe/showdetl.cfm?&amp;Partnumber=264-1070"/>
    <hyperlink ref="E4" r:id="rId3" display="http://www.parts-express.com/pe/showdetl.cfm?&amp;Partnumber=264-1074"/>
    <hyperlink ref="E5" r:id="rId4" display="http://www.parts-express.com/pe/showdetl.cfm?&amp;Partnumber=264-1076"/>
    <hyperlink ref="E6" r:id="rId5" display="http://www.parts-express.com/pe/showdetl.cfm?&amp;Partnumber=264-1078"/>
    <hyperlink ref="E7" r:id="rId6" display="http://www.parts-express.com/pe/showdetl.cfm?&amp;Partnumber=264-1080"/>
    <hyperlink ref="E8" r:id="rId7" display="http://www.parts-express.com/pe/showdetl.cfm?&amp;Partnumber=264-1082"/>
    <hyperlink ref="E9" r:id="rId8" display="http://www.parts-express.com/pe/showdetl.cfm?&amp;Partnumber=264-1084"/>
    <hyperlink ref="E10" r:id="rId9" display="http://www.parts-express.com/pe/showdetl.cfm?&amp;Partnumber=264-1086"/>
    <hyperlink ref="E11" r:id="rId10" display="http://www.parts-express.com/pe/showdetl.cfm?&amp;Partnumber=264-1088"/>
    <hyperlink ref="E12" r:id="rId11" display="http://www.parts-express.com/pe/showdetl.cfm?&amp;Partnumber=264-1090"/>
    <hyperlink ref="E13" r:id="rId12" display="http://www.parts-express.com/pe/showdetl.cfm?&amp;Partnumber=264-1092"/>
    <hyperlink ref="E14" r:id="rId13" display="http://www.parts-express.com/pe/showdetl.cfm?&amp;Partnumber=264-1094"/>
    <hyperlink ref="E15" r:id="rId14" display="http://www.parts-express.com/pe/showdetl.cfm?&amp;Partnumber=264-1096"/>
    <hyperlink ref="E16" r:id="rId15" display="http://www.parts-express.com/pe/showdetl.cfm?&amp;Partnumber=264-1098"/>
    <hyperlink ref="E17" r:id="rId16" display="http://www.parts-express.com/pe/showdetl.cfm?&amp;Partnumber=264-1100"/>
    <hyperlink ref="E18" r:id="rId17" display="http://www.parts-express.com/pe/showdetl.cfm?&amp;Partnumber=264-1102"/>
    <hyperlink ref="E19" r:id="rId18" display="http://www.parts-express.com/pe/showdetl.cfm?&amp;Partnumber=264-1106"/>
    <hyperlink ref="E20" r:id="rId19" display="http://www.parts-express.com/pe/showdetl.cfm?&amp;Partnumber=264-1108"/>
    <hyperlink ref="E21" r:id="rId20" display="http://www.parts-express.com/pe/showdetl.cfm?&amp;Partnumber=264-1110"/>
    <hyperlink ref="E22" r:id="rId21" display="http://www.parts-express.com/pe/showdetl.cfm?&amp;Partnumber=264-1114"/>
    <hyperlink ref="E23" r:id="rId22" display="http://www.parts-express.com/pe/showdetl.cfm?&amp;Partnumber=264-1118"/>
    <hyperlink ref="E24" r:id="rId23" display="http://www.parts-express.com/pe/showdetl.cfm?&amp;Partnumber=264-820"/>
    <hyperlink ref="E25" r:id="rId24" display="http://www.parts-express.com/pe/showdetl.cfm?&amp;Partnumber=264-828"/>
    <hyperlink ref="E26" r:id="rId25" display="http://www.parts-express.com/pe/showdetl.cfm?&amp;Partnumber=264-831"/>
    <hyperlink ref="E27" r:id="rId26" display="http://www.parts-express.com/pe/showdetl.cfm?&amp;Partnumber=264-832"/>
    <hyperlink ref="E28" r:id="rId27" display="http://www.parts-express.com/pe/showdetl.cfm?&amp;Partnumber=264-833"/>
    <hyperlink ref="E29" r:id="rId28" display="http://www.parts-express.com/pe/showdetl.cfm?&amp;Partnumber=264-837"/>
    <hyperlink ref="E30" r:id="rId29" display="http://www.parts-express.com/pe/showdetl.cfm?&amp;Partnumber=264-848"/>
    <hyperlink ref="E31" r:id="rId30" display="http://www.parts-express.com/pe/showdetl.cfm?&amp;Partnumber=264-850"/>
    <hyperlink ref="E32" r:id="rId31" display="http://www.parts-express.com/pe/showdetl.cfm?&amp;Partnumber=264-854"/>
    <hyperlink ref="E33" r:id="rId32" display="http://www.parts-express.com/pe/showdetl.cfm?&amp;Partnumber=264-862"/>
    <hyperlink ref="E34" r:id="rId33" display="http://www.parts-express.com/pe/showdetl.cfm?&amp;Partnumber=264-878"/>
    <hyperlink ref="E35" r:id="rId34" display="http://www.parts-express.com/pe/showdetl.cfm?&amp;Partnumber=264-881"/>
    <hyperlink ref="E36" r:id="rId35" display="http://www.parts-express.com/pe/showdetl.cfm?&amp;Partnumber=264-889"/>
    <hyperlink ref="E37" r:id="rId36" display="http://www.parts-express.com/pe/showdetl.cfm?&amp;Partnumber=264-890"/>
    <hyperlink ref="E38" r:id="rId37" display="http://www.parts-express.com/pe/showdetl.cfm?&amp;Partnumber=264-892"/>
    <hyperlink ref="E39" r:id="rId38" display="http://www.parts-express.com/pe/showdetl.cfm?&amp;Partnumber=264-893"/>
    <hyperlink ref="E40" r:id="rId39" display="http://www.parts-express.com/pe/showdetl.cfm?&amp;Partnumber=264-894"/>
    <hyperlink ref="E41" r:id="rId40" display="http://www.parts-express.com/pe/showdetl.cfm?&amp;Partnumber=264-895"/>
    <hyperlink ref="E42" r:id="rId41" display="http://www.parts-express.com/pe/showdetl.cfm?&amp;Partnumber=290-184"/>
    <hyperlink ref="E43" r:id="rId42" display="http://www.parts-express.com/pe/showdetl.cfm?&amp;Partnumber=290-204"/>
    <hyperlink ref="E44" r:id="rId43" display="http://www.parts-express.com/pe/showdetl.cfm?&amp;Partnumber=290-206"/>
    <hyperlink ref="E45" r:id="rId44" display="http://www.parts-express.com/pe/showdetl.cfm?&amp;Partnumber=290-208"/>
    <hyperlink ref="E46" r:id="rId45" display="http://www.parts-express.com/pe/showdetl.cfm?&amp;Partnumber=290-210"/>
    <hyperlink ref="E47" r:id="rId46" display="http://www.parts-express.com/pe/showdetl.cfm?&amp;Partnumber=290-212"/>
    <hyperlink ref="E48" r:id="rId47" display="http://www.parts-express.com/pe/showdetl.cfm?&amp;Partnumber=290-214"/>
    <hyperlink ref="E49" r:id="rId48" display="http://www.parts-express.com/pe/showdetl.cfm?&amp;Partnumber=290-218"/>
    <hyperlink ref="E50" r:id="rId49" display="http://www.parts-express.com/pe/showdetl.cfm?&amp;Partnumber=290-270"/>
    <hyperlink ref="E51" r:id="rId50" display="http://www.parts-express.com/pe/showdetl.cfm?&amp;Partnumber=290-272"/>
    <hyperlink ref="E52" r:id="rId51" display="http://www.parts-express.com/pe/showdetl.cfm?&amp;Partnumber=290-274"/>
    <hyperlink ref="E53" r:id="rId52" display="http://www.parts-express.com/pe/showdetl.cfm?&amp;Partnumber=290-276"/>
    <hyperlink ref="E54" r:id="rId53" display="http://www.parts-express.com/pe/showdetl.cfm?&amp;Partnumber=290-300"/>
    <hyperlink ref="E55" r:id="rId54" display="http://www.parts-express.com/pe/showdetl.cfm?&amp;Partnumber=290-301"/>
    <hyperlink ref="E56" r:id="rId55" display="http://www.parts-express.com/pe/showdetl.cfm?&amp;Partnumber=290-302"/>
    <hyperlink ref="E57" r:id="rId56" display="http://www.parts-express.com/pe/showdetl.cfm?&amp;Partnumber=290-305"/>
    <hyperlink ref="E58" r:id="rId57" display="http://www.parts-express.com/pe/showdetl.cfm?&amp;Partnumber=290-306"/>
    <hyperlink ref="E59" r:id="rId58" display="http://www.parts-express.com/pe/showdetl.cfm?&amp;Partnumber=290-307"/>
    <hyperlink ref="E60" r:id="rId59" display="http://www.parts-express.com/pe/showdetl.cfm?&amp;Partnumber=290-308"/>
    <hyperlink ref="E61" r:id="rId60" display="http://www.parts-express.com/pe/showdetl.cfm?&amp;Partnumber=290-309"/>
    <hyperlink ref="E62" r:id="rId61" display="http://www.parts-express.com/pe/showdetl.cfm?&amp;Partnumber=290-310"/>
    <hyperlink ref="E63" r:id="rId62" display="http://www.parts-express.com/pe/showdetl.cfm?&amp;Partnumber=290-312"/>
    <hyperlink ref="E64" r:id="rId63" display="http://www.parts-express.com/pe/showdetl.cfm?&amp;Partnumber=290-314"/>
    <hyperlink ref="E65" r:id="rId64" display="http://www.parts-express.com/pe/showdetl.cfm?&amp;Partnumber=290-315"/>
    <hyperlink ref="E66" r:id="rId65" display="http://www.parts-express.com/pe/showdetl.cfm?&amp;Partnumber=290-320"/>
    <hyperlink ref="E67" r:id="rId66" display="http://www.parts-express.com/pe/showdetl.cfm?&amp;Partnumber=290-322"/>
    <hyperlink ref="E68" r:id="rId67" display="http://www.parts-express.com/pe/showdetl.cfm?&amp;Partnumber=290-324"/>
    <hyperlink ref="E69" r:id="rId68" display="http://www.parts-express.com/pe/showdetl.cfm?&amp;Partnumber=290-325"/>
    <hyperlink ref="E70" r:id="rId69" display="http://www.parts-express.com/pe/showdetl.cfm?&amp;Partnumber=290-330"/>
    <hyperlink ref="E71" r:id="rId70" display="http://www.parts-express.com/pe/showdetl.cfm?&amp;Partnumber=290-332"/>
    <hyperlink ref="E72" r:id="rId71" display="http://www.parts-express.com/pe/showdetl.cfm?&amp;Partnumber=290-334"/>
    <hyperlink ref="E73" r:id="rId72" display="http://www.parts-express.com/pe/showdetl.cfm?&amp;Partnumber=290-335"/>
    <hyperlink ref="E74" r:id="rId73" display="http://www.parts-express.com/pe/showdetl.cfm?&amp;Partnumber=290-336"/>
    <hyperlink ref="E75" r:id="rId74" display="http://www.parts-express.com/pe/showdetl.cfm?&amp;Partnumber=290-338"/>
    <hyperlink ref="E76" r:id="rId75" display="http://www.parts-express.com/pe/showdetl.cfm?&amp;Partnumber=290-345"/>
    <hyperlink ref="E77" r:id="rId76" display="http://www.parts-express.com/pe/showdetl.cfm?&amp;Partnumber=290-346"/>
    <hyperlink ref="E78" r:id="rId77" display="http://www.parts-express.com/pe/showdetl.cfm?&amp;Partnumber=290-350"/>
    <hyperlink ref="E79" r:id="rId78" display="http://www.parts-express.com/pe/showdetl.cfm?&amp;Partnumber=290-351"/>
    <hyperlink ref="E80" r:id="rId79" display="http://www.parts-express.com/pe/showdetl.cfm?&amp;Partnumber=290-352"/>
    <hyperlink ref="E81" r:id="rId80" display="http://www.parts-express.com/pe/showdetl.cfm?&amp;Partnumber=290-355"/>
    <hyperlink ref="E82" r:id="rId81" display="http://www.parts-express.com/pe/showdetl.cfm?&amp;Partnumber=290-356"/>
    <hyperlink ref="E83" r:id="rId82" display="http://www.parts-express.com/pe/showdetl.cfm?&amp;Partnumber=290-357"/>
    <hyperlink ref="E84" r:id="rId83" display="http://www.parts-express.com/pe/showdetl.cfm?&amp;Partnumber=290-360"/>
    <hyperlink ref="E85" r:id="rId84" display="http://www.parts-express.com/pe/showdetl.cfm?&amp;Partnumber=290-361"/>
    <hyperlink ref="E86" r:id="rId85" display="http://www.parts-express.com/pe/showdetl.cfm?&amp;Partnumber=290-362"/>
    <hyperlink ref="E87" r:id="rId86" display="http://www.parts-express.com/pe/showdetl.cfm?&amp;Partnumber=290-365"/>
    <hyperlink ref="E88" r:id="rId87" display="http://www.parts-express.com/pe/showdetl.cfm?&amp;Partnumber=290-366"/>
    <hyperlink ref="E89" r:id="rId88" display="http://www.parts-express.com/pe/showdetl.cfm?&amp;Partnumber=290-367"/>
    <hyperlink ref="E90" r:id="rId89" display="http://www.parts-express.com/pe/showdetl.cfm?&amp;Partnumber=290-370"/>
    <hyperlink ref="E91" r:id="rId90" display="http://www.parts-express.com/pe/showdetl.cfm?&amp;Partnumber=290-372"/>
    <hyperlink ref="E92" r:id="rId91" display="http://www.parts-express.com/pe/showdetl.cfm?&amp;Partnumber=290-373"/>
    <hyperlink ref="E93" r:id="rId92" display="http://www.parts-express.com/pe/showdetl.cfm?&amp;Partnumber=290-374"/>
    <hyperlink ref="E94" r:id="rId93" display="http://www.parts-express.com/pe/showdetl.cfm?&amp;Partnumber=290-376"/>
    <hyperlink ref="E95" r:id="rId94" display="http://www.parts-express.com/pe/showdetl.cfm?&amp;Partnumber=290-377"/>
    <hyperlink ref="E102" r:id="rId95" display="http://www.parts-express.com/pe/showdetl.cfm?&amp;Partnumber=292-202"/>
    <hyperlink ref="E103" r:id="rId96" display="http://www.parts-express.com/pe/showdetl.cfm?&amp;Partnumber=292-204"/>
    <hyperlink ref="E104" r:id="rId97" display="http://www.parts-express.com/pe/showdetl.cfm?&amp;Partnumber=292-404"/>
    <hyperlink ref="E105" r:id="rId98" display="http://www.parts-express.com/pe/showdetl.cfm?&amp;Partnumber=292-405"/>
    <hyperlink ref="E106" r:id="rId99" display="http://www.parts-express.com/pe/showdetl.cfm?&amp;Partnumber=292-406"/>
    <hyperlink ref="E107" r:id="rId100" display="http://www.parts-express.com/pe/showdetl.cfm?&amp;Partnumber=292-408"/>
    <hyperlink ref="E108" r:id="rId101" display="http://www.parts-express.com/pe/showdetl.cfm?&amp;Partnumber=292-410"/>
    <hyperlink ref="E109" r:id="rId102" display="http://www.parts-express.com/pe/showdetl.cfm?&amp;Partnumber=292-412"/>
    <hyperlink ref="E110" r:id="rId103" display="http://www.parts-express.com/pe/showdetl.cfm?&amp;Partnumber=292-415"/>
    <hyperlink ref="E111" r:id="rId104" display="http://www.parts-express.com/pe/showdetl.cfm?&amp;Partnumber=292-421"/>
    <hyperlink ref="E112" r:id="rId105" display="http://www.parts-express.com/pe/showdetl.cfm?&amp;Partnumber=292-422"/>
    <hyperlink ref="E113" r:id="rId106" display="http://www.parts-express.com/pe/showdetl.cfm?&amp;Partnumber=292-426"/>
    <hyperlink ref="E114" r:id="rId107" display="http://www.parts-express.com/pe/showdetl.cfm?&amp;Partnumber=292-428"/>
    <hyperlink ref="E115" r:id="rId108" display="http://www.parts-express.com/pe/showdetl.cfm?&amp;Partnumber=293-481"/>
    <hyperlink ref="E116" r:id="rId109" display="http://www.parts-express.com/pe/showdetl.cfm?&amp;Partnumber=293-482"/>
    <hyperlink ref="E117" r:id="rId110" display="http://www.parts-express.com/pe/showdetl.cfm?&amp;Partnumber=293-483"/>
    <hyperlink ref="E118" r:id="rId111" display="http://www.parts-express.com/pe/showdetl.cfm?&amp;Partnumber=293-484"/>
    <hyperlink ref="E119" r:id="rId112" display="http://www.parts-express.com/pe/showdetl.cfm?&amp;Partnumber=293-638"/>
    <hyperlink ref="E120" r:id="rId113" display="http://www.parts-express.com/pe/showdetl.cfm?&amp;Partnumber=293-642"/>
    <hyperlink ref="E121" r:id="rId114" display="http://www.parts-express.com/pe/showdetl.cfm?&amp;Partnumber=293-650"/>
    <hyperlink ref="E122" r:id="rId115" display="http://www.parts-express.com/pe/showdetl.cfm?&amp;Partnumber=293-656"/>
    <hyperlink ref="E125" r:id="rId116" display="http://www.parts-express.com/pe/showdetl.cfm?&amp;Partnumber=293-666"/>
    <hyperlink ref="E126" r:id="rId117" display="http://www.parts-express.com/pe/showdetl.cfm?&amp;Partnumber=295-100"/>
    <hyperlink ref="E127" r:id="rId118" display="http://www.parts-express.com/pe/showdetl.cfm?&amp;Partnumber=295-110"/>
    <hyperlink ref="E128" r:id="rId119" display="http://www.parts-express.com/pe/showdetl.cfm?&amp;Partnumber=295-120"/>
    <hyperlink ref="E129" r:id="rId120" display="http://www.parts-express.com/pe/showdetl.cfm?&amp;Partnumber=295-130"/>
    <hyperlink ref="E130" r:id="rId121" display="http://www.parts-express.com/pe/showdetl.cfm?&amp;Partnumber=295-185"/>
    <hyperlink ref="E131" r:id="rId122" display="http://www.parts-express.com/pe/showdetl.cfm?&amp;Partnumber=295-200"/>
    <hyperlink ref="E132" r:id="rId123" display="http://www.parts-express.com/pe/showdetl.cfm?&amp;Partnumber=295-202"/>
    <hyperlink ref="E133" r:id="rId124" display="http://www.parts-express.com/pe/showdetl.cfm?&amp;Partnumber=295-204"/>
    <hyperlink ref="E134" r:id="rId125" display="http://www.parts-express.com/pe/showdetl.cfm?&amp;Partnumber=295-206"/>
    <hyperlink ref="E135" r:id="rId126" display="http://www.parts-express.com/pe/showdetl.cfm?&amp;Partnumber=295-300"/>
    <hyperlink ref="E136" r:id="rId127" display="http://www.parts-express.com/pe/showdetl.cfm?&amp;Partnumber=295-301"/>
    <hyperlink ref="E137" r:id="rId128" display="http://www.parts-express.com/pe/showdetl.cfm?&amp;Partnumber=295-302"/>
    <hyperlink ref="E138" r:id="rId129" display="http://www.parts-express.com/pe/showdetl.cfm?&amp;Partnumber=295-305"/>
    <hyperlink ref="E139" r:id="rId130" display="http://www.parts-express.com/pe/showdetl.cfm?&amp;Partnumber=295-306"/>
    <hyperlink ref="E140" r:id="rId131" display="http://www.parts-express.com/pe/showdetl.cfm?&amp;Partnumber=295-308"/>
    <hyperlink ref="E141" r:id="rId132" display="http://www.parts-express.com/pe/showdetl.cfm?&amp;Partnumber=295-310"/>
    <hyperlink ref="E142" r:id="rId133" display="http://www.parts-express.com/pe/showdetl.cfm?&amp;Partnumber=295-315"/>
    <hyperlink ref="E143" r:id="rId134" display="http://www.parts-express.com/pe/showdetl.cfm?&amp;Partnumber=295-320"/>
    <hyperlink ref="E144" r:id="rId135" display="http://www.parts-express.com/pe/showdetl.cfm?&amp;Partnumber=295-325"/>
    <hyperlink ref="E145" r:id="rId136" display="http://www.parts-express.com/pe/showdetl.cfm?&amp;Partnumber=295-328"/>
    <hyperlink ref="E146" r:id="rId137" display="http://www.parts-express.com/pe/showdetl.cfm?&amp;Partnumber=295-330"/>
    <hyperlink ref="E147" r:id="rId138" display="http://www.parts-express.com/pe/showdetl.cfm?&amp;Partnumber=295-332"/>
    <hyperlink ref="E148" r:id="rId139" display="http://www.parts-express.com/pe/showdetl.cfm?&amp;Partnumber=295-334"/>
    <hyperlink ref="E149" r:id="rId140" display="http://www.parts-express.com/pe/showdetl.cfm?&amp;Partnumber=295-335"/>
    <hyperlink ref="E150" r:id="rId141" display="http://www.parts-express.com/pe/showdetl.cfm?&amp;Partnumber=295-336"/>
    <hyperlink ref="E151" r:id="rId142" display="http://www.parts-express.com/pe/showdetl.cfm?&amp;Partnumber=295-338"/>
    <hyperlink ref="E152" r:id="rId143" display="http://www.parts-express.com/pe/showdetl.cfm?&amp;Partnumber=295-340"/>
    <hyperlink ref="E153" r:id="rId144" display="http://www.parts-express.com/pe/showdetl.cfm?&amp;Partnumber=295-342"/>
    <hyperlink ref="E154" r:id="rId145" display="http://www.parts-express.com/pe/showdetl.cfm?&amp;Partnumber=295-344"/>
    <hyperlink ref="E155" r:id="rId146" display="http://www.parts-express.com/pe/showdetl.cfm?&amp;Partnumber=295-346"/>
    <hyperlink ref="E156" r:id="rId147" display="http://www.parts-express.com/pe/showdetl.cfm?&amp;Partnumber=295-352"/>
    <hyperlink ref="E157" r:id="rId148" display="http://www.parts-express.com/pe/showdetl.cfm?&amp;Partnumber=295-353"/>
    <hyperlink ref="E158" r:id="rId149" display="http://www.parts-express.com/pe/showdetl.cfm?&amp;Partnumber=295-354"/>
    <hyperlink ref="E159" r:id="rId150" display="http://www.parts-express.com/pe/showdetl.cfm?&amp;Partnumber=295-355"/>
    <hyperlink ref="E160" r:id="rId151" display="http://www.parts-express.com/pe/showdetl.cfm?&amp;Partnumber=295-356"/>
    <hyperlink ref="E161" r:id="rId152" display="http://www.parts-express.com/pe/showdetl.cfm?&amp;Partnumber=295-357"/>
    <hyperlink ref="E162" r:id="rId153" display="http://www.parts-express.com/pe/showdetl.cfm?&amp;Partnumber=295-364"/>
    <hyperlink ref="E163" r:id="rId154" display="http://www.parts-express.com/pe/showdetl.cfm?&amp;Partnumber=295-370"/>
    <hyperlink ref="E164" r:id="rId155" display="http://www.parts-express.com/pe/showdetl.cfm?&amp;Partnumber=295-372"/>
    <hyperlink ref="E165" r:id="rId156" display="http://www.parts-express.com/pe/showdetl.cfm?&amp;Partnumber=295-374"/>
    <hyperlink ref="E166" r:id="rId157" display="http://www.parts-express.com/pe/showdetl.cfm?&amp;Partnumber=295-376"/>
    <hyperlink ref="E167" r:id="rId158" display="http://www.parts-express.com/pe/showdetl.cfm?&amp;Partnumber=295-378"/>
    <hyperlink ref="E168" r:id="rId159" display="http://www.parts-express.com/pe/showdetl.cfm?&amp;Partnumber=295-380"/>
    <hyperlink ref="E169" r:id="rId160" display="http://www.parts-express.com/pe/showdetl.cfm?&amp;Partnumber=295-404"/>
    <hyperlink ref="E170" r:id="rId161" display="http://www.parts-express.com/pe/showdetl.cfm?&amp;Partnumber=295-414"/>
    <hyperlink ref="E171" r:id="rId162" display="http://www.parts-express.com/pe/showdetl.cfm?&amp;Partnumber=295-420"/>
    <hyperlink ref="E172" r:id="rId163" display="http://www.parts-express.com/pe/showdetl.cfm?&amp;Partnumber=295-442"/>
    <hyperlink ref="E173" r:id="rId164" display="http://www.parts-express.com/pe/showdetl.cfm?&amp;Partnumber=295-445"/>
    <hyperlink ref="E174" r:id="rId165" display="http://www.parts-express.com/pe/showdetl.cfm?&amp;Partnumber=295-456"/>
    <hyperlink ref="E175" r:id="rId166" display="http://www.parts-express.com/pe/showdetl.cfm?&amp;Partnumber=295-460"/>
    <hyperlink ref="E176" r:id="rId167" display="http://www.parts-express.com/pe/showdetl.cfm?&amp;Partnumber=295-462"/>
    <hyperlink ref="E177" r:id="rId168" display="http://www.parts-express.com/pe/showdetl.cfm?&amp;Partnumber=295-464"/>
    <hyperlink ref="E178" r:id="rId169" display="http://www.parts-express.com/pe/showdetl.cfm?&amp;Partnumber=295-466"/>
    <hyperlink ref="E179" r:id="rId170" display="http://www.parts-express.com/pe/showdetl.cfm?&amp;Partnumber=295-467"/>
    <hyperlink ref="E180" r:id="rId171" display="http://www.parts-express.com/pe/showdetl.cfm?&amp;Partnumber=295-468"/>
    <hyperlink ref="E181" r:id="rId172" display="http://www.parts-express.com/pe/showdetl.cfm?&amp;Partnumber=295-469"/>
    <hyperlink ref="E182" r:id="rId173" display="http://www.parts-express.com/pe/showdetl.cfm?&amp;Partnumber=295-470"/>
    <hyperlink ref="E183" r:id="rId174" display="http://www.parts-express.com/pe/showdetl.cfm?&amp;Partnumber=295-475"/>
    <hyperlink ref="E184" r:id="rId175" display="http://www.parts-express.com/pe/showdetl.cfm?&amp;Partnumber=295-484"/>
    <hyperlink ref="E185" r:id="rId176" display="http://www.parts-express.com/pe/showdetl.cfm?&amp;Partnumber=295-486"/>
    <hyperlink ref="E186" r:id="rId177" display="http://www.parts-express.com/pe/showdetl.cfm?&amp;Partnumber=295-488"/>
    <hyperlink ref="E187" r:id="rId178" display="http://www.parts-express.com/pe/showdetl.cfm?&amp;Partnumber=295-600"/>
    <hyperlink ref="E188" r:id="rId179" display="http://www.parts-express.com/pe/showdetl.cfm?&amp;Partnumber=295-605"/>
    <hyperlink ref="E189" r:id="rId180" display="http://www.parts-express.com/pe/showdetl.cfm?&amp;Partnumber=295-610"/>
    <hyperlink ref="E190" r:id="rId181" display="http://www.parts-express.com/pe/showdetl.cfm?&amp;Partnumber=296-400"/>
    <hyperlink ref="E191" r:id="rId182" display="http://www.parts-express.com/pe/showdetl.cfm?&amp;Partnumber=296-404"/>
    <hyperlink ref="E192" r:id="rId183" display="http://www.parts-express.com/pe/showdetl.cfm?&amp;Partnumber=296-410"/>
    <hyperlink ref="E193" r:id="rId184" display="http://www.parts-express.com/pe/showdetl.cfm?&amp;Partnumber=296-412"/>
    <hyperlink ref="E194" r:id="rId185" display="http://www.parts-express.com/pe/showdetl.cfm?&amp;Partnumber=296-414"/>
    <hyperlink ref="E195" r:id="rId186" display="http://www.parts-express.com/pe/showdetl.cfm?&amp;Partnumber=296-420"/>
    <hyperlink ref="E196" r:id="rId187" display="http://www.parts-express.com/pe/showdetl.cfm?&amp;Partnumber=296-434"/>
    <hyperlink ref="E197" r:id="rId188" display="http://www.parts-express.com/pe/showdetl.cfm?&amp;Partnumber=296-600"/>
    <hyperlink ref="E198" r:id="rId189" display="http://www.parts-express.com/pe/showdetl.cfm?&amp;Partnumber=296-603"/>
    <hyperlink ref="E199" r:id="rId190" display="http://www.parts-express.com/pe/showdetl.cfm?&amp;Partnumber=296-608"/>
    <hyperlink ref="E200" r:id="rId191" display="http://www.parts-express.com/pe/showdetl.cfm?&amp;Partnumber=296-616"/>
    <hyperlink ref="E201" r:id="rId192" display="http://www.parts-express.com/pe/showdetl.cfm?&amp;Partnumber=296-624"/>
    <hyperlink ref="E202" r:id="rId193" display="http://www.parts-express.com/pe/showdetl.cfm?&amp;Partnumber=297-030"/>
    <hyperlink ref="E203" r:id="rId194" display="http://www.parts-express.com/pe/showdetl.cfm?&amp;Partnumber=297-040"/>
    <hyperlink ref="E204" r:id="rId195" display="http://www.parts-express.com/pe/showdetl.cfm?&amp;Partnumber=297-045"/>
    <hyperlink ref="E205" r:id="rId196" display="http://www.parts-express.com/pe/showdetl.cfm?&amp;Partnumber=297-066"/>
    <hyperlink ref="E206" r:id="rId197" display="http://www.parts-express.com/pe/showdetl.cfm?&amp;Partnumber=297-114"/>
    <hyperlink ref="E207" r:id="rId198" display="http://www.parts-express.com/pe/showdetl.cfm?&amp;Partnumber=297-120"/>
    <hyperlink ref="E208" r:id="rId199" display="http://www.parts-express.com/pe/showdetl.cfm?&amp;Partnumber=297-122"/>
    <hyperlink ref="E209" r:id="rId200" display="http://www.parts-express.com/pe/showdetl.cfm?&amp;Partnumber=297-123"/>
    <hyperlink ref="E210" r:id="rId201" display="http://www.parts-express.com/pe/showdetl.cfm?&amp;Partnumber=297-124"/>
    <hyperlink ref="E211" r:id="rId202" display="http://www.parts-express.com/pe/showdetl.cfm?&amp;Partnumber=297-125"/>
    <hyperlink ref="E212" r:id="rId203" display="http://www.parts-express.com/pe/showdetl.cfm?&amp;Partnumber=297-130"/>
    <hyperlink ref="E213" r:id="rId204" display="http://www.parts-express.com/pe/showdetl.cfm?&amp;Partnumber=297-132"/>
    <hyperlink ref="E214" r:id="rId205" display="http://www.parts-express.com/pe/showdetl.cfm?&amp;Partnumber=297-262"/>
    <hyperlink ref="E215" r:id="rId206" display="http://www.parts-express.com/pe/showdetl.cfm?&amp;Partnumber=297-264"/>
    <hyperlink ref="E216" r:id="rId207" display="http://www.parts-express.com/pe/showdetl.cfm?&amp;Partnumber=297-290"/>
    <hyperlink ref="E217" r:id="rId208" display="http://www.parts-express.com/pe/showdetl.cfm?&amp;Partnumber=297-292"/>
    <hyperlink ref="E218" r:id="rId209" display="http://www.parts-express.com/pe/showdetl.cfm?&amp;Partnumber=297-295"/>
    <hyperlink ref="E219" r:id="rId210" display="http://www.parts-express.com/pe/showdetl.cfm?&amp;Partnumber=297-297"/>
    <hyperlink ref="E220" r:id="rId211" display="http://www.parts-express.com/pe/showdetl.cfm?&amp;Partnumber=297-420"/>
    <hyperlink ref="E221" r:id="rId212" display="http://www.parts-express.com/pe/showdetl.cfm?&amp;Partnumber=297-429"/>
    <hyperlink ref="E222" r:id="rId213" display="http://www.parts-express.com/pe/showdetl.cfm?&amp;Partnumber=297-434"/>
    <hyperlink ref="E223" r:id="rId214" display="http://www.parts-express.com/pe/showdetl.cfm?&amp;Partnumber=297-435"/>
    <hyperlink ref="E224" r:id="rId215" display="http://www.parts-express.com/pe/showdetl.cfm?&amp;Partnumber=297-436"/>
    <hyperlink ref="E225" r:id="rId216" display="http://www.parts-express.com/pe/showdetl.cfm?&amp;Partnumber=297-437"/>
    <hyperlink ref="E226" r:id="rId217" display="http://www.parts-express.com/pe/showdetl.cfm?&amp;Partnumber=297-439"/>
    <hyperlink ref="E227" r:id="rId218" display="http://www.parts-express.com/pe/showdetl.cfm?&amp;Partnumber=297-440"/>
    <hyperlink ref="E228" r:id="rId219" display="http://www.parts-express.com/pe/showdetl.cfm?&amp;Partnumber=297-441"/>
    <hyperlink ref="E229" r:id="rId220" display="http://www.parts-express.com/pe/showdetl.cfm?&amp;Partnumber=297-442"/>
    <hyperlink ref="E230" r:id="rId221" display="http://www.parts-express.com/pe/showdetl.cfm?&amp;Partnumber=297-445"/>
    <hyperlink ref="E231" r:id="rId222" display="http://www.parts-express.com/pe/showdetl.cfm?&amp;Partnumber=297-446"/>
    <hyperlink ref="E232" r:id="rId223" display="http://www.parts-express.com/pe/showdetl.cfm?&amp;Partnumber=297-447"/>
    <hyperlink ref="E233" r:id="rId224" display="http://www.parts-express.com/pe/showdetl.cfm?&amp;Partnumber=297-449"/>
    <hyperlink ref="E234" r:id="rId225" display="http://www.parts-express.com/pe/showdetl.cfm?&amp;Partnumber=297-450"/>
    <hyperlink ref="E235" r:id="rId226" display="http://www.parts-express.com/pe/showdetl.cfm?&amp;Partnumber=297-453"/>
    <hyperlink ref="E236" r:id="rId227" display="http://www.parts-express.com/pe/showdetl.cfm?&amp;Partnumber=297-460"/>
    <hyperlink ref="E237" r:id="rId228" display="http://www.parts-express.com/pe/showdetl.cfm?&amp;Partnumber=297-455"/>
    <hyperlink ref="E239" r:id="rId229" display="http://www.parts-express.com/pe/showdetl.cfm?&amp;Partnumber=264-334"/>
    <hyperlink ref="E240" r:id="rId230" display="http://www.parts-express.com/pe/showdetl.cfm?&amp;Partnumber=264-338"/>
    <hyperlink ref="E241" r:id="rId231" display="http://www.parts-express.com/pe/showdetl.cfm?&amp;Partnumber=264-370"/>
    <hyperlink ref="E242" r:id="rId232" display="http://www.parts-express.com/pe/showdetl.cfm?&amp;Partnumber=264-387"/>
    <hyperlink ref="E243" r:id="rId233" display="http://www.parts-express.com/pe/showdetl.cfm?&amp;Partnumber=264-388"/>
    <hyperlink ref="E244" r:id="rId234" display="http://www.parts-express.com/pe/showdetl.cfm?&amp;Partnumber=264-391"/>
    <hyperlink ref="E245" r:id="rId235" display="http://www.parts-express.com/pe/showdetl.cfm?&amp;Partnumber=264-393"/>
    <hyperlink ref="E246" r:id="rId236" display="http://www.parts-express.com/pe/showdetl.cfm?&amp;Partnumber=264-394"/>
    <hyperlink ref="E247" r:id="rId237" display="http://www.parts-express.com/pe/showdetl.cfm?&amp;Partnumber=264-395"/>
    <hyperlink ref="E248" r:id="rId238" display="http://www.parts-express.com/pe/showdetl.cfm?&amp;Partnumber=264-396"/>
    <hyperlink ref="E249" r:id="rId239" display="http://www.parts-express.com/pe/showdetl.cfm?&amp;Partnumber=264-422"/>
    <hyperlink ref="E250" r:id="rId240" display="http://www.parts-express.com/pe/showdetl.cfm?&amp;Partnumber=264-424"/>
    <hyperlink ref="E251" r:id="rId241" display="http://www.parts-express.com/pe/showdetl.cfm?&amp;Partnumber=264-440"/>
    <hyperlink ref="E252" r:id="rId242" display="http://www.parts-express.com/pe/showdetl.cfm?&amp;Partnumber=290-290"/>
    <hyperlink ref="E253" r:id="rId243" display="http://www.parts-express.com/pe/showdetl.cfm?&amp;Partnumber=290-292"/>
    <hyperlink ref="E254" r:id="rId244" display="http://www.parts-express.com/pe/showdetl.cfm?&amp;Partnumber=290-294"/>
    <hyperlink ref="E255" r:id="rId245" display="http://www.parts-express.com/pe/showdetl.cfm?&amp;Partnumber=290-296"/>
    <hyperlink ref="E256" r:id="rId246" display="http://www.parts-express.com/pe/showdetl.cfm?&amp;Partnumber=290-379"/>
    <hyperlink ref="E257" r:id="rId247" display="http://www.parts-express.com/pe/showdetl.cfm?&amp;Partnumber=290-380"/>
    <hyperlink ref="E258" r:id="rId248" display="http://www.parts-express.com/pe/showdetl.cfm?&amp;Partnumber=290-382"/>
    <hyperlink ref="E259" r:id="rId249" display="http://www.parts-express.com/pe/showdetl.cfm?&amp;Partnumber=290-384"/>
    <hyperlink ref="E260" r:id="rId250" display="http://www.parts-express.com/pe/showdetl.cfm?&amp;Partnumber=290-386"/>
    <hyperlink ref="E261" r:id="rId251" display="http://www.parts-express.com/pe/showdetl.cfm?&amp;Partnumber=290-390"/>
    <hyperlink ref="E262" r:id="rId252" display="http://www.parts-express.com/pe/showdetl.cfm?&amp;Partnumber=290-392"/>
    <hyperlink ref="E263" r:id="rId253" display="http://www.parts-express.com/pe/showdetl.cfm?&amp;Partnumber=290-394"/>
    <hyperlink ref="E264" r:id="rId254" display="http://www.parts-express.com/pe/showdetl.cfm?&amp;Partnumber=290-395"/>
    <hyperlink ref="E265" r:id="rId255" display="http://www.parts-express.com/pe/showdetl.cfm?&amp;Partnumber=290-397"/>
    <hyperlink ref="E266" r:id="rId256" display="http://www.parts-express.com/pe/showdetl.cfm?&amp;Partnumber=290-398"/>
    <hyperlink ref="E267" r:id="rId257" display="http://www.parts-express.com/pe/showdetl.cfm?&amp;Partnumber=290-401"/>
    <hyperlink ref="E268" r:id="rId258" display="http://www.parts-express.com/pe/showdetl.cfm?&amp;Partnumber=290-403"/>
    <hyperlink ref="E269" r:id="rId259" display="http://www.parts-express.com/pe/showdetl.cfm?&amp;Partnumber=290-404"/>
    <hyperlink ref="E270" r:id="rId260" display="http://www.parts-express.com/pe/showdetl.cfm?&amp;Partnumber=290-405"/>
    <hyperlink ref="E271" r:id="rId261" display="http://www.parts-express.com/pe/showdetl.cfm?&amp;Partnumber=290-406"/>
    <hyperlink ref="E272" r:id="rId262" display="http://www.parts-express.com/pe/showdetl.cfm?&amp;Partnumber=290-407"/>
    <hyperlink ref="E273" r:id="rId263" display="http://www.parts-express.com/pe/showdetl.cfm?&amp;Partnumber=290-408"/>
    <hyperlink ref="E274" r:id="rId264" display="http://www.parts-express.com/pe/showdetl.cfm?&amp;Partnumber=290-409"/>
    <hyperlink ref="E275" r:id="rId265" display="http://www.parts-express.com/pe/showdetl.cfm?&amp;Partnumber=290-410"/>
    <hyperlink ref="E276" r:id="rId266" display="http://www.parts-express.com/pe/showdetl.cfm?&amp;Partnumber=290-412"/>
    <hyperlink ref="E277" r:id="rId267" display="http://www.parts-express.com/pe/showdetl.cfm?&amp;Partnumber=290-413"/>
    <hyperlink ref="E278" r:id="rId268" display="http://www.parts-express.com/pe/showdetl.cfm?&amp;Partnumber=290-414"/>
    <hyperlink ref="E279" r:id="rId269" display="http://www.parts-express.com/pe/showdetl.cfm?&amp;Partnumber=290-415"/>
    <hyperlink ref="E280" r:id="rId270" display="http://www.parts-express.com/pe/showdetl.cfm?&amp;Partnumber=290-417"/>
    <hyperlink ref="E281" r:id="rId271" display="http://www.parts-express.com/pe/showdetl.cfm?&amp;Partnumber=290-418"/>
    <hyperlink ref="E282" r:id="rId272" display="http://www.parts-express.com/pe/showdetl.cfm?&amp;Partnumber=290-419"/>
    <hyperlink ref="E283" r:id="rId273" display="http://www.parts-express.com/pe/showdetl.cfm?&amp;Partnumber=290-420"/>
    <hyperlink ref="E284" r:id="rId274" display="http://www.parts-express.com/pe/showdetl.cfm?&amp;Partnumber=290-422"/>
    <hyperlink ref="E285" r:id="rId275" display="http://www.parts-express.com/pe/showdetl.cfm?&amp;Partnumber=290-424"/>
    <hyperlink ref="E286" r:id="rId276" display="http://www.parts-express.com/pe/showdetl.cfm?&amp;Partnumber=290-426"/>
    <hyperlink ref="E287" r:id="rId277" display="http://www.parts-express.com/pe/showdetl.cfm?&amp;Partnumber=290-427"/>
    <hyperlink ref="E288" r:id="rId278" display="http://www.parts-express.com/pe/showdetl.cfm?&amp;Partnumber=290-428"/>
    <hyperlink ref="E289" r:id="rId279" display="http://www.parts-express.com/pe/showdetl.cfm?&amp;Partnumber=290-429"/>
    <hyperlink ref="E290" r:id="rId280" display="http://www.parts-express.com/pe/showdetl.cfm?&amp;Partnumber=290-430"/>
    <hyperlink ref="E291" r:id="rId281" display="http://www.parts-express.com/pe/showdetl.cfm?&amp;Partnumber=290-434"/>
    <hyperlink ref="E292" r:id="rId282" display="http://www.parts-express.com/pe/showdetl.cfm?&amp;Partnumber=290-436"/>
    <hyperlink ref="E293" r:id="rId283" display="http://www.parts-express.com/pe/showdetl.cfm?&amp;Partnumber=290-454"/>
    <hyperlink ref="E294" r:id="rId284" display="http://www.parts-express.com/pe/showdetl.cfm?&amp;Partnumber=290-456"/>
    <hyperlink ref="E295" r:id="rId285" display="http://www.parts-express.com/pe/showdetl.cfm?&amp;Partnumber=290-458"/>
    <hyperlink ref="E296" r:id="rId286" display="http://www.parts-express.com/pe/showdetl.cfm?&amp;Partnumber=290-459"/>
    <hyperlink ref="E297" r:id="rId287" display="http://www.parts-express.com/pe/showdetl.cfm?&amp;Partnumber=290-460"/>
    <hyperlink ref="E298" r:id="rId288" display="http://www.parts-express.com/pe/showdetl.cfm?&amp;Partnumber=290-464"/>
    <hyperlink ref="E299" r:id="rId289" display="http://www.parts-express.com/pe/showdetl.cfm?&amp;Partnumber=290-466"/>
    <hyperlink ref="E300" r:id="rId290" display="http://www.parts-express.com/pe/showdetl.cfm?&amp;Partnumber=290-468"/>
    <hyperlink ref="E301" r:id="rId291" display="http://www.parts-express.com/pe/showdetl.cfm?&amp;Partnumber=290-500"/>
    <hyperlink ref="E302" r:id="rId292" display="http://www.parts-express.com/pe/showdetl.cfm?&amp;Partnumber=290-502"/>
    <hyperlink ref="E303" r:id="rId293" display="http://www.parts-express.com/pe/showdetl.cfm?&amp;Partnumber=290-504"/>
    <hyperlink ref="E304" r:id="rId294" display="http://www.parts-express.com/pe/showdetl.cfm?&amp;Partnumber=290-507"/>
    <hyperlink ref="E305" r:id="rId295" display="http://www.parts-express.com/pe/showdetl.cfm?&amp;Partnumber=290-510"/>
    <hyperlink ref="E306" r:id="rId296" display="http://www.parts-express.com/pe/showdetl.cfm?&amp;Partnumber=290-512"/>
    <hyperlink ref="E307" r:id="rId297" display="http://www.parts-express.com/pe/showdetl.cfm?&amp;Partnumber=290-514"/>
    <hyperlink ref="E308" r:id="rId298" display="http://www.parts-express.com/pe/showdetl.cfm?&amp;Partnumber=290-517"/>
    <hyperlink ref="E309" r:id="rId299" display="http://www.parts-express.com/pe/showdetl.cfm?&amp;Partnumber=290-518"/>
    <hyperlink ref="E310" r:id="rId300" display="http://www.parts-express.com/pe/showdetl.cfm?&amp;Partnumber=290-542"/>
    <hyperlink ref="E311" r:id="rId301" display="http://www.parts-express.com/pe/showdetl.cfm?&amp;Partnumber=290-570"/>
    <hyperlink ref="E312" r:id="rId302" display="http://www.parts-express.com/pe/showdetl.cfm?&amp;Partnumber=290-575"/>
    <hyperlink ref="E313" r:id="rId303" display="http://www.parts-express.com/pe/showdetl.cfm?&amp;Partnumber=290-577"/>
    <hyperlink ref="E314" r:id="rId304" display="http://www.parts-express.com/pe/showdetl.cfm?&amp;Partnumber=290-578"/>
    <hyperlink ref="E315" r:id="rId305" display="http://www.parts-express.com/pe/showdetl.cfm?&amp;Partnumber=290-579"/>
    <hyperlink ref="E316" r:id="rId306" display="http://www.parts-express.com/pe/showdetl.cfm?&amp;Partnumber=290-589"/>
    <hyperlink ref="E317" r:id="rId307" display="http://www.parts-express.com/pe/showdetl.cfm?&amp;Partnumber=290-590"/>
    <hyperlink ref="E318" r:id="rId308" display="http://www.parts-express.com/pe/showdetl.cfm?&amp;Partnumber=290-591"/>
    <hyperlink ref="E319" r:id="rId309" display="http://www.parts-express.com/pe/showdetl.cfm?&amp;Partnumber=290-593"/>
    <hyperlink ref="E320" r:id="rId310" display="http://www.parts-express.com/pe/showdetl.cfm?&amp;Partnumber=290-595"/>
    <hyperlink ref="E321" r:id="rId311" display="http://www.parts-express.com/pe/showdetl.cfm?&amp;Partnumber=290-597"/>
    <hyperlink ref="E322" r:id="rId312" display="http://www.parts-express.com/pe/showdetl.cfm?&amp;Partnumber=290-598"/>
    <hyperlink ref="E323" r:id="rId313" display="http://www.parts-express.com/pe/showdetl.cfm?&amp;Partnumber=290-680"/>
    <hyperlink ref="E324" r:id="rId314" display="http://www.parts-express.com/pe/showdetl.cfm?&amp;Partnumber=290-682"/>
    <hyperlink ref="E325" r:id="rId315" display="http://www.parts-express.com/pe/showdetl.cfm?&amp;Partnumber=292-202"/>
    <hyperlink ref="E326" r:id="rId316" display="http://www.parts-express.com/pe/showdetl.cfm?&amp;Partnumber=292-210"/>
    <hyperlink ref="E327" r:id="rId317" display="http://www.parts-express.com/pe/showdetl.cfm?&amp;Partnumber=292-212"/>
    <hyperlink ref="E328" r:id="rId318" display="http://www.parts-express.com/pe/showdetl.cfm?&amp;Partnumber=292-214"/>
    <hyperlink ref="E329" r:id="rId319" display="http://www.parts-express.com/pe/showdetl.cfm?&amp;Partnumber=292-216"/>
    <hyperlink ref="E330" r:id="rId320" display="http://www.parts-express.com/pe/showdetl.cfm?&amp;Partnumber=292-218"/>
    <hyperlink ref="E331" r:id="rId321" display="http://www.parts-express.com/pe/showdetl.cfm?&amp;Partnumber=293-674"/>
    <hyperlink ref="E334" r:id="rId322" display="http://www.parts-express.com/pe/showdetl.cfm?&amp;Partnumber=294-305"/>
    <hyperlink ref="E335" r:id="rId323" display="http://www.parts-express.com/pe/showdetl.cfm?&amp;Partnumber=294-307"/>
    <hyperlink ref="E336" r:id="rId324" display="http://www.parts-express.com/pe/showdetl.cfm?&amp;Partnumber=294-309"/>
    <hyperlink ref="E337" r:id="rId325" display="http://www.parts-express.com/pe/showdetl.cfm?&amp;Partnumber=294-311"/>
    <hyperlink ref="E338" r:id="rId326" display="http://www.parts-express.com/pe/showdetl.cfm?&amp;Partnumber=294-313"/>
    <hyperlink ref="E339" r:id="rId327" display="http://www.parts-express.com/pe/showdetl.cfm?&amp;Partnumber=294-315"/>
    <hyperlink ref="E340" r:id="rId328" display="http://www.parts-express.com/pe/showdetl.cfm?&amp;Partnumber=294-317"/>
    <hyperlink ref="E341" r:id="rId329" display="http://www.parts-express.com/pe/showdetl.cfm?&amp;Partnumber=294-460"/>
    <hyperlink ref="E342" r:id="rId330" display="http://www.parts-express.com/pe/showdetl.cfm?&amp;Partnumber=294-470"/>
    <hyperlink ref="E343" r:id="rId331" display="http://www.parts-express.com/pe/showdetl.cfm?&amp;Partnumber=294-472"/>
    <hyperlink ref="E344" r:id="rId332" display="http://www.parts-express.com/pe/showdetl.cfm?&amp;Partnumber=294-480"/>
    <hyperlink ref="E345" r:id="rId333" display="http://www.parts-express.com/pe/showdetl.cfm?&amp;Partnumber=294-570"/>
    <hyperlink ref="E346" r:id="rId334" display="http://www.parts-express.com/pe/showdetl.cfm?&amp;Partnumber=294-572"/>
    <hyperlink ref="E347" r:id="rId335" display="http://www.parts-express.com/pe/showdetl.cfm?&amp;Partnumber=294-574"/>
    <hyperlink ref="E348" r:id="rId336" display="http://www.parts-express.com/pe/showdetl.cfm?&amp;Partnumber=294-645"/>
    <hyperlink ref="E349" r:id="rId337" display="http://www.parts-express.com/pe/showdetl.cfm?&amp;Partnumber=294-647"/>
    <hyperlink ref="E350" r:id="rId338" display="http://www.parts-express.com/pe/showdetl.cfm?&amp;Partnumber=294-648"/>
    <hyperlink ref="E351" r:id="rId339" display="http://www.parts-express.com/pe/showdetl.cfm?&amp;Partnumber=294-649"/>
    <hyperlink ref="E352" r:id="rId340" display="http://www.parts-express.com/pe/showdetl.cfm?&amp;Partnumber=294-650"/>
    <hyperlink ref="E353" r:id="rId341" display="http://www.parts-express.com/pe/showdetl.cfm?&amp;Partnumber=294-651"/>
    <hyperlink ref="E354" r:id="rId342" display="http://www.parts-express.com/pe/showdetl.cfm?&amp;Partnumber=294-652"/>
    <hyperlink ref="E355" r:id="rId343" display="http://www.parts-express.com/pe/showdetl.cfm?&amp;Partnumber=294-653"/>
    <hyperlink ref="E356" r:id="rId344" display="http://www.parts-express.com/pe/showdetl.cfm?&amp;Partnumber=294-654"/>
    <hyperlink ref="E357" r:id="rId345" display="http://www.parts-express.com/pe/showdetl.cfm?&amp;Partnumber=294-658"/>
    <hyperlink ref="E358" r:id="rId346" display="http://www.parts-express.com/pe/showdetl.cfm?&amp;Partnumber=294-659"/>
    <hyperlink ref="E359" r:id="rId347" display="http://www.parts-express.com/pe/showdetl.cfm?&amp;Partnumber=294-660"/>
    <hyperlink ref="E360" r:id="rId348" display="http://www.parts-express.com/pe/showdetl.cfm?&amp;Partnumber=294-663"/>
    <hyperlink ref="E361" r:id="rId349" display="http://www.parts-express.com/pe/showdetl.cfm?&amp;Partnumber=294-665"/>
    <hyperlink ref="E362" r:id="rId350" display="http://www.parts-express.com/pe/showdetl.cfm?&amp;Partnumber=294-667"/>
    <hyperlink ref="E363" r:id="rId351" display="http://www.parts-express.com/pe/showdetl.cfm?&amp;Partnumber=294-669"/>
    <hyperlink ref="E364" r:id="rId352" display="http://www.parts-express.com/pe/showdetl.cfm?&amp;Partnumber=294-670"/>
    <hyperlink ref="E365" r:id="rId353" display="http://www.parts-express.com/pe/showdetl.cfm?&amp;Partnumber=294-671"/>
    <hyperlink ref="E366" r:id="rId354" display="http://www.parts-express.com/pe/showdetl.cfm?&amp;Partnumber=294-673"/>
    <hyperlink ref="E367" r:id="rId355" display="http://www.parts-express.com/pe/showdetl.cfm?&amp;Partnumber=294-675"/>
    <hyperlink ref="E368" r:id="rId356" display="http://www.parts-express.com/pe/showdetl.cfm?&amp;Partnumber=294-676"/>
    <hyperlink ref="E369" r:id="rId357" display="http://www.parts-express.com/pe/showdetl.cfm?&amp;Partnumber=294-677"/>
    <hyperlink ref="E370" r:id="rId358" display="http://www.parts-express.com/pe/showdetl.cfm?&amp;Partnumber=294-678"/>
    <hyperlink ref="E371" r:id="rId359" display="http://www.parts-express.com/pe/showdetl.cfm?&amp;Partnumber=294-679"/>
    <hyperlink ref="E372" r:id="rId360" display="http://www.parts-express.com/pe/showdetl.cfm?&amp;Partnumber=294-680"/>
    <hyperlink ref="E373" r:id="rId361" display="http://www.parts-express.com/pe/showdetl.cfm?&amp;Partnumber=294-681"/>
    <hyperlink ref="E374" r:id="rId362" display="http://www.parts-express.com/pe/showdetl.cfm?&amp;Partnumber=294-682"/>
    <hyperlink ref="E375" r:id="rId363" display="http://www.parts-express.com/pe/showdetl.cfm?&amp;Partnumber=294-683"/>
    <hyperlink ref="E376" r:id="rId364" display="http://www.parts-express.com/pe/showdetl.cfm?&amp;Partnumber=294-685"/>
    <hyperlink ref="E377" r:id="rId365" display="http://www.parts-express.com/pe/showdetl.cfm?&amp;Partnumber=294-686"/>
    <hyperlink ref="E378" r:id="rId366" display="http://www.parts-express.com/pe/showdetl.cfm?&amp;Partnumber=294-689"/>
    <hyperlink ref="E379" r:id="rId367" display="http://www.parts-express.com/pe/showdetl.cfm?&amp;Partnumber=294-694"/>
    <hyperlink ref="E380" r:id="rId368" display="http://www.parts-express.com/pe/showdetl.cfm?&amp;Partnumber=294-695"/>
    <hyperlink ref="E381" r:id="rId369" display="http://www.parts-express.com/pe/showdetl.cfm?&amp;Partnumber=294-828"/>
    <hyperlink ref="E382" r:id="rId370" display="http://www.parts-express.com/pe/showdetl.cfm?&amp;Partnumber=294-830"/>
    <hyperlink ref="E383" r:id="rId371" display="http://www.parts-express.com/pe/showdetl.cfm?&amp;Partnumber=294-832"/>
    <hyperlink ref="E384" r:id="rId372" display="http://www.parts-express.com/pe/showdetl.cfm?&amp;Partnumber=294-834"/>
    <hyperlink ref="E385" r:id="rId373" display="http://www.parts-express.com/pe/showdetl.cfm?&amp;Partnumber=294-836"/>
    <hyperlink ref="E386" r:id="rId374" display="http://www.parts-express.com/pe/showdetl.cfm?&amp;Partnumber=294-840"/>
    <hyperlink ref="E387" r:id="rId375" display="http://www.parts-express.com/pe/showdetl.cfm?&amp;Partnumber=294-842"/>
    <hyperlink ref="E388" r:id="rId376" display="http://www.parts-express.com/pe/showdetl.cfm?&amp;Partnumber=294-844"/>
    <hyperlink ref="E389" r:id="rId377" display="http://www.parts-express.com/pe/showdetl.cfm?&amp;Partnumber=294-848"/>
    <hyperlink ref="E390" r:id="rId378" display="http://www.parts-express.com/pe/showdetl.cfm?&amp;Partnumber=294-854"/>
    <hyperlink ref="E391" r:id="rId379" display="http://www.parts-express.com/pe/showdetl.cfm?&amp;Partnumber=294-860"/>
    <hyperlink ref="E392" r:id="rId380" display="http://www.parts-express.com/pe/showdetl.cfm?&amp;Partnumber=294-862"/>
    <hyperlink ref="E393" r:id="rId381" display="http://www.parts-express.com/pe/showdetl.cfm?&amp;Partnumber=294-864"/>
    <hyperlink ref="E394" r:id="rId382" display="http://www.parts-express.com/pe/showdetl.cfm?&amp;Partnumber=294-866"/>
    <hyperlink ref="E395" r:id="rId383" display="http://www.parts-express.com/pe/showdetl.cfm?&amp;Partnumber=294-868"/>
    <hyperlink ref="E396" r:id="rId384" display="http://www.parts-express.com/pe/showdetl.cfm?&amp;Partnumber=294-880"/>
    <hyperlink ref="E397" r:id="rId385" display="http://www.parts-express.com/pe/showdetl.cfm?&amp;Partnumber=294-884"/>
    <hyperlink ref="E398" r:id="rId386" display="http://www.parts-express.com/pe/showdetl.cfm?&amp;Partnumber=294-886"/>
    <hyperlink ref="E399" r:id="rId387" display="http://www.parts-express.com/pe/showdetl.cfm?&amp;Partnumber=294-890"/>
    <hyperlink ref="E400" r:id="rId388" display="http://www.parts-express.com/pe/showdetl.cfm?&amp;Partnumber=294-895"/>
    <hyperlink ref="E401" r:id="rId389" display="http://www.parts-express.com/pe/showdetl.cfm?&amp;Partnumber=295-010"/>
    <hyperlink ref="E402" r:id="rId390" display="http://www.parts-express.com/pe/showdetl.cfm?&amp;Partnumber=295-015"/>
    <hyperlink ref="E403" r:id="rId391" display="http://www.parts-express.com/pe/showdetl.cfm?&amp;Partnumber=295-020"/>
    <hyperlink ref="E404" r:id="rId392" display="http://www.parts-express.com/pe/showdetl.cfm?&amp;Partnumber=295-030"/>
    <hyperlink ref="E405" r:id="rId393" display="http://www.parts-express.com/pe/showdetl.cfm?&amp;Partnumber=295-032"/>
    <hyperlink ref="E406" r:id="rId394" display="http://www.parts-express.com/pe/showdetl.cfm?&amp;Partnumber=295-034"/>
    <hyperlink ref="E407" r:id="rId395" display="http://www.parts-express.com/pe/showdetl.cfm?&amp;Partnumber=295-036"/>
    <hyperlink ref="E238" r:id="rId396" display="http://www.parts-express.com/pe/showdetl.cfm?&amp;Partnumber=264-330"/>
    <hyperlink ref="E408" r:id="rId397" display="http://www.parts-express.com/pe/showdetl.cfm?&amp;Partnumber=264-1116"/>
    <hyperlink ref="E409" r:id="rId398" display="http://www.parts-express.com/pe/showdetl.cfm?&amp;Partnumber=264-855"/>
    <hyperlink ref="E410" r:id="rId399" display="http://www.parts-express.com/pe/showdetl.cfm?&amp;Partnumber=264-896"/>
    <hyperlink ref="E411" r:id="rId400" display="http://www.parts-express.com/pe/showdetl.cfm?&amp;Partnumber=264-907"/>
    <hyperlink ref="E412" r:id="rId401" display="http://www.parts-express.com/pe/showdetl.cfm?&amp;Partnumber=293-480"/>
    <hyperlink ref="E413" r:id="rId402" display="http://www.parts-express.com/pe/showdetl.cfm?&amp;Partnumber=295-404"/>
    <hyperlink ref="E414" r:id="rId403" display="http://www.parts-express.com/pe/showdetl.cfm?&amp;Partnumber=295-414"/>
    <hyperlink ref="E415" r:id="rId404" display="http://www.parts-express.com/pe/showdetl.cfm?&amp;Partnumber=295-420"/>
    <hyperlink ref="E417" r:id="rId405" display="http://www.mcmelectronics.com/product/55-2805"/>
    <hyperlink ref="E418" r:id="rId406" display="http://www.mcmelectronics.com/product/55-2810"/>
    <hyperlink ref="E419" r:id="rId407" display="http://www.mcmelectronics.com/product/55-2820"/>
    <hyperlink ref="E420" r:id="rId408" display="http://www.mcmelectronics.com/product/55-2830"/>
    <hyperlink ref="E421" r:id="rId409" display="http://www.mcmelectronics.com/product/55-2835"/>
    <hyperlink ref="E422" r:id="rId410" display="http://www.mcmelectronics.com/product/55-2845"/>
    <hyperlink ref="E423" r:id="rId411" display="http://www.mcmelectronics.com/product/55-2850"/>
    <hyperlink ref="E424" r:id="rId412" display="http://www.mcmelectronics.com/product/55-2855"/>
    <hyperlink ref="E425" r:id="rId413" display="http://www.mcmelectronics.com/product/55-2860"/>
    <hyperlink ref="E426" r:id="rId414" display="http://www.mcmelectronics.com/product/55-2865"/>
    <hyperlink ref="E427" r:id="rId415" display="http://www.mcmelectronics.com/product/55-2870"/>
    <hyperlink ref="E428" r:id="rId416" display="http://www.mcmelectronics.com/product/55-2875"/>
    <hyperlink ref="E429" r:id="rId417" display="http://www.mcmelectronics.com/product/55-3100"/>
    <hyperlink ref="E430" r:id="rId418" display="http://www.mcmelectronics.com/product/55-3105"/>
    <hyperlink ref="E431" r:id="rId419" display="http://www.mcmelectronics.com/product/55-3110"/>
    <hyperlink ref="E432" r:id="rId420" display="http://www.mcmelectronics.com/product/55-3120"/>
    <hyperlink ref="E433" r:id="rId421" display="http://www.mcmelectronics.com/product/55-3125"/>
    <hyperlink ref="E434" r:id="rId422" display="http://www.mcmelectronics.com/product/55-3130"/>
    <hyperlink ref="E435" r:id="rId423" display="http://www.mcmelectronics.com/product/55-3135"/>
    <hyperlink ref="E436" r:id="rId424" display="http://www.mcmelectronics.com/product/55-3140"/>
    <hyperlink ref="E437" r:id="rId425" display="http://www.mcmelectronics.com/product/55-3165"/>
    <hyperlink ref="E438" r:id="rId426" display="http://www.mcmelectronics.com/product/55-3170"/>
    <hyperlink ref="E439" r:id="rId427" display="http://www.mcmelectronics.com/product/55-3175"/>
    <hyperlink ref="E440" r:id="rId428" display="http://www.mcmelectronics.com/product/55-3180"/>
    <hyperlink ref="E441" r:id="rId429" display="http://www.mcmelectronics.com/product/55-3250"/>
    <hyperlink ref="E442" r:id="rId430" display="http://www.mcmelectronics.com/product/55-3255"/>
    <hyperlink ref="E443" r:id="rId431" display="http://www.mcmelectronics.com/product/55-3260"/>
    <hyperlink ref="E444" r:id="rId432" display="http://www.mcmelectronics.com/product/55-3265"/>
    <hyperlink ref="E445" r:id="rId433" display="http://www.mcmelectronics.com/product/55-3270"/>
    <hyperlink ref="E446" r:id="rId434" display="http://www.mcmelectronics.com/product/55-3275"/>
    <hyperlink ref="E447" r:id="rId435" display="http://www.mcmelectronics.com/product/55-3280"/>
    <hyperlink ref="E448" r:id="rId436" display="http://www.mcmelectronics.com/product/55-1906"/>
    <hyperlink ref="E449" r:id="rId437" display="http://www.mcmelectronics.com/product/55-1907"/>
    <hyperlink ref="E450" r:id="rId438" display="http://www.mcmelectronics.com/product/55-1908"/>
    <hyperlink ref="E451" r:id="rId439" display="http://www.mcmelectronics.com/product/55-1170"/>
    <hyperlink ref="E452" r:id="rId440" display="http://www.mcmelectronics.com/product/55-1185"/>
    <hyperlink ref="E453" r:id="rId441" display="http://www.mcmelectronics.com/product/55-1190"/>
    <hyperlink ref="E454" r:id="rId442" display="http://www.mcmelectronics.com/product/55-1195"/>
    <hyperlink ref="E455" r:id="rId443" display="http://www.mcmelectronics.com/product/55-1205"/>
    <hyperlink ref="E456" r:id="rId444" display="http://www.mcmelectronics.com/product/55-1215"/>
    <hyperlink ref="E457" r:id="rId445" display="http://www.mcmelectronics.com/product/55-1220"/>
    <hyperlink ref="E458" r:id="rId446" display="http://www.mcmelectronics.com/product/55-1240"/>
    <hyperlink ref="E459" r:id="rId447" display="http://www.mcmelectronics.com/product/55-1250"/>
    <hyperlink ref="E460" r:id="rId448" display="http://www.mcmelectronics.com/product/55-1255"/>
    <hyperlink ref="E461" r:id="rId449" display="http://www.mcmelectronics.com/product/55-1295"/>
    <hyperlink ref="E462" r:id="rId450" display="http://www.mcmelectronics.com/product/55-1300"/>
    <hyperlink ref="E463" r:id="rId451" display="http://www.mcmelectronics.com/product/55-1305"/>
    <hyperlink ref="E464" r:id="rId452" display="http://www.mcmelectronics.com/product/55-1455"/>
    <hyperlink ref="E465" r:id="rId453" display="http://www.mcmelectronics.com/product/55-1465"/>
    <hyperlink ref="E466" r:id="rId454" display="http://www.mcmelectronics.com/product/55-1515"/>
    <hyperlink ref="E467" r:id="rId455" display="http://www.mcmelectronics.com/product/55-1520"/>
    <hyperlink ref="E468" r:id="rId456" display="http://www.mcmelectronics.com/product/55-1525"/>
    <hyperlink ref="E469" r:id="rId457" display="http://www.mcmelectronics.com/product/55-1545"/>
    <hyperlink ref="E470" r:id="rId458" display="http://www.mcmelectronics.com/product/55-1550"/>
    <hyperlink ref="E471" r:id="rId459" display="http://www.mcmelectronics.com/product/55-1555"/>
    <hyperlink ref="E472" r:id="rId460" display="http://www.mcmelectronics.com/product/55-1595"/>
    <hyperlink ref="E473" r:id="rId461" display="http://www.mcmelectronics.com/product/55-1600"/>
    <hyperlink ref="E474" r:id="rId462" display="http://www.mcmelectronics.com/product/55-1605"/>
    <hyperlink ref="E475" r:id="rId463" display="http://www.mcmelectronics.com/product/55-1732"/>
    <hyperlink ref="E476" r:id="rId464" display="http://www.mcmelectronics.com/product/55-1853"/>
    <hyperlink ref="E477" r:id="rId465" display="http://www.mcmelectronics.com/product/55-1855"/>
    <hyperlink ref="E478" r:id="rId466" display="http://www.mcmelectronics.com/product/55-1856"/>
    <hyperlink ref="E479" r:id="rId467" display="http://www.mcmelectronics.com/product/55-1860"/>
    <hyperlink ref="E480" r:id="rId468" display="http://www.mcmelectronics.com/product/55-1862"/>
    <hyperlink ref="E481" r:id="rId469" display="http://www.mcmelectronics.com/product/55-1870"/>
    <hyperlink ref="E482" r:id="rId470" display="http://www.mcmelectronics.com/product/55-1875"/>
    <hyperlink ref="E483" r:id="rId471" display="http://www.mcmelectronics.com/product/55-1880"/>
    <hyperlink ref="E484" r:id="rId472" display="http://www.mcmelectronics.com/product/55-1950"/>
    <hyperlink ref="E485" r:id="rId473" display="http://www.mcmelectronics.com/product/55-2421"/>
    <hyperlink ref="E486" r:id="rId474" display="http://www.mcmelectronics.com/product/55-2669"/>
    <hyperlink ref="E487" r:id="rId475" display="http://www.mcmelectronics.com/product/55-2950"/>
    <hyperlink ref="E488" r:id="rId476" display="http://www.mcmelectronics.com/product/55-2951"/>
    <hyperlink ref="E489" r:id="rId477" display="http://www.mcmelectronics.com/product/55-2952"/>
    <hyperlink ref="E490" r:id="rId478" display="http://www.mcmelectronics.com/product/55-2953"/>
    <hyperlink ref="E491" r:id="rId479" display="http://www.mcmelectronics.com/product/55-2954"/>
    <hyperlink ref="E492" r:id="rId480" display="http://www.mcmelectronics.com/product/55-2960"/>
    <hyperlink ref="E493" r:id="rId481" display="http://www.mcmelectronics.com/product/55-2961"/>
    <hyperlink ref="E494" r:id="rId482" display="http://www.mcmelectronics.com/product/55-2962"/>
    <hyperlink ref="E495" r:id="rId483" display="http://www.mcmelectronics.com/product/55-2963"/>
    <hyperlink ref="E496" r:id="rId484" display="http://www.mcmelectronics.com/product/55-2964"/>
    <hyperlink ref="E497" r:id="rId485" display="http://www.mcmelectronics.com/product/55-2970"/>
    <hyperlink ref="E498" r:id="rId486" display="http://www.mcmelectronics.com/product/55-2971"/>
    <hyperlink ref="E499" r:id="rId487" display="http://www.mcmelectronics.com/product/55-2972"/>
    <hyperlink ref="E500" r:id="rId488" display="http://www.mcmelectronics.com/product/55-2973"/>
    <hyperlink ref="E501" r:id="rId489" display="http://www.mcmelectronics.com/product/55-2974"/>
    <hyperlink ref="E502" r:id="rId490" display="http://www.mcmelectronics.com/product/55-2981"/>
    <hyperlink ref="E503" r:id="rId491" display="http://www.mcmelectronics.com/product/55-2982"/>
    <hyperlink ref="E504" r:id="rId492" display="http://www.mcmelectronics.com/product/55-2983"/>
    <hyperlink ref="E505" r:id="rId493" display="http://www.mcmelectronics.com/product/55-2984"/>
    <hyperlink ref="E506" r:id="rId494" display="http://www.mcmelectronics.com/product/55-2985"/>
    <hyperlink ref="E507" r:id="rId495" display="http://www.mcmelectronics.com/product/55-3185"/>
    <hyperlink ref="E508" r:id="rId496" display="http://www.mcmelectronics.com/product/55-3190"/>
    <hyperlink ref="E509" r:id="rId497" display="http://www.mcmelectronics.com/product/55-3550"/>
    <hyperlink ref="E510" r:id="rId498" display="http://www.mcmelectronics.com/product/55-3840"/>
    <hyperlink ref="E511" r:id="rId499" display="http://www.mcmelectronics.com/product/55-3853"/>
    <hyperlink ref="E512" r:id="rId500" display="http://www.mcmelectronics.com/product/55-3862"/>
    <hyperlink ref="E513" r:id="rId501" display="http://www.mcmelectronics.com/product/55-3870"/>
    <hyperlink ref="E514" r:id="rId502" display="http://www.mcmelectronics.com/product/55-2350"/>
    <hyperlink ref="E515" r:id="rId503" display="http://www.mcmelectronics.com/product/55-2351"/>
    <hyperlink ref="E516" r:id="rId504" display="http://www.mcmelectronics.com/product/55-2352"/>
    <hyperlink ref="E517" r:id="rId505" display="http://www.mcmelectronics.com/product/55-2353"/>
    <hyperlink ref="E518" r:id="rId506" display="http://www.mcmelectronics.com/product/55-2354"/>
    <hyperlink ref="E519" r:id="rId507" display="http://www.mcmelectronics.com/product/55-2355"/>
    <hyperlink ref="E520" r:id="rId508" display="http://www.mcmelectronics.com/product/55-2360"/>
    <hyperlink ref="E521" r:id="rId509" display="http://www.mcmelectronics.com/product/55-2361"/>
    <hyperlink ref="E522" r:id="rId510" display="http://www.mcmelectronics.com/product/55-2362"/>
    <hyperlink ref="E523" r:id="rId511" display="http://www.mcmelectronics.com/product/55-2364"/>
    <hyperlink ref="E524" r:id="rId512" display="http://www.mcmelectronics.com/product/55-2365"/>
    <hyperlink ref="E525" r:id="rId513" display="http://www.mcmelectronics.com/product/55-2366"/>
    <hyperlink ref="E526" r:id="rId514" display="http://www.mcmelectronics.com/product/55-2690"/>
    <hyperlink ref="E527" r:id="rId515" display="http://www.mcmelectronics.com/product/55-2691"/>
    <hyperlink ref="E528" r:id="rId516" display="http://www.mcmelectronics.com/product/55-2695"/>
    <hyperlink ref="E529" r:id="rId517" display="http://www.mcmelectronics.com/product/55-2696"/>
    <hyperlink ref="E530" r:id="rId518" display="http://www.mcmelectronics.com/product/55-2770"/>
    <hyperlink ref="E531" r:id="rId519" display="http://www.mcmelectronics.com/product/55-2775"/>
    <hyperlink ref="E532" r:id="rId520" display="http://www.mcmelectronics.com/product/55-2780"/>
    <hyperlink ref="E533" r:id="rId521" display="http://www.mcmelectronics.com/product/55-3003"/>
    <hyperlink ref="E534" r:id="rId522" display="http://www.mcmelectronics.com/product/55-3004"/>
    <hyperlink ref="E535" r:id="rId523" display="http://www.mcmelectronics.com/product/55-3005"/>
    <hyperlink ref="E536" r:id="rId524" display="http://www.mcmelectronics.com/product/55-3010"/>
    <hyperlink ref="E537" r:id="rId525" display="http://www.mcmelectronics.com/product/55-3011"/>
    <hyperlink ref="E538" r:id="rId526" display="http://www.mcmelectronics.com/product/55-3015"/>
    <hyperlink ref="E539" r:id="rId527" display="http://www.mcmelectronics.com/product/55-3020"/>
    <hyperlink ref="E540" r:id="rId528" display="http://www.mcmelectronics.com/product/55-3021"/>
    <hyperlink ref="E541" r:id="rId529" display="http://www.mcmelectronics.com/product/55-3022"/>
    <hyperlink ref="E542" r:id="rId530" display="http://www.mcmelectronics.com/product/55-2370"/>
    <hyperlink ref="E543" r:id="rId531" display="http://www.mcmelectronics.com/product/55-2371"/>
    <hyperlink ref="E544" r:id="rId532" display="http://www.mcmelectronics.com/product/55-2372"/>
    <hyperlink ref="E545" r:id="rId533" display="http://www.mcmelectronics.com/product/55-2373"/>
    <hyperlink ref="E546" r:id="rId534" display="http://www.mcmelectronics.com/product/55-2516"/>
    <hyperlink ref="E547" r:id="rId535" display="http://www.mcmelectronics.com/product/55-2517"/>
    <hyperlink ref="E548" r:id="rId536" display="http://www.mcmelectronics.com/product/55-2520"/>
    <hyperlink ref="E549" r:id="rId537" display="http://www.mcmelectronics.com/product/55-2631"/>
    <hyperlink ref="E550" r:id="rId538" display="http://www.mcmelectronics.com/product/55-2633"/>
    <hyperlink ref="E551" r:id="rId539" display="http://www.mcmelectronics.com/product/55-2635"/>
    <hyperlink ref="E552" r:id="rId540" display="http://www.mcmelectronics.com/product/55-3305"/>
    <hyperlink ref="E553" r:id="rId541" display="http://www.mcmelectronics.com/product/55-3310"/>
    <hyperlink ref="E554" r:id="rId542" display="http://www.mcmelectronics.com/product/55-3320"/>
    <hyperlink ref="E555" r:id="rId543" display="http://www.mcmelectronics.com/product/55-3325"/>
    <hyperlink ref="E556" r:id="rId544" display="http://www.mcmelectronics.com/product/55-3340"/>
    <hyperlink ref="E557" r:id="rId545" display="http://www.mcmelectronics.com/product/55-3345"/>
    <hyperlink ref="E558" r:id="rId546" display="http://www.mcmelectronics.com/product/55-3350"/>
    <hyperlink ref="E559" r:id="rId547" display="http://www.mcmelectronics.com/product/55-3355"/>
    <hyperlink ref="E560" r:id="rId548" display="http://www.mcmelectronics.com/product/55-3360"/>
    <hyperlink ref="E416" r:id="rId549" display="http://www.mcmelectronics.com/product/55-2800"/>
    <hyperlink ref="E561" r:id="rId550"/>
    <hyperlink ref="E562" r:id="rId551"/>
    <hyperlink ref="E563" r:id="rId552"/>
    <hyperlink ref="E564" r:id="rId553"/>
    <hyperlink ref="E565" r:id="rId554"/>
    <hyperlink ref="E566" r:id="rId555"/>
    <hyperlink ref="E567" r:id="rId556"/>
    <hyperlink ref="E568" r:id="rId557"/>
    <hyperlink ref="E569" r:id="rId558"/>
    <hyperlink ref="E570" r:id="rId559"/>
    <hyperlink ref="E571" r:id="rId560"/>
    <hyperlink ref="E572" r:id="rId561"/>
    <hyperlink ref="E573" r:id="rId562"/>
    <hyperlink ref="E574" r:id="rId563"/>
    <hyperlink ref="E575" r:id="rId564"/>
    <hyperlink ref="E576" r:id="rId565"/>
    <hyperlink ref="E577" r:id="rId566"/>
    <hyperlink ref="E578" r:id="rId567"/>
    <hyperlink ref="E579" r:id="rId568"/>
    <hyperlink ref="E580" r:id="rId569"/>
    <hyperlink ref="E581" r:id="rId570"/>
    <hyperlink ref="E582" r:id="rId571"/>
    <hyperlink ref="E583" r:id="rId572"/>
    <hyperlink ref="E584" r:id="rId573"/>
    <hyperlink ref="E585" r:id="rId574"/>
    <hyperlink ref="E586" r:id="rId575"/>
    <hyperlink ref="E587" r:id="rId576"/>
    <hyperlink ref="E588" r:id="rId577"/>
    <hyperlink ref="E589" r:id="rId578"/>
    <hyperlink ref="E590" r:id="rId579"/>
    <hyperlink ref="E591" r:id="rId580"/>
    <hyperlink ref="E592" r:id="rId581"/>
    <hyperlink ref="E593" r:id="rId582"/>
    <hyperlink ref="E594" r:id="rId583"/>
    <hyperlink ref="E595" r:id="rId584"/>
    <hyperlink ref="E596" r:id="rId585"/>
    <hyperlink ref="E597" r:id="rId586"/>
    <hyperlink ref="E598" r:id="rId587"/>
    <hyperlink ref="E599" r:id="rId588"/>
    <hyperlink ref="E600" r:id="rId589"/>
    <hyperlink ref="E601" r:id="rId590"/>
    <hyperlink ref="E602" r:id="rId591"/>
    <hyperlink ref="E603" r:id="rId592"/>
    <hyperlink ref="E604" r:id="rId593"/>
    <hyperlink ref="E605" r:id="rId594"/>
    <hyperlink ref="E606" r:id="rId595"/>
    <hyperlink ref="E607" r:id="rId596"/>
    <hyperlink ref="E608" r:id="rId597"/>
    <hyperlink ref="E609" r:id="rId598"/>
    <hyperlink ref="E610" r:id="rId599"/>
    <hyperlink ref="E611" r:id="rId600"/>
    <hyperlink ref="E612" r:id="rId601"/>
    <hyperlink ref="E613" r:id="rId602"/>
    <hyperlink ref="E614" r:id="rId603"/>
    <hyperlink ref="E615" r:id="rId604"/>
    <hyperlink ref="E616" r:id="rId605"/>
    <hyperlink ref="E617" r:id="rId606"/>
    <hyperlink ref="E618" r:id="rId607"/>
    <hyperlink ref="E619" r:id="rId608"/>
    <hyperlink ref="E620" r:id="rId609"/>
    <hyperlink ref="E621" r:id="rId610"/>
    <hyperlink ref="E622" r:id="rId611"/>
    <hyperlink ref="E623" r:id="rId612"/>
    <hyperlink ref="E624" r:id="rId613"/>
    <hyperlink ref="E625" r:id="rId614"/>
    <hyperlink ref="E626" r:id="rId615"/>
    <hyperlink ref="E627" r:id="rId616"/>
    <hyperlink ref="E628" r:id="rId617"/>
    <hyperlink ref="E629" r:id="rId618"/>
    <hyperlink ref="E630" r:id="rId619"/>
    <hyperlink ref="E96" r:id="rId620" display="http://www.parts-express.com/pe/showdetl.cfm?&amp;Partnumber=290-910"/>
    <hyperlink ref="E97" r:id="rId621" display="http://www.parts-express.com/pe/showdetl.cfm?&amp;Partnumber=290-912"/>
    <hyperlink ref="E98" r:id="rId622" display="http://www.parts-express.com/pe/showdetl.cfm?&amp;Partnumber=290-914"/>
    <hyperlink ref="E99" r:id="rId623" display="http://www.parts-express.com/pe/showdetl.cfm?&amp;Partnumber=290-916"/>
    <hyperlink ref="E100" r:id="rId624" display="http://www.parts-express.com/pe/showdetl.cfm?&amp;Partnumber=290-918"/>
    <hyperlink ref="E101" r:id="rId625" display="http://www.parts-express.com/pe/showdetl.cfm?&amp;Partnumber=290-920"/>
    <hyperlink ref="E123" r:id="rId626" display="http://www.parts-express.com/pe/showdetl.cfm?&amp;Partnumber=293-657"/>
    <hyperlink ref="E124" r:id="rId627" display="http://www.parts-express.com/pe/showdetl.cfm?&amp;Partnumber=293-662"/>
    <hyperlink ref="E332" r:id="rId628" display="http://www.parts-express.com/pe/showdetl.cfm?&amp;Partnumber=294-301"/>
    <hyperlink ref="E333" r:id="rId629" display="http://www.parts-express.com/pe/showdetl.cfm?&amp;Partnumber=294-30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PE Woofers June 6 2013</vt:lpstr>
      <vt:lpstr>PE Pro Audio</vt:lpstr>
      <vt:lpstr>PE Car Audio</vt:lpstr>
      <vt:lpstr>MCM June 7 2013</vt:lpstr>
      <vt:lpstr>TT sticky June 7 2013</vt:lpstr>
      <vt:lpstr>ThieleSmall.com</vt:lpstr>
      <vt:lpstr>Consolidated List</vt:lpstr>
      <vt:lpstr>Consolidated without TS.com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Davis</dc:creator>
  <cp:lastModifiedBy>dad</cp:lastModifiedBy>
  <dcterms:created xsi:type="dcterms:W3CDTF">2012-11-06T01:13:18Z</dcterms:created>
  <dcterms:modified xsi:type="dcterms:W3CDTF">2013-12-23T03:13:08Z</dcterms:modified>
</cp:coreProperties>
</file>